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3.xml" ContentType="application/vnd.ms-excel.controlproperties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YED\Downloads\"/>
    </mc:Choice>
  </mc:AlternateContent>
  <bookViews>
    <workbookView minimized="1" xWindow="0" yWindow="0" windowWidth="20490" windowHeight="7665" tabRatio="711" activeTab="2"/>
  </bookViews>
  <sheets>
    <sheet name="ExpiryReport" sheetId="14" r:id="rId1"/>
    <sheet name="StockReport" sheetId="17" r:id="rId2"/>
    <sheet name="Dashboard" sheetId="1" r:id="rId3"/>
    <sheet name="Help" sheetId="7" r:id="rId4"/>
    <sheet name="EnterStockIn" sheetId="2" state="hidden" r:id="rId5"/>
    <sheet name="EnterStockOut" sheetId="5" state="hidden" r:id="rId6"/>
    <sheet name="StockIn" sheetId="3" state="hidden" r:id="rId7"/>
    <sheet name="StockOut" sheetId="6" state="hidden" r:id="rId8"/>
    <sheet name="ProductMaster" sheetId="4" state="hidden" r:id="rId9"/>
    <sheet name="EnterNewProduct" sheetId="13" state="hidden" r:id="rId10"/>
    <sheet name="EnterNewSupplier" sheetId="11" state="hidden" r:id="rId11"/>
    <sheet name="EnterNewCustomer" sheetId="12" state="hidden" r:id="rId12"/>
  </sheets>
  <functionGroups builtInGroupCount="18"/>
  <externalReferences>
    <externalReference r:id="rId13"/>
  </externalReferences>
  <definedNames>
    <definedName name="_xlnm._FilterDatabase" localSheetId="1" hidden="1">StockReport!$A$1:$I$1041</definedName>
    <definedName name="MasterB">"ProductMaster[Product Name]"</definedName>
    <definedName name="_xlnm.Print_Titles" localSheetId="2">Dashboard!$1:$1</definedName>
    <definedName name="_xlnm.Print_Titles" localSheetId="11">EnterNewCustomer!$1:$1</definedName>
    <definedName name="_xlnm.Print_Titles" localSheetId="9">EnterNewProduct!$1:$1</definedName>
    <definedName name="_xlnm.Print_Titles" localSheetId="10">EnterNewSupplier!$1:$1</definedName>
    <definedName name="_xlnm.Print_Titles" localSheetId="4">EnterStockIn!$1:$1</definedName>
    <definedName name="_xlnm.Print_Titles" localSheetId="5">EnterStockOut!$1:$1</definedName>
    <definedName name="_xlnm.Print_Titles" localSheetId="3">Help!$1:$1</definedName>
    <definedName name="_xlnm.Print_Titles" localSheetId="8">ProductMaster!$1:$1</definedName>
    <definedName name="_xlnm.Print_Titles" localSheetId="6">StockIn!$1:$1</definedName>
    <definedName name="_xlnm.Print_Titles" localSheetId="7">StockOut!$1:$1</definedName>
    <definedName name="Puneet" localSheetId="9">INDEX([1]Help!XFB1:XFB3,MATCH([1]Help!XEY1,[1]Help!XFA1:XFA3,0),0)</definedName>
  </definedNames>
  <calcPr calcId="162913"/>
  <pivotCaches>
    <pivotCache cacheId="0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275" i="4" l="1"/>
  <c r="I2275" i="4"/>
  <c r="G2275" i="4"/>
  <c r="J2274" i="4"/>
  <c r="I2274" i="4"/>
  <c r="G2274" i="4"/>
  <c r="J2273" i="4"/>
  <c r="I2273" i="4"/>
  <c r="G2273" i="4"/>
  <c r="J2272" i="4"/>
  <c r="I2272" i="4"/>
  <c r="G2272" i="4"/>
  <c r="J2271" i="4"/>
  <c r="I2271" i="4"/>
  <c r="G2271" i="4"/>
  <c r="J2270" i="4"/>
  <c r="I2270" i="4"/>
  <c r="G2270" i="4"/>
  <c r="J2269" i="4"/>
  <c r="I2269" i="4"/>
  <c r="G2269" i="4"/>
  <c r="J2268" i="4"/>
  <c r="I2268" i="4"/>
  <c r="G2268" i="4"/>
  <c r="J2267" i="4"/>
  <c r="I2267" i="4"/>
  <c r="G2267" i="4"/>
  <c r="J2266" i="4"/>
  <c r="I2266" i="4"/>
  <c r="G2266" i="4"/>
  <c r="J2265" i="4"/>
  <c r="I2265" i="4"/>
  <c r="G2265" i="4"/>
  <c r="J2264" i="4"/>
  <c r="I2264" i="4"/>
  <c r="G2264" i="4"/>
  <c r="J2263" i="4"/>
  <c r="I2263" i="4"/>
  <c r="G2263" i="4"/>
  <c r="J2262" i="4"/>
  <c r="I2262" i="4"/>
  <c r="G2262" i="4"/>
  <c r="J2261" i="4"/>
  <c r="I2261" i="4"/>
  <c r="G2261" i="4"/>
  <c r="J2260" i="4"/>
  <c r="I2260" i="4"/>
  <c r="G2260" i="4"/>
  <c r="J2259" i="4"/>
  <c r="I2259" i="4"/>
  <c r="G2259" i="4"/>
  <c r="J2258" i="4"/>
  <c r="I2258" i="4"/>
  <c r="G2258" i="4"/>
  <c r="J2257" i="4"/>
  <c r="I2257" i="4"/>
  <c r="G2257" i="4"/>
  <c r="J2256" i="4"/>
  <c r="I2256" i="4"/>
  <c r="G2256" i="4"/>
  <c r="J2255" i="4"/>
  <c r="I2255" i="4"/>
  <c r="G2255" i="4"/>
  <c r="J2254" i="4"/>
  <c r="I2254" i="4"/>
  <c r="G2254" i="4"/>
  <c r="J2253" i="4"/>
  <c r="I2253" i="4"/>
  <c r="G2253" i="4"/>
  <c r="J2252" i="4"/>
  <c r="I2252" i="4"/>
  <c r="G2252" i="4"/>
  <c r="J2251" i="4"/>
  <c r="I2251" i="4"/>
  <c r="G2251" i="4"/>
  <c r="J2250" i="4"/>
  <c r="I2250" i="4"/>
  <c r="G2250" i="4"/>
  <c r="J2249" i="4"/>
  <c r="I2249" i="4"/>
  <c r="G2249" i="4"/>
  <c r="J2248" i="4"/>
  <c r="I2248" i="4"/>
  <c r="G2248" i="4"/>
  <c r="J2247" i="4"/>
  <c r="I2247" i="4"/>
  <c r="G2247" i="4"/>
  <c r="J2246" i="4"/>
  <c r="I2246" i="4"/>
  <c r="G2246" i="4"/>
  <c r="J2245" i="4"/>
  <c r="I2245" i="4"/>
  <c r="G2245" i="4"/>
  <c r="J2244" i="4"/>
  <c r="I2244" i="4"/>
  <c r="G2244" i="4"/>
  <c r="J2243" i="4"/>
  <c r="I2243" i="4"/>
  <c r="G2243" i="4"/>
  <c r="J2242" i="4"/>
  <c r="I2242" i="4"/>
  <c r="G2242" i="4"/>
  <c r="J2241" i="4"/>
  <c r="I2241" i="4"/>
  <c r="G2241" i="4"/>
  <c r="J2240" i="4"/>
  <c r="I2240" i="4"/>
  <c r="G2240" i="4"/>
  <c r="J2239" i="4"/>
  <c r="I2239" i="4"/>
  <c r="G2239" i="4"/>
  <c r="J2238" i="4"/>
  <c r="I2238" i="4"/>
  <c r="G2238" i="4"/>
  <c r="J2237" i="4"/>
  <c r="I2237" i="4"/>
  <c r="G2237" i="4"/>
  <c r="J2236" i="4"/>
  <c r="I2236" i="4"/>
  <c r="G2236" i="4"/>
  <c r="J2235" i="4"/>
  <c r="I2235" i="4"/>
  <c r="G2235" i="4"/>
  <c r="J2234" i="4"/>
  <c r="I2234" i="4"/>
  <c r="G2234" i="4"/>
  <c r="J2233" i="4"/>
  <c r="I2233" i="4"/>
  <c r="G2233" i="4"/>
  <c r="J2232" i="4"/>
  <c r="I2232" i="4"/>
  <c r="G2232" i="4"/>
  <c r="J2231" i="4"/>
  <c r="I2231" i="4"/>
  <c r="G2231" i="4"/>
  <c r="J2230" i="4"/>
  <c r="I2230" i="4"/>
  <c r="G2230" i="4"/>
  <c r="J2229" i="4"/>
  <c r="I2229" i="4"/>
  <c r="G2229" i="4"/>
  <c r="J2228" i="4"/>
  <c r="I2228" i="4"/>
  <c r="G2228" i="4"/>
  <c r="J2227" i="4"/>
  <c r="I2227" i="4"/>
  <c r="G2227" i="4"/>
  <c r="J2226" i="4"/>
  <c r="I2226" i="4"/>
  <c r="G2226" i="4"/>
  <c r="J2225" i="4"/>
  <c r="I2225" i="4"/>
  <c r="G2225" i="4"/>
  <c r="J2224" i="4"/>
  <c r="I2224" i="4"/>
  <c r="G2224" i="4"/>
  <c r="J2223" i="4"/>
  <c r="I2223" i="4"/>
  <c r="G2223" i="4"/>
  <c r="J2222" i="4"/>
  <c r="I2222" i="4"/>
  <c r="G2222" i="4"/>
  <c r="J2221" i="4"/>
  <c r="I2221" i="4"/>
  <c r="G2221" i="4"/>
  <c r="J2220" i="4"/>
  <c r="I2220" i="4"/>
  <c r="G2220" i="4"/>
  <c r="J2219" i="4"/>
  <c r="I2219" i="4"/>
  <c r="G2219" i="4"/>
  <c r="J2218" i="4"/>
  <c r="I2218" i="4"/>
  <c r="G2218" i="4"/>
  <c r="J2217" i="4"/>
  <c r="I2217" i="4"/>
  <c r="G2217" i="4"/>
  <c r="J2216" i="4"/>
  <c r="I2216" i="4"/>
  <c r="G2216" i="4"/>
  <c r="J2215" i="4"/>
  <c r="I2215" i="4"/>
  <c r="G2215" i="4"/>
  <c r="J2214" i="4"/>
  <c r="I2214" i="4"/>
  <c r="G2214" i="4"/>
  <c r="J2213" i="4"/>
  <c r="I2213" i="4"/>
  <c r="G2213" i="4"/>
  <c r="J2212" i="4"/>
  <c r="I2212" i="4"/>
  <c r="G2212" i="4"/>
  <c r="J2211" i="4"/>
  <c r="I2211" i="4"/>
  <c r="G2211" i="4"/>
  <c r="J2210" i="4"/>
  <c r="I2210" i="4"/>
  <c r="G2210" i="4"/>
  <c r="J2209" i="4"/>
  <c r="I2209" i="4"/>
  <c r="G2209" i="4"/>
  <c r="J2208" i="4"/>
  <c r="I2208" i="4"/>
  <c r="G2208" i="4"/>
  <c r="J2207" i="4"/>
  <c r="I2207" i="4"/>
  <c r="G2207" i="4"/>
  <c r="J2206" i="4"/>
  <c r="I2206" i="4"/>
  <c r="G2206" i="4"/>
  <c r="J2205" i="4"/>
  <c r="I2205" i="4"/>
  <c r="G2205" i="4"/>
  <c r="J2204" i="4"/>
  <c r="I2204" i="4"/>
  <c r="G2204" i="4"/>
  <c r="J2203" i="4"/>
  <c r="I2203" i="4"/>
  <c r="G2203" i="4"/>
  <c r="J2202" i="4"/>
  <c r="I2202" i="4"/>
  <c r="G2202" i="4"/>
  <c r="J2201" i="4"/>
  <c r="I2201" i="4"/>
  <c r="G2201" i="4"/>
  <c r="J2200" i="4"/>
  <c r="I2200" i="4"/>
  <c r="G2200" i="4"/>
  <c r="J2199" i="4"/>
  <c r="I2199" i="4"/>
  <c r="G2199" i="4"/>
  <c r="J2198" i="4"/>
  <c r="I2198" i="4"/>
  <c r="G2198" i="4"/>
  <c r="J2197" i="4"/>
  <c r="I2197" i="4"/>
  <c r="G2197" i="4"/>
  <c r="J2196" i="4"/>
  <c r="I2196" i="4"/>
  <c r="G2196" i="4"/>
  <c r="J2195" i="4"/>
  <c r="I2195" i="4"/>
  <c r="G2195" i="4"/>
  <c r="J2194" i="4"/>
  <c r="I2194" i="4"/>
  <c r="G2194" i="4"/>
  <c r="J2193" i="4"/>
  <c r="I2193" i="4"/>
  <c r="G2193" i="4"/>
  <c r="J2192" i="4"/>
  <c r="I2192" i="4"/>
  <c r="G2192" i="4"/>
  <c r="J2191" i="4"/>
  <c r="I2191" i="4"/>
  <c r="G2191" i="4"/>
  <c r="J2190" i="4"/>
  <c r="I2190" i="4"/>
  <c r="G2190" i="4"/>
  <c r="J2189" i="4"/>
  <c r="I2189" i="4"/>
  <c r="G2189" i="4"/>
  <c r="J2188" i="4"/>
  <c r="I2188" i="4"/>
  <c r="G2188" i="4"/>
  <c r="J2187" i="4"/>
  <c r="I2187" i="4"/>
  <c r="G2187" i="4"/>
  <c r="J2186" i="4"/>
  <c r="I2186" i="4"/>
  <c r="G2186" i="4"/>
  <c r="J2185" i="4"/>
  <c r="I2185" i="4"/>
  <c r="G2185" i="4"/>
  <c r="J2184" i="4"/>
  <c r="I2184" i="4"/>
  <c r="G2184" i="4"/>
  <c r="J2183" i="4"/>
  <c r="I2183" i="4"/>
  <c r="G2183" i="4"/>
  <c r="J2182" i="4"/>
  <c r="I2182" i="4"/>
  <c r="G2182" i="4"/>
  <c r="J2181" i="4"/>
  <c r="I2181" i="4"/>
  <c r="G2181" i="4"/>
  <c r="J2180" i="4"/>
  <c r="I2180" i="4"/>
  <c r="G2180" i="4"/>
  <c r="J2179" i="4"/>
  <c r="I2179" i="4"/>
  <c r="G2179" i="4"/>
  <c r="J2178" i="4"/>
  <c r="I2178" i="4"/>
  <c r="G2178" i="4"/>
  <c r="J2177" i="4"/>
  <c r="I2177" i="4"/>
  <c r="G2177" i="4"/>
  <c r="J2176" i="4"/>
  <c r="I2176" i="4"/>
  <c r="G2176" i="4"/>
  <c r="J2175" i="4"/>
  <c r="I2175" i="4"/>
  <c r="G2175" i="4"/>
  <c r="J2174" i="4"/>
  <c r="I2174" i="4"/>
  <c r="G2174" i="4"/>
  <c r="J2173" i="4"/>
  <c r="I2173" i="4"/>
  <c r="G2173" i="4"/>
  <c r="J2172" i="4"/>
  <c r="I2172" i="4"/>
  <c r="G2172" i="4"/>
  <c r="J2171" i="4"/>
  <c r="I2171" i="4"/>
  <c r="G2171" i="4"/>
  <c r="J2170" i="4"/>
  <c r="I2170" i="4"/>
  <c r="G2170" i="4"/>
  <c r="J2169" i="4"/>
  <c r="I2169" i="4"/>
  <c r="G2169" i="4"/>
  <c r="J2168" i="4"/>
  <c r="I2168" i="4"/>
  <c r="G2168" i="4"/>
  <c r="J2167" i="4"/>
  <c r="I2167" i="4"/>
  <c r="G2167" i="4"/>
  <c r="J2166" i="4"/>
  <c r="I2166" i="4"/>
  <c r="G2166" i="4"/>
  <c r="J2165" i="4"/>
  <c r="I2165" i="4"/>
  <c r="G2165" i="4"/>
  <c r="J2164" i="4"/>
  <c r="I2164" i="4"/>
  <c r="G2164" i="4"/>
  <c r="J2163" i="4"/>
  <c r="I2163" i="4"/>
  <c r="G2163" i="4"/>
  <c r="J2162" i="4"/>
  <c r="I2162" i="4"/>
  <c r="G2162" i="4"/>
  <c r="J2161" i="4"/>
  <c r="I2161" i="4"/>
  <c r="G2161" i="4"/>
  <c r="J2160" i="4"/>
  <c r="I2160" i="4"/>
  <c r="G2160" i="4"/>
  <c r="J2159" i="4"/>
  <c r="I2159" i="4"/>
  <c r="G2159" i="4"/>
  <c r="J2158" i="4"/>
  <c r="I2158" i="4"/>
  <c r="G2158" i="4"/>
  <c r="J2157" i="4"/>
  <c r="I2157" i="4"/>
  <c r="G2157" i="4"/>
  <c r="J2156" i="4"/>
  <c r="I2156" i="4"/>
  <c r="G2156" i="4"/>
  <c r="J2155" i="4"/>
  <c r="I2155" i="4"/>
  <c r="G2155" i="4"/>
  <c r="J2154" i="4"/>
  <c r="I2154" i="4"/>
  <c r="G2154" i="4"/>
  <c r="J2153" i="4"/>
  <c r="I2153" i="4"/>
  <c r="G2153" i="4"/>
  <c r="J2152" i="4"/>
  <c r="I2152" i="4"/>
  <c r="G2152" i="4"/>
  <c r="J2151" i="4"/>
  <c r="I2151" i="4"/>
  <c r="G2151" i="4"/>
  <c r="J2150" i="4"/>
  <c r="I2150" i="4"/>
  <c r="G2150" i="4"/>
  <c r="J2149" i="4"/>
  <c r="I2149" i="4"/>
  <c r="G2149" i="4"/>
  <c r="J2148" i="4"/>
  <c r="I2148" i="4"/>
  <c r="G2148" i="4"/>
  <c r="J2147" i="4"/>
  <c r="I2147" i="4"/>
  <c r="G2147" i="4"/>
  <c r="J2146" i="4"/>
  <c r="I2146" i="4"/>
  <c r="G2146" i="4"/>
  <c r="J2145" i="4"/>
  <c r="I2145" i="4"/>
  <c r="G2145" i="4"/>
  <c r="J2144" i="4"/>
  <c r="I2144" i="4"/>
  <c r="G2144" i="4"/>
  <c r="J2143" i="4"/>
  <c r="I2143" i="4"/>
  <c r="G2143" i="4"/>
  <c r="J2142" i="4"/>
  <c r="I2142" i="4"/>
  <c r="G2142" i="4"/>
  <c r="J2141" i="4"/>
  <c r="I2141" i="4"/>
  <c r="G2141" i="4"/>
  <c r="J2140" i="4"/>
  <c r="I2140" i="4"/>
  <c r="G2140" i="4"/>
  <c r="J2139" i="4"/>
  <c r="I2139" i="4"/>
  <c r="G2139" i="4"/>
  <c r="J2138" i="4"/>
  <c r="I2138" i="4"/>
  <c r="G2138" i="4"/>
  <c r="J2137" i="4"/>
  <c r="I2137" i="4"/>
  <c r="G2137" i="4"/>
  <c r="J2136" i="4"/>
  <c r="I2136" i="4"/>
  <c r="G2136" i="4"/>
  <c r="J2135" i="4"/>
  <c r="I2135" i="4"/>
  <c r="G2135" i="4"/>
  <c r="J2134" i="4"/>
  <c r="I2134" i="4"/>
  <c r="G2134" i="4"/>
  <c r="J2133" i="4"/>
  <c r="I2133" i="4"/>
  <c r="G2133" i="4"/>
  <c r="J2132" i="4"/>
  <c r="I2132" i="4"/>
  <c r="G2132" i="4"/>
  <c r="J2131" i="4"/>
  <c r="I2131" i="4"/>
  <c r="G2131" i="4"/>
  <c r="J2130" i="4"/>
  <c r="I2130" i="4"/>
  <c r="G2130" i="4"/>
  <c r="J2129" i="4"/>
  <c r="I2129" i="4"/>
  <c r="G2129" i="4"/>
  <c r="J2128" i="4"/>
  <c r="I2128" i="4"/>
  <c r="G2128" i="4"/>
  <c r="J2127" i="4"/>
  <c r="I2127" i="4"/>
  <c r="G2127" i="4"/>
  <c r="J2126" i="4"/>
  <c r="I2126" i="4"/>
  <c r="G2126" i="4"/>
  <c r="J2125" i="4"/>
  <c r="I2125" i="4"/>
  <c r="G2125" i="4"/>
  <c r="J2124" i="4"/>
  <c r="I2124" i="4"/>
  <c r="G2124" i="4"/>
  <c r="J2123" i="4"/>
  <c r="I2123" i="4"/>
  <c r="G2123" i="4"/>
  <c r="J2122" i="4"/>
  <c r="I2122" i="4"/>
  <c r="G2122" i="4"/>
  <c r="J2121" i="4"/>
  <c r="I2121" i="4"/>
  <c r="G2121" i="4"/>
  <c r="J2120" i="4"/>
  <c r="I2120" i="4"/>
  <c r="G2120" i="4"/>
  <c r="J2119" i="4"/>
  <c r="I2119" i="4"/>
  <c r="G2119" i="4"/>
  <c r="J2118" i="4"/>
  <c r="I2118" i="4"/>
  <c r="G2118" i="4"/>
  <c r="J2117" i="4"/>
  <c r="I2117" i="4"/>
  <c r="G2117" i="4"/>
  <c r="J2116" i="4"/>
  <c r="I2116" i="4"/>
  <c r="G2116" i="4"/>
  <c r="J2115" i="4"/>
  <c r="I2115" i="4"/>
  <c r="G2115" i="4"/>
  <c r="J2114" i="4"/>
  <c r="I2114" i="4"/>
  <c r="G2114" i="4"/>
  <c r="J2113" i="4"/>
  <c r="I2113" i="4"/>
  <c r="G2113" i="4"/>
  <c r="J2112" i="4"/>
  <c r="I2112" i="4"/>
  <c r="G2112" i="4"/>
  <c r="J2111" i="4"/>
  <c r="I2111" i="4"/>
  <c r="G2111" i="4"/>
  <c r="J2110" i="4"/>
  <c r="I2110" i="4"/>
  <c r="G2110" i="4"/>
  <c r="J2109" i="4"/>
  <c r="I2109" i="4"/>
  <c r="G2109" i="4"/>
  <c r="J2108" i="4"/>
  <c r="I2108" i="4"/>
  <c r="G2108" i="4"/>
  <c r="J2107" i="4"/>
  <c r="I2107" i="4"/>
  <c r="G2107" i="4"/>
  <c r="J2106" i="4"/>
  <c r="I2106" i="4"/>
  <c r="G2106" i="4"/>
  <c r="J2105" i="4"/>
  <c r="I2105" i="4"/>
  <c r="G2105" i="4"/>
  <c r="J2104" i="4"/>
  <c r="I2104" i="4"/>
  <c r="G2104" i="4"/>
  <c r="J2103" i="4"/>
  <c r="I2103" i="4"/>
  <c r="G2103" i="4"/>
  <c r="J2102" i="4"/>
  <c r="I2102" i="4"/>
  <c r="G2102" i="4"/>
  <c r="J2101" i="4"/>
  <c r="I2101" i="4"/>
  <c r="G2101" i="4"/>
  <c r="J2100" i="4"/>
  <c r="I2100" i="4"/>
  <c r="G2100" i="4"/>
  <c r="J2099" i="4"/>
  <c r="I2099" i="4"/>
  <c r="G2099" i="4"/>
  <c r="J2098" i="4"/>
  <c r="I2098" i="4"/>
  <c r="G2098" i="4"/>
  <c r="J2097" i="4"/>
  <c r="I2097" i="4"/>
  <c r="G2097" i="4"/>
  <c r="J2096" i="4"/>
  <c r="I2096" i="4"/>
  <c r="G2096" i="4"/>
  <c r="J2095" i="4"/>
  <c r="I2095" i="4"/>
  <c r="G2095" i="4"/>
  <c r="J2094" i="4"/>
  <c r="I2094" i="4"/>
  <c r="G2094" i="4"/>
  <c r="J2093" i="4"/>
  <c r="I2093" i="4"/>
  <c r="G2093" i="4"/>
  <c r="J2092" i="4"/>
  <c r="I2092" i="4"/>
  <c r="G2092" i="4"/>
  <c r="J2091" i="4"/>
  <c r="I2091" i="4"/>
  <c r="G2091" i="4"/>
  <c r="J2090" i="4"/>
  <c r="I2090" i="4"/>
  <c r="G2090" i="4"/>
  <c r="J2089" i="4"/>
  <c r="I2089" i="4"/>
  <c r="G2089" i="4"/>
  <c r="J2088" i="4"/>
  <c r="I2088" i="4"/>
  <c r="G2088" i="4"/>
  <c r="J2087" i="4"/>
  <c r="I2087" i="4"/>
  <c r="G2087" i="4"/>
  <c r="J2086" i="4"/>
  <c r="I2086" i="4"/>
  <c r="G2086" i="4"/>
  <c r="J2085" i="4"/>
  <c r="I2085" i="4"/>
  <c r="G2085" i="4"/>
  <c r="J2084" i="4"/>
  <c r="I2084" i="4"/>
  <c r="G2084" i="4"/>
  <c r="J2083" i="4"/>
  <c r="I2083" i="4"/>
  <c r="G2083" i="4"/>
  <c r="J2082" i="4"/>
  <c r="I2082" i="4"/>
  <c r="G2082" i="4"/>
  <c r="J2081" i="4"/>
  <c r="I2081" i="4"/>
  <c r="G2081" i="4"/>
  <c r="J2080" i="4"/>
  <c r="I2080" i="4"/>
  <c r="G2080" i="4"/>
  <c r="J2079" i="4"/>
  <c r="I2079" i="4"/>
  <c r="G2079" i="4"/>
  <c r="J2078" i="4"/>
  <c r="I2078" i="4"/>
  <c r="G2078" i="4"/>
  <c r="J2077" i="4"/>
  <c r="I2077" i="4"/>
  <c r="G2077" i="4"/>
  <c r="J2076" i="4"/>
  <c r="I2076" i="4"/>
  <c r="G2076" i="4"/>
  <c r="J2075" i="4"/>
  <c r="I2075" i="4"/>
  <c r="G2075" i="4"/>
  <c r="J2074" i="4"/>
  <c r="I2074" i="4"/>
  <c r="G2074" i="4"/>
  <c r="J2073" i="4"/>
  <c r="I2073" i="4"/>
  <c r="G2073" i="4"/>
  <c r="J2072" i="4"/>
  <c r="I2072" i="4"/>
  <c r="G2072" i="4"/>
  <c r="J2071" i="4"/>
  <c r="I2071" i="4"/>
  <c r="G2071" i="4"/>
  <c r="J2070" i="4"/>
  <c r="I2070" i="4"/>
  <c r="G2070" i="4"/>
  <c r="J2069" i="4"/>
  <c r="I2069" i="4"/>
  <c r="G2069" i="4"/>
  <c r="J2068" i="4"/>
  <c r="I2068" i="4"/>
  <c r="G2068" i="4"/>
  <c r="J2067" i="4"/>
  <c r="I2067" i="4"/>
  <c r="G2067" i="4"/>
  <c r="J2066" i="4"/>
  <c r="I2066" i="4"/>
  <c r="G2066" i="4"/>
  <c r="J2065" i="4"/>
  <c r="I2065" i="4"/>
  <c r="G2065" i="4"/>
  <c r="J2064" i="4"/>
  <c r="I2064" i="4"/>
  <c r="G2064" i="4"/>
  <c r="J2063" i="4"/>
  <c r="I2063" i="4"/>
  <c r="G2063" i="4"/>
  <c r="J2062" i="4"/>
  <c r="I2062" i="4"/>
  <c r="G2062" i="4"/>
  <c r="J2061" i="4"/>
  <c r="I2061" i="4"/>
  <c r="G2061" i="4"/>
  <c r="J2060" i="4"/>
  <c r="I2060" i="4"/>
  <c r="G2060" i="4"/>
  <c r="J2059" i="4"/>
  <c r="I2059" i="4"/>
  <c r="G2059" i="4"/>
  <c r="J2058" i="4"/>
  <c r="I2058" i="4"/>
  <c r="G2058" i="4"/>
  <c r="J2057" i="4"/>
  <c r="I2057" i="4"/>
  <c r="G2057" i="4"/>
  <c r="J2056" i="4"/>
  <c r="I2056" i="4"/>
  <c r="G2056" i="4"/>
  <c r="J2055" i="4"/>
  <c r="I2055" i="4"/>
  <c r="G2055" i="4"/>
  <c r="J2054" i="4"/>
  <c r="I2054" i="4"/>
  <c r="G2054" i="4"/>
  <c r="J2053" i="4"/>
  <c r="I2053" i="4"/>
  <c r="G2053" i="4"/>
  <c r="J2052" i="4"/>
  <c r="I2052" i="4"/>
  <c r="G2052" i="4"/>
  <c r="J2051" i="4"/>
  <c r="I2051" i="4"/>
  <c r="G2051" i="4"/>
  <c r="J2050" i="4"/>
  <c r="I2050" i="4"/>
  <c r="G2050" i="4"/>
  <c r="J2049" i="4"/>
  <c r="I2049" i="4"/>
  <c r="G2049" i="4"/>
  <c r="J2048" i="4"/>
  <c r="I2048" i="4"/>
  <c r="G2048" i="4"/>
  <c r="J2047" i="4"/>
  <c r="I2047" i="4"/>
  <c r="G2047" i="4"/>
  <c r="J2046" i="4"/>
  <c r="I2046" i="4"/>
  <c r="G2046" i="4"/>
  <c r="J2045" i="4"/>
  <c r="I2045" i="4"/>
  <c r="G2045" i="4"/>
  <c r="J2044" i="4"/>
  <c r="I2044" i="4"/>
  <c r="G2044" i="4"/>
  <c r="J2043" i="4"/>
  <c r="I2043" i="4"/>
  <c r="G2043" i="4"/>
  <c r="J2042" i="4"/>
  <c r="I2042" i="4"/>
  <c r="G2042" i="4"/>
  <c r="J2041" i="4"/>
  <c r="I2041" i="4"/>
  <c r="G2041" i="4"/>
  <c r="J2040" i="4"/>
  <c r="I2040" i="4"/>
  <c r="G2040" i="4"/>
  <c r="J2039" i="4"/>
  <c r="I2039" i="4"/>
  <c r="G2039" i="4"/>
  <c r="J2038" i="4"/>
  <c r="I2038" i="4"/>
  <c r="G2038" i="4"/>
  <c r="J2037" i="4"/>
  <c r="I2037" i="4"/>
  <c r="G2037" i="4"/>
  <c r="J2036" i="4"/>
  <c r="I2036" i="4"/>
  <c r="G2036" i="4"/>
  <c r="J2035" i="4"/>
  <c r="I2035" i="4"/>
  <c r="G2035" i="4"/>
  <c r="J2034" i="4"/>
  <c r="I2034" i="4"/>
  <c r="G2034" i="4"/>
  <c r="J2033" i="4"/>
  <c r="I2033" i="4"/>
  <c r="G2033" i="4"/>
  <c r="J2032" i="4"/>
  <c r="I2032" i="4"/>
  <c r="G2032" i="4"/>
  <c r="J2031" i="4"/>
  <c r="I2031" i="4"/>
  <c r="G2031" i="4"/>
  <c r="J2030" i="4"/>
  <c r="I2030" i="4"/>
  <c r="G2030" i="4"/>
  <c r="J2029" i="4"/>
  <c r="I2029" i="4"/>
  <c r="G2029" i="4"/>
  <c r="J2028" i="4"/>
  <c r="I2028" i="4"/>
  <c r="G2028" i="4"/>
  <c r="J2027" i="4"/>
  <c r="I2027" i="4"/>
  <c r="G2027" i="4"/>
  <c r="J2026" i="4"/>
  <c r="I2026" i="4"/>
  <c r="G2026" i="4"/>
  <c r="J2025" i="4"/>
  <c r="I2025" i="4"/>
  <c r="G2025" i="4"/>
  <c r="J2024" i="4"/>
  <c r="I2024" i="4"/>
  <c r="G2024" i="4"/>
  <c r="J2023" i="4"/>
  <c r="I2023" i="4"/>
  <c r="G2023" i="4"/>
  <c r="J2022" i="4"/>
  <c r="I2022" i="4"/>
  <c r="G2022" i="4"/>
  <c r="J2021" i="4"/>
  <c r="I2021" i="4"/>
  <c r="G2021" i="4"/>
  <c r="J2020" i="4"/>
  <c r="I2020" i="4"/>
  <c r="G2020" i="4"/>
  <c r="J2019" i="4"/>
  <c r="I2019" i="4"/>
  <c r="G2019" i="4"/>
  <c r="J2018" i="4"/>
  <c r="I2018" i="4"/>
  <c r="G2018" i="4"/>
  <c r="J2017" i="4"/>
  <c r="I2017" i="4"/>
  <c r="G2017" i="4"/>
  <c r="J2016" i="4"/>
  <c r="I2016" i="4"/>
  <c r="G2016" i="4"/>
  <c r="J2015" i="4"/>
  <c r="I2015" i="4"/>
  <c r="G2015" i="4"/>
  <c r="J2014" i="4"/>
  <c r="I2014" i="4"/>
  <c r="G2014" i="4"/>
  <c r="J2013" i="4"/>
  <c r="I2013" i="4"/>
  <c r="G2013" i="4"/>
  <c r="J2012" i="4"/>
  <c r="I2012" i="4"/>
  <c r="G2012" i="4"/>
  <c r="J2011" i="4"/>
  <c r="I2011" i="4"/>
  <c r="G2011" i="4"/>
  <c r="J2010" i="4"/>
  <c r="I2010" i="4"/>
  <c r="G2010" i="4"/>
  <c r="J2009" i="4"/>
  <c r="I2009" i="4"/>
  <c r="G2009" i="4"/>
  <c r="J2008" i="4"/>
  <c r="I2008" i="4"/>
  <c r="G2008" i="4"/>
  <c r="J2007" i="4"/>
  <c r="I2007" i="4"/>
  <c r="G2007" i="4"/>
  <c r="J2006" i="4"/>
  <c r="I2006" i="4"/>
  <c r="G2006" i="4"/>
  <c r="J2005" i="4"/>
  <c r="I2005" i="4"/>
  <c r="G2005" i="4"/>
  <c r="J2004" i="4"/>
  <c r="I2004" i="4"/>
  <c r="G2004" i="4"/>
  <c r="J2003" i="4"/>
  <c r="I2003" i="4"/>
  <c r="G2003" i="4"/>
  <c r="J2002" i="4"/>
  <c r="I2002" i="4"/>
  <c r="G2002" i="4"/>
  <c r="J2001" i="4"/>
  <c r="I2001" i="4"/>
  <c r="G2001" i="4"/>
  <c r="J2000" i="4"/>
  <c r="I2000" i="4"/>
  <c r="G2000" i="4"/>
  <c r="J1999" i="4"/>
  <c r="I1999" i="4"/>
  <c r="G1999" i="4"/>
  <c r="J1998" i="4"/>
  <c r="I1998" i="4"/>
  <c r="G1998" i="4"/>
  <c r="J1997" i="4"/>
  <c r="I1997" i="4"/>
  <c r="G1997" i="4"/>
  <c r="J1996" i="4"/>
  <c r="I1996" i="4"/>
  <c r="G1996" i="4"/>
  <c r="J1995" i="4"/>
  <c r="I1995" i="4"/>
  <c r="G1995" i="4"/>
  <c r="J1994" i="4"/>
  <c r="I1994" i="4"/>
  <c r="G1994" i="4"/>
  <c r="J1993" i="4"/>
  <c r="I1993" i="4"/>
  <c r="G1993" i="4"/>
  <c r="J1992" i="4"/>
  <c r="I1992" i="4"/>
  <c r="G1992" i="4"/>
  <c r="J1991" i="4"/>
  <c r="I1991" i="4"/>
  <c r="G1991" i="4"/>
  <c r="J1990" i="4"/>
  <c r="I1990" i="4"/>
  <c r="G1990" i="4"/>
  <c r="J1989" i="4"/>
  <c r="I1989" i="4"/>
  <c r="G1989" i="4"/>
  <c r="J1988" i="4"/>
  <c r="I1988" i="4"/>
  <c r="G1988" i="4"/>
  <c r="J1987" i="4"/>
  <c r="I1987" i="4"/>
  <c r="G1987" i="4"/>
  <c r="J1986" i="4"/>
  <c r="I1986" i="4"/>
  <c r="G1986" i="4"/>
  <c r="J1985" i="4"/>
  <c r="I1985" i="4"/>
  <c r="G1985" i="4"/>
  <c r="J1984" i="4"/>
  <c r="I1984" i="4"/>
  <c r="G1984" i="4"/>
  <c r="J1983" i="4"/>
  <c r="I1983" i="4"/>
  <c r="G1983" i="4"/>
  <c r="J1982" i="4"/>
  <c r="I1982" i="4"/>
  <c r="G1982" i="4"/>
  <c r="J1981" i="4"/>
  <c r="I1981" i="4"/>
  <c r="G1981" i="4"/>
  <c r="J1980" i="4"/>
  <c r="I1980" i="4"/>
  <c r="G1980" i="4"/>
  <c r="J1979" i="4"/>
  <c r="I1979" i="4"/>
  <c r="G1979" i="4"/>
  <c r="J1978" i="4"/>
  <c r="I1978" i="4"/>
  <c r="G1978" i="4"/>
  <c r="J1977" i="4"/>
  <c r="I1977" i="4"/>
  <c r="G1977" i="4"/>
  <c r="J1976" i="4"/>
  <c r="I1976" i="4"/>
  <c r="G1976" i="4"/>
  <c r="J1975" i="4"/>
  <c r="I1975" i="4"/>
  <c r="G1975" i="4"/>
  <c r="J1974" i="4"/>
  <c r="I1974" i="4"/>
  <c r="G1974" i="4"/>
  <c r="J1973" i="4"/>
  <c r="I1973" i="4"/>
  <c r="G1973" i="4"/>
  <c r="J1972" i="4"/>
  <c r="I1972" i="4"/>
  <c r="G1972" i="4"/>
  <c r="J1971" i="4"/>
  <c r="I1971" i="4"/>
  <c r="G1971" i="4"/>
  <c r="J1970" i="4"/>
  <c r="I1970" i="4"/>
  <c r="G1970" i="4"/>
  <c r="J1969" i="4"/>
  <c r="I1969" i="4"/>
  <c r="G1969" i="4"/>
  <c r="J1968" i="4"/>
  <c r="I1968" i="4"/>
  <c r="G1968" i="4"/>
  <c r="J1967" i="4"/>
  <c r="I1967" i="4"/>
  <c r="G1967" i="4"/>
  <c r="J1966" i="4"/>
  <c r="I1966" i="4"/>
  <c r="G1966" i="4"/>
  <c r="J1965" i="4"/>
  <c r="I1965" i="4"/>
  <c r="G1965" i="4"/>
  <c r="J1964" i="4"/>
  <c r="I1964" i="4"/>
  <c r="G1964" i="4"/>
  <c r="J1963" i="4"/>
  <c r="I1963" i="4"/>
  <c r="G1963" i="4"/>
  <c r="J1962" i="4"/>
  <c r="I1962" i="4"/>
  <c r="G1962" i="4"/>
  <c r="J1961" i="4"/>
  <c r="I1961" i="4"/>
  <c r="G1961" i="4"/>
  <c r="J1960" i="4"/>
  <c r="I1960" i="4"/>
  <c r="G1960" i="4"/>
  <c r="J1959" i="4"/>
  <c r="I1959" i="4"/>
  <c r="G1959" i="4"/>
  <c r="J1958" i="4"/>
  <c r="I1958" i="4"/>
  <c r="G1958" i="4"/>
  <c r="J1957" i="4"/>
  <c r="I1957" i="4"/>
  <c r="G1957" i="4"/>
  <c r="J1956" i="4"/>
  <c r="I1956" i="4"/>
  <c r="G1956" i="4"/>
  <c r="J1955" i="4"/>
  <c r="I1955" i="4"/>
  <c r="G1955" i="4"/>
  <c r="J1954" i="4"/>
  <c r="I1954" i="4"/>
  <c r="G1954" i="4"/>
  <c r="J1953" i="4"/>
  <c r="I1953" i="4"/>
  <c r="G1953" i="4"/>
  <c r="J1952" i="4"/>
  <c r="I1952" i="4"/>
  <c r="G1952" i="4"/>
  <c r="J1951" i="4"/>
  <c r="I1951" i="4"/>
  <c r="G1951" i="4"/>
  <c r="J1950" i="4"/>
  <c r="I1950" i="4"/>
  <c r="G1950" i="4"/>
  <c r="J1949" i="4"/>
  <c r="I1949" i="4"/>
  <c r="G1949" i="4"/>
  <c r="J1948" i="4"/>
  <c r="I1948" i="4"/>
  <c r="G1948" i="4"/>
  <c r="J1947" i="4"/>
  <c r="I1947" i="4"/>
  <c r="G1947" i="4"/>
  <c r="J1946" i="4"/>
  <c r="I1946" i="4"/>
  <c r="G1946" i="4"/>
  <c r="J1945" i="4"/>
  <c r="I1945" i="4"/>
  <c r="G1945" i="4"/>
  <c r="J1944" i="4"/>
  <c r="I1944" i="4"/>
  <c r="G1944" i="4"/>
  <c r="J1943" i="4"/>
  <c r="I1943" i="4"/>
  <c r="G1943" i="4"/>
  <c r="J1942" i="4"/>
  <c r="I1942" i="4"/>
  <c r="G1942" i="4"/>
  <c r="J1941" i="4"/>
  <c r="I1941" i="4"/>
  <c r="G1941" i="4"/>
  <c r="J1940" i="4"/>
  <c r="I1940" i="4"/>
  <c r="G1940" i="4"/>
  <c r="J1939" i="4"/>
  <c r="I1939" i="4"/>
  <c r="G1939" i="4"/>
  <c r="J1938" i="4"/>
  <c r="I1938" i="4"/>
  <c r="G1938" i="4"/>
  <c r="J1937" i="4"/>
  <c r="I1937" i="4"/>
  <c r="G1937" i="4"/>
  <c r="J1936" i="4"/>
  <c r="I1936" i="4"/>
  <c r="G1936" i="4"/>
  <c r="J1935" i="4"/>
  <c r="I1935" i="4"/>
  <c r="G1935" i="4"/>
  <c r="J1934" i="4"/>
  <c r="I1934" i="4"/>
  <c r="G1934" i="4"/>
  <c r="J1933" i="4"/>
  <c r="I1933" i="4"/>
  <c r="G1933" i="4"/>
  <c r="J1932" i="4"/>
  <c r="I1932" i="4"/>
  <c r="G1932" i="4"/>
  <c r="J1931" i="4"/>
  <c r="I1931" i="4"/>
  <c r="G1931" i="4"/>
  <c r="J1930" i="4"/>
  <c r="I1930" i="4"/>
  <c r="G1930" i="4"/>
  <c r="J1929" i="4"/>
  <c r="I1929" i="4"/>
  <c r="G1929" i="4"/>
  <c r="J1928" i="4"/>
  <c r="I1928" i="4"/>
  <c r="G1928" i="4"/>
  <c r="J1927" i="4"/>
  <c r="I1927" i="4"/>
  <c r="G1927" i="4"/>
  <c r="J1926" i="4"/>
  <c r="I1926" i="4"/>
  <c r="G1926" i="4"/>
  <c r="J1925" i="4"/>
  <c r="I1925" i="4"/>
  <c r="G1925" i="4"/>
  <c r="J1924" i="4"/>
  <c r="I1924" i="4"/>
  <c r="G1924" i="4"/>
  <c r="J1923" i="4"/>
  <c r="I1923" i="4"/>
  <c r="G1923" i="4"/>
  <c r="J1922" i="4"/>
  <c r="I1922" i="4"/>
  <c r="G1922" i="4"/>
  <c r="J1921" i="4"/>
  <c r="I1921" i="4"/>
  <c r="G1921" i="4"/>
  <c r="J1920" i="4"/>
  <c r="I1920" i="4"/>
  <c r="G1920" i="4"/>
  <c r="J1919" i="4"/>
  <c r="I1919" i="4"/>
  <c r="G1919" i="4"/>
  <c r="J1918" i="4"/>
  <c r="I1918" i="4"/>
  <c r="G1918" i="4"/>
  <c r="J1917" i="4"/>
  <c r="I1917" i="4"/>
  <c r="G1917" i="4"/>
  <c r="J1916" i="4"/>
  <c r="I1916" i="4"/>
  <c r="G1916" i="4"/>
  <c r="J1915" i="4"/>
  <c r="I1915" i="4"/>
  <c r="G1915" i="4"/>
  <c r="J1914" i="4"/>
  <c r="I1914" i="4"/>
  <c r="G1914" i="4"/>
  <c r="J1913" i="4"/>
  <c r="I1913" i="4"/>
  <c r="G1913" i="4"/>
  <c r="J1912" i="4"/>
  <c r="I1912" i="4"/>
  <c r="G1912" i="4"/>
  <c r="J1911" i="4"/>
  <c r="I1911" i="4"/>
  <c r="G1911" i="4"/>
  <c r="J1910" i="4"/>
  <c r="I1910" i="4"/>
  <c r="G1910" i="4"/>
  <c r="J1909" i="4"/>
  <c r="I1909" i="4"/>
  <c r="G1909" i="4"/>
  <c r="J1908" i="4"/>
  <c r="I1908" i="4"/>
  <c r="G1908" i="4"/>
  <c r="J1907" i="4"/>
  <c r="I1907" i="4"/>
  <c r="G1907" i="4"/>
  <c r="J1906" i="4"/>
  <c r="I1906" i="4"/>
  <c r="G1906" i="4"/>
  <c r="J1905" i="4"/>
  <c r="I1905" i="4"/>
  <c r="G1905" i="4"/>
  <c r="J1904" i="4"/>
  <c r="I1904" i="4"/>
  <c r="G1904" i="4"/>
  <c r="J1903" i="4"/>
  <c r="I1903" i="4"/>
  <c r="G1903" i="4"/>
  <c r="J1902" i="4"/>
  <c r="I1902" i="4"/>
  <c r="G1902" i="4"/>
  <c r="J1901" i="4"/>
  <c r="I1901" i="4"/>
  <c r="G1901" i="4"/>
  <c r="J1900" i="4"/>
  <c r="I1900" i="4"/>
  <c r="G1900" i="4"/>
  <c r="J1899" i="4"/>
  <c r="I1899" i="4"/>
  <c r="G1899" i="4"/>
  <c r="J1898" i="4"/>
  <c r="I1898" i="4"/>
  <c r="G1898" i="4"/>
  <c r="J1897" i="4"/>
  <c r="I1897" i="4"/>
  <c r="G1897" i="4"/>
  <c r="J1896" i="4"/>
  <c r="I1896" i="4"/>
  <c r="G1896" i="4"/>
  <c r="J1895" i="4"/>
  <c r="I1895" i="4"/>
  <c r="G1895" i="4"/>
  <c r="J1894" i="4"/>
  <c r="I1894" i="4"/>
  <c r="G1894" i="4"/>
  <c r="J1893" i="4"/>
  <c r="I1893" i="4"/>
  <c r="G1893" i="4"/>
  <c r="J1892" i="4"/>
  <c r="I1892" i="4"/>
  <c r="G1892" i="4"/>
  <c r="J1891" i="4"/>
  <c r="I1891" i="4"/>
  <c r="G1891" i="4"/>
  <c r="J1890" i="4"/>
  <c r="I1890" i="4"/>
  <c r="G1890" i="4"/>
  <c r="J1889" i="4"/>
  <c r="I1889" i="4"/>
  <c r="G1889" i="4"/>
  <c r="J1888" i="4"/>
  <c r="I1888" i="4"/>
  <c r="G1888" i="4"/>
  <c r="J1887" i="4"/>
  <c r="I1887" i="4"/>
  <c r="G1887" i="4"/>
  <c r="J1886" i="4"/>
  <c r="I1886" i="4"/>
  <c r="G1886" i="4"/>
  <c r="J1885" i="4"/>
  <c r="I1885" i="4"/>
  <c r="G1885" i="4"/>
  <c r="J1884" i="4"/>
  <c r="I1884" i="4"/>
  <c r="G1884" i="4"/>
  <c r="J1883" i="4"/>
  <c r="I1883" i="4"/>
  <c r="G1883" i="4"/>
  <c r="J1882" i="4"/>
  <c r="I1882" i="4"/>
  <c r="G1882" i="4"/>
  <c r="J1881" i="4"/>
  <c r="I1881" i="4"/>
  <c r="G1881" i="4"/>
  <c r="J1880" i="4"/>
  <c r="I1880" i="4"/>
  <c r="G1880" i="4"/>
  <c r="J1879" i="4"/>
  <c r="I1879" i="4"/>
  <c r="G1879" i="4"/>
  <c r="J1878" i="4"/>
  <c r="I1878" i="4"/>
  <c r="G1878" i="4"/>
  <c r="J1877" i="4"/>
  <c r="I1877" i="4"/>
  <c r="G1877" i="4"/>
  <c r="J1876" i="4"/>
  <c r="I1876" i="4"/>
  <c r="G1876" i="4"/>
  <c r="J1875" i="4"/>
  <c r="I1875" i="4"/>
  <c r="G1875" i="4"/>
  <c r="J1874" i="4"/>
  <c r="I1874" i="4"/>
  <c r="G1874" i="4"/>
  <c r="J1873" i="4"/>
  <c r="I1873" i="4"/>
  <c r="G1873" i="4"/>
  <c r="J1872" i="4"/>
  <c r="I1872" i="4"/>
  <c r="G1872" i="4"/>
  <c r="J1871" i="4"/>
  <c r="I1871" i="4"/>
  <c r="G1871" i="4"/>
  <c r="J1870" i="4"/>
  <c r="I1870" i="4"/>
  <c r="G1870" i="4"/>
  <c r="J1869" i="4"/>
  <c r="I1869" i="4"/>
  <c r="G1869" i="4"/>
  <c r="J1868" i="4"/>
  <c r="I1868" i="4"/>
  <c r="G1868" i="4"/>
  <c r="J1867" i="4"/>
  <c r="I1867" i="4"/>
  <c r="G1867" i="4"/>
  <c r="J1866" i="4"/>
  <c r="I1866" i="4"/>
  <c r="G1866" i="4"/>
  <c r="J1865" i="4"/>
  <c r="I1865" i="4"/>
  <c r="G1865" i="4"/>
  <c r="J1864" i="4"/>
  <c r="I1864" i="4"/>
  <c r="G1864" i="4"/>
  <c r="J1863" i="4"/>
  <c r="I1863" i="4"/>
  <c r="G1863" i="4"/>
  <c r="J1862" i="4"/>
  <c r="I1862" i="4"/>
  <c r="G1862" i="4"/>
  <c r="J1861" i="4"/>
  <c r="I1861" i="4"/>
  <c r="G1861" i="4"/>
  <c r="J1860" i="4"/>
  <c r="I1860" i="4"/>
  <c r="G1860" i="4"/>
  <c r="J1859" i="4"/>
  <c r="I1859" i="4"/>
  <c r="G1859" i="4"/>
  <c r="J1858" i="4"/>
  <c r="I1858" i="4"/>
  <c r="G1858" i="4"/>
  <c r="J1857" i="4"/>
  <c r="I1857" i="4"/>
  <c r="G1857" i="4"/>
  <c r="J1856" i="4"/>
  <c r="I1856" i="4"/>
  <c r="G1856" i="4"/>
  <c r="J1855" i="4"/>
  <c r="I1855" i="4"/>
  <c r="G1855" i="4"/>
  <c r="J1854" i="4"/>
  <c r="I1854" i="4"/>
  <c r="G1854" i="4"/>
  <c r="J1853" i="4"/>
  <c r="I1853" i="4"/>
  <c r="G1853" i="4"/>
  <c r="J1852" i="4"/>
  <c r="I1852" i="4"/>
  <c r="G1852" i="4"/>
  <c r="J1851" i="4"/>
  <c r="I1851" i="4"/>
  <c r="G1851" i="4"/>
  <c r="J1850" i="4"/>
  <c r="I1850" i="4"/>
  <c r="G1850" i="4"/>
  <c r="J1849" i="4"/>
  <c r="I1849" i="4"/>
  <c r="G1849" i="4"/>
  <c r="J1848" i="4"/>
  <c r="I1848" i="4"/>
  <c r="G1848" i="4"/>
  <c r="J1847" i="4"/>
  <c r="I1847" i="4"/>
  <c r="G1847" i="4"/>
  <c r="J1846" i="4"/>
  <c r="I1846" i="4"/>
  <c r="G1846" i="4"/>
  <c r="J1845" i="4"/>
  <c r="I1845" i="4"/>
  <c r="G1845" i="4"/>
  <c r="J1844" i="4"/>
  <c r="I1844" i="4"/>
  <c r="G1844" i="4"/>
  <c r="J1843" i="4"/>
  <c r="I1843" i="4"/>
  <c r="G1843" i="4"/>
  <c r="J1842" i="4"/>
  <c r="I1842" i="4"/>
  <c r="G1842" i="4"/>
  <c r="J1841" i="4"/>
  <c r="I1841" i="4"/>
  <c r="G1841" i="4"/>
  <c r="J1840" i="4"/>
  <c r="I1840" i="4"/>
  <c r="G1840" i="4"/>
  <c r="J1839" i="4"/>
  <c r="I1839" i="4"/>
  <c r="G1839" i="4"/>
  <c r="J1838" i="4"/>
  <c r="I1838" i="4"/>
  <c r="G1838" i="4"/>
  <c r="J1837" i="4"/>
  <c r="I1837" i="4"/>
  <c r="G1837" i="4"/>
  <c r="J1836" i="4"/>
  <c r="I1836" i="4"/>
  <c r="G1836" i="4"/>
  <c r="J1835" i="4"/>
  <c r="I1835" i="4"/>
  <c r="G1835" i="4"/>
  <c r="J1834" i="4"/>
  <c r="I1834" i="4"/>
  <c r="G1834" i="4"/>
  <c r="J1833" i="4"/>
  <c r="I1833" i="4"/>
  <c r="G1833" i="4"/>
  <c r="J1832" i="4"/>
  <c r="I1832" i="4"/>
  <c r="G1832" i="4"/>
  <c r="J1831" i="4"/>
  <c r="I1831" i="4"/>
  <c r="G1831" i="4"/>
  <c r="J1830" i="4"/>
  <c r="I1830" i="4"/>
  <c r="G1830" i="4"/>
  <c r="J1829" i="4"/>
  <c r="I1829" i="4"/>
  <c r="G1829" i="4"/>
  <c r="J1828" i="4"/>
  <c r="I1828" i="4"/>
  <c r="G1828" i="4"/>
  <c r="J1827" i="4"/>
  <c r="I1827" i="4"/>
  <c r="G1827" i="4"/>
  <c r="J1826" i="4"/>
  <c r="I1826" i="4"/>
  <c r="G1826" i="4"/>
  <c r="J1825" i="4"/>
  <c r="I1825" i="4"/>
  <c r="G1825" i="4"/>
  <c r="J1824" i="4"/>
  <c r="I1824" i="4"/>
  <c r="G1824" i="4"/>
  <c r="J1823" i="4"/>
  <c r="I1823" i="4"/>
  <c r="G1823" i="4"/>
  <c r="J1822" i="4"/>
  <c r="I1822" i="4"/>
  <c r="G1822" i="4"/>
  <c r="J1821" i="4"/>
  <c r="I1821" i="4"/>
  <c r="G1821" i="4"/>
  <c r="J1820" i="4"/>
  <c r="I1820" i="4"/>
  <c r="G1820" i="4"/>
  <c r="J1819" i="4"/>
  <c r="I1819" i="4"/>
  <c r="G1819" i="4"/>
  <c r="J1818" i="4"/>
  <c r="I1818" i="4"/>
  <c r="G1818" i="4"/>
  <c r="J1817" i="4"/>
  <c r="I1817" i="4"/>
  <c r="G1817" i="4"/>
  <c r="J1816" i="4"/>
  <c r="I1816" i="4"/>
  <c r="G1816" i="4"/>
  <c r="J1815" i="4"/>
  <c r="I1815" i="4"/>
  <c r="G1815" i="4"/>
  <c r="J1814" i="4"/>
  <c r="I1814" i="4"/>
  <c r="G1814" i="4"/>
  <c r="J1813" i="4"/>
  <c r="I1813" i="4"/>
  <c r="G1813" i="4"/>
  <c r="J1812" i="4"/>
  <c r="I1812" i="4"/>
  <c r="G1812" i="4"/>
  <c r="J1811" i="4"/>
  <c r="I1811" i="4"/>
  <c r="G1811" i="4"/>
  <c r="J1810" i="4"/>
  <c r="I1810" i="4"/>
  <c r="G1810" i="4"/>
  <c r="J1809" i="4"/>
  <c r="I1809" i="4"/>
  <c r="G1809" i="4"/>
  <c r="J1808" i="4"/>
  <c r="I1808" i="4"/>
  <c r="G1808" i="4"/>
  <c r="J1807" i="4"/>
  <c r="I1807" i="4"/>
  <c r="G1807" i="4"/>
  <c r="J1806" i="4"/>
  <c r="I1806" i="4"/>
  <c r="G1806" i="4"/>
  <c r="J1805" i="4"/>
  <c r="I1805" i="4"/>
  <c r="G1805" i="4"/>
  <c r="J1804" i="4"/>
  <c r="I1804" i="4"/>
  <c r="G1804" i="4"/>
  <c r="J1803" i="4"/>
  <c r="I1803" i="4"/>
  <c r="G1803" i="4"/>
  <c r="J1802" i="4"/>
  <c r="I1802" i="4"/>
  <c r="G1802" i="4"/>
  <c r="J1801" i="4"/>
  <c r="I1801" i="4"/>
  <c r="G1801" i="4"/>
  <c r="J1800" i="4"/>
  <c r="I1800" i="4"/>
  <c r="G1800" i="4"/>
  <c r="J1799" i="4"/>
  <c r="I1799" i="4"/>
  <c r="G1799" i="4"/>
  <c r="J1798" i="4"/>
  <c r="I1798" i="4"/>
  <c r="G1798" i="4"/>
  <c r="J1797" i="4"/>
  <c r="I1797" i="4"/>
  <c r="G1797" i="4"/>
  <c r="J1796" i="4"/>
  <c r="I1796" i="4"/>
  <c r="G1796" i="4"/>
  <c r="J1795" i="4"/>
  <c r="I1795" i="4"/>
  <c r="G1795" i="4"/>
  <c r="J1794" i="4"/>
  <c r="I1794" i="4"/>
  <c r="G1794" i="4"/>
  <c r="J1793" i="4"/>
  <c r="I1793" i="4"/>
  <c r="G1793" i="4"/>
  <c r="J1792" i="4"/>
  <c r="I1792" i="4"/>
  <c r="G1792" i="4"/>
  <c r="J1791" i="4"/>
  <c r="I1791" i="4"/>
  <c r="G1791" i="4"/>
  <c r="J1790" i="4"/>
  <c r="I1790" i="4"/>
  <c r="G1790" i="4"/>
  <c r="J1789" i="4"/>
  <c r="I1789" i="4"/>
  <c r="G1789" i="4"/>
  <c r="J1788" i="4"/>
  <c r="I1788" i="4"/>
  <c r="G1788" i="4"/>
  <c r="J1787" i="4"/>
  <c r="I1787" i="4"/>
  <c r="G1787" i="4"/>
  <c r="J1786" i="4"/>
  <c r="I1786" i="4"/>
  <c r="G1786" i="4"/>
  <c r="J1785" i="4"/>
  <c r="I1785" i="4"/>
  <c r="G1785" i="4"/>
  <c r="J1784" i="4"/>
  <c r="I1784" i="4"/>
  <c r="G1784" i="4"/>
  <c r="J1783" i="4"/>
  <c r="I1783" i="4"/>
  <c r="G1783" i="4"/>
  <c r="J1782" i="4"/>
  <c r="I1782" i="4"/>
  <c r="G1782" i="4"/>
  <c r="J1781" i="4"/>
  <c r="I1781" i="4"/>
  <c r="G1781" i="4"/>
  <c r="J1780" i="4"/>
  <c r="I1780" i="4"/>
  <c r="G1780" i="4"/>
  <c r="J1779" i="4"/>
  <c r="I1779" i="4"/>
  <c r="G1779" i="4"/>
  <c r="J1778" i="4"/>
  <c r="I1778" i="4"/>
  <c r="G1778" i="4"/>
  <c r="J1777" i="4"/>
  <c r="I1777" i="4"/>
  <c r="G1777" i="4"/>
  <c r="J1776" i="4"/>
  <c r="I1776" i="4"/>
  <c r="G1776" i="4"/>
  <c r="J1775" i="4"/>
  <c r="I1775" i="4"/>
  <c r="G1775" i="4"/>
  <c r="J1774" i="4"/>
  <c r="I1774" i="4"/>
  <c r="G1774" i="4"/>
  <c r="J1773" i="4"/>
  <c r="I1773" i="4"/>
  <c r="G1773" i="4"/>
  <c r="J1772" i="4"/>
  <c r="I1772" i="4"/>
  <c r="G1772" i="4"/>
  <c r="J1771" i="4"/>
  <c r="I1771" i="4"/>
  <c r="G1771" i="4"/>
  <c r="J1770" i="4"/>
  <c r="I1770" i="4"/>
  <c r="G1770" i="4"/>
  <c r="J1769" i="4"/>
  <c r="I1769" i="4"/>
  <c r="G1769" i="4"/>
  <c r="J1768" i="4"/>
  <c r="I1768" i="4"/>
  <c r="G1768" i="4"/>
  <c r="J1767" i="4"/>
  <c r="I1767" i="4"/>
  <c r="G1767" i="4"/>
  <c r="J1766" i="4"/>
  <c r="I1766" i="4"/>
  <c r="G1766" i="4"/>
  <c r="J1765" i="4"/>
  <c r="I1765" i="4"/>
  <c r="G1765" i="4"/>
  <c r="J1764" i="4"/>
  <c r="I1764" i="4"/>
  <c r="G1764" i="4"/>
  <c r="J1763" i="4"/>
  <c r="I1763" i="4"/>
  <c r="G1763" i="4"/>
  <c r="J1762" i="4"/>
  <c r="I1762" i="4"/>
  <c r="G1762" i="4"/>
  <c r="J1761" i="4"/>
  <c r="I1761" i="4"/>
  <c r="G1761" i="4"/>
  <c r="J1760" i="4"/>
  <c r="I1760" i="4"/>
  <c r="G1760" i="4"/>
  <c r="J1759" i="4"/>
  <c r="I1759" i="4"/>
  <c r="G1759" i="4"/>
  <c r="J1758" i="4"/>
  <c r="I1758" i="4"/>
  <c r="G1758" i="4"/>
  <c r="J1757" i="4"/>
  <c r="I1757" i="4"/>
  <c r="G1757" i="4"/>
  <c r="J1756" i="4"/>
  <c r="I1756" i="4"/>
  <c r="G1756" i="4"/>
  <c r="J1755" i="4"/>
  <c r="I1755" i="4"/>
  <c r="G1755" i="4"/>
  <c r="J1754" i="4"/>
  <c r="I1754" i="4"/>
  <c r="G1754" i="4"/>
  <c r="J1753" i="4"/>
  <c r="I1753" i="4"/>
  <c r="G1753" i="4"/>
  <c r="J1752" i="4"/>
  <c r="I1752" i="4"/>
  <c r="G1752" i="4"/>
  <c r="J1751" i="4"/>
  <c r="I1751" i="4"/>
  <c r="G1751" i="4"/>
  <c r="J1750" i="4"/>
  <c r="I1750" i="4"/>
  <c r="G1750" i="4"/>
  <c r="J1749" i="4"/>
  <c r="I1749" i="4"/>
  <c r="G1749" i="4"/>
  <c r="J1748" i="4"/>
  <c r="I1748" i="4"/>
  <c r="G1748" i="4"/>
  <c r="J1747" i="4"/>
  <c r="I1747" i="4"/>
  <c r="G1747" i="4"/>
  <c r="J1746" i="4"/>
  <c r="I1746" i="4"/>
  <c r="G1746" i="4"/>
  <c r="J1745" i="4"/>
  <c r="I1745" i="4"/>
  <c r="G1745" i="4"/>
  <c r="J1744" i="4"/>
  <c r="I1744" i="4"/>
  <c r="G1744" i="4"/>
  <c r="J1743" i="4"/>
  <c r="I1743" i="4"/>
  <c r="G1743" i="4"/>
  <c r="J1742" i="4"/>
  <c r="I1742" i="4"/>
  <c r="G1742" i="4"/>
  <c r="J1741" i="4"/>
  <c r="I1741" i="4"/>
  <c r="G1741" i="4"/>
  <c r="J1740" i="4"/>
  <c r="I1740" i="4"/>
  <c r="G1740" i="4"/>
  <c r="J1739" i="4"/>
  <c r="I1739" i="4"/>
  <c r="G1739" i="4"/>
  <c r="J1738" i="4"/>
  <c r="I1738" i="4"/>
  <c r="G1738" i="4"/>
  <c r="J1737" i="4"/>
  <c r="I1737" i="4"/>
  <c r="G1737" i="4"/>
  <c r="J1736" i="4"/>
  <c r="I1736" i="4"/>
  <c r="G1736" i="4"/>
  <c r="J1735" i="4"/>
  <c r="I1735" i="4"/>
  <c r="G1735" i="4"/>
  <c r="J1734" i="4"/>
  <c r="I1734" i="4"/>
  <c r="G1734" i="4"/>
  <c r="J1733" i="4"/>
  <c r="I1733" i="4"/>
  <c r="G1733" i="4"/>
  <c r="J1732" i="4"/>
  <c r="I1732" i="4"/>
  <c r="G1732" i="4"/>
  <c r="J1731" i="4"/>
  <c r="I1731" i="4"/>
  <c r="G1731" i="4"/>
  <c r="J1730" i="4"/>
  <c r="I1730" i="4"/>
  <c r="G1730" i="4"/>
  <c r="J1729" i="4"/>
  <c r="I1729" i="4"/>
  <c r="G1729" i="4"/>
  <c r="J1728" i="4"/>
  <c r="I1728" i="4"/>
  <c r="G1728" i="4"/>
  <c r="J1727" i="4"/>
  <c r="I1727" i="4"/>
  <c r="G1727" i="4"/>
  <c r="J1726" i="4"/>
  <c r="I1726" i="4"/>
  <c r="G1726" i="4"/>
  <c r="J1725" i="4"/>
  <c r="I1725" i="4"/>
  <c r="G1725" i="4"/>
  <c r="J1724" i="4"/>
  <c r="I1724" i="4"/>
  <c r="G1724" i="4"/>
  <c r="J1723" i="4"/>
  <c r="I1723" i="4"/>
  <c r="G1723" i="4"/>
  <c r="J1722" i="4"/>
  <c r="I1722" i="4"/>
  <c r="G1722" i="4"/>
  <c r="J1721" i="4"/>
  <c r="I1721" i="4"/>
  <c r="G1721" i="4"/>
  <c r="J1720" i="4"/>
  <c r="I1720" i="4"/>
  <c r="G1720" i="4"/>
  <c r="J1719" i="4"/>
  <c r="I1719" i="4"/>
  <c r="G1719" i="4"/>
  <c r="J1718" i="4"/>
  <c r="I1718" i="4"/>
  <c r="G1718" i="4"/>
  <c r="J1717" i="4"/>
  <c r="I1717" i="4"/>
  <c r="G1717" i="4"/>
  <c r="J1716" i="4"/>
  <c r="I1716" i="4"/>
  <c r="G1716" i="4"/>
  <c r="J1715" i="4"/>
  <c r="I1715" i="4"/>
  <c r="G1715" i="4"/>
  <c r="J1714" i="4"/>
  <c r="I1714" i="4"/>
  <c r="G1714" i="4"/>
  <c r="J1713" i="4"/>
  <c r="I1713" i="4"/>
  <c r="G1713" i="4"/>
  <c r="J1712" i="4"/>
  <c r="I1712" i="4"/>
  <c r="G1712" i="4"/>
  <c r="J1711" i="4"/>
  <c r="I1711" i="4"/>
  <c r="G1711" i="4"/>
  <c r="J1710" i="4"/>
  <c r="I1710" i="4"/>
  <c r="G1710" i="4"/>
  <c r="J1709" i="4"/>
  <c r="I1709" i="4"/>
  <c r="G1709" i="4"/>
  <c r="J1708" i="4"/>
  <c r="I1708" i="4"/>
  <c r="G1708" i="4"/>
  <c r="J1707" i="4"/>
  <c r="I1707" i="4"/>
  <c r="G1707" i="4"/>
  <c r="J1706" i="4"/>
  <c r="I1706" i="4"/>
  <c r="G1706" i="4"/>
  <c r="J1705" i="4"/>
  <c r="I1705" i="4"/>
  <c r="G1705" i="4"/>
  <c r="J1704" i="4"/>
  <c r="I1704" i="4"/>
  <c r="G1704" i="4"/>
  <c r="J1703" i="4"/>
  <c r="I1703" i="4"/>
  <c r="G1703" i="4"/>
  <c r="J1702" i="4"/>
  <c r="I1702" i="4"/>
  <c r="G1702" i="4"/>
  <c r="J1701" i="4"/>
  <c r="I1701" i="4"/>
  <c r="G1701" i="4"/>
  <c r="J1700" i="4"/>
  <c r="I1700" i="4"/>
  <c r="G1700" i="4"/>
  <c r="J1699" i="4"/>
  <c r="I1699" i="4"/>
  <c r="G1699" i="4"/>
  <c r="J1698" i="4"/>
  <c r="I1698" i="4"/>
  <c r="G1698" i="4"/>
  <c r="J1697" i="4"/>
  <c r="I1697" i="4"/>
  <c r="G1697" i="4"/>
  <c r="J1696" i="4"/>
  <c r="I1696" i="4"/>
  <c r="G1696" i="4"/>
  <c r="J1695" i="4"/>
  <c r="I1695" i="4"/>
  <c r="G1695" i="4"/>
  <c r="J1694" i="4"/>
  <c r="I1694" i="4"/>
  <c r="G1694" i="4"/>
  <c r="J1693" i="4"/>
  <c r="I1693" i="4"/>
  <c r="G1693" i="4"/>
  <c r="J1692" i="4"/>
  <c r="I1692" i="4"/>
  <c r="G1692" i="4"/>
  <c r="J1691" i="4"/>
  <c r="I1691" i="4"/>
  <c r="G1691" i="4"/>
  <c r="J1690" i="4"/>
  <c r="I1690" i="4"/>
  <c r="G1690" i="4"/>
  <c r="J1689" i="4"/>
  <c r="I1689" i="4"/>
  <c r="G1689" i="4"/>
  <c r="J1688" i="4"/>
  <c r="I1688" i="4"/>
  <c r="G1688" i="4"/>
  <c r="J1687" i="4"/>
  <c r="I1687" i="4"/>
  <c r="G1687" i="4"/>
  <c r="J1686" i="4"/>
  <c r="I1686" i="4"/>
  <c r="G1686" i="4"/>
  <c r="J1685" i="4"/>
  <c r="I1685" i="4"/>
  <c r="G1685" i="4"/>
  <c r="J1684" i="4"/>
  <c r="I1684" i="4"/>
  <c r="G1684" i="4"/>
  <c r="J1683" i="4"/>
  <c r="I1683" i="4"/>
  <c r="G1683" i="4"/>
  <c r="J1682" i="4"/>
  <c r="I1682" i="4"/>
  <c r="G1682" i="4"/>
  <c r="J1681" i="4"/>
  <c r="I1681" i="4"/>
  <c r="G1681" i="4"/>
  <c r="J1680" i="4"/>
  <c r="I1680" i="4"/>
  <c r="G1680" i="4"/>
  <c r="J1679" i="4"/>
  <c r="I1679" i="4"/>
  <c r="G1679" i="4"/>
  <c r="J1678" i="4"/>
  <c r="I1678" i="4"/>
  <c r="G1678" i="4"/>
  <c r="J1677" i="4"/>
  <c r="I1677" i="4"/>
  <c r="G1677" i="4"/>
  <c r="J1676" i="4"/>
  <c r="I1676" i="4"/>
  <c r="G1676" i="4"/>
  <c r="J1675" i="4"/>
  <c r="I1675" i="4"/>
  <c r="G1675" i="4"/>
  <c r="J1674" i="4"/>
  <c r="I1674" i="4"/>
  <c r="G1674" i="4"/>
  <c r="J1673" i="4"/>
  <c r="I1673" i="4"/>
  <c r="G1673" i="4"/>
  <c r="J1672" i="4"/>
  <c r="I1672" i="4"/>
  <c r="G1672" i="4"/>
  <c r="J1671" i="4"/>
  <c r="I1671" i="4"/>
  <c r="G1671" i="4"/>
  <c r="J1670" i="4"/>
  <c r="I1670" i="4"/>
  <c r="G1670" i="4"/>
  <c r="J1669" i="4"/>
  <c r="I1669" i="4"/>
  <c r="G1669" i="4"/>
  <c r="J1668" i="4"/>
  <c r="I1668" i="4"/>
  <c r="G1668" i="4"/>
  <c r="J1667" i="4"/>
  <c r="I1667" i="4"/>
  <c r="G1667" i="4"/>
  <c r="J1666" i="4"/>
  <c r="I1666" i="4"/>
  <c r="G1666" i="4"/>
  <c r="J1665" i="4"/>
  <c r="I1665" i="4"/>
  <c r="G1665" i="4"/>
  <c r="J1664" i="4"/>
  <c r="I1664" i="4"/>
  <c r="G1664" i="4"/>
  <c r="J1663" i="4"/>
  <c r="I1663" i="4"/>
  <c r="G1663" i="4"/>
  <c r="J1662" i="4"/>
  <c r="I1662" i="4"/>
  <c r="G1662" i="4"/>
  <c r="J1661" i="4"/>
  <c r="I1661" i="4"/>
  <c r="G1661" i="4"/>
  <c r="J1660" i="4"/>
  <c r="I1660" i="4"/>
  <c r="G1660" i="4"/>
  <c r="J1659" i="4"/>
  <c r="I1659" i="4"/>
  <c r="G1659" i="4"/>
  <c r="J1658" i="4"/>
  <c r="I1658" i="4"/>
  <c r="G1658" i="4"/>
  <c r="J1657" i="4"/>
  <c r="I1657" i="4"/>
  <c r="G1657" i="4"/>
  <c r="J1656" i="4"/>
  <c r="I1656" i="4"/>
  <c r="G1656" i="4"/>
  <c r="J1655" i="4"/>
  <c r="I1655" i="4"/>
  <c r="G1655" i="4"/>
  <c r="J1654" i="4"/>
  <c r="I1654" i="4"/>
  <c r="G1654" i="4"/>
  <c r="J1653" i="4"/>
  <c r="I1653" i="4"/>
  <c r="G1653" i="4"/>
  <c r="J1652" i="4"/>
  <c r="I1652" i="4"/>
  <c r="G1652" i="4"/>
  <c r="J1651" i="4"/>
  <c r="I1651" i="4"/>
  <c r="G1651" i="4"/>
  <c r="J1650" i="4"/>
  <c r="I1650" i="4"/>
  <c r="G1650" i="4"/>
  <c r="J1649" i="4"/>
  <c r="I1649" i="4"/>
  <c r="G1649" i="4"/>
  <c r="J1648" i="4"/>
  <c r="I1648" i="4"/>
  <c r="G1648" i="4"/>
  <c r="J1647" i="4"/>
  <c r="I1647" i="4"/>
  <c r="G1647" i="4"/>
  <c r="J1646" i="4"/>
  <c r="I1646" i="4"/>
  <c r="G1646" i="4"/>
  <c r="J1645" i="4"/>
  <c r="I1645" i="4"/>
  <c r="G1645" i="4"/>
  <c r="J1644" i="4"/>
  <c r="I1644" i="4"/>
  <c r="G1644" i="4"/>
  <c r="J1643" i="4"/>
  <c r="I1643" i="4"/>
  <c r="G1643" i="4"/>
  <c r="J1642" i="4"/>
  <c r="I1642" i="4"/>
  <c r="G1642" i="4"/>
  <c r="J1641" i="4"/>
  <c r="I1641" i="4"/>
  <c r="G1641" i="4"/>
  <c r="J1640" i="4"/>
  <c r="I1640" i="4"/>
  <c r="G1640" i="4"/>
  <c r="J1639" i="4"/>
  <c r="I1639" i="4"/>
  <c r="G1639" i="4"/>
  <c r="J1638" i="4"/>
  <c r="I1638" i="4"/>
  <c r="G1638" i="4"/>
  <c r="J1637" i="4"/>
  <c r="I1637" i="4"/>
  <c r="G1637" i="4"/>
  <c r="J1636" i="4"/>
  <c r="I1636" i="4"/>
  <c r="G1636" i="4"/>
  <c r="J1635" i="4"/>
  <c r="I1635" i="4"/>
  <c r="G1635" i="4"/>
  <c r="J1634" i="4"/>
  <c r="I1634" i="4"/>
  <c r="G1634" i="4"/>
  <c r="J1633" i="4"/>
  <c r="I1633" i="4"/>
  <c r="G1633" i="4"/>
  <c r="J1632" i="4"/>
  <c r="I1632" i="4"/>
  <c r="G1632" i="4"/>
  <c r="J1631" i="4"/>
  <c r="I1631" i="4"/>
  <c r="G1631" i="4"/>
  <c r="J1630" i="4"/>
  <c r="I1630" i="4"/>
  <c r="G1630" i="4"/>
  <c r="J1629" i="4"/>
  <c r="I1629" i="4"/>
  <c r="G1629" i="4"/>
  <c r="J1628" i="4"/>
  <c r="I1628" i="4"/>
  <c r="G1628" i="4"/>
  <c r="J1627" i="4"/>
  <c r="I1627" i="4"/>
  <c r="G1627" i="4"/>
  <c r="J1626" i="4"/>
  <c r="I1626" i="4"/>
  <c r="G1626" i="4"/>
  <c r="J1625" i="4"/>
  <c r="I1625" i="4"/>
  <c r="G1625" i="4"/>
  <c r="J1624" i="4"/>
  <c r="I1624" i="4"/>
  <c r="G1624" i="4"/>
  <c r="J1623" i="4"/>
  <c r="I1623" i="4"/>
  <c r="G1623" i="4"/>
  <c r="J1622" i="4"/>
  <c r="I1622" i="4"/>
  <c r="G1622" i="4"/>
  <c r="J1621" i="4"/>
  <c r="I1621" i="4"/>
  <c r="G1621" i="4"/>
  <c r="J1620" i="4"/>
  <c r="I1620" i="4"/>
  <c r="G1620" i="4"/>
  <c r="J1619" i="4"/>
  <c r="I1619" i="4"/>
  <c r="G1619" i="4"/>
  <c r="J1618" i="4"/>
  <c r="I1618" i="4"/>
  <c r="G1618" i="4"/>
  <c r="J1617" i="4"/>
  <c r="I1617" i="4"/>
  <c r="G1617" i="4"/>
  <c r="J1616" i="4"/>
  <c r="I1616" i="4"/>
  <c r="G1616" i="4"/>
  <c r="J1615" i="4"/>
  <c r="I1615" i="4"/>
  <c r="G1615" i="4"/>
  <c r="J1614" i="4"/>
  <c r="I1614" i="4"/>
  <c r="G1614" i="4"/>
  <c r="J1613" i="4"/>
  <c r="I1613" i="4"/>
  <c r="G1613" i="4"/>
  <c r="J1612" i="4"/>
  <c r="I1612" i="4"/>
  <c r="G1612" i="4"/>
  <c r="J1611" i="4"/>
  <c r="I1611" i="4"/>
  <c r="G1611" i="4"/>
  <c r="J1610" i="4"/>
  <c r="I1610" i="4"/>
  <c r="G1610" i="4"/>
  <c r="J1609" i="4"/>
  <c r="I1609" i="4"/>
  <c r="G1609" i="4"/>
  <c r="J1608" i="4"/>
  <c r="I1608" i="4"/>
  <c r="G1608" i="4"/>
  <c r="J1607" i="4"/>
  <c r="I1607" i="4"/>
  <c r="G1607" i="4"/>
  <c r="J1606" i="4"/>
  <c r="I1606" i="4"/>
  <c r="G1606" i="4"/>
  <c r="J1605" i="4"/>
  <c r="I1605" i="4"/>
  <c r="G1605" i="4"/>
  <c r="J1604" i="4"/>
  <c r="I1604" i="4"/>
  <c r="G1604" i="4"/>
  <c r="J1603" i="4"/>
  <c r="I1603" i="4"/>
  <c r="G1603" i="4"/>
  <c r="J1602" i="4"/>
  <c r="I1602" i="4"/>
  <c r="G1602" i="4"/>
  <c r="J1601" i="4"/>
  <c r="I1601" i="4"/>
  <c r="G1601" i="4"/>
  <c r="J1600" i="4"/>
  <c r="I1600" i="4"/>
  <c r="G1600" i="4"/>
  <c r="J1599" i="4"/>
  <c r="I1599" i="4"/>
  <c r="G1599" i="4"/>
  <c r="J1598" i="4"/>
  <c r="I1598" i="4"/>
  <c r="G1598" i="4"/>
  <c r="J1597" i="4"/>
  <c r="I1597" i="4"/>
  <c r="G1597" i="4"/>
  <c r="J1596" i="4"/>
  <c r="I1596" i="4"/>
  <c r="G1596" i="4"/>
  <c r="J1595" i="4"/>
  <c r="I1595" i="4"/>
  <c r="G1595" i="4"/>
  <c r="J1594" i="4"/>
  <c r="I1594" i="4"/>
  <c r="G1594" i="4"/>
  <c r="J1593" i="4"/>
  <c r="I1593" i="4"/>
  <c r="G1593" i="4"/>
  <c r="J1592" i="4"/>
  <c r="I1592" i="4"/>
  <c r="G1592" i="4"/>
  <c r="J1591" i="4"/>
  <c r="I1591" i="4"/>
  <c r="G1591" i="4"/>
  <c r="J1590" i="4"/>
  <c r="I1590" i="4"/>
  <c r="G1590" i="4"/>
  <c r="J1589" i="4"/>
  <c r="I1589" i="4"/>
  <c r="G1589" i="4"/>
  <c r="J1588" i="4"/>
  <c r="I1588" i="4"/>
  <c r="G1588" i="4"/>
  <c r="J1587" i="4"/>
  <c r="I1587" i="4"/>
  <c r="G1587" i="4"/>
  <c r="J1586" i="4"/>
  <c r="I1586" i="4"/>
  <c r="G1586" i="4"/>
  <c r="J1585" i="4"/>
  <c r="I1585" i="4"/>
  <c r="G1585" i="4"/>
  <c r="J1584" i="4"/>
  <c r="I1584" i="4"/>
  <c r="G1584" i="4"/>
  <c r="J1583" i="4"/>
  <c r="I1583" i="4"/>
  <c r="G1583" i="4"/>
  <c r="J1582" i="4"/>
  <c r="I1582" i="4"/>
  <c r="G1582" i="4"/>
  <c r="J1581" i="4"/>
  <c r="I1581" i="4"/>
  <c r="G1581" i="4"/>
  <c r="J1580" i="4"/>
  <c r="I1580" i="4"/>
  <c r="G1580" i="4"/>
  <c r="J1579" i="4"/>
  <c r="I1579" i="4"/>
  <c r="G1579" i="4"/>
  <c r="J1578" i="4"/>
  <c r="I1578" i="4"/>
  <c r="G1578" i="4"/>
  <c r="J1577" i="4"/>
  <c r="I1577" i="4"/>
  <c r="G1577" i="4"/>
  <c r="J1576" i="4"/>
  <c r="I1576" i="4"/>
  <c r="G1576" i="4"/>
  <c r="J1575" i="4"/>
  <c r="I1575" i="4"/>
  <c r="G1575" i="4"/>
  <c r="J1574" i="4"/>
  <c r="I1574" i="4"/>
  <c r="G1574" i="4"/>
  <c r="J1573" i="4"/>
  <c r="I1573" i="4"/>
  <c r="G1573" i="4"/>
  <c r="J1572" i="4"/>
  <c r="I1572" i="4"/>
  <c r="G1572" i="4"/>
  <c r="J1571" i="4"/>
  <c r="I1571" i="4"/>
  <c r="G1571" i="4"/>
  <c r="J1570" i="4"/>
  <c r="I1570" i="4"/>
  <c r="G1570" i="4"/>
  <c r="J1569" i="4"/>
  <c r="I1569" i="4"/>
  <c r="G1569" i="4"/>
  <c r="J1568" i="4"/>
  <c r="I1568" i="4"/>
  <c r="G1568" i="4"/>
  <c r="J1567" i="4"/>
  <c r="I1567" i="4"/>
  <c r="G1567" i="4"/>
  <c r="J1566" i="4"/>
  <c r="I1566" i="4"/>
  <c r="G1566" i="4"/>
  <c r="J1565" i="4"/>
  <c r="I1565" i="4"/>
  <c r="G1565" i="4"/>
  <c r="J1564" i="4"/>
  <c r="I1564" i="4"/>
  <c r="G1564" i="4"/>
  <c r="J1563" i="4"/>
  <c r="I1563" i="4"/>
  <c r="G1563" i="4"/>
  <c r="J1562" i="4"/>
  <c r="I1562" i="4"/>
  <c r="G1562" i="4"/>
  <c r="J1561" i="4"/>
  <c r="I1561" i="4"/>
  <c r="G1561" i="4"/>
  <c r="J1560" i="4"/>
  <c r="I1560" i="4"/>
  <c r="G1560" i="4"/>
  <c r="J1559" i="4"/>
  <c r="I1559" i="4"/>
  <c r="G1559" i="4"/>
  <c r="J1558" i="4"/>
  <c r="I1558" i="4"/>
  <c r="G1558" i="4"/>
  <c r="J1557" i="4"/>
  <c r="I1557" i="4"/>
  <c r="G1557" i="4"/>
  <c r="J1556" i="4"/>
  <c r="I1556" i="4"/>
  <c r="G1556" i="4"/>
  <c r="J1555" i="4"/>
  <c r="I1555" i="4"/>
  <c r="G1555" i="4"/>
  <c r="J1554" i="4"/>
  <c r="I1554" i="4"/>
  <c r="G1554" i="4"/>
  <c r="J1553" i="4"/>
  <c r="I1553" i="4"/>
  <c r="G1553" i="4"/>
  <c r="J1552" i="4"/>
  <c r="I1552" i="4"/>
  <c r="G1552" i="4"/>
  <c r="J1551" i="4"/>
  <c r="I1551" i="4"/>
  <c r="G1551" i="4"/>
  <c r="J1550" i="4"/>
  <c r="I1550" i="4"/>
  <c r="G1550" i="4"/>
  <c r="J1549" i="4"/>
  <c r="I1549" i="4"/>
  <c r="G1549" i="4"/>
  <c r="J1548" i="4"/>
  <c r="I1548" i="4"/>
  <c r="G1548" i="4"/>
  <c r="J1547" i="4"/>
  <c r="I1547" i="4"/>
  <c r="G1547" i="4"/>
  <c r="J1546" i="4"/>
  <c r="I1546" i="4"/>
  <c r="G1546" i="4"/>
  <c r="J1545" i="4"/>
  <c r="I1545" i="4"/>
  <c r="G1545" i="4"/>
  <c r="J1544" i="4"/>
  <c r="I1544" i="4"/>
  <c r="G1544" i="4"/>
  <c r="J1543" i="4"/>
  <c r="I1543" i="4"/>
  <c r="G1543" i="4"/>
  <c r="J1542" i="4"/>
  <c r="I1542" i="4"/>
  <c r="G1542" i="4"/>
  <c r="J1541" i="4"/>
  <c r="I1541" i="4"/>
  <c r="G1541" i="4"/>
  <c r="J1540" i="4"/>
  <c r="I1540" i="4"/>
  <c r="G1540" i="4"/>
  <c r="J1539" i="4"/>
  <c r="I1539" i="4"/>
  <c r="G1539" i="4"/>
  <c r="J1538" i="4"/>
  <c r="I1538" i="4"/>
  <c r="G1538" i="4"/>
  <c r="J1537" i="4"/>
  <c r="I1537" i="4"/>
  <c r="G1537" i="4"/>
  <c r="J1536" i="4"/>
  <c r="I1536" i="4"/>
  <c r="G1536" i="4"/>
  <c r="J1535" i="4"/>
  <c r="I1535" i="4"/>
  <c r="G1535" i="4"/>
  <c r="J1534" i="4"/>
  <c r="I1534" i="4"/>
  <c r="G1534" i="4"/>
  <c r="J1533" i="4"/>
  <c r="I1533" i="4"/>
  <c r="G1533" i="4"/>
  <c r="J1532" i="4"/>
  <c r="I1532" i="4"/>
  <c r="G1532" i="4"/>
  <c r="J1531" i="4"/>
  <c r="I1531" i="4"/>
  <c r="G1531" i="4"/>
  <c r="J1530" i="4"/>
  <c r="I1530" i="4"/>
  <c r="G1530" i="4"/>
  <c r="J1529" i="4"/>
  <c r="I1529" i="4"/>
  <c r="G1529" i="4"/>
  <c r="J1528" i="4"/>
  <c r="I1528" i="4"/>
  <c r="G1528" i="4"/>
  <c r="J1527" i="4"/>
  <c r="I1527" i="4"/>
  <c r="G1527" i="4"/>
  <c r="J1526" i="4"/>
  <c r="I1526" i="4"/>
  <c r="G1526" i="4"/>
  <c r="J1525" i="4"/>
  <c r="I1525" i="4"/>
  <c r="G1525" i="4"/>
  <c r="J1524" i="4"/>
  <c r="I1524" i="4"/>
  <c r="G1524" i="4"/>
  <c r="J1523" i="4"/>
  <c r="I1523" i="4"/>
  <c r="G1523" i="4"/>
  <c r="J1522" i="4"/>
  <c r="I1522" i="4"/>
  <c r="G1522" i="4"/>
  <c r="J1521" i="4"/>
  <c r="I1521" i="4"/>
  <c r="G1521" i="4"/>
  <c r="J1520" i="4"/>
  <c r="I1520" i="4"/>
  <c r="G1520" i="4"/>
  <c r="J1519" i="4"/>
  <c r="I1519" i="4"/>
  <c r="G1519" i="4"/>
  <c r="J1518" i="4"/>
  <c r="I1518" i="4"/>
  <c r="G1518" i="4"/>
  <c r="J1517" i="4"/>
  <c r="I1517" i="4"/>
  <c r="G1517" i="4"/>
  <c r="J1516" i="4"/>
  <c r="I1516" i="4"/>
  <c r="G1516" i="4"/>
  <c r="J1515" i="4"/>
  <c r="I1515" i="4"/>
  <c r="G1515" i="4"/>
  <c r="J1514" i="4"/>
  <c r="I1514" i="4"/>
  <c r="G1514" i="4"/>
  <c r="J1513" i="4"/>
  <c r="I1513" i="4"/>
  <c r="G1513" i="4"/>
  <c r="J1512" i="4"/>
  <c r="I1512" i="4"/>
  <c r="G1512" i="4"/>
  <c r="J1511" i="4"/>
  <c r="I1511" i="4"/>
  <c r="G1511" i="4"/>
  <c r="J1510" i="4"/>
  <c r="I1510" i="4"/>
  <c r="G1510" i="4"/>
  <c r="J1509" i="4"/>
  <c r="I1509" i="4"/>
  <c r="G1509" i="4"/>
  <c r="J1508" i="4"/>
  <c r="I1508" i="4"/>
  <c r="G1508" i="4"/>
  <c r="J1507" i="4"/>
  <c r="I1507" i="4"/>
  <c r="G1507" i="4"/>
  <c r="J1506" i="4"/>
  <c r="I1506" i="4"/>
  <c r="G1506" i="4"/>
  <c r="J1505" i="4"/>
  <c r="I1505" i="4"/>
  <c r="G1505" i="4"/>
  <c r="J1504" i="4"/>
  <c r="I1504" i="4"/>
  <c r="G1504" i="4"/>
  <c r="J1503" i="4"/>
  <c r="I1503" i="4"/>
  <c r="G1503" i="4"/>
  <c r="J1502" i="4"/>
  <c r="I1502" i="4"/>
  <c r="G1502" i="4"/>
  <c r="J1501" i="4"/>
  <c r="I1501" i="4"/>
  <c r="G1501" i="4"/>
  <c r="J1500" i="4"/>
  <c r="I1500" i="4"/>
  <c r="G1500" i="4"/>
  <c r="J1499" i="4"/>
  <c r="I1499" i="4"/>
  <c r="G1499" i="4"/>
  <c r="J1498" i="4"/>
  <c r="I1498" i="4"/>
  <c r="G1498" i="4"/>
  <c r="J1497" i="4"/>
  <c r="I1497" i="4"/>
  <c r="G1497" i="4"/>
  <c r="J1496" i="4"/>
  <c r="I1496" i="4"/>
  <c r="G1496" i="4"/>
  <c r="J1495" i="4"/>
  <c r="I1495" i="4"/>
  <c r="G1495" i="4"/>
  <c r="J1494" i="4"/>
  <c r="I1494" i="4"/>
  <c r="G1494" i="4"/>
  <c r="J1493" i="4"/>
  <c r="I1493" i="4"/>
  <c r="G1493" i="4"/>
  <c r="J1492" i="4"/>
  <c r="I1492" i="4"/>
  <c r="G1492" i="4"/>
  <c r="J1491" i="4"/>
  <c r="I1491" i="4"/>
  <c r="G1491" i="4"/>
  <c r="J1490" i="4"/>
  <c r="I1490" i="4"/>
  <c r="G1490" i="4"/>
  <c r="J1489" i="4"/>
  <c r="I1489" i="4"/>
  <c r="G1489" i="4"/>
  <c r="J1488" i="4"/>
  <c r="I1488" i="4"/>
  <c r="G1488" i="4"/>
  <c r="J1487" i="4"/>
  <c r="I1487" i="4"/>
  <c r="G1487" i="4"/>
  <c r="J1486" i="4"/>
  <c r="I1486" i="4"/>
  <c r="G1486" i="4"/>
  <c r="J1485" i="4"/>
  <c r="I1485" i="4"/>
  <c r="G1485" i="4"/>
  <c r="J1484" i="4"/>
  <c r="I1484" i="4"/>
  <c r="G1484" i="4"/>
  <c r="J1483" i="4"/>
  <c r="I1483" i="4"/>
  <c r="G1483" i="4"/>
  <c r="J1482" i="4"/>
  <c r="I1482" i="4"/>
  <c r="G1482" i="4"/>
  <c r="J1481" i="4"/>
  <c r="I1481" i="4"/>
  <c r="G1481" i="4"/>
  <c r="J1480" i="4"/>
  <c r="I1480" i="4"/>
  <c r="G1480" i="4"/>
  <c r="J1479" i="4"/>
  <c r="I1479" i="4"/>
  <c r="G1479" i="4"/>
  <c r="J1478" i="4"/>
  <c r="I1478" i="4"/>
  <c r="G1478" i="4"/>
  <c r="J1477" i="4"/>
  <c r="I1477" i="4"/>
  <c r="G1477" i="4"/>
  <c r="J1476" i="4"/>
  <c r="I1476" i="4"/>
  <c r="G1476" i="4"/>
  <c r="J1475" i="4"/>
  <c r="I1475" i="4"/>
  <c r="G1475" i="4"/>
  <c r="J1474" i="4"/>
  <c r="I1474" i="4"/>
  <c r="G1474" i="4"/>
  <c r="J1473" i="4"/>
  <c r="I1473" i="4"/>
  <c r="G1473" i="4"/>
  <c r="J1472" i="4"/>
  <c r="I1472" i="4"/>
  <c r="G1472" i="4"/>
  <c r="J1471" i="4"/>
  <c r="I1471" i="4"/>
  <c r="G1471" i="4"/>
  <c r="J1470" i="4"/>
  <c r="I1470" i="4"/>
  <c r="G1470" i="4"/>
  <c r="J1469" i="4"/>
  <c r="I1469" i="4"/>
  <c r="G1469" i="4"/>
  <c r="J1468" i="4"/>
  <c r="I1468" i="4"/>
  <c r="G1468" i="4"/>
  <c r="J1467" i="4"/>
  <c r="I1467" i="4"/>
  <c r="G1467" i="4"/>
  <c r="J1466" i="4"/>
  <c r="I1466" i="4"/>
  <c r="G1466" i="4"/>
  <c r="J1465" i="4"/>
  <c r="I1465" i="4"/>
  <c r="G1465" i="4"/>
  <c r="J1464" i="4"/>
  <c r="I1464" i="4"/>
  <c r="G1464" i="4"/>
  <c r="J1463" i="4"/>
  <c r="I1463" i="4"/>
  <c r="G1463" i="4"/>
  <c r="J1462" i="4"/>
  <c r="I1462" i="4"/>
  <c r="G1462" i="4"/>
  <c r="J1461" i="4"/>
  <c r="I1461" i="4"/>
  <c r="G1461" i="4"/>
  <c r="J1460" i="4"/>
  <c r="I1460" i="4"/>
  <c r="G1460" i="4"/>
  <c r="J1459" i="4"/>
  <c r="I1459" i="4"/>
  <c r="G1459" i="4"/>
  <c r="J1458" i="4"/>
  <c r="I1458" i="4"/>
  <c r="G1458" i="4"/>
  <c r="J1457" i="4"/>
  <c r="I1457" i="4"/>
  <c r="G1457" i="4"/>
  <c r="J1456" i="4"/>
  <c r="I1456" i="4"/>
  <c r="G1456" i="4"/>
  <c r="J1455" i="4"/>
  <c r="I1455" i="4"/>
  <c r="G1455" i="4"/>
  <c r="J1454" i="4"/>
  <c r="I1454" i="4"/>
  <c r="G1454" i="4"/>
  <c r="J1453" i="4"/>
  <c r="I1453" i="4"/>
  <c r="G1453" i="4"/>
  <c r="J1452" i="4"/>
  <c r="I1452" i="4"/>
  <c r="G1452" i="4"/>
  <c r="J1451" i="4"/>
  <c r="I1451" i="4"/>
  <c r="G1451" i="4"/>
  <c r="J1450" i="4"/>
  <c r="I1450" i="4"/>
  <c r="G1450" i="4"/>
  <c r="J1449" i="4"/>
  <c r="I1449" i="4"/>
  <c r="G1449" i="4"/>
  <c r="J1448" i="4"/>
  <c r="I1448" i="4"/>
  <c r="G1448" i="4"/>
  <c r="J1447" i="4"/>
  <c r="I1447" i="4"/>
  <c r="G1447" i="4"/>
  <c r="J1446" i="4"/>
  <c r="I1446" i="4"/>
  <c r="G1446" i="4"/>
  <c r="J1445" i="4"/>
  <c r="I1445" i="4"/>
  <c r="G1445" i="4"/>
  <c r="J1444" i="4"/>
  <c r="I1444" i="4"/>
  <c r="G1444" i="4"/>
  <c r="J1443" i="4"/>
  <c r="I1443" i="4"/>
  <c r="G1443" i="4"/>
  <c r="J1442" i="4"/>
  <c r="I1442" i="4"/>
  <c r="G1442" i="4"/>
  <c r="J1441" i="4"/>
  <c r="I1441" i="4"/>
  <c r="G1441" i="4"/>
  <c r="J1440" i="4"/>
  <c r="I1440" i="4"/>
  <c r="G1440" i="4"/>
  <c r="J1439" i="4"/>
  <c r="I1439" i="4"/>
  <c r="G1439" i="4"/>
  <c r="J1438" i="4"/>
  <c r="I1438" i="4"/>
  <c r="G1438" i="4"/>
  <c r="J1437" i="4"/>
  <c r="I1437" i="4"/>
  <c r="G1437" i="4"/>
  <c r="J1436" i="4"/>
  <c r="I1436" i="4"/>
  <c r="G1436" i="4"/>
  <c r="J1435" i="4"/>
  <c r="I1435" i="4"/>
  <c r="G1435" i="4"/>
  <c r="J1434" i="4"/>
  <c r="I1434" i="4"/>
  <c r="G1434" i="4"/>
  <c r="J1433" i="4"/>
  <c r="I1433" i="4"/>
  <c r="G1433" i="4"/>
  <c r="J1432" i="4"/>
  <c r="I1432" i="4"/>
  <c r="G1432" i="4"/>
  <c r="J1431" i="4"/>
  <c r="I1431" i="4"/>
  <c r="G1431" i="4"/>
  <c r="J1430" i="4"/>
  <c r="I1430" i="4"/>
  <c r="G1430" i="4"/>
  <c r="J1429" i="4"/>
  <c r="I1429" i="4"/>
  <c r="G1429" i="4"/>
  <c r="J1428" i="4"/>
  <c r="I1428" i="4"/>
  <c r="G1428" i="4"/>
  <c r="J1427" i="4"/>
  <c r="I1427" i="4"/>
  <c r="G1427" i="4"/>
  <c r="J1426" i="4"/>
  <c r="I1426" i="4"/>
  <c r="G1426" i="4"/>
  <c r="J1425" i="4"/>
  <c r="I1425" i="4"/>
  <c r="G1425" i="4"/>
  <c r="J1424" i="4"/>
  <c r="I1424" i="4"/>
  <c r="G1424" i="4"/>
  <c r="J1423" i="4"/>
  <c r="I1423" i="4"/>
  <c r="G1423" i="4"/>
  <c r="J1422" i="4"/>
  <c r="I1422" i="4"/>
  <c r="G1422" i="4"/>
  <c r="J1421" i="4"/>
  <c r="I1421" i="4"/>
  <c r="G1421" i="4"/>
  <c r="J1420" i="4"/>
  <c r="I1420" i="4"/>
  <c r="G1420" i="4"/>
  <c r="J1419" i="4"/>
  <c r="I1419" i="4"/>
  <c r="G1419" i="4"/>
  <c r="J1418" i="4"/>
  <c r="I1418" i="4"/>
  <c r="G1418" i="4"/>
  <c r="J1417" i="4"/>
  <c r="I1417" i="4"/>
  <c r="G1417" i="4"/>
  <c r="J1416" i="4"/>
  <c r="I1416" i="4"/>
  <c r="G1416" i="4"/>
  <c r="J1415" i="4"/>
  <c r="I1415" i="4"/>
  <c r="G1415" i="4"/>
  <c r="J1414" i="4"/>
  <c r="I1414" i="4"/>
  <c r="G1414" i="4"/>
  <c r="J1413" i="4"/>
  <c r="I1413" i="4"/>
  <c r="G1413" i="4"/>
  <c r="J1412" i="4"/>
  <c r="I1412" i="4"/>
  <c r="G1412" i="4"/>
  <c r="J1411" i="4"/>
  <c r="I1411" i="4"/>
  <c r="G1411" i="4"/>
  <c r="J1410" i="4"/>
  <c r="I1410" i="4"/>
  <c r="G1410" i="4"/>
  <c r="J1409" i="4"/>
  <c r="I1409" i="4"/>
  <c r="G1409" i="4"/>
  <c r="J1408" i="4"/>
  <c r="I1408" i="4"/>
  <c r="G1408" i="4"/>
  <c r="J1407" i="4"/>
  <c r="I1407" i="4"/>
  <c r="G1407" i="4"/>
  <c r="J1406" i="4"/>
  <c r="I1406" i="4"/>
  <c r="G1406" i="4"/>
  <c r="J1405" i="4"/>
  <c r="I1405" i="4"/>
  <c r="G1405" i="4"/>
  <c r="J1404" i="4"/>
  <c r="I1404" i="4"/>
  <c r="G1404" i="4"/>
  <c r="J1403" i="4"/>
  <c r="I1403" i="4"/>
  <c r="G1403" i="4"/>
  <c r="J1402" i="4"/>
  <c r="I1402" i="4"/>
  <c r="G1402" i="4"/>
  <c r="J1401" i="4"/>
  <c r="I1401" i="4"/>
  <c r="G1401" i="4"/>
  <c r="J1400" i="4"/>
  <c r="I1400" i="4"/>
  <c r="G1400" i="4"/>
  <c r="J1399" i="4"/>
  <c r="I1399" i="4"/>
  <c r="G1399" i="4"/>
  <c r="J1398" i="4"/>
  <c r="I1398" i="4"/>
  <c r="G1398" i="4"/>
  <c r="J1397" i="4"/>
  <c r="I1397" i="4"/>
  <c r="G1397" i="4"/>
  <c r="J1396" i="4"/>
  <c r="I1396" i="4"/>
  <c r="G1396" i="4"/>
  <c r="J1395" i="4"/>
  <c r="I1395" i="4"/>
  <c r="G1395" i="4"/>
  <c r="J1394" i="4"/>
  <c r="I1394" i="4"/>
  <c r="G1394" i="4"/>
  <c r="J1393" i="4"/>
  <c r="I1393" i="4"/>
  <c r="G1393" i="4"/>
  <c r="J1392" i="4"/>
  <c r="I1392" i="4"/>
  <c r="G1392" i="4"/>
  <c r="J1391" i="4"/>
  <c r="I1391" i="4"/>
  <c r="G1391" i="4"/>
  <c r="J1390" i="4"/>
  <c r="I1390" i="4"/>
  <c r="G1390" i="4"/>
  <c r="J1389" i="4"/>
  <c r="I1389" i="4"/>
  <c r="G1389" i="4"/>
  <c r="J1388" i="4"/>
  <c r="I1388" i="4"/>
  <c r="G1388" i="4"/>
  <c r="J1387" i="4"/>
  <c r="I1387" i="4"/>
  <c r="G1387" i="4"/>
  <c r="J1386" i="4"/>
  <c r="I1386" i="4"/>
  <c r="G1386" i="4"/>
  <c r="J1385" i="4"/>
  <c r="I1385" i="4"/>
  <c r="G1385" i="4"/>
  <c r="J1384" i="4"/>
  <c r="I1384" i="4"/>
  <c r="G1384" i="4"/>
  <c r="J1383" i="4"/>
  <c r="I1383" i="4"/>
  <c r="G1383" i="4"/>
  <c r="J1382" i="4"/>
  <c r="I1382" i="4"/>
  <c r="G1382" i="4"/>
  <c r="J1381" i="4"/>
  <c r="I1381" i="4"/>
  <c r="G1381" i="4"/>
  <c r="J1380" i="4"/>
  <c r="I1380" i="4"/>
  <c r="G1380" i="4"/>
  <c r="J1379" i="4"/>
  <c r="I1379" i="4"/>
  <c r="G1379" i="4"/>
  <c r="J1378" i="4"/>
  <c r="I1378" i="4"/>
  <c r="G1378" i="4"/>
  <c r="J1377" i="4"/>
  <c r="I1377" i="4"/>
  <c r="G1377" i="4"/>
  <c r="J1376" i="4"/>
  <c r="I1376" i="4"/>
  <c r="G1376" i="4"/>
  <c r="J1375" i="4"/>
  <c r="I1375" i="4"/>
  <c r="G1375" i="4"/>
  <c r="J1374" i="4"/>
  <c r="I1374" i="4"/>
  <c r="G1374" i="4"/>
  <c r="J1373" i="4"/>
  <c r="I1373" i="4"/>
  <c r="G1373" i="4"/>
  <c r="J1372" i="4"/>
  <c r="I1372" i="4"/>
  <c r="G1372" i="4"/>
  <c r="J1371" i="4"/>
  <c r="I1371" i="4"/>
  <c r="G1371" i="4"/>
  <c r="J1370" i="4"/>
  <c r="I1370" i="4"/>
  <c r="G1370" i="4"/>
  <c r="J1369" i="4"/>
  <c r="I1369" i="4"/>
  <c r="G1369" i="4"/>
  <c r="J1368" i="4"/>
  <c r="I1368" i="4"/>
  <c r="G1368" i="4"/>
  <c r="J1367" i="4"/>
  <c r="I1367" i="4"/>
  <c r="G1367" i="4"/>
  <c r="J1366" i="4"/>
  <c r="I1366" i="4"/>
  <c r="G1366" i="4"/>
  <c r="J1365" i="4"/>
  <c r="I1365" i="4"/>
  <c r="G1365" i="4"/>
  <c r="J1364" i="4"/>
  <c r="I1364" i="4"/>
  <c r="G1364" i="4"/>
  <c r="J1363" i="4"/>
  <c r="I1363" i="4"/>
  <c r="G1363" i="4"/>
  <c r="J1362" i="4"/>
  <c r="I1362" i="4"/>
  <c r="G1362" i="4"/>
  <c r="J1361" i="4"/>
  <c r="I1361" i="4"/>
  <c r="G1361" i="4"/>
  <c r="J1360" i="4"/>
  <c r="I1360" i="4"/>
  <c r="G1360" i="4"/>
  <c r="J1359" i="4"/>
  <c r="I1359" i="4"/>
  <c r="G1359" i="4"/>
  <c r="J1358" i="4"/>
  <c r="I1358" i="4"/>
  <c r="G1358" i="4"/>
  <c r="J1357" i="4"/>
  <c r="I1357" i="4"/>
  <c r="G1357" i="4"/>
  <c r="J1356" i="4"/>
  <c r="I1356" i="4"/>
  <c r="G1356" i="4"/>
  <c r="J1355" i="4"/>
  <c r="I1355" i="4"/>
  <c r="G1355" i="4"/>
  <c r="J1354" i="4"/>
  <c r="I1354" i="4"/>
  <c r="G1354" i="4"/>
  <c r="J1353" i="4"/>
  <c r="I1353" i="4"/>
  <c r="G1353" i="4"/>
  <c r="J1352" i="4"/>
  <c r="I1352" i="4"/>
  <c r="G1352" i="4"/>
  <c r="J1351" i="4"/>
  <c r="I1351" i="4"/>
  <c r="G1351" i="4"/>
  <c r="J1350" i="4"/>
  <c r="I1350" i="4"/>
  <c r="G1350" i="4"/>
  <c r="J1349" i="4"/>
  <c r="I1349" i="4"/>
  <c r="G1349" i="4"/>
  <c r="J1348" i="4"/>
  <c r="I1348" i="4"/>
  <c r="G1348" i="4"/>
  <c r="J1347" i="4"/>
  <c r="I1347" i="4"/>
  <c r="G1347" i="4"/>
  <c r="J1346" i="4"/>
  <c r="I1346" i="4"/>
  <c r="G1346" i="4"/>
  <c r="J1345" i="4"/>
  <c r="I1345" i="4"/>
  <c r="G1345" i="4"/>
  <c r="J1344" i="4"/>
  <c r="I1344" i="4"/>
  <c r="G1344" i="4"/>
  <c r="J1343" i="4"/>
  <c r="I1343" i="4"/>
  <c r="G1343" i="4"/>
  <c r="J1342" i="4"/>
  <c r="I1342" i="4"/>
  <c r="G1342" i="4"/>
  <c r="J1341" i="4"/>
  <c r="I1341" i="4"/>
  <c r="G1341" i="4"/>
  <c r="J1340" i="4"/>
  <c r="I1340" i="4"/>
  <c r="G1340" i="4"/>
  <c r="J1339" i="4"/>
  <c r="I1339" i="4"/>
  <c r="G1339" i="4"/>
  <c r="J1338" i="4"/>
  <c r="I1338" i="4"/>
  <c r="G1338" i="4"/>
  <c r="J1337" i="4"/>
  <c r="I1337" i="4"/>
  <c r="G1337" i="4"/>
  <c r="J1336" i="4"/>
  <c r="I1336" i="4"/>
  <c r="G1336" i="4"/>
  <c r="J1335" i="4"/>
  <c r="I1335" i="4"/>
  <c r="G1335" i="4"/>
  <c r="J1334" i="4"/>
  <c r="I1334" i="4"/>
  <c r="G1334" i="4"/>
  <c r="J1333" i="4"/>
  <c r="I1333" i="4"/>
  <c r="G1333" i="4"/>
  <c r="J1332" i="4"/>
  <c r="I1332" i="4"/>
  <c r="G1332" i="4"/>
  <c r="J1331" i="4"/>
  <c r="I1331" i="4"/>
  <c r="G1331" i="4"/>
  <c r="J1330" i="4"/>
  <c r="I1330" i="4"/>
  <c r="G1330" i="4"/>
  <c r="J1329" i="4"/>
  <c r="I1329" i="4"/>
  <c r="G1329" i="4"/>
  <c r="J1328" i="4"/>
  <c r="I1328" i="4"/>
  <c r="G1328" i="4"/>
  <c r="J1327" i="4"/>
  <c r="I1327" i="4"/>
  <c r="G1327" i="4"/>
  <c r="J1326" i="4"/>
  <c r="I1326" i="4"/>
  <c r="G1326" i="4"/>
  <c r="J1325" i="4"/>
  <c r="I1325" i="4"/>
  <c r="G1325" i="4"/>
  <c r="J1324" i="4"/>
  <c r="I1324" i="4"/>
  <c r="G1324" i="4"/>
  <c r="J1323" i="4"/>
  <c r="I1323" i="4"/>
  <c r="G1323" i="4"/>
  <c r="J1322" i="4"/>
  <c r="I1322" i="4"/>
  <c r="G1322" i="4"/>
  <c r="J1321" i="4"/>
  <c r="I1321" i="4"/>
  <c r="G1321" i="4"/>
  <c r="J1320" i="4"/>
  <c r="I1320" i="4"/>
  <c r="G1320" i="4"/>
  <c r="J1319" i="4"/>
  <c r="I1319" i="4"/>
  <c r="G1319" i="4"/>
  <c r="J1318" i="4"/>
  <c r="I1318" i="4"/>
  <c r="G1318" i="4"/>
  <c r="J1317" i="4"/>
  <c r="I1317" i="4"/>
  <c r="G1317" i="4"/>
  <c r="J1316" i="4"/>
  <c r="I1316" i="4"/>
  <c r="G1316" i="4"/>
  <c r="J1315" i="4"/>
  <c r="I1315" i="4"/>
  <c r="G1315" i="4"/>
  <c r="J1314" i="4"/>
  <c r="I1314" i="4"/>
  <c r="G1314" i="4"/>
  <c r="J1313" i="4"/>
  <c r="I1313" i="4"/>
  <c r="G1313" i="4"/>
  <c r="J1312" i="4"/>
  <c r="I1312" i="4"/>
  <c r="G1312" i="4"/>
  <c r="J1311" i="4"/>
  <c r="I1311" i="4"/>
  <c r="G1311" i="4"/>
  <c r="J1310" i="4"/>
  <c r="I1310" i="4"/>
  <c r="G1310" i="4"/>
  <c r="J1309" i="4"/>
  <c r="I1309" i="4"/>
  <c r="G1309" i="4"/>
  <c r="J1308" i="4"/>
  <c r="I1308" i="4"/>
  <c r="G1308" i="4"/>
  <c r="J1307" i="4"/>
  <c r="I1307" i="4"/>
  <c r="G1307" i="4"/>
  <c r="J1306" i="4"/>
  <c r="I1306" i="4"/>
  <c r="G1306" i="4"/>
  <c r="J1305" i="4"/>
  <c r="I1305" i="4"/>
  <c r="G1305" i="4"/>
  <c r="J1304" i="4"/>
  <c r="I1304" i="4"/>
  <c r="G1304" i="4"/>
  <c r="J1303" i="4"/>
  <c r="I1303" i="4"/>
  <c r="G1303" i="4"/>
  <c r="J1302" i="4"/>
  <c r="I1302" i="4"/>
  <c r="G1302" i="4"/>
  <c r="J1301" i="4"/>
  <c r="I1301" i="4"/>
  <c r="G1301" i="4"/>
  <c r="J1300" i="4"/>
  <c r="I1300" i="4"/>
  <c r="G1300" i="4"/>
  <c r="J1299" i="4"/>
  <c r="I1299" i="4"/>
  <c r="G1299" i="4"/>
  <c r="J1298" i="4"/>
  <c r="I1298" i="4"/>
  <c r="G1298" i="4"/>
  <c r="J1297" i="4"/>
  <c r="I1297" i="4"/>
  <c r="G1297" i="4"/>
  <c r="J1296" i="4"/>
  <c r="I1296" i="4"/>
  <c r="G1296" i="4"/>
  <c r="J1295" i="4"/>
  <c r="I1295" i="4"/>
  <c r="G1295" i="4"/>
  <c r="J1294" i="4"/>
  <c r="I1294" i="4"/>
  <c r="G1294" i="4"/>
  <c r="J1293" i="4"/>
  <c r="I1293" i="4"/>
  <c r="G1293" i="4"/>
  <c r="J1292" i="4"/>
  <c r="I1292" i="4"/>
  <c r="G1292" i="4"/>
  <c r="J1291" i="4"/>
  <c r="I1291" i="4"/>
  <c r="G1291" i="4"/>
  <c r="J1290" i="4"/>
  <c r="I1290" i="4"/>
  <c r="G1290" i="4"/>
  <c r="J1289" i="4"/>
  <c r="I1289" i="4"/>
  <c r="G1289" i="4"/>
  <c r="J1288" i="4"/>
  <c r="I1288" i="4"/>
  <c r="G1288" i="4"/>
  <c r="J1287" i="4"/>
  <c r="I1287" i="4"/>
  <c r="G1287" i="4"/>
  <c r="J1286" i="4"/>
  <c r="I1286" i="4"/>
  <c r="G1286" i="4"/>
  <c r="J1285" i="4"/>
  <c r="I1285" i="4"/>
  <c r="G1285" i="4"/>
  <c r="J1284" i="4"/>
  <c r="I1284" i="4"/>
  <c r="G1284" i="4"/>
  <c r="J1283" i="4"/>
  <c r="I1283" i="4"/>
  <c r="G1283" i="4"/>
  <c r="J1282" i="4"/>
  <c r="I1282" i="4"/>
  <c r="G1282" i="4"/>
  <c r="J1281" i="4"/>
  <c r="I1281" i="4"/>
  <c r="G1281" i="4"/>
  <c r="J1280" i="4"/>
  <c r="I1280" i="4"/>
  <c r="G1280" i="4"/>
  <c r="J1279" i="4"/>
  <c r="I1279" i="4"/>
  <c r="G1279" i="4"/>
  <c r="J1278" i="4"/>
  <c r="I1278" i="4"/>
  <c r="G1278" i="4"/>
  <c r="J1277" i="4"/>
  <c r="I1277" i="4"/>
  <c r="G1277" i="4"/>
  <c r="J1276" i="4"/>
  <c r="I1276" i="4"/>
  <c r="G1276" i="4"/>
  <c r="J1275" i="4"/>
  <c r="I1275" i="4"/>
  <c r="G1275" i="4"/>
  <c r="J1274" i="4"/>
  <c r="I1274" i="4"/>
  <c r="G1274" i="4"/>
  <c r="J1273" i="4"/>
  <c r="I1273" i="4"/>
  <c r="G1273" i="4"/>
  <c r="J1272" i="4"/>
  <c r="I1272" i="4"/>
  <c r="G1272" i="4"/>
  <c r="J1271" i="4"/>
  <c r="I1271" i="4"/>
  <c r="G1271" i="4"/>
  <c r="J1270" i="4"/>
  <c r="I1270" i="4"/>
  <c r="G1270" i="4"/>
  <c r="J1269" i="4"/>
  <c r="I1269" i="4"/>
  <c r="G1269" i="4"/>
  <c r="J1268" i="4"/>
  <c r="I1268" i="4"/>
  <c r="G1268" i="4"/>
  <c r="J1267" i="4"/>
  <c r="I1267" i="4"/>
  <c r="G1267" i="4"/>
  <c r="J1266" i="4"/>
  <c r="I1266" i="4"/>
  <c r="G1266" i="4"/>
  <c r="J1265" i="4"/>
  <c r="I1265" i="4"/>
  <c r="G1265" i="4"/>
  <c r="J1264" i="4"/>
  <c r="I1264" i="4"/>
  <c r="G1264" i="4"/>
  <c r="J1263" i="4"/>
  <c r="I1263" i="4"/>
  <c r="G1263" i="4"/>
  <c r="J1262" i="4"/>
  <c r="I1262" i="4"/>
  <c r="G1262" i="4"/>
  <c r="J1261" i="4"/>
  <c r="I1261" i="4"/>
  <c r="G1261" i="4"/>
  <c r="J1260" i="4"/>
  <c r="I1260" i="4"/>
  <c r="G1260" i="4"/>
  <c r="J1259" i="4"/>
  <c r="I1259" i="4"/>
  <c r="G1259" i="4"/>
  <c r="J1258" i="4"/>
  <c r="I1258" i="4"/>
  <c r="G1258" i="4"/>
  <c r="J1257" i="4"/>
  <c r="I1257" i="4"/>
  <c r="G1257" i="4"/>
  <c r="J1256" i="4"/>
  <c r="I1256" i="4"/>
  <c r="G1256" i="4"/>
  <c r="J1255" i="4"/>
  <c r="I1255" i="4"/>
  <c r="G1255" i="4"/>
  <c r="J1254" i="4"/>
  <c r="I1254" i="4"/>
  <c r="G1254" i="4"/>
  <c r="J1253" i="4"/>
  <c r="I1253" i="4"/>
  <c r="G1253" i="4"/>
  <c r="J1252" i="4"/>
  <c r="I1252" i="4"/>
  <c r="G1252" i="4"/>
  <c r="J1251" i="4"/>
  <c r="I1251" i="4"/>
  <c r="G1251" i="4"/>
  <c r="J1250" i="4"/>
  <c r="I1250" i="4"/>
  <c r="G1250" i="4"/>
  <c r="J1249" i="4"/>
  <c r="I1249" i="4"/>
  <c r="G1249" i="4"/>
  <c r="J1248" i="4"/>
  <c r="I1248" i="4"/>
  <c r="G1248" i="4"/>
  <c r="J1247" i="4"/>
  <c r="I1247" i="4"/>
  <c r="G1247" i="4"/>
  <c r="J1246" i="4"/>
  <c r="I1246" i="4"/>
  <c r="G1246" i="4"/>
  <c r="J1245" i="4"/>
  <c r="I1245" i="4"/>
  <c r="G1245" i="4"/>
  <c r="J1244" i="4"/>
  <c r="I1244" i="4"/>
  <c r="G1244" i="4"/>
  <c r="J1243" i="4"/>
  <c r="I1243" i="4"/>
  <c r="G1243" i="4"/>
  <c r="J1242" i="4"/>
  <c r="I1242" i="4"/>
  <c r="G1242" i="4"/>
  <c r="J1241" i="4"/>
  <c r="I1241" i="4"/>
  <c r="G1241" i="4"/>
  <c r="J1240" i="4"/>
  <c r="I1240" i="4"/>
  <c r="G1240" i="4"/>
  <c r="J1239" i="4"/>
  <c r="I1239" i="4"/>
  <c r="G1239" i="4"/>
  <c r="J1238" i="4"/>
  <c r="I1238" i="4"/>
  <c r="G1238" i="4"/>
  <c r="J1237" i="4"/>
  <c r="I1237" i="4"/>
  <c r="G1237" i="4"/>
  <c r="J1236" i="4"/>
  <c r="I1236" i="4"/>
  <c r="G1236" i="4"/>
  <c r="J1235" i="4"/>
  <c r="I1235" i="4"/>
  <c r="G1235" i="4"/>
  <c r="J1234" i="4"/>
  <c r="I1234" i="4"/>
  <c r="G1234" i="4"/>
  <c r="J1233" i="4"/>
  <c r="I1233" i="4"/>
  <c r="G1233" i="4"/>
  <c r="J1232" i="4"/>
  <c r="I1232" i="4"/>
  <c r="G1232" i="4"/>
  <c r="J1231" i="4"/>
  <c r="I1231" i="4"/>
  <c r="G1231" i="4"/>
  <c r="J1230" i="4"/>
  <c r="I1230" i="4"/>
  <c r="G1230" i="4"/>
  <c r="J1229" i="4"/>
  <c r="I1229" i="4"/>
  <c r="G1229" i="4"/>
  <c r="J1228" i="4"/>
  <c r="I1228" i="4"/>
  <c r="G1228" i="4"/>
  <c r="J1227" i="4"/>
  <c r="I1227" i="4"/>
  <c r="G1227" i="4"/>
  <c r="J1226" i="4"/>
  <c r="I1226" i="4"/>
  <c r="G1226" i="4"/>
  <c r="J1225" i="4"/>
  <c r="I1225" i="4"/>
  <c r="G1225" i="4"/>
  <c r="J1224" i="4"/>
  <c r="I1224" i="4"/>
  <c r="G1224" i="4"/>
  <c r="J1223" i="4"/>
  <c r="I1223" i="4"/>
  <c r="G1223" i="4"/>
  <c r="J1222" i="4"/>
  <c r="I1222" i="4"/>
  <c r="G1222" i="4"/>
  <c r="J1221" i="4"/>
  <c r="I1221" i="4"/>
  <c r="G1221" i="4"/>
  <c r="J1220" i="4"/>
  <c r="I1220" i="4"/>
  <c r="G1220" i="4"/>
  <c r="J1219" i="4"/>
  <c r="I1219" i="4"/>
  <c r="G1219" i="4"/>
  <c r="J1218" i="4"/>
  <c r="I1218" i="4"/>
  <c r="G1218" i="4"/>
  <c r="J1217" i="4"/>
  <c r="I1217" i="4"/>
  <c r="G1217" i="4"/>
  <c r="J1216" i="4"/>
  <c r="I1216" i="4"/>
  <c r="G1216" i="4"/>
  <c r="J1215" i="4"/>
  <c r="I1215" i="4"/>
  <c r="G1215" i="4"/>
  <c r="J1214" i="4"/>
  <c r="I1214" i="4"/>
  <c r="G1214" i="4"/>
  <c r="J1213" i="4"/>
  <c r="I1213" i="4"/>
  <c r="G1213" i="4"/>
  <c r="J1212" i="4"/>
  <c r="I1212" i="4"/>
  <c r="G1212" i="4"/>
  <c r="J1211" i="4"/>
  <c r="I1211" i="4"/>
  <c r="G1211" i="4"/>
  <c r="J1210" i="4"/>
  <c r="I1210" i="4"/>
  <c r="G1210" i="4"/>
  <c r="J1209" i="4"/>
  <c r="I1209" i="4"/>
  <c r="G1209" i="4"/>
  <c r="J1208" i="4"/>
  <c r="I1208" i="4"/>
  <c r="G1208" i="4"/>
  <c r="J1207" i="4"/>
  <c r="I1207" i="4"/>
  <c r="G1207" i="4"/>
  <c r="J1206" i="4"/>
  <c r="I1206" i="4"/>
  <c r="G1206" i="4"/>
  <c r="J1205" i="4"/>
  <c r="I1205" i="4"/>
  <c r="G1205" i="4"/>
  <c r="J1204" i="4"/>
  <c r="I1204" i="4"/>
  <c r="G1204" i="4"/>
  <c r="J1203" i="4"/>
  <c r="I1203" i="4"/>
  <c r="G1203" i="4"/>
  <c r="J1202" i="4"/>
  <c r="I1202" i="4"/>
  <c r="G1202" i="4"/>
  <c r="J1201" i="4"/>
  <c r="I1201" i="4"/>
  <c r="G1201" i="4"/>
  <c r="J1200" i="4"/>
  <c r="I1200" i="4"/>
  <c r="G1200" i="4"/>
  <c r="J1199" i="4"/>
  <c r="I1199" i="4"/>
  <c r="G1199" i="4"/>
  <c r="J1198" i="4"/>
  <c r="I1198" i="4"/>
  <c r="G1198" i="4"/>
  <c r="J1197" i="4"/>
  <c r="I1197" i="4"/>
  <c r="G1197" i="4"/>
  <c r="J1196" i="4"/>
  <c r="I1196" i="4"/>
  <c r="G1196" i="4"/>
  <c r="J1195" i="4"/>
  <c r="I1195" i="4"/>
  <c r="G1195" i="4"/>
  <c r="J1194" i="4"/>
  <c r="I1194" i="4"/>
  <c r="G1194" i="4"/>
  <c r="J1193" i="4"/>
  <c r="I1193" i="4"/>
  <c r="G1193" i="4"/>
  <c r="J1192" i="4"/>
  <c r="I1192" i="4"/>
  <c r="G1192" i="4"/>
  <c r="J1191" i="4"/>
  <c r="I1191" i="4"/>
  <c r="G1191" i="4"/>
  <c r="J1190" i="4"/>
  <c r="I1190" i="4"/>
  <c r="G1190" i="4"/>
  <c r="J1189" i="4"/>
  <c r="I1189" i="4"/>
  <c r="G1189" i="4"/>
  <c r="J1188" i="4"/>
  <c r="I1188" i="4"/>
  <c r="G1188" i="4"/>
  <c r="J1187" i="4"/>
  <c r="I1187" i="4"/>
  <c r="G1187" i="4"/>
  <c r="J1186" i="4"/>
  <c r="I1186" i="4"/>
  <c r="G1186" i="4"/>
  <c r="J1185" i="4"/>
  <c r="I1185" i="4"/>
  <c r="G1185" i="4"/>
  <c r="J1184" i="4"/>
  <c r="I1184" i="4"/>
  <c r="G1184" i="4"/>
  <c r="J1183" i="4"/>
  <c r="I1183" i="4"/>
  <c r="G1183" i="4"/>
  <c r="J1182" i="4"/>
  <c r="I1182" i="4"/>
  <c r="G1182" i="4"/>
  <c r="J1181" i="4"/>
  <c r="I1181" i="4"/>
  <c r="G1181" i="4"/>
  <c r="J1180" i="4"/>
  <c r="I1180" i="4"/>
  <c r="G1180" i="4"/>
  <c r="J1179" i="4"/>
  <c r="I1179" i="4"/>
  <c r="G1179" i="4"/>
  <c r="J1178" i="4"/>
  <c r="I1178" i="4"/>
  <c r="G1178" i="4"/>
  <c r="J1177" i="4"/>
  <c r="I1177" i="4"/>
  <c r="G1177" i="4"/>
  <c r="J1176" i="4"/>
  <c r="I1176" i="4"/>
  <c r="G1176" i="4"/>
  <c r="J1175" i="4"/>
  <c r="I1175" i="4"/>
  <c r="G1175" i="4"/>
  <c r="J1174" i="4"/>
  <c r="I1174" i="4"/>
  <c r="G1174" i="4"/>
  <c r="J1173" i="4"/>
  <c r="I1173" i="4"/>
  <c r="G1173" i="4"/>
  <c r="J1172" i="4"/>
  <c r="I1172" i="4"/>
  <c r="G1172" i="4"/>
  <c r="J1171" i="4"/>
  <c r="I1171" i="4"/>
  <c r="G1171" i="4"/>
  <c r="J1170" i="4"/>
  <c r="I1170" i="4"/>
  <c r="G1170" i="4"/>
  <c r="J1169" i="4"/>
  <c r="I1169" i="4"/>
  <c r="G1169" i="4"/>
  <c r="J1168" i="4"/>
  <c r="I1168" i="4"/>
  <c r="G1168" i="4"/>
  <c r="J1167" i="4"/>
  <c r="I1167" i="4"/>
  <c r="G1167" i="4"/>
  <c r="J1166" i="4"/>
  <c r="I1166" i="4"/>
  <c r="G1166" i="4"/>
  <c r="J1165" i="4"/>
  <c r="I1165" i="4"/>
  <c r="G1165" i="4"/>
  <c r="J1164" i="4"/>
  <c r="I1164" i="4"/>
  <c r="G1164" i="4"/>
  <c r="J1163" i="4"/>
  <c r="I1163" i="4"/>
  <c r="G1163" i="4"/>
  <c r="J1162" i="4"/>
  <c r="I1162" i="4"/>
  <c r="G1162" i="4"/>
  <c r="J1161" i="4"/>
  <c r="I1161" i="4"/>
  <c r="G1161" i="4"/>
  <c r="J1160" i="4"/>
  <c r="I1160" i="4"/>
  <c r="G1160" i="4"/>
  <c r="J1159" i="4"/>
  <c r="I1159" i="4"/>
  <c r="G1159" i="4"/>
  <c r="J1158" i="4"/>
  <c r="I1158" i="4"/>
  <c r="G1158" i="4"/>
  <c r="J1157" i="4"/>
  <c r="I1157" i="4"/>
  <c r="G1157" i="4"/>
  <c r="J1156" i="4"/>
  <c r="I1156" i="4"/>
  <c r="G1156" i="4"/>
  <c r="J1155" i="4"/>
  <c r="I1155" i="4"/>
  <c r="G1155" i="4"/>
  <c r="J1154" i="4"/>
  <c r="I1154" i="4"/>
  <c r="G1154" i="4"/>
  <c r="J1153" i="4"/>
  <c r="I1153" i="4"/>
  <c r="G1153" i="4"/>
  <c r="J1152" i="4"/>
  <c r="I1152" i="4"/>
  <c r="G1152" i="4"/>
  <c r="J1151" i="4"/>
  <c r="I1151" i="4"/>
  <c r="G1151" i="4"/>
  <c r="J1150" i="4"/>
  <c r="I1150" i="4"/>
  <c r="G1150" i="4"/>
  <c r="J1149" i="4"/>
  <c r="I1149" i="4"/>
  <c r="G1149" i="4"/>
  <c r="J1148" i="4"/>
  <c r="I1148" i="4"/>
  <c r="G1148" i="4"/>
  <c r="J1147" i="4"/>
  <c r="I1147" i="4"/>
  <c r="G1147" i="4"/>
  <c r="J1146" i="4"/>
  <c r="I1146" i="4"/>
  <c r="G1146" i="4"/>
  <c r="J1145" i="4"/>
  <c r="I1145" i="4"/>
  <c r="G1145" i="4"/>
  <c r="J1144" i="4"/>
  <c r="I1144" i="4"/>
  <c r="G1144" i="4"/>
  <c r="J1143" i="4"/>
  <c r="I1143" i="4"/>
  <c r="G1143" i="4"/>
  <c r="J1142" i="4"/>
  <c r="I1142" i="4"/>
  <c r="G1142" i="4"/>
  <c r="J1141" i="4"/>
  <c r="I1141" i="4"/>
  <c r="G1141" i="4"/>
  <c r="J1140" i="4"/>
  <c r="I1140" i="4"/>
  <c r="G1140" i="4"/>
  <c r="J1139" i="4"/>
  <c r="I1139" i="4"/>
  <c r="G1139" i="4"/>
  <c r="J1138" i="4"/>
  <c r="I1138" i="4"/>
  <c r="G1138" i="4"/>
  <c r="J1137" i="4"/>
  <c r="I1137" i="4"/>
  <c r="G1137" i="4"/>
  <c r="J1136" i="4"/>
  <c r="I1136" i="4"/>
  <c r="G1136" i="4"/>
  <c r="J1135" i="4"/>
  <c r="I1135" i="4"/>
  <c r="G1135" i="4"/>
  <c r="J1134" i="4"/>
  <c r="I1134" i="4"/>
  <c r="G1134" i="4"/>
  <c r="J1133" i="4"/>
  <c r="I1133" i="4"/>
  <c r="G1133" i="4"/>
  <c r="J1132" i="4"/>
  <c r="I1132" i="4"/>
  <c r="G1132" i="4"/>
  <c r="J1131" i="4"/>
  <c r="I1131" i="4"/>
  <c r="G1131" i="4"/>
  <c r="J1130" i="4"/>
  <c r="I1130" i="4"/>
  <c r="G1130" i="4"/>
  <c r="J1129" i="4"/>
  <c r="I1129" i="4"/>
  <c r="G1129" i="4"/>
  <c r="J1128" i="4"/>
  <c r="I1128" i="4"/>
  <c r="G1128" i="4"/>
  <c r="J1127" i="4"/>
  <c r="I1127" i="4"/>
  <c r="G1127" i="4"/>
  <c r="J1126" i="4"/>
  <c r="I1126" i="4"/>
  <c r="G1126" i="4"/>
  <c r="J1125" i="4"/>
  <c r="I1125" i="4"/>
  <c r="G1125" i="4"/>
  <c r="J1124" i="4"/>
  <c r="I1124" i="4"/>
  <c r="G1124" i="4"/>
  <c r="J1123" i="4"/>
  <c r="I1123" i="4"/>
  <c r="G1123" i="4"/>
  <c r="J1122" i="4"/>
  <c r="I1122" i="4"/>
  <c r="G1122" i="4"/>
  <c r="J1121" i="4"/>
  <c r="I1121" i="4"/>
  <c r="G1121" i="4"/>
  <c r="J1120" i="4"/>
  <c r="I1120" i="4"/>
  <c r="G1120" i="4"/>
  <c r="J1119" i="4"/>
  <c r="I1119" i="4"/>
  <c r="G1119" i="4"/>
  <c r="J1118" i="4"/>
  <c r="I1118" i="4"/>
  <c r="G1118" i="4"/>
  <c r="J1117" i="4"/>
  <c r="I1117" i="4"/>
  <c r="G1117" i="4"/>
  <c r="J1116" i="4"/>
  <c r="I1116" i="4"/>
  <c r="G1116" i="4"/>
  <c r="J1115" i="4"/>
  <c r="I1115" i="4"/>
  <c r="G1115" i="4"/>
  <c r="J1114" i="4"/>
  <c r="I1114" i="4"/>
  <c r="G1114" i="4"/>
  <c r="J1113" i="4"/>
  <c r="I1113" i="4"/>
  <c r="G1113" i="4"/>
  <c r="J1112" i="4"/>
  <c r="I1112" i="4"/>
  <c r="G1112" i="4"/>
  <c r="J1111" i="4"/>
  <c r="I1111" i="4"/>
  <c r="G1111" i="4"/>
  <c r="J1110" i="4"/>
  <c r="I1110" i="4"/>
  <c r="G1110" i="4"/>
  <c r="J1109" i="4"/>
  <c r="I1109" i="4"/>
  <c r="G1109" i="4"/>
  <c r="J1108" i="4"/>
  <c r="I1108" i="4"/>
  <c r="G1108" i="4"/>
  <c r="J1107" i="4"/>
  <c r="I1107" i="4"/>
  <c r="G1107" i="4"/>
  <c r="J1106" i="4"/>
  <c r="I1106" i="4"/>
  <c r="G1106" i="4"/>
  <c r="J1105" i="4"/>
  <c r="I1105" i="4"/>
  <c r="G1105" i="4"/>
  <c r="J1104" i="4"/>
  <c r="I1104" i="4"/>
  <c r="G1104" i="4"/>
  <c r="J1103" i="4"/>
  <c r="I1103" i="4"/>
  <c r="G1103" i="4"/>
  <c r="J1102" i="4"/>
  <c r="I1102" i="4"/>
  <c r="G1102" i="4"/>
  <c r="J1101" i="4"/>
  <c r="I1101" i="4"/>
  <c r="G1101" i="4"/>
  <c r="J1100" i="4"/>
  <c r="I1100" i="4"/>
  <c r="G1100" i="4"/>
  <c r="J1099" i="4"/>
  <c r="I1099" i="4"/>
  <c r="G1099" i="4"/>
  <c r="J1098" i="4"/>
  <c r="I1098" i="4"/>
  <c r="G1098" i="4"/>
  <c r="J1097" i="4"/>
  <c r="I1097" i="4"/>
  <c r="G1097" i="4"/>
  <c r="J1096" i="4"/>
  <c r="I1096" i="4"/>
  <c r="G1096" i="4"/>
  <c r="J1095" i="4"/>
  <c r="I1095" i="4"/>
  <c r="G1095" i="4"/>
  <c r="J1094" i="4"/>
  <c r="I1094" i="4"/>
  <c r="G1094" i="4"/>
  <c r="J1093" i="4"/>
  <c r="I1093" i="4"/>
  <c r="G1093" i="4"/>
  <c r="J1092" i="4"/>
  <c r="I1092" i="4"/>
  <c r="G1092" i="4"/>
  <c r="J1091" i="4"/>
  <c r="I1091" i="4"/>
  <c r="G1091" i="4"/>
  <c r="J1090" i="4"/>
  <c r="I1090" i="4"/>
  <c r="G1090" i="4"/>
  <c r="J1089" i="4"/>
  <c r="I1089" i="4"/>
  <c r="G1089" i="4"/>
  <c r="J1088" i="4"/>
  <c r="I1088" i="4"/>
  <c r="G1088" i="4"/>
  <c r="J1087" i="4"/>
  <c r="I1087" i="4"/>
  <c r="G1087" i="4"/>
  <c r="J1086" i="4"/>
  <c r="I1086" i="4"/>
  <c r="G1086" i="4"/>
  <c r="J1085" i="4"/>
  <c r="I1085" i="4"/>
  <c r="G1085" i="4"/>
  <c r="J1084" i="4"/>
  <c r="I1084" i="4"/>
  <c r="G1084" i="4"/>
  <c r="J1083" i="4"/>
  <c r="I1083" i="4"/>
  <c r="G1083" i="4"/>
  <c r="J1082" i="4"/>
  <c r="I1082" i="4"/>
  <c r="G1082" i="4"/>
  <c r="J1081" i="4"/>
  <c r="I1081" i="4"/>
  <c r="G1081" i="4"/>
  <c r="J1080" i="4"/>
  <c r="I1080" i="4"/>
  <c r="G1080" i="4"/>
  <c r="J1079" i="4"/>
  <c r="I1079" i="4"/>
  <c r="G1079" i="4"/>
  <c r="J1078" i="4"/>
  <c r="I1078" i="4"/>
  <c r="G1078" i="4"/>
  <c r="J1077" i="4"/>
  <c r="I1077" i="4"/>
  <c r="G1077" i="4"/>
  <c r="J1076" i="4"/>
  <c r="I1076" i="4"/>
  <c r="G1076" i="4"/>
  <c r="J1075" i="4"/>
  <c r="I1075" i="4"/>
  <c r="G1075" i="4"/>
  <c r="J1074" i="4"/>
  <c r="I1074" i="4"/>
  <c r="G1074" i="4"/>
  <c r="J1073" i="4"/>
  <c r="I1073" i="4"/>
  <c r="G1073" i="4"/>
  <c r="J1072" i="4"/>
  <c r="I1072" i="4"/>
  <c r="G1072" i="4"/>
  <c r="J1071" i="4"/>
  <c r="I1071" i="4"/>
  <c r="G1071" i="4"/>
  <c r="J1070" i="4"/>
  <c r="I1070" i="4"/>
  <c r="G1070" i="4"/>
  <c r="J1069" i="4"/>
  <c r="I1069" i="4"/>
  <c r="G1069" i="4"/>
  <c r="J1068" i="4"/>
  <c r="I1068" i="4"/>
  <c r="G1068" i="4"/>
  <c r="J1067" i="4"/>
  <c r="I1067" i="4"/>
  <c r="G1067" i="4"/>
  <c r="J1066" i="4"/>
  <c r="I1066" i="4"/>
  <c r="G1066" i="4"/>
  <c r="J1065" i="4"/>
  <c r="I1065" i="4"/>
  <c r="G1065" i="4"/>
  <c r="J1064" i="4"/>
  <c r="I1064" i="4"/>
  <c r="G1064" i="4"/>
  <c r="J1063" i="4"/>
  <c r="I1063" i="4"/>
  <c r="G1063" i="4"/>
  <c r="J1062" i="4"/>
  <c r="I1062" i="4"/>
  <c r="G1062" i="4"/>
  <c r="J1061" i="4"/>
  <c r="I1061" i="4"/>
  <c r="G1061" i="4"/>
  <c r="J1060" i="4"/>
  <c r="I1060" i="4"/>
  <c r="G1060" i="4"/>
  <c r="J1059" i="4"/>
  <c r="I1059" i="4"/>
  <c r="G1059" i="4"/>
  <c r="J1058" i="4"/>
  <c r="I1058" i="4"/>
  <c r="G1058" i="4"/>
  <c r="J1057" i="4"/>
  <c r="I1057" i="4"/>
  <c r="G1057" i="4"/>
  <c r="J1056" i="4"/>
  <c r="I1056" i="4"/>
  <c r="G1056" i="4"/>
  <c r="J1055" i="4"/>
  <c r="I1055" i="4"/>
  <c r="G1055" i="4"/>
  <c r="J1054" i="4"/>
  <c r="I1054" i="4"/>
  <c r="G1054" i="4"/>
  <c r="J1053" i="4"/>
  <c r="I1053" i="4"/>
  <c r="G1053" i="4"/>
  <c r="J1052" i="4"/>
  <c r="I1052" i="4"/>
  <c r="G1052" i="4"/>
  <c r="J1051" i="4"/>
  <c r="I1051" i="4"/>
  <c r="G1051" i="4"/>
  <c r="J1050" i="4"/>
  <c r="I1050" i="4"/>
  <c r="G1050" i="4"/>
  <c r="J1049" i="4"/>
  <c r="I1049" i="4"/>
  <c r="G1049" i="4"/>
  <c r="J1048" i="4"/>
  <c r="I1048" i="4"/>
  <c r="G1048" i="4"/>
  <c r="J1047" i="4"/>
  <c r="I1047" i="4"/>
  <c r="G1047" i="4"/>
  <c r="J1046" i="4"/>
  <c r="I1046" i="4"/>
  <c r="G1046" i="4"/>
  <c r="J1045" i="4"/>
  <c r="I1045" i="4"/>
  <c r="G1045" i="4"/>
  <c r="J1044" i="4"/>
  <c r="I1044" i="4"/>
  <c r="G1044" i="4"/>
  <c r="J1043" i="4"/>
  <c r="I1043" i="4"/>
  <c r="G1043" i="4"/>
  <c r="J1042" i="4"/>
  <c r="I1042" i="4"/>
  <c r="G1042" i="4"/>
  <c r="J1041" i="4"/>
  <c r="I1041" i="4"/>
  <c r="G1041" i="4"/>
  <c r="J1040" i="4"/>
  <c r="I1040" i="4"/>
  <c r="G1040" i="4"/>
  <c r="J1039" i="4"/>
  <c r="I1039" i="4"/>
  <c r="G1039" i="4"/>
  <c r="J1038" i="4"/>
  <c r="I1038" i="4"/>
  <c r="G1038" i="4"/>
  <c r="J1037" i="4"/>
  <c r="I1037" i="4"/>
  <c r="G1037" i="4"/>
  <c r="J1036" i="4"/>
  <c r="I1036" i="4"/>
  <c r="G1036" i="4"/>
  <c r="J1035" i="4"/>
  <c r="I1035" i="4"/>
  <c r="G1035" i="4"/>
  <c r="J1034" i="4"/>
  <c r="I1034" i="4"/>
  <c r="G1034" i="4"/>
  <c r="J1033" i="4"/>
  <c r="I1033" i="4"/>
  <c r="G1033" i="4"/>
  <c r="J1032" i="4"/>
  <c r="I1032" i="4"/>
  <c r="G1032" i="4"/>
  <c r="J1031" i="4"/>
  <c r="I1031" i="4"/>
  <c r="G1031" i="4"/>
  <c r="J1030" i="4"/>
  <c r="I1030" i="4"/>
  <c r="G1030" i="4"/>
  <c r="J1029" i="4"/>
  <c r="I1029" i="4"/>
  <c r="G1029" i="4"/>
  <c r="J1028" i="4"/>
  <c r="I1028" i="4"/>
  <c r="G1028" i="4"/>
  <c r="J1027" i="4"/>
  <c r="I1027" i="4"/>
  <c r="G1027" i="4"/>
  <c r="J1026" i="4"/>
  <c r="I1026" i="4"/>
  <c r="G1026" i="4"/>
  <c r="J1025" i="4"/>
  <c r="I1025" i="4"/>
  <c r="G1025" i="4"/>
  <c r="J1024" i="4"/>
  <c r="I1024" i="4"/>
  <c r="G1024" i="4"/>
  <c r="J1023" i="4"/>
  <c r="I1023" i="4"/>
  <c r="G1023" i="4"/>
  <c r="J1022" i="4"/>
  <c r="I1022" i="4"/>
  <c r="G1022" i="4"/>
  <c r="J1021" i="4"/>
  <c r="I1021" i="4"/>
  <c r="G1021" i="4"/>
  <c r="J1020" i="4"/>
  <c r="I1020" i="4"/>
  <c r="G1020" i="4"/>
  <c r="J1019" i="4"/>
  <c r="I1019" i="4"/>
  <c r="G1019" i="4"/>
  <c r="J1018" i="4"/>
  <c r="I1018" i="4"/>
  <c r="G1018" i="4"/>
  <c r="J1017" i="4"/>
  <c r="I1017" i="4"/>
  <c r="G1017" i="4"/>
  <c r="J1016" i="4"/>
  <c r="I1016" i="4"/>
  <c r="G1016" i="4"/>
  <c r="J1015" i="4"/>
  <c r="I1015" i="4"/>
  <c r="G1015" i="4"/>
  <c r="J1014" i="4"/>
  <c r="I1014" i="4"/>
  <c r="G1014" i="4"/>
  <c r="J1013" i="4"/>
  <c r="I1013" i="4"/>
  <c r="G1013" i="4"/>
  <c r="J1012" i="4"/>
  <c r="I1012" i="4"/>
  <c r="G1012" i="4"/>
  <c r="J1011" i="4"/>
  <c r="I1011" i="4"/>
  <c r="G1011" i="4"/>
  <c r="J1010" i="4"/>
  <c r="I1010" i="4"/>
  <c r="G1010" i="4"/>
  <c r="J1009" i="4"/>
  <c r="I1009" i="4"/>
  <c r="G1009" i="4"/>
  <c r="J1008" i="4"/>
  <c r="I1008" i="4"/>
  <c r="G1008" i="4"/>
  <c r="J1007" i="4"/>
  <c r="I1007" i="4"/>
  <c r="G1007" i="4"/>
  <c r="J1006" i="4"/>
  <c r="I1006" i="4"/>
  <c r="G1006" i="4"/>
  <c r="J1005" i="4"/>
  <c r="I1005" i="4"/>
  <c r="G1005" i="4"/>
  <c r="J1004" i="4"/>
  <c r="I1004" i="4"/>
  <c r="G1004" i="4"/>
  <c r="J1003" i="4"/>
  <c r="I1003" i="4"/>
  <c r="G1003" i="4"/>
  <c r="J1002" i="4"/>
  <c r="I1002" i="4"/>
  <c r="G1002" i="4"/>
  <c r="J1001" i="4"/>
  <c r="I1001" i="4"/>
  <c r="G1001" i="4"/>
  <c r="J1000" i="4"/>
  <c r="I1000" i="4"/>
  <c r="G1000" i="4"/>
  <c r="J999" i="4"/>
  <c r="I999" i="4"/>
  <c r="G999" i="4"/>
  <c r="J998" i="4"/>
  <c r="I998" i="4"/>
  <c r="G998" i="4"/>
  <c r="J997" i="4"/>
  <c r="I997" i="4"/>
  <c r="G997" i="4"/>
  <c r="J996" i="4"/>
  <c r="I996" i="4"/>
  <c r="G996" i="4"/>
  <c r="J995" i="4"/>
  <c r="I995" i="4"/>
  <c r="G995" i="4"/>
  <c r="J994" i="4"/>
  <c r="I994" i="4"/>
  <c r="G994" i="4"/>
  <c r="J993" i="4"/>
  <c r="I993" i="4"/>
  <c r="G993" i="4"/>
  <c r="J992" i="4"/>
  <c r="I992" i="4"/>
  <c r="G992" i="4"/>
  <c r="J991" i="4"/>
  <c r="I991" i="4"/>
  <c r="G991" i="4"/>
  <c r="J990" i="4"/>
  <c r="I990" i="4"/>
  <c r="G990" i="4"/>
  <c r="J989" i="4"/>
  <c r="I989" i="4"/>
  <c r="G989" i="4"/>
  <c r="J988" i="4"/>
  <c r="I988" i="4"/>
  <c r="G988" i="4"/>
  <c r="J987" i="4"/>
  <c r="I987" i="4"/>
  <c r="G987" i="4"/>
  <c r="J986" i="4"/>
  <c r="I986" i="4"/>
  <c r="G986" i="4"/>
  <c r="J985" i="4"/>
  <c r="I985" i="4"/>
  <c r="G985" i="4"/>
  <c r="J984" i="4"/>
  <c r="I984" i="4"/>
  <c r="G984" i="4"/>
  <c r="J983" i="4"/>
  <c r="I983" i="4"/>
  <c r="G983" i="4"/>
  <c r="J982" i="4"/>
  <c r="I982" i="4"/>
  <c r="G982" i="4"/>
  <c r="J981" i="4"/>
  <c r="I981" i="4"/>
  <c r="G981" i="4"/>
  <c r="J980" i="4"/>
  <c r="I980" i="4"/>
  <c r="G980" i="4"/>
  <c r="J979" i="4"/>
  <c r="I979" i="4"/>
  <c r="G979" i="4"/>
  <c r="J978" i="4"/>
  <c r="I978" i="4"/>
  <c r="G978" i="4"/>
  <c r="J977" i="4"/>
  <c r="I977" i="4"/>
  <c r="G977" i="4"/>
  <c r="J976" i="4"/>
  <c r="I976" i="4"/>
  <c r="G976" i="4"/>
  <c r="J975" i="4"/>
  <c r="I975" i="4"/>
  <c r="G975" i="4"/>
  <c r="J974" i="4"/>
  <c r="I974" i="4"/>
  <c r="G974" i="4"/>
  <c r="J973" i="4"/>
  <c r="I973" i="4"/>
  <c r="G973" i="4"/>
  <c r="J972" i="4"/>
  <c r="I972" i="4"/>
  <c r="G972" i="4"/>
  <c r="J971" i="4"/>
  <c r="I971" i="4"/>
  <c r="G971" i="4"/>
  <c r="J970" i="4"/>
  <c r="I970" i="4"/>
  <c r="G970" i="4"/>
  <c r="J969" i="4"/>
  <c r="I969" i="4"/>
  <c r="G969" i="4"/>
  <c r="J968" i="4"/>
  <c r="I968" i="4"/>
  <c r="G968" i="4"/>
  <c r="J967" i="4"/>
  <c r="I967" i="4"/>
  <c r="G967" i="4"/>
  <c r="J966" i="4"/>
  <c r="I966" i="4"/>
  <c r="G966" i="4"/>
  <c r="J965" i="4"/>
  <c r="I965" i="4"/>
  <c r="G965" i="4"/>
  <c r="J964" i="4"/>
  <c r="I964" i="4"/>
  <c r="G964" i="4"/>
  <c r="J963" i="4"/>
  <c r="I963" i="4"/>
  <c r="G963" i="4"/>
  <c r="J962" i="4"/>
  <c r="I962" i="4"/>
  <c r="G962" i="4"/>
  <c r="J961" i="4"/>
  <c r="I961" i="4"/>
  <c r="G961" i="4"/>
  <c r="J960" i="4"/>
  <c r="I960" i="4"/>
  <c r="G960" i="4"/>
  <c r="J959" i="4"/>
  <c r="I959" i="4"/>
  <c r="G959" i="4"/>
  <c r="J958" i="4"/>
  <c r="I958" i="4"/>
  <c r="G958" i="4"/>
  <c r="J957" i="4"/>
  <c r="I957" i="4"/>
  <c r="G957" i="4"/>
  <c r="J956" i="4"/>
  <c r="I956" i="4"/>
  <c r="G956" i="4"/>
  <c r="J955" i="4"/>
  <c r="I955" i="4"/>
  <c r="G955" i="4"/>
  <c r="J954" i="4"/>
  <c r="I954" i="4"/>
  <c r="G954" i="4"/>
  <c r="J953" i="4"/>
  <c r="I953" i="4"/>
  <c r="G953" i="4"/>
  <c r="J952" i="4"/>
  <c r="I952" i="4"/>
  <c r="G952" i="4"/>
  <c r="J951" i="4"/>
  <c r="I951" i="4"/>
  <c r="G951" i="4"/>
  <c r="J950" i="4"/>
  <c r="I950" i="4"/>
  <c r="G950" i="4"/>
  <c r="J949" i="4"/>
  <c r="I949" i="4"/>
  <c r="G949" i="4"/>
  <c r="J948" i="4"/>
  <c r="I948" i="4"/>
  <c r="G948" i="4"/>
  <c r="J947" i="4"/>
  <c r="I947" i="4"/>
  <c r="G947" i="4"/>
  <c r="J946" i="4"/>
  <c r="I946" i="4"/>
  <c r="G946" i="4"/>
  <c r="J945" i="4"/>
  <c r="I945" i="4"/>
  <c r="G945" i="4"/>
  <c r="J944" i="4"/>
  <c r="I944" i="4"/>
  <c r="G944" i="4"/>
  <c r="J943" i="4"/>
  <c r="I943" i="4"/>
  <c r="G943" i="4"/>
  <c r="J942" i="4"/>
  <c r="I942" i="4"/>
  <c r="G942" i="4"/>
  <c r="J941" i="4"/>
  <c r="I941" i="4"/>
  <c r="G941" i="4"/>
  <c r="J940" i="4"/>
  <c r="I940" i="4"/>
  <c r="G940" i="4"/>
  <c r="J939" i="4"/>
  <c r="I939" i="4"/>
  <c r="G939" i="4"/>
  <c r="J938" i="4"/>
  <c r="I938" i="4"/>
  <c r="G938" i="4"/>
  <c r="J937" i="4"/>
  <c r="I937" i="4"/>
  <c r="G937" i="4"/>
  <c r="J936" i="4"/>
  <c r="I936" i="4"/>
  <c r="G936" i="4"/>
  <c r="J935" i="4"/>
  <c r="I935" i="4"/>
  <c r="G935" i="4"/>
  <c r="J934" i="4"/>
  <c r="I934" i="4"/>
  <c r="G934" i="4"/>
  <c r="J933" i="4"/>
  <c r="I933" i="4"/>
  <c r="G933" i="4"/>
  <c r="J932" i="4"/>
  <c r="I932" i="4"/>
  <c r="G932" i="4"/>
  <c r="J931" i="4"/>
  <c r="I931" i="4"/>
  <c r="G931" i="4"/>
  <c r="J930" i="4"/>
  <c r="I930" i="4"/>
  <c r="G930" i="4"/>
  <c r="J929" i="4"/>
  <c r="I929" i="4"/>
  <c r="G929" i="4"/>
  <c r="J928" i="4"/>
  <c r="I928" i="4"/>
  <c r="G928" i="4"/>
  <c r="J927" i="4"/>
  <c r="I927" i="4"/>
  <c r="G927" i="4"/>
  <c r="J926" i="4"/>
  <c r="I926" i="4"/>
  <c r="G926" i="4"/>
  <c r="J925" i="4"/>
  <c r="I925" i="4"/>
  <c r="G925" i="4"/>
  <c r="J924" i="4"/>
  <c r="I924" i="4"/>
  <c r="G924" i="4"/>
  <c r="J923" i="4"/>
  <c r="I923" i="4"/>
  <c r="G923" i="4"/>
  <c r="J922" i="4"/>
  <c r="I922" i="4"/>
  <c r="G922" i="4"/>
  <c r="J921" i="4"/>
  <c r="I921" i="4"/>
  <c r="G921" i="4"/>
  <c r="J920" i="4"/>
  <c r="I920" i="4"/>
  <c r="G920" i="4"/>
  <c r="J919" i="4"/>
  <c r="I919" i="4"/>
  <c r="G919" i="4"/>
  <c r="J918" i="4"/>
  <c r="I918" i="4"/>
  <c r="G918" i="4"/>
  <c r="J917" i="4"/>
  <c r="I917" i="4"/>
  <c r="G917" i="4"/>
  <c r="J916" i="4"/>
  <c r="I916" i="4"/>
  <c r="G916" i="4"/>
  <c r="J915" i="4"/>
  <c r="I915" i="4"/>
  <c r="G915" i="4"/>
  <c r="J914" i="4"/>
  <c r="I914" i="4"/>
  <c r="G914" i="4"/>
  <c r="J913" i="4"/>
  <c r="I913" i="4"/>
  <c r="G913" i="4"/>
  <c r="J912" i="4"/>
  <c r="I912" i="4"/>
  <c r="G912" i="4"/>
  <c r="J911" i="4"/>
  <c r="I911" i="4"/>
  <c r="G911" i="4"/>
  <c r="J910" i="4"/>
  <c r="I910" i="4"/>
  <c r="G910" i="4"/>
  <c r="J909" i="4"/>
  <c r="I909" i="4"/>
  <c r="G909" i="4"/>
  <c r="J908" i="4"/>
  <c r="I908" i="4"/>
  <c r="G908" i="4"/>
  <c r="J907" i="4"/>
  <c r="I907" i="4"/>
  <c r="G907" i="4"/>
  <c r="J906" i="4"/>
  <c r="I906" i="4"/>
  <c r="G906" i="4"/>
  <c r="J905" i="4"/>
  <c r="I905" i="4"/>
  <c r="G905" i="4"/>
  <c r="J904" i="4"/>
  <c r="I904" i="4"/>
  <c r="G904" i="4"/>
  <c r="J903" i="4"/>
  <c r="I903" i="4"/>
  <c r="G903" i="4"/>
  <c r="J902" i="4"/>
  <c r="I902" i="4"/>
  <c r="G902" i="4"/>
  <c r="J901" i="4"/>
  <c r="I901" i="4"/>
  <c r="G901" i="4"/>
  <c r="J900" i="4"/>
  <c r="I900" i="4"/>
  <c r="G900" i="4"/>
  <c r="J899" i="4"/>
  <c r="I899" i="4"/>
  <c r="G899" i="4"/>
  <c r="J898" i="4"/>
  <c r="I898" i="4"/>
  <c r="G898" i="4"/>
  <c r="J897" i="4"/>
  <c r="I897" i="4"/>
  <c r="G897" i="4"/>
  <c r="J896" i="4"/>
  <c r="I896" i="4"/>
  <c r="G896" i="4"/>
  <c r="J895" i="4"/>
  <c r="I895" i="4"/>
  <c r="G895" i="4"/>
  <c r="J894" i="4"/>
  <c r="I894" i="4"/>
  <c r="G894" i="4"/>
  <c r="J893" i="4"/>
  <c r="I893" i="4"/>
  <c r="G893" i="4"/>
  <c r="J892" i="4"/>
  <c r="I892" i="4"/>
  <c r="G892" i="4"/>
  <c r="J891" i="4"/>
  <c r="I891" i="4"/>
  <c r="G891" i="4"/>
  <c r="J890" i="4"/>
  <c r="I890" i="4"/>
  <c r="G890" i="4"/>
  <c r="J889" i="4"/>
  <c r="I889" i="4"/>
  <c r="G889" i="4"/>
  <c r="J888" i="4"/>
  <c r="I888" i="4"/>
  <c r="G888" i="4"/>
  <c r="J887" i="4"/>
  <c r="I887" i="4"/>
  <c r="G887" i="4"/>
  <c r="J886" i="4"/>
  <c r="I886" i="4"/>
  <c r="G886" i="4"/>
  <c r="J885" i="4"/>
  <c r="I885" i="4"/>
  <c r="G885" i="4"/>
  <c r="J884" i="4"/>
  <c r="I884" i="4"/>
  <c r="G884" i="4"/>
  <c r="J883" i="4"/>
  <c r="I883" i="4"/>
  <c r="G883" i="4"/>
  <c r="J882" i="4"/>
  <c r="I882" i="4"/>
  <c r="G882" i="4"/>
  <c r="J881" i="4"/>
  <c r="I881" i="4"/>
  <c r="G881" i="4"/>
  <c r="J880" i="4"/>
  <c r="I880" i="4"/>
  <c r="G880" i="4"/>
  <c r="J879" i="4"/>
  <c r="I879" i="4"/>
  <c r="G879" i="4"/>
  <c r="J878" i="4"/>
  <c r="I878" i="4"/>
  <c r="G878" i="4"/>
  <c r="J877" i="4"/>
  <c r="I877" i="4"/>
  <c r="G877" i="4"/>
  <c r="J876" i="4"/>
  <c r="I876" i="4"/>
  <c r="G876" i="4"/>
  <c r="J875" i="4"/>
  <c r="I875" i="4"/>
  <c r="G875" i="4"/>
  <c r="J874" i="4"/>
  <c r="I874" i="4"/>
  <c r="G874" i="4"/>
  <c r="J873" i="4"/>
  <c r="I873" i="4"/>
  <c r="G873" i="4"/>
  <c r="J872" i="4"/>
  <c r="I872" i="4"/>
  <c r="G872" i="4"/>
  <c r="J871" i="4"/>
  <c r="I871" i="4"/>
  <c r="G871" i="4"/>
  <c r="J870" i="4"/>
  <c r="I870" i="4"/>
  <c r="G870" i="4"/>
  <c r="J869" i="4"/>
  <c r="I869" i="4"/>
  <c r="G869" i="4"/>
  <c r="J868" i="4"/>
  <c r="I868" i="4"/>
  <c r="G868" i="4"/>
  <c r="J867" i="4"/>
  <c r="I867" i="4"/>
  <c r="G867" i="4"/>
  <c r="J866" i="4"/>
  <c r="I866" i="4"/>
  <c r="G866" i="4"/>
  <c r="J865" i="4"/>
  <c r="I865" i="4"/>
  <c r="G865" i="4"/>
  <c r="J864" i="4"/>
  <c r="I864" i="4"/>
  <c r="G864" i="4"/>
  <c r="J863" i="4"/>
  <c r="I863" i="4"/>
  <c r="G863" i="4"/>
  <c r="J862" i="4"/>
  <c r="I862" i="4"/>
  <c r="G862" i="4"/>
  <c r="J861" i="4"/>
  <c r="I861" i="4"/>
  <c r="G861" i="4"/>
  <c r="J860" i="4"/>
  <c r="I860" i="4"/>
  <c r="G860" i="4"/>
  <c r="J859" i="4"/>
  <c r="I859" i="4"/>
  <c r="G859" i="4"/>
  <c r="J858" i="4"/>
  <c r="I858" i="4"/>
  <c r="G858" i="4"/>
  <c r="J857" i="4"/>
  <c r="I857" i="4"/>
  <c r="G857" i="4"/>
  <c r="J856" i="4"/>
  <c r="I856" i="4"/>
  <c r="G856" i="4"/>
  <c r="J855" i="4"/>
  <c r="I855" i="4"/>
  <c r="G855" i="4"/>
  <c r="J854" i="4"/>
  <c r="I854" i="4"/>
  <c r="G854" i="4"/>
  <c r="J853" i="4"/>
  <c r="I853" i="4"/>
  <c r="G853" i="4"/>
  <c r="J852" i="4"/>
  <c r="I852" i="4"/>
  <c r="G852" i="4"/>
  <c r="J851" i="4"/>
  <c r="I851" i="4"/>
  <c r="G851" i="4"/>
  <c r="J850" i="4"/>
  <c r="I850" i="4"/>
  <c r="G850" i="4"/>
  <c r="J849" i="4"/>
  <c r="I849" i="4"/>
  <c r="G849" i="4"/>
  <c r="J848" i="4"/>
  <c r="I848" i="4"/>
  <c r="G848" i="4"/>
  <c r="J847" i="4"/>
  <c r="I847" i="4"/>
  <c r="G847" i="4"/>
  <c r="J846" i="4"/>
  <c r="I846" i="4"/>
  <c r="G846" i="4"/>
  <c r="J845" i="4"/>
  <c r="I845" i="4"/>
  <c r="G845" i="4"/>
  <c r="J844" i="4"/>
  <c r="I844" i="4"/>
  <c r="G844" i="4"/>
  <c r="J843" i="4"/>
  <c r="I843" i="4"/>
  <c r="G843" i="4"/>
  <c r="J842" i="4"/>
  <c r="I842" i="4"/>
  <c r="G842" i="4"/>
  <c r="J841" i="4"/>
  <c r="I841" i="4"/>
  <c r="G841" i="4"/>
  <c r="J840" i="4"/>
  <c r="I840" i="4"/>
  <c r="G840" i="4"/>
  <c r="J839" i="4"/>
  <c r="I839" i="4"/>
  <c r="G839" i="4"/>
  <c r="J838" i="4"/>
  <c r="I838" i="4"/>
  <c r="G838" i="4"/>
  <c r="J837" i="4"/>
  <c r="I837" i="4"/>
  <c r="G837" i="4"/>
  <c r="J836" i="4"/>
  <c r="I836" i="4"/>
  <c r="G836" i="4"/>
  <c r="J835" i="4"/>
  <c r="I835" i="4"/>
  <c r="G835" i="4"/>
  <c r="J834" i="4"/>
  <c r="I834" i="4"/>
  <c r="G834" i="4"/>
  <c r="J833" i="4"/>
  <c r="I833" i="4"/>
  <c r="G833" i="4"/>
  <c r="J832" i="4"/>
  <c r="I832" i="4"/>
  <c r="G832" i="4"/>
  <c r="J831" i="4"/>
  <c r="I831" i="4"/>
  <c r="G831" i="4"/>
  <c r="J830" i="4"/>
  <c r="I830" i="4"/>
  <c r="G830" i="4"/>
  <c r="J829" i="4"/>
  <c r="I829" i="4"/>
  <c r="G829" i="4"/>
  <c r="J828" i="4"/>
  <c r="I828" i="4"/>
  <c r="G828" i="4"/>
  <c r="J827" i="4"/>
  <c r="I827" i="4"/>
  <c r="G827" i="4"/>
  <c r="J826" i="4"/>
  <c r="I826" i="4"/>
  <c r="G826" i="4"/>
  <c r="J825" i="4"/>
  <c r="I825" i="4"/>
  <c r="G825" i="4"/>
  <c r="J824" i="4"/>
  <c r="I824" i="4"/>
  <c r="G824" i="4"/>
  <c r="J823" i="4"/>
  <c r="I823" i="4"/>
  <c r="G823" i="4"/>
  <c r="J822" i="4"/>
  <c r="I822" i="4"/>
  <c r="G822" i="4"/>
  <c r="J821" i="4"/>
  <c r="I821" i="4"/>
  <c r="G821" i="4"/>
  <c r="J820" i="4"/>
  <c r="I820" i="4"/>
  <c r="G820" i="4"/>
  <c r="J819" i="4"/>
  <c r="I819" i="4"/>
  <c r="G819" i="4"/>
  <c r="J818" i="4"/>
  <c r="I818" i="4"/>
  <c r="G818" i="4"/>
  <c r="J817" i="4"/>
  <c r="I817" i="4"/>
  <c r="G817" i="4"/>
  <c r="J816" i="4"/>
  <c r="I816" i="4"/>
  <c r="G816" i="4"/>
  <c r="J815" i="4"/>
  <c r="I815" i="4"/>
  <c r="G815" i="4"/>
  <c r="J814" i="4"/>
  <c r="I814" i="4"/>
  <c r="G814" i="4"/>
  <c r="J813" i="4"/>
  <c r="I813" i="4"/>
  <c r="G813" i="4"/>
  <c r="J812" i="4"/>
  <c r="I812" i="4"/>
  <c r="G812" i="4"/>
  <c r="J811" i="4"/>
  <c r="I811" i="4"/>
  <c r="G811" i="4"/>
  <c r="J810" i="4"/>
  <c r="I810" i="4"/>
  <c r="G810" i="4"/>
  <c r="J809" i="4"/>
  <c r="I809" i="4"/>
  <c r="G809" i="4"/>
  <c r="J808" i="4"/>
  <c r="I808" i="4"/>
  <c r="G808" i="4"/>
  <c r="J807" i="4"/>
  <c r="I807" i="4"/>
  <c r="G807" i="4"/>
  <c r="J806" i="4"/>
  <c r="I806" i="4"/>
  <c r="G806" i="4"/>
  <c r="J805" i="4"/>
  <c r="I805" i="4"/>
  <c r="G805" i="4"/>
  <c r="J804" i="4"/>
  <c r="I804" i="4"/>
  <c r="G804" i="4"/>
  <c r="J803" i="4"/>
  <c r="I803" i="4"/>
  <c r="G803" i="4"/>
  <c r="J802" i="4"/>
  <c r="I802" i="4"/>
  <c r="G802" i="4"/>
  <c r="J801" i="4"/>
  <c r="I801" i="4"/>
  <c r="G801" i="4"/>
  <c r="J800" i="4"/>
  <c r="I800" i="4"/>
  <c r="G800" i="4"/>
  <c r="J799" i="4"/>
  <c r="I799" i="4"/>
  <c r="G799" i="4"/>
  <c r="J798" i="4"/>
  <c r="I798" i="4"/>
  <c r="G798" i="4"/>
  <c r="J797" i="4"/>
  <c r="I797" i="4"/>
  <c r="G797" i="4"/>
  <c r="J796" i="4"/>
  <c r="I796" i="4"/>
  <c r="G796" i="4"/>
  <c r="J795" i="4"/>
  <c r="I795" i="4"/>
  <c r="G795" i="4"/>
  <c r="J794" i="4"/>
  <c r="I794" i="4"/>
  <c r="G794" i="4"/>
  <c r="J793" i="4"/>
  <c r="I793" i="4"/>
  <c r="G793" i="4"/>
  <c r="J792" i="4"/>
  <c r="I792" i="4"/>
  <c r="G792" i="4"/>
  <c r="J791" i="4"/>
  <c r="I791" i="4"/>
  <c r="G791" i="4"/>
  <c r="J790" i="4"/>
  <c r="I790" i="4"/>
  <c r="G790" i="4"/>
  <c r="J789" i="4"/>
  <c r="I789" i="4"/>
  <c r="G789" i="4"/>
  <c r="J788" i="4"/>
  <c r="I788" i="4"/>
  <c r="G788" i="4"/>
  <c r="J787" i="4"/>
  <c r="I787" i="4"/>
  <c r="G787" i="4"/>
  <c r="J786" i="4"/>
  <c r="I786" i="4"/>
  <c r="G786" i="4"/>
  <c r="J785" i="4"/>
  <c r="I785" i="4"/>
  <c r="G785" i="4"/>
  <c r="J784" i="4"/>
  <c r="I784" i="4"/>
  <c r="G784" i="4"/>
  <c r="J783" i="4"/>
  <c r="I783" i="4"/>
  <c r="G783" i="4"/>
  <c r="J782" i="4"/>
  <c r="I782" i="4"/>
  <c r="G782" i="4"/>
  <c r="J781" i="4"/>
  <c r="I781" i="4"/>
  <c r="G781" i="4"/>
  <c r="J780" i="4"/>
  <c r="I780" i="4"/>
  <c r="G780" i="4"/>
  <c r="J779" i="4"/>
  <c r="I779" i="4"/>
  <c r="G779" i="4"/>
  <c r="J778" i="4"/>
  <c r="I778" i="4"/>
  <c r="G778" i="4"/>
  <c r="J777" i="4"/>
  <c r="I777" i="4"/>
  <c r="G777" i="4"/>
  <c r="J776" i="4"/>
  <c r="I776" i="4"/>
  <c r="G776" i="4"/>
  <c r="J775" i="4"/>
  <c r="I775" i="4"/>
  <c r="G775" i="4"/>
  <c r="J774" i="4"/>
  <c r="I774" i="4"/>
  <c r="G774" i="4"/>
  <c r="J773" i="4"/>
  <c r="I773" i="4"/>
  <c r="G773" i="4"/>
  <c r="J772" i="4"/>
  <c r="I772" i="4"/>
  <c r="G772" i="4"/>
  <c r="J771" i="4"/>
  <c r="I771" i="4"/>
  <c r="G771" i="4"/>
  <c r="J770" i="4"/>
  <c r="I770" i="4"/>
  <c r="G770" i="4"/>
  <c r="J769" i="4"/>
  <c r="I769" i="4"/>
  <c r="G769" i="4"/>
  <c r="J768" i="4"/>
  <c r="I768" i="4"/>
  <c r="G768" i="4"/>
  <c r="J767" i="4"/>
  <c r="I767" i="4"/>
  <c r="G767" i="4"/>
  <c r="J766" i="4"/>
  <c r="I766" i="4"/>
  <c r="G766" i="4"/>
  <c r="J765" i="4"/>
  <c r="I765" i="4"/>
  <c r="G765" i="4"/>
  <c r="J764" i="4"/>
  <c r="I764" i="4"/>
  <c r="G764" i="4"/>
  <c r="J763" i="4"/>
  <c r="I763" i="4"/>
  <c r="G763" i="4"/>
  <c r="J762" i="4"/>
  <c r="I762" i="4"/>
  <c r="G762" i="4"/>
  <c r="J761" i="4"/>
  <c r="I761" i="4"/>
  <c r="G761" i="4"/>
  <c r="J760" i="4"/>
  <c r="I760" i="4"/>
  <c r="G760" i="4"/>
  <c r="J759" i="4"/>
  <c r="I759" i="4"/>
  <c r="G759" i="4"/>
  <c r="J758" i="4"/>
  <c r="I758" i="4"/>
  <c r="G758" i="4"/>
  <c r="J757" i="4"/>
  <c r="I757" i="4"/>
  <c r="G757" i="4"/>
  <c r="J756" i="4"/>
  <c r="I756" i="4"/>
  <c r="G756" i="4"/>
  <c r="J755" i="4"/>
  <c r="I755" i="4"/>
  <c r="G755" i="4"/>
  <c r="J754" i="4"/>
  <c r="I754" i="4"/>
  <c r="G754" i="4"/>
  <c r="J753" i="4"/>
  <c r="I753" i="4"/>
  <c r="G753" i="4"/>
  <c r="J752" i="4"/>
  <c r="I752" i="4"/>
  <c r="G752" i="4"/>
  <c r="J751" i="4"/>
  <c r="I751" i="4"/>
  <c r="G751" i="4"/>
  <c r="J750" i="4"/>
  <c r="I750" i="4"/>
  <c r="G750" i="4"/>
  <c r="J749" i="4"/>
  <c r="I749" i="4"/>
  <c r="G749" i="4"/>
  <c r="J748" i="4"/>
  <c r="I748" i="4"/>
  <c r="G748" i="4"/>
  <c r="J747" i="4"/>
  <c r="I747" i="4"/>
  <c r="G747" i="4"/>
  <c r="J746" i="4"/>
  <c r="I746" i="4"/>
  <c r="G746" i="4"/>
  <c r="J745" i="4"/>
  <c r="I745" i="4"/>
  <c r="G745" i="4"/>
  <c r="J744" i="4"/>
  <c r="I744" i="4"/>
  <c r="G744" i="4"/>
  <c r="J743" i="4"/>
  <c r="I743" i="4"/>
  <c r="G743" i="4"/>
  <c r="J742" i="4"/>
  <c r="I742" i="4"/>
  <c r="G742" i="4"/>
  <c r="J741" i="4"/>
  <c r="I741" i="4"/>
  <c r="G741" i="4"/>
  <c r="J740" i="4"/>
  <c r="I740" i="4"/>
  <c r="G740" i="4"/>
  <c r="J739" i="4"/>
  <c r="I739" i="4"/>
  <c r="G739" i="4"/>
  <c r="J738" i="4"/>
  <c r="I738" i="4"/>
  <c r="G738" i="4"/>
  <c r="J737" i="4"/>
  <c r="I737" i="4"/>
  <c r="G737" i="4"/>
  <c r="J736" i="4"/>
  <c r="I736" i="4"/>
  <c r="G736" i="4"/>
  <c r="J735" i="4"/>
  <c r="I735" i="4"/>
  <c r="G735" i="4"/>
  <c r="J734" i="4"/>
  <c r="I734" i="4"/>
  <c r="G734" i="4"/>
  <c r="J733" i="4"/>
  <c r="I733" i="4"/>
  <c r="G733" i="4"/>
  <c r="J732" i="4"/>
  <c r="I732" i="4"/>
  <c r="G732" i="4"/>
  <c r="J731" i="4"/>
  <c r="I731" i="4"/>
  <c r="G731" i="4"/>
  <c r="J730" i="4"/>
  <c r="I730" i="4"/>
  <c r="G730" i="4"/>
  <c r="J729" i="4"/>
  <c r="I729" i="4"/>
  <c r="G729" i="4"/>
  <c r="J728" i="4"/>
  <c r="I728" i="4"/>
  <c r="G728" i="4"/>
  <c r="J727" i="4"/>
  <c r="I727" i="4"/>
  <c r="G727" i="4"/>
  <c r="J726" i="4"/>
  <c r="I726" i="4"/>
  <c r="G726" i="4"/>
  <c r="J725" i="4"/>
  <c r="I725" i="4"/>
  <c r="G725" i="4"/>
  <c r="J724" i="4"/>
  <c r="I724" i="4"/>
  <c r="G724" i="4"/>
  <c r="J723" i="4"/>
  <c r="I723" i="4"/>
  <c r="G723" i="4"/>
  <c r="J722" i="4"/>
  <c r="I722" i="4"/>
  <c r="G722" i="4"/>
  <c r="J721" i="4"/>
  <c r="I721" i="4"/>
  <c r="G721" i="4"/>
  <c r="J720" i="4"/>
  <c r="I720" i="4"/>
  <c r="G720" i="4"/>
  <c r="J719" i="4"/>
  <c r="I719" i="4"/>
  <c r="G719" i="4"/>
  <c r="J718" i="4"/>
  <c r="I718" i="4"/>
  <c r="G718" i="4"/>
  <c r="J717" i="4"/>
  <c r="I717" i="4"/>
  <c r="G717" i="4"/>
  <c r="J716" i="4"/>
  <c r="I716" i="4"/>
  <c r="G716" i="4"/>
  <c r="J715" i="4"/>
  <c r="I715" i="4"/>
  <c r="G715" i="4"/>
  <c r="J714" i="4"/>
  <c r="I714" i="4"/>
  <c r="G714" i="4"/>
  <c r="J713" i="4"/>
  <c r="I713" i="4"/>
  <c r="G713" i="4"/>
  <c r="J712" i="4"/>
  <c r="I712" i="4"/>
  <c r="G712" i="4"/>
  <c r="J711" i="4"/>
  <c r="I711" i="4"/>
  <c r="G711" i="4"/>
  <c r="J710" i="4"/>
  <c r="I710" i="4"/>
  <c r="G710" i="4"/>
  <c r="J709" i="4"/>
  <c r="I709" i="4"/>
  <c r="G709" i="4"/>
  <c r="J708" i="4"/>
  <c r="I708" i="4"/>
  <c r="G708" i="4"/>
  <c r="J707" i="4"/>
  <c r="I707" i="4"/>
  <c r="G707" i="4"/>
  <c r="J706" i="4"/>
  <c r="I706" i="4"/>
  <c r="G706" i="4"/>
  <c r="J705" i="4"/>
  <c r="I705" i="4"/>
  <c r="G705" i="4"/>
  <c r="J704" i="4"/>
  <c r="I704" i="4"/>
  <c r="G704" i="4"/>
  <c r="J703" i="4"/>
  <c r="I703" i="4"/>
  <c r="G703" i="4"/>
  <c r="J702" i="4"/>
  <c r="I702" i="4"/>
  <c r="G702" i="4"/>
  <c r="J701" i="4"/>
  <c r="I701" i="4"/>
  <c r="G701" i="4"/>
  <c r="J700" i="4"/>
  <c r="I700" i="4"/>
  <c r="G700" i="4"/>
  <c r="J699" i="4"/>
  <c r="I699" i="4"/>
  <c r="G699" i="4"/>
  <c r="J698" i="4"/>
  <c r="I698" i="4"/>
  <c r="G698" i="4"/>
  <c r="J697" i="4"/>
  <c r="I697" i="4"/>
  <c r="G697" i="4"/>
  <c r="J696" i="4"/>
  <c r="I696" i="4"/>
  <c r="G696" i="4"/>
  <c r="J695" i="4"/>
  <c r="I695" i="4"/>
  <c r="G695" i="4"/>
  <c r="J694" i="4"/>
  <c r="I694" i="4"/>
  <c r="G694" i="4"/>
  <c r="J693" i="4"/>
  <c r="I693" i="4"/>
  <c r="G693" i="4"/>
  <c r="J692" i="4"/>
  <c r="I692" i="4"/>
  <c r="G692" i="4"/>
  <c r="J691" i="4"/>
  <c r="I691" i="4"/>
  <c r="G691" i="4"/>
  <c r="J690" i="4"/>
  <c r="I690" i="4"/>
  <c r="G690" i="4"/>
  <c r="J689" i="4"/>
  <c r="I689" i="4"/>
  <c r="G689" i="4"/>
  <c r="J688" i="4"/>
  <c r="I688" i="4"/>
  <c r="G688" i="4"/>
  <c r="J687" i="4"/>
  <c r="I687" i="4"/>
  <c r="G687" i="4"/>
  <c r="J686" i="4"/>
  <c r="I686" i="4"/>
  <c r="G686" i="4"/>
  <c r="J685" i="4"/>
  <c r="I685" i="4"/>
  <c r="G685" i="4"/>
  <c r="J684" i="4"/>
  <c r="I684" i="4"/>
  <c r="G684" i="4"/>
  <c r="J683" i="4"/>
  <c r="I683" i="4"/>
  <c r="G683" i="4"/>
  <c r="J682" i="4"/>
  <c r="I682" i="4"/>
  <c r="G682" i="4"/>
  <c r="J681" i="4"/>
  <c r="I681" i="4"/>
  <c r="G681" i="4"/>
  <c r="J680" i="4"/>
  <c r="I680" i="4"/>
  <c r="G680" i="4"/>
  <c r="J679" i="4"/>
  <c r="I679" i="4"/>
  <c r="G679" i="4"/>
  <c r="J678" i="4"/>
  <c r="I678" i="4"/>
  <c r="G678" i="4"/>
  <c r="J677" i="4"/>
  <c r="I677" i="4"/>
  <c r="G677" i="4"/>
  <c r="J676" i="4"/>
  <c r="I676" i="4"/>
  <c r="G676" i="4"/>
  <c r="J675" i="4"/>
  <c r="I675" i="4"/>
  <c r="G675" i="4"/>
  <c r="J674" i="4"/>
  <c r="I674" i="4"/>
  <c r="G674" i="4"/>
  <c r="J673" i="4"/>
  <c r="I673" i="4"/>
  <c r="G673" i="4"/>
  <c r="J672" i="4"/>
  <c r="I672" i="4"/>
  <c r="G672" i="4"/>
  <c r="J671" i="4"/>
  <c r="I671" i="4"/>
  <c r="G671" i="4"/>
  <c r="J670" i="4"/>
  <c r="I670" i="4"/>
  <c r="G670" i="4"/>
  <c r="J669" i="4"/>
  <c r="I669" i="4"/>
  <c r="G669" i="4"/>
  <c r="J668" i="4"/>
  <c r="I668" i="4"/>
  <c r="G668" i="4"/>
  <c r="J667" i="4"/>
  <c r="I667" i="4"/>
  <c r="G667" i="4"/>
  <c r="J666" i="4"/>
  <c r="I666" i="4"/>
  <c r="G666" i="4"/>
  <c r="J665" i="4"/>
  <c r="I665" i="4"/>
  <c r="G665" i="4"/>
  <c r="J664" i="4"/>
  <c r="I664" i="4"/>
  <c r="G664" i="4"/>
  <c r="J663" i="4"/>
  <c r="I663" i="4"/>
  <c r="G663" i="4"/>
  <c r="J662" i="4"/>
  <c r="I662" i="4"/>
  <c r="G662" i="4"/>
  <c r="J661" i="4"/>
  <c r="I661" i="4"/>
  <c r="G661" i="4"/>
  <c r="J660" i="4"/>
  <c r="I660" i="4"/>
  <c r="G660" i="4"/>
  <c r="J659" i="4"/>
  <c r="I659" i="4"/>
  <c r="G659" i="4"/>
  <c r="J658" i="4"/>
  <c r="I658" i="4"/>
  <c r="G658" i="4"/>
  <c r="J657" i="4"/>
  <c r="I657" i="4"/>
  <c r="G657" i="4"/>
  <c r="J656" i="4"/>
  <c r="I656" i="4"/>
  <c r="G656" i="4"/>
  <c r="J655" i="4"/>
  <c r="I655" i="4"/>
  <c r="G655" i="4"/>
  <c r="J654" i="4"/>
  <c r="I654" i="4"/>
  <c r="G654" i="4"/>
  <c r="J653" i="4"/>
  <c r="I653" i="4"/>
  <c r="G653" i="4"/>
  <c r="J652" i="4"/>
  <c r="I652" i="4"/>
  <c r="G652" i="4"/>
  <c r="J651" i="4"/>
  <c r="I651" i="4"/>
  <c r="G651" i="4"/>
  <c r="J650" i="4"/>
  <c r="I650" i="4"/>
  <c r="G650" i="4"/>
  <c r="J649" i="4"/>
  <c r="I649" i="4"/>
  <c r="G649" i="4"/>
  <c r="J648" i="4"/>
  <c r="I648" i="4"/>
  <c r="G648" i="4"/>
  <c r="J647" i="4"/>
  <c r="I647" i="4"/>
  <c r="G647" i="4"/>
  <c r="J646" i="4"/>
  <c r="I646" i="4"/>
  <c r="G646" i="4"/>
  <c r="J645" i="4"/>
  <c r="I645" i="4"/>
  <c r="G645" i="4"/>
  <c r="J644" i="4"/>
  <c r="I644" i="4"/>
  <c r="G644" i="4"/>
  <c r="J643" i="4"/>
  <c r="I643" i="4"/>
  <c r="G643" i="4"/>
  <c r="J642" i="4"/>
  <c r="I642" i="4"/>
  <c r="G642" i="4"/>
  <c r="J641" i="4"/>
  <c r="I641" i="4"/>
  <c r="G641" i="4"/>
  <c r="J640" i="4"/>
  <c r="I640" i="4"/>
  <c r="G640" i="4"/>
  <c r="J639" i="4"/>
  <c r="I639" i="4"/>
  <c r="G639" i="4"/>
  <c r="J638" i="4"/>
  <c r="I638" i="4"/>
  <c r="G638" i="4"/>
  <c r="J637" i="4"/>
  <c r="I637" i="4"/>
  <c r="G637" i="4"/>
  <c r="J636" i="4"/>
  <c r="I636" i="4"/>
  <c r="G636" i="4"/>
  <c r="J635" i="4"/>
  <c r="I635" i="4"/>
  <c r="G635" i="4"/>
  <c r="J634" i="4"/>
  <c r="I634" i="4"/>
  <c r="G634" i="4"/>
  <c r="J633" i="4"/>
  <c r="I633" i="4"/>
  <c r="G633" i="4"/>
  <c r="J632" i="4"/>
  <c r="I632" i="4"/>
  <c r="G632" i="4"/>
  <c r="J631" i="4"/>
  <c r="I631" i="4"/>
  <c r="G631" i="4"/>
  <c r="J630" i="4"/>
  <c r="I630" i="4"/>
  <c r="G630" i="4"/>
  <c r="J629" i="4"/>
  <c r="I629" i="4"/>
  <c r="G629" i="4"/>
  <c r="J628" i="4"/>
  <c r="I628" i="4"/>
  <c r="G628" i="4"/>
  <c r="J627" i="4"/>
  <c r="I627" i="4"/>
  <c r="G627" i="4"/>
  <c r="J626" i="4"/>
  <c r="I626" i="4"/>
  <c r="G626" i="4"/>
  <c r="J625" i="4"/>
  <c r="I625" i="4"/>
  <c r="G625" i="4"/>
  <c r="J624" i="4"/>
  <c r="I624" i="4"/>
  <c r="G624" i="4"/>
  <c r="J623" i="4"/>
  <c r="I623" i="4"/>
  <c r="G623" i="4"/>
  <c r="J622" i="4"/>
  <c r="I622" i="4"/>
  <c r="G622" i="4"/>
  <c r="J621" i="4"/>
  <c r="I621" i="4"/>
  <c r="G621" i="4"/>
  <c r="J620" i="4"/>
  <c r="I620" i="4"/>
  <c r="G620" i="4"/>
  <c r="J619" i="4"/>
  <c r="I619" i="4"/>
  <c r="G619" i="4"/>
  <c r="J618" i="4"/>
  <c r="I618" i="4"/>
  <c r="G618" i="4"/>
  <c r="J617" i="4"/>
  <c r="I617" i="4"/>
  <c r="G617" i="4"/>
  <c r="J616" i="4"/>
  <c r="I616" i="4"/>
  <c r="G616" i="4"/>
  <c r="J615" i="4"/>
  <c r="I615" i="4"/>
  <c r="G615" i="4"/>
  <c r="J614" i="4"/>
  <c r="I614" i="4"/>
  <c r="G614" i="4"/>
  <c r="J613" i="4"/>
  <c r="I613" i="4"/>
  <c r="G613" i="4"/>
  <c r="J612" i="4"/>
  <c r="I612" i="4"/>
  <c r="G612" i="4"/>
  <c r="J611" i="4"/>
  <c r="I611" i="4"/>
  <c r="G611" i="4"/>
  <c r="J610" i="4"/>
  <c r="I610" i="4"/>
  <c r="G610" i="4"/>
  <c r="J609" i="4"/>
  <c r="I609" i="4"/>
  <c r="G609" i="4"/>
  <c r="J608" i="4"/>
  <c r="I608" i="4"/>
  <c r="G608" i="4"/>
  <c r="J607" i="4"/>
  <c r="I607" i="4"/>
  <c r="G607" i="4"/>
  <c r="J606" i="4"/>
  <c r="I606" i="4"/>
  <c r="G606" i="4"/>
  <c r="J605" i="4"/>
  <c r="I605" i="4"/>
  <c r="G605" i="4"/>
  <c r="J604" i="4"/>
  <c r="I604" i="4"/>
  <c r="G604" i="4"/>
  <c r="J603" i="4"/>
  <c r="I603" i="4"/>
  <c r="G603" i="4"/>
  <c r="J602" i="4"/>
  <c r="I602" i="4"/>
  <c r="G602" i="4"/>
  <c r="J601" i="4"/>
  <c r="I601" i="4"/>
  <c r="G601" i="4"/>
  <c r="J600" i="4"/>
  <c r="I600" i="4"/>
  <c r="G600" i="4"/>
  <c r="J599" i="4"/>
  <c r="I599" i="4"/>
  <c r="G599" i="4"/>
  <c r="J598" i="4"/>
  <c r="I598" i="4"/>
  <c r="G598" i="4"/>
  <c r="J597" i="4"/>
  <c r="I597" i="4"/>
  <c r="G597" i="4"/>
  <c r="J596" i="4"/>
  <c r="I596" i="4"/>
  <c r="G596" i="4"/>
  <c r="J595" i="4"/>
  <c r="I595" i="4"/>
  <c r="G595" i="4"/>
  <c r="J594" i="4"/>
  <c r="I594" i="4"/>
  <c r="G594" i="4"/>
  <c r="J593" i="4"/>
  <c r="I593" i="4"/>
  <c r="G593" i="4"/>
  <c r="J592" i="4"/>
  <c r="I592" i="4"/>
  <c r="G592" i="4"/>
  <c r="J591" i="4"/>
  <c r="I591" i="4"/>
  <c r="G591" i="4"/>
  <c r="J590" i="4"/>
  <c r="I590" i="4"/>
  <c r="G590" i="4"/>
  <c r="J589" i="4"/>
  <c r="I589" i="4"/>
  <c r="G589" i="4"/>
  <c r="J588" i="4"/>
  <c r="I588" i="4"/>
  <c r="G588" i="4"/>
  <c r="J587" i="4"/>
  <c r="I587" i="4"/>
  <c r="G587" i="4"/>
  <c r="J586" i="4"/>
  <c r="I586" i="4"/>
  <c r="G586" i="4"/>
  <c r="J585" i="4"/>
  <c r="I585" i="4"/>
  <c r="G585" i="4"/>
  <c r="J584" i="4"/>
  <c r="I584" i="4"/>
  <c r="G584" i="4"/>
  <c r="J583" i="4"/>
  <c r="I583" i="4"/>
  <c r="G583" i="4"/>
  <c r="J582" i="4"/>
  <c r="I582" i="4"/>
  <c r="G582" i="4"/>
  <c r="J581" i="4"/>
  <c r="I581" i="4"/>
  <c r="G581" i="4"/>
  <c r="J580" i="4"/>
  <c r="I580" i="4"/>
  <c r="G580" i="4"/>
  <c r="J579" i="4"/>
  <c r="I579" i="4"/>
  <c r="G579" i="4"/>
  <c r="J578" i="4"/>
  <c r="I578" i="4"/>
  <c r="G578" i="4"/>
  <c r="J577" i="4"/>
  <c r="I577" i="4"/>
  <c r="G577" i="4"/>
  <c r="J576" i="4"/>
  <c r="I576" i="4"/>
  <c r="G576" i="4"/>
  <c r="J575" i="4"/>
  <c r="I575" i="4"/>
  <c r="G575" i="4"/>
  <c r="J574" i="4"/>
  <c r="I574" i="4"/>
  <c r="G574" i="4"/>
  <c r="J573" i="4"/>
  <c r="I573" i="4"/>
  <c r="G573" i="4"/>
  <c r="J572" i="4"/>
  <c r="I572" i="4"/>
  <c r="G572" i="4"/>
  <c r="J571" i="4"/>
  <c r="I571" i="4"/>
  <c r="G571" i="4"/>
  <c r="J570" i="4"/>
  <c r="I570" i="4"/>
  <c r="G570" i="4"/>
  <c r="J569" i="4"/>
  <c r="I569" i="4"/>
  <c r="G569" i="4"/>
  <c r="J568" i="4"/>
  <c r="I568" i="4"/>
  <c r="G568" i="4"/>
  <c r="J567" i="4"/>
  <c r="I567" i="4"/>
  <c r="G567" i="4"/>
  <c r="J566" i="4"/>
  <c r="I566" i="4"/>
  <c r="G566" i="4"/>
  <c r="J565" i="4"/>
  <c r="I565" i="4"/>
  <c r="G565" i="4"/>
  <c r="J564" i="4"/>
  <c r="I564" i="4"/>
  <c r="G564" i="4"/>
  <c r="J563" i="4"/>
  <c r="I563" i="4"/>
  <c r="G563" i="4"/>
  <c r="J562" i="4"/>
  <c r="I562" i="4"/>
  <c r="G562" i="4"/>
  <c r="J561" i="4"/>
  <c r="I561" i="4"/>
  <c r="G561" i="4"/>
  <c r="J560" i="4"/>
  <c r="I560" i="4"/>
  <c r="G560" i="4"/>
  <c r="J559" i="4"/>
  <c r="I559" i="4"/>
  <c r="G559" i="4"/>
  <c r="J558" i="4"/>
  <c r="I558" i="4"/>
  <c r="G558" i="4"/>
  <c r="J557" i="4"/>
  <c r="I557" i="4"/>
  <c r="G557" i="4"/>
  <c r="J556" i="4"/>
  <c r="I556" i="4"/>
  <c r="G556" i="4"/>
  <c r="J555" i="4"/>
  <c r="I555" i="4"/>
  <c r="G555" i="4"/>
  <c r="J554" i="4"/>
  <c r="I554" i="4"/>
  <c r="G554" i="4"/>
  <c r="J553" i="4"/>
  <c r="I553" i="4"/>
  <c r="G553" i="4"/>
  <c r="J552" i="4"/>
  <c r="I552" i="4"/>
  <c r="G552" i="4"/>
  <c r="J551" i="4"/>
  <c r="I551" i="4"/>
  <c r="G551" i="4"/>
  <c r="J550" i="4"/>
  <c r="I550" i="4"/>
  <c r="G550" i="4"/>
  <c r="J549" i="4"/>
  <c r="I549" i="4"/>
  <c r="G549" i="4"/>
  <c r="J548" i="4"/>
  <c r="I548" i="4"/>
  <c r="G548" i="4"/>
  <c r="J547" i="4"/>
  <c r="I547" i="4"/>
  <c r="G547" i="4"/>
  <c r="J546" i="4"/>
  <c r="I546" i="4"/>
  <c r="G546" i="4"/>
  <c r="J545" i="4"/>
  <c r="I545" i="4"/>
  <c r="G545" i="4"/>
  <c r="J544" i="4"/>
  <c r="I544" i="4"/>
  <c r="G544" i="4"/>
  <c r="J543" i="4"/>
  <c r="I543" i="4"/>
  <c r="G543" i="4"/>
  <c r="J542" i="4"/>
  <c r="I542" i="4"/>
  <c r="G542" i="4"/>
  <c r="J541" i="4"/>
  <c r="I541" i="4"/>
  <c r="G541" i="4"/>
  <c r="J540" i="4"/>
  <c r="I540" i="4"/>
  <c r="G540" i="4"/>
  <c r="J539" i="4"/>
  <c r="I539" i="4"/>
  <c r="G539" i="4"/>
  <c r="J538" i="4"/>
  <c r="I538" i="4"/>
  <c r="G538" i="4"/>
  <c r="J537" i="4"/>
  <c r="I537" i="4"/>
  <c r="G537" i="4"/>
  <c r="J536" i="4"/>
  <c r="I536" i="4"/>
  <c r="G536" i="4"/>
  <c r="J535" i="4"/>
  <c r="I535" i="4"/>
  <c r="G535" i="4"/>
  <c r="J534" i="4"/>
  <c r="I534" i="4"/>
  <c r="G534" i="4"/>
  <c r="J533" i="4"/>
  <c r="I533" i="4"/>
  <c r="G533" i="4"/>
  <c r="J532" i="4"/>
  <c r="I532" i="4"/>
  <c r="G532" i="4"/>
  <c r="J531" i="4"/>
  <c r="I531" i="4"/>
  <c r="G531" i="4"/>
  <c r="J530" i="4"/>
  <c r="I530" i="4"/>
  <c r="G530" i="4"/>
  <c r="J529" i="4"/>
  <c r="I529" i="4"/>
  <c r="G529" i="4"/>
  <c r="J528" i="4"/>
  <c r="I528" i="4"/>
  <c r="G528" i="4"/>
  <c r="J527" i="4"/>
  <c r="I527" i="4"/>
  <c r="G527" i="4"/>
  <c r="J526" i="4"/>
  <c r="I526" i="4"/>
  <c r="G526" i="4"/>
  <c r="J525" i="4"/>
  <c r="I525" i="4"/>
  <c r="G525" i="4"/>
  <c r="J524" i="4"/>
  <c r="I524" i="4"/>
  <c r="G524" i="4"/>
  <c r="J523" i="4"/>
  <c r="I523" i="4"/>
  <c r="G523" i="4"/>
  <c r="J522" i="4"/>
  <c r="I522" i="4"/>
  <c r="G522" i="4"/>
  <c r="J521" i="4"/>
  <c r="I521" i="4"/>
  <c r="G521" i="4"/>
  <c r="J520" i="4"/>
  <c r="I520" i="4"/>
  <c r="G520" i="4"/>
  <c r="J519" i="4"/>
  <c r="I519" i="4"/>
  <c r="G519" i="4"/>
  <c r="J518" i="4"/>
  <c r="I518" i="4"/>
  <c r="G518" i="4"/>
  <c r="J517" i="4"/>
  <c r="I517" i="4"/>
  <c r="G517" i="4"/>
  <c r="J516" i="4"/>
  <c r="I516" i="4"/>
  <c r="G516" i="4"/>
  <c r="J515" i="4"/>
  <c r="I515" i="4"/>
  <c r="G515" i="4"/>
  <c r="J514" i="4"/>
  <c r="I514" i="4"/>
  <c r="G514" i="4"/>
  <c r="J513" i="4"/>
  <c r="I513" i="4"/>
  <c r="G513" i="4"/>
  <c r="J512" i="4"/>
  <c r="I512" i="4"/>
  <c r="G512" i="4"/>
  <c r="J511" i="4"/>
  <c r="I511" i="4"/>
  <c r="G511" i="4"/>
  <c r="J510" i="4"/>
  <c r="I510" i="4"/>
  <c r="G510" i="4"/>
  <c r="J509" i="4"/>
  <c r="I509" i="4"/>
  <c r="G509" i="4"/>
  <c r="J508" i="4"/>
  <c r="I508" i="4"/>
  <c r="G508" i="4"/>
  <c r="J507" i="4"/>
  <c r="I507" i="4"/>
  <c r="G507" i="4"/>
  <c r="J506" i="4"/>
  <c r="I506" i="4"/>
  <c r="G506" i="4"/>
  <c r="J505" i="4"/>
  <c r="I505" i="4"/>
  <c r="G505" i="4"/>
  <c r="J504" i="4"/>
  <c r="I504" i="4"/>
  <c r="G504" i="4"/>
  <c r="J503" i="4"/>
  <c r="I503" i="4"/>
  <c r="G503" i="4"/>
  <c r="J502" i="4"/>
  <c r="I502" i="4"/>
  <c r="G502" i="4"/>
  <c r="J501" i="4"/>
  <c r="I501" i="4"/>
  <c r="G501" i="4"/>
  <c r="J500" i="4"/>
  <c r="I500" i="4"/>
  <c r="G500" i="4"/>
  <c r="J499" i="4"/>
  <c r="I499" i="4"/>
  <c r="G499" i="4"/>
  <c r="J498" i="4"/>
  <c r="I498" i="4"/>
  <c r="G498" i="4"/>
  <c r="J497" i="4"/>
  <c r="I497" i="4"/>
  <c r="G497" i="4"/>
  <c r="J496" i="4"/>
  <c r="I496" i="4"/>
  <c r="G496" i="4"/>
  <c r="J495" i="4"/>
  <c r="I495" i="4"/>
  <c r="G495" i="4"/>
  <c r="J494" i="4"/>
  <c r="I494" i="4"/>
  <c r="G494" i="4"/>
  <c r="J493" i="4"/>
  <c r="I493" i="4"/>
  <c r="G493" i="4"/>
  <c r="J492" i="4"/>
  <c r="I492" i="4"/>
  <c r="G492" i="4"/>
  <c r="J491" i="4"/>
  <c r="I491" i="4"/>
  <c r="G491" i="4"/>
  <c r="J490" i="4"/>
  <c r="I490" i="4"/>
  <c r="G490" i="4"/>
  <c r="J489" i="4"/>
  <c r="I489" i="4"/>
  <c r="G489" i="4"/>
  <c r="J488" i="4"/>
  <c r="I488" i="4"/>
  <c r="G488" i="4"/>
  <c r="J487" i="4"/>
  <c r="I487" i="4"/>
  <c r="G487" i="4"/>
  <c r="J486" i="4"/>
  <c r="I486" i="4"/>
  <c r="G486" i="4"/>
  <c r="J485" i="4"/>
  <c r="I485" i="4"/>
  <c r="G485" i="4"/>
  <c r="J484" i="4"/>
  <c r="I484" i="4"/>
  <c r="G484" i="4"/>
  <c r="J483" i="4"/>
  <c r="I483" i="4"/>
  <c r="G483" i="4"/>
  <c r="J482" i="4"/>
  <c r="I482" i="4"/>
  <c r="G482" i="4"/>
  <c r="J481" i="4"/>
  <c r="I481" i="4"/>
  <c r="G481" i="4"/>
  <c r="J480" i="4"/>
  <c r="I480" i="4"/>
  <c r="G480" i="4"/>
  <c r="J479" i="4"/>
  <c r="I479" i="4"/>
  <c r="G479" i="4"/>
  <c r="J478" i="4"/>
  <c r="I478" i="4"/>
  <c r="G478" i="4"/>
  <c r="J477" i="4"/>
  <c r="I477" i="4"/>
  <c r="G477" i="4"/>
  <c r="J476" i="4"/>
  <c r="I476" i="4"/>
  <c r="G476" i="4"/>
  <c r="J475" i="4"/>
  <c r="I475" i="4"/>
  <c r="G475" i="4"/>
  <c r="J474" i="4"/>
  <c r="I474" i="4"/>
  <c r="G474" i="4"/>
  <c r="J473" i="4"/>
  <c r="I473" i="4"/>
  <c r="G473" i="4"/>
  <c r="J472" i="4"/>
  <c r="I472" i="4"/>
  <c r="G472" i="4"/>
  <c r="J471" i="4"/>
  <c r="I471" i="4"/>
  <c r="G471" i="4"/>
  <c r="J470" i="4"/>
  <c r="I470" i="4"/>
  <c r="G470" i="4"/>
  <c r="J469" i="4"/>
  <c r="I469" i="4"/>
  <c r="G469" i="4"/>
  <c r="J468" i="4"/>
  <c r="I468" i="4"/>
  <c r="G468" i="4"/>
  <c r="J467" i="4"/>
  <c r="I467" i="4"/>
  <c r="G467" i="4"/>
  <c r="J466" i="4"/>
  <c r="I466" i="4"/>
  <c r="G466" i="4"/>
  <c r="J465" i="4"/>
  <c r="I465" i="4"/>
  <c r="G465" i="4"/>
  <c r="J464" i="4"/>
  <c r="I464" i="4"/>
  <c r="G464" i="4"/>
  <c r="J463" i="4"/>
  <c r="I463" i="4"/>
  <c r="G463" i="4"/>
  <c r="J462" i="4"/>
  <c r="I462" i="4"/>
  <c r="G462" i="4"/>
  <c r="J461" i="4"/>
  <c r="I461" i="4"/>
  <c r="G461" i="4"/>
  <c r="J460" i="4"/>
  <c r="I460" i="4"/>
  <c r="G460" i="4"/>
  <c r="J459" i="4"/>
  <c r="I459" i="4"/>
  <c r="G459" i="4"/>
  <c r="J458" i="4"/>
  <c r="I458" i="4"/>
  <c r="G458" i="4"/>
  <c r="J457" i="4"/>
  <c r="I457" i="4"/>
  <c r="G457" i="4"/>
  <c r="J456" i="4"/>
  <c r="I456" i="4"/>
  <c r="G456" i="4"/>
  <c r="J455" i="4"/>
  <c r="I455" i="4"/>
  <c r="G455" i="4"/>
  <c r="J454" i="4"/>
  <c r="I454" i="4"/>
  <c r="G454" i="4"/>
  <c r="J453" i="4"/>
  <c r="I453" i="4"/>
  <c r="G453" i="4"/>
  <c r="J452" i="4"/>
  <c r="I452" i="4"/>
  <c r="G452" i="4"/>
  <c r="J451" i="4"/>
  <c r="I451" i="4"/>
  <c r="G451" i="4"/>
  <c r="J450" i="4"/>
  <c r="I450" i="4"/>
  <c r="G450" i="4"/>
  <c r="J449" i="4"/>
  <c r="I449" i="4"/>
  <c r="G449" i="4"/>
  <c r="J448" i="4"/>
  <c r="I448" i="4"/>
  <c r="G448" i="4"/>
  <c r="J447" i="4"/>
  <c r="I447" i="4"/>
  <c r="G447" i="4"/>
  <c r="J446" i="4"/>
  <c r="I446" i="4"/>
  <c r="G446" i="4"/>
  <c r="J445" i="4"/>
  <c r="I445" i="4"/>
  <c r="G445" i="4"/>
  <c r="J444" i="4"/>
  <c r="I444" i="4"/>
  <c r="G444" i="4"/>
  <c r="J443" i="4"/>
  <c r="I443" i="4"/>
  <c r="G443" i="4"/>
  <c r="J442" i="4"/>
  <c r="I442" i="4"/>
  <c r="G442" i="4"/>
  <c r="J441" i="4"/>
  <c r="I441" i="4"/>
  <c r="G441" i="4"/>
  <c r="J440" i="4"/>
  <c r="I440" i="4"/>
  <c r="G440" i="4"/>
  <c r="J439" i="4"/>
  <c r="I439" i="4"/>
  <c r="G439" i="4"/>
  <c r="J438" i="4"/>
  <c r="I438" i="4"/>
  <c r="G438" i="4"/>
  <c r="J437" i="4"/>
  <c r="I437" i="4"/>
  <c r="G437" i="4"/>
  <c r="J436" i="4"/>
  <c r="I436" i="4"/>
  <c r="G436" i="4"/>
  <c r="J435" i="4"/>
  <c r="I435" i="4"/>
  <c r="G435" i="4"/>
  <c r="J434" i="4"/>
  <c r="I434" i="4"/>
  <c r="G434" i="4"/>
  <c r="J433" i="4"/>
  <c r="I433" i="4"/>
  <c r="G433" i="4"/>
  <c r="J432" i="4"/>
  <c r="I432" i="4"/>
  <c r="G432" i="4"/>
  <c r="J431" i="4"/>
  <c r="I431" i="4"/>
  <c r="G431" i="4"/>
  <c r="J430" i="4"/>
  <c r="I430" i="4"/>
  <c r="G430" i="4"/>
  <c r="J429" i="4"/>
  <c r="I429" i="4"/>
  <c r="G429" i="4"/>
  <c r="J428" i="4"/>
  <c r="I428" i="4"/>
  <c r="G428" i="4"/>
  <c r="J427" i="4"/>
  <c r="I427" i="4"/>
  <c r="G427" i="4"/>
  <c r="J426" i="4"/>
  <c r="I426" i="4"/>
  <c r="G426" i="4"/>
  <c r="J425" i="4"/>
  <c r="I425" i="4"/>
  <c r="G425" i="4"/>
  <c r="J424" i="4"/>
  <c r="I424" i="4"/>
  <c r="G424" i="4"/>
  <c r="J423" i="4"/>
  <c r="I423" i="4"/>
  <c r="G423" i="4"/>
  <c r="J422" i="4"/>
  <c r="I422" i="4"/>
  <c r="G422" i="4"/>
  <c r="J421" i="4"/>
  <c r="I421" i="4"/>
  <c r="G421" i="4"/>
  <c r="J420" i="4"/>
  <c r="I420" i="4"/>
  <c r="G420" i="4"/>
  <c r="J419" i="4"/>
  <c r="I419" i="4"/>
  <c r="G419" i="4"/>
  <c r="J418" i="4"/>
  <c r="I418" i="4"/>
  <c r="G418" i="4"/>
  <c r="J417" i="4"/>
  <c r="I417" i="4"/>
  <c r="G417" i="4"/>
  <c r="J416" i="4"/>
  <c r="I416" i="4"/>
  <c r="G416" i="4"/>
  <c r="J415" i="4"/>
  <c r="I415" i="4"/>
  <c r="G415" i="4"/>
  <c r="J414" i="4"/>
  <c r="I414" i="4"/>
  <c r="G414" i="4"/>
  <c r="J413" i="4"/>
  <c r="I413" i="4"/>
  <c r="G413" i="4"/>
  <c r="J412" i="4"/>
  <c r="I412" i="4"/>
  <c r="G412" i="4"/>
  <c r="J411" i="4"/>
  <c r="I411" i="4"/>
  <c r="G411" i="4"/>
  <c r="J410" i="4"/>
  <c r="I410" i="4"/>
  <c r="G410" i="4"/>
  <c r="J409" i="4"/>
  <c r="I409" i="4"/>
  <c r="G409" i="4"/>
  <c r="J408" i="4"/>
  <c r="I408" i="4"/>
  <c r="G408" i="4"/>
  <c r="J407" i="4"/>
  <c r="I407" i="4"/>
  <c r="G407" i="4"/>
  <c r="J406" i="4"/>
  <c r="I406" i="4"/>
  <c r="G406" i="4"/>
  <c r="J405" i="4"/>
  <c r="I405" i="4"/>
  <c r="G405" i="4"/>
  <c r="J404" i="4"/>
  <c r="I404" i="4"/>
  <c r="G404" i="4"/>
  <c r="J403" i="4"/>
  <c r="I403" i="4"/>
  <c r="G403" i="4"/>
  <c r="J402" i="4"/>
  <c r="I402" i="4"/>
  <c r="G402" i="4"/>
  <c r="J401" i="4"/>
  <c r="I401" i="4"/>
  <c r="G401" i="4"/>
  <c r="J400" i="4"/>
  <c r="I400" i="4"/>
  <c r="G400" i="4"/>
  <c r="J399" i="4"/>
  <c r="I399" i="4"/>
  <c r="G399" i="4"/>
  <c r="J398" i="4"/>
  <c r="I398" i="4"/>
  <c r="G398" i="4"/>
  <c r="J397" i="4"/>
  <c r="I397" i="4"/>
  <c r="G397" i="4"/>
  <c r="J396" i="4"/>
  <c r="I396" i="4"/>
  <c r="G396" i="4"/>
  <c r="J395" i="4"/>
  <c r="I395" i="4"/>
  <c r="G395" i="4"/>
  <c r="J394" i="4"/>
  <c r="I394" i="4"/>
  <c r="G394" i="4"/>
  <c r="J393" i="4"/>
  <c r="I393" i="4"/>
  <c r="G393" i="4"/>
  <c r="J392" i="4"/>
  <c r="I392" i="4"/>
  <c r="G392" i="4"/>
  <c r="J391" i="4"/>
  <c r="I391" i="4"/>
  <c r="G391" i="4"/>
  <c r="J390" i="4"/>
  <c r="I390" i="4"/>
  <c r="G390" i="4"/>
  <c r="J389" i="4"/>
  <c r="I389" i="4"/>
  <c r="G389" i="4"/>
  <c r="J388" i="4"/>
  <c r="I388" i="4"/>
  <c r="G388" i="4"/>
  <c r="J387" i="4"/>
  <c r="I387" i="4"/>
  <c r="G387" i="4"/>
  <c r="J386" i="4"/>
  <c r="I386" i="4"/>
  <c r="G386" i="4"/>
  <c r="J385" i="4"/>
  <c r="I385" i="4"/>
  <c r="G385" i="4"/>
  <c r="J384" i="4"/>
  <c r="I384" i="4"/>
  <c r="G384" i="4"/>
  <c r="J383" i="4"/>
  <c r="I383" i="4"/>
  <c r="G383" i="4"/>
  <c r="J382" i="4"/>
  <c r="I382" i="4"/>
  <c r="G382" i="4"/>
  <c r="J381" i="4"/>
  <c r="I381" i="4"/>
  <c r="G381" i="4"/>
  <c r="J380" i="4"/>
  <c r="I380" i="4"/>
  <c r="G380" i="4"/>
  <c r="J379" i="4"/>
  <c r="I379" i="4"/>
  <c r="G379" i="4"/>
  <c r="J378" i="4"/>
  <c r="I378" i="4"/>
  <c r="G378" i="4"/>
  <c r="J377" i="4"/>
  <c r="I377" i="4"/>
  <c r="G377" i="4"/>
  <c r="J376" i="4"/>
  <c r="I376" i="4"/>
  <c r="G376" i="4"/>
  <c r="J375" i="4"/>
  <c r="I375" i="4"/>
  <c r="G375" i="4"/>
  <c r="J374" i="4"/>
  <c r="I374" i="4"/>
  <c r="G374" i="4"/>
  <c r="J373" i="4"/>
  <c r="I373" i="4"/>
  <c r="G373" i="4"/>
  <c r="J372" i="4"/>
  <c r="I372" i="4"/>
  <c r="G372" i="4"/>
  <c r="J371" i="4"/>
  <c r="I371" i="4"/>
  <c r="G371" i="4"/>
  <c r="J370" i="4"/>
  <c r="I370" i="4"/>
  <c r="G370" i="4"/>
  <c r="J369" i="4"/>
  <c r="I369" i="4"/>
  <c r="G369" i="4"/>
  <c r="J368" i="4"/>
  <c r="I368" i="4"/>
  <c r="G368" i="4"/>
  <c r="J367" i="4"/>
  <c r="I367" i="4"/>
  <c r="G367" i="4"/>
  <c r="J366" i="4"/>
  <c r="I366" i="4"/>
  <c r="G366" i="4"/>
  <c r="J365" i="4"/>
  <c r="I365" i="4"/>
  <c r="G365" i="4"/>
  <c r="J364" i="4"/>
  <c r="I364" i="4"/>
  <c r="G364" i="4"/>
  <c r="J363" i="4"/>
  <c r="I363" i="4"/>
  <c r="G363" i="4"/>
  <c r="J362" i="4"/>
  <c r="I362" i="4"/>
  <c r="G362" i="4"/>
  <c r="J361" i="4"/>
  <c r="I361" i="4"/>
  <c r="G361" i="4"/>
  <c r="J360" i="4"/>
  <c r="I360" i="4"/>
  <c r="G360" i="4"/>
  <c r="J359" i="4"/>
  <c r="I359" i="4"/>
  <c r="G359" i="4"/>
  <c r="J358" i="4"/>
  <c r="I358" i="4"/>
  <c r="G358" i="4"/>
  <c r="J357" i="4"/>
  <c r="I357" i="4"/>
  <c r="G357" i="4"/>
  <c r="J356" i="4"/>
  <c r="I356" i="4"/>
  <c r="G356" i="4"/>
  <c r="J355" i="4"/>
  <c r="I355" i="4"/>
  <c r="G355" i="4"/>
  <c r="J354" i="4"/>
  <c r="I354" i="4"/>
  <c r="G354" i="4"/>
  <c r="J353" i="4"/>
  <c r="I353" i="4"/>
  <c r="G353" i="4"/>
  <c r="J352" i="4"/>
  <c r="I352" i="4"/>
  <c r="G352" i="4"/>
  <c r="J351" i="4"/>
  <c r="I351" i="4"/>
  <c r="G351" i="4"/>
  <c r="J350" i="4"/>
  <c r="I350" i="4"/>
  <c r="G350" i="4"/>
  <c r="J349" i="4"/>
  <c r="I349" i="4"/>
  <c r="G349" i="4"/>
  <c r="J348" i="4"/>
  <c r="I348" i="4"/>
  <c r="G348" i="4"/>
  <c r="J347" i="4"/>
  <c r="I347" i="4"/>
  <c r="G347" i="4"/>
  <c r="J346" i="4"/>
  <c r="I346" i="4"/>
  <c r="G346" i="4"/>
  <c r="J345" i="4"/>
  <c r="I345" i="4"/>
  <c r="G345" i="4"/>
  <c r="J344" i="4"/>
  <c r="I344" i="4"/>
  <c r="G344" i="4"/>
  <c r="J343" i="4"/>
  <c r="I343" i="4"/>
  <c r="G343" i="4"/>
  <c r="J342" i="4"/>
  <c r="I342" i="4"/>
  <c r="G342" i="4"/>
  <c r="J341" i="4"/>
  <c r="I341" i="4"/>
  <c r="G341" i="4"/>
  <c r="J340" i="4"/>
  <c r="I340" i="4"/>
  <c r="G340" i="4"/>
  <c r="J339" i="4"/>
  <c r="I339" i="4"/>
  <c r="G339" i="4"/>
  <c r="J338" i="4"/>
  <c r="I338" i="4"/>
  <c r="G338" i="4"/>
  <c r="J337" i="4"/>
  <c r="I337" i="4"/>
  <c r="G337" i="4"/>
  <c r="J336" i="4"/>
  <c r="I336" i="4"/>
  <c r="G336" i="4"/>
  <c r="J335" i="4"/>
  <c r="I335" i="4"/>
  <c r="G335" i="4"/>
  <c r="J334" i="4"/>
  <c r="I334" i="4"/>
  <c r="G334" i="4"/>
  <c r="J333" i="4"/>
  <c r="I333" i="4"/>
  <c r="G333" i="4"/>
  <c r="J332" i="4"/>
  <c r="I332" i="4"/>
  <c r="G332" i="4"/>
  <c r="J331" i="4"/>
  <c r="I331" i="4"/>
  <c r="G331" i="4"/>
  <c r="J330" i="4"/>
  <c r="I330" i="4"/>
  <c r="G330" i="4"/>
  <c r="J329" i="4"/>
  <c r="I329" i="4"/>
  <c r="G329" i="4"/>
  <c r="J328" i="4"/>
  <c r="I328" i="4"/>
  <c r="G328" i="4"/>
  <c r="J327" i="4"/>
  <c r="I327" i="4"/>
  <c r="G327" i="4"/>
  <c r="J326" i="4"/>
  <c r="I326" i="4"/>
  <c r="G326" i="4"/>
  <c r="J325" i="4"/>
  <c r="I325" i="4"/>
  <c r="G325" i="4"/>
  <c r="J324" i="4"/>
  <c r="I324" i="4"/>
  <c r="G324" i="4"/>
  <c r="J323" i="4"/>
  <c r="I323" i="4"/>
  <c r="G323" i="4"/>
  <c r="J322" i="4"/>
  <c r="I322" i="4"/>
  <c r="G322" i="4"/>
  <c r="J321" i="4"/>
  <c r="I321" i="4"/>
  <c r="G321" i="4"/>
  <c r="J320" i="4"/>
  <c r="I320" i="4"/>
  <c r="G320" i="4"/>
  <c r="J319" i="4"/>
  <c r="I319" i="4"/>
  <c r="G319" i="4"/>
  <c r="J318" i="4"/>
  <c r="I318" i="4"/>
  <c r="G318" i="4"/>
  <c r="J317" i="4"/>
  <c r="I317" i="4"/>
  <c r="G317" i="4"/>
  <c r="J316" i="4"/>
  <c r="I316" i="4"/>
  <c r="G316" i="4"/>
  <c r="J315" i="4"/>
  <c r="I315" i="4"/>
  <c r="G315" i="4"/>
  <c r="J314" i="4"/>
  <c r="I314" i="4"/>
  <c r="G314" i="4"/>
  <c r="J313" i="4"/>
  <c r="I313" i="4"/>
  <c r="G313" i="4"/>
  <c r="J312" i="4"/>
  <c r="I312" i="4"/>
  <c r="G312" i="4"/>
  <c r="J311" i="4"/>
  <c r="I311" i="4"/>
  <c r="G311" i="4"/>
  <c r="J310" i="4"/>
  <c r="I310" i="4"/>
  <c r="G310" i="4"/>
  <c r="J309" i="4"/>
  <c r="I309" i="4"/>
  <c r="G309" i="4"/>
  <c r="J308" i="4"/>
  <c r="I308" i="4"/>
  <c r="G308" i="4"/>
  <c r="J307" i="4"/>
  <c r="I307" i="4"/>
  <c r="G307" i="4"/>
  <c r="J306" i="4"/>
  <c r="I306" i="4"/>
  <c r="G306" i="4"/>
  <c r="J305" i="4"/>
  <c r="I305" i="4"/>
  <c r="G305" i="4"/>
  <c r="J304" i="4"/>
  <c r="I304" i="4"/>
  <c r="G304" i="4"/>
  <c r="J303" i="4"/>
  <c r="I303" i="4"/>
  <c r="G303" i="4"/>
  <c r="J302" i="4"/>
  <c r="I302" i="4"/>
  <c r="G302" i="4"/>
  <c r="J301" i="4"/>
  <c r="I301" i="4"/>
  <c r="G301" i="4"/>
  <c r="J300" i="4"/>
  <c r="I300" i="4"/>
  <c r="G300" i="4"/>
  <c r="J299" i="4"/>
  <c r="I299" i="4"/>
  <c r="G299" i="4"/>
  <c r="J298" i="4"/>
  <c r="I298" i="4"/>
  <c r="G298" i="4"/>
  <c r="J297" i="4"/>
  <c r="I297" i="4"/>
  <c r="G297" i="4"/>
  <c r="J296" i="4"/>
  <c r="I296" i="4"/>
  <c r="G296" i="4"/>
  <c r="J295" i="4"/>
  <c r="I295" i="4"/>
  <c r="G295" i="4"/>
  <c r="J294" i="4"/>
  <c r="I294" i="4"/>
  <c r="G294" i="4"/>
  <c r="J293" i="4"/>
  <c r="I293" i="4"/>
  <c r="G293" i="4"/>
  <c r="J292" i="4"/>
  <c r="I292" i="4"/>
  <c r="G292" i="4"/>
  <c r="J291" i="4"/>
  <c r="I291" i="4"/>
  <c r="G291" i="4"/>
  <c r="J290" i="4"/>
  <c r="I290" i="4"/>
  <c r="G290" i="4"/>
  <c r="J289" i="4"/>
  <c r="I289" i="4"/>
  <c r="G289" i="4"/>
  <c r="J288" i="4"/>
  <c r="I288" i="4"/>
  <c r="G288" i="4"/>
  <c r="J287" i="4"/>
  <c r="I287" i="4"/>
  <c r="G287" i="4"/>
  <c r="J286" i="4"/>
  <c r="I286" i="4"/>
  <c r="G286" i="4"/>
  <c r="J285" i="4"/>
  <c r="I285" i="4"/>
  <c r="G285" i="4"/>
  <c r="J284" i="4"/>
  <c r="I284" i="4"/>
  <c r="G284" i="4"/>
  <c r="J283" i="4"/>
  <c r="I283" i="4"/>
  <c r="G283" i="4"/>
  <c r="J282" i="4"/>
  <c r="I282" i="4"/>
  <c r="G282" i="4"/>
  <c r="J281" i="4"/>
  <c r="I281" i="4"/>
  <c r="G281" i="4"/>
  <c r="J280" i="4"/>
  <c r="I280" i="4"/>
  <c r="G280" i="4"/>
  <c r="J279" i="4"/>
  <c r="I279" i="4"/>
  <c r="G279" i="4"/>
  <c r="J278" i="4"/>
  <c r="I278" i="4"/>
  <c r="G278" i="4"/>
  <c r="J277" i="4"/>
  <c r="I277" i="4"/>
  <c r="G277" i="4"/>
  <c r="J276" i="4"/>
  <c r="I276" i="4"/>
  <c r="G276" i="4"/>
  <c r="J275" i="4"/>
  <c r="I275" i="4"/>
  <c r="G275" i="4"/>
  <c r="J274" i="4"/>
  <c r="I274" i="4"/>
  <c r="G274" i="4"/>
  <c r="J273" i="4"/>
  <c r="I273" i="4"/>
  <c r="G273" i="4"/>
  <c r="J272" i="4"/>
  <c r="I272" i="4"/>
  <c r="G272" i="4"/>
  <c r="J271" i="4"/>
  <c r="I271" i="4"/>
  <c r="G271" i="4"/>
  <c r="J270" i="4"/>
  <c r="I270" i="4"/>
  <c r="G270" i="4"/>
  <c r="J269" i="4"/>
  <c r="I269" i="4"/>
  <c r="G269" i="4"/>
  <c r="J268" i="4"/>
  <c r="I268" i="4"/>
  <c r="G268" i="4"/>
  <c r="J267" i="4"/>
  <c r="I267" i="4"/>
  <c r="G267" i="4"/>
  <c r="J266" i="4"/>
  <c r="I266" i="4"/>
  <c r="G266" i="4"/>
  <c r="J265" i="4"/>
  <c r="I265" i="4"/>
  <c r="G265" i="4"/>
  <c r="J264" i="4"/>
  <c r="I264" i="4"/>
  <c r="G264" i="4"/>
  <c r="J263" i="4"/>
  <c r="I263" i="4"/>
  <c r="G263" i="4"/>
  <c r="J262" i="4"/>
  <c r="I262" i="4"/>
  <c r="G262" i="4"/>
  <c r="J261" i="4"/>
  <c r="I261" i="4"/>
  <c r="G261" i="4"/>
  <c r="J260" i="4"/>
  <c r="I260" i="4"/>
  <c r="G260" i="4"/>
  <c r="J259" i="4"/>
  <c r="I259" i="4"/>
  <c r="G259" i="4"/>
  <c r="J258" i="4"/>
  <c r="I258" i="4"/>
  <c r="G258" i="4"/>
  <c r="J257" i="4"/>
  <c r="I257" i="4"/>
  <c r="G257" i="4"/>
  <c r="J256" i="4"/>
  <c r="I256" i="4"/>
  <c r="G256" i="4"/>
  <c r="J255" i="4"/>
  <c r="I255" i="4"/>
  <c r="G255" i="4"/>
  <c r="J254" i="4"/>
  <c r="I254" i="4"/>
  <c r="G254" i="4"/>
  <c r="J253" i="4"/>
  <c r="I253" i="4"/>
  <c r="G253" i="4"/>
  <c r="J252" i="4"/>
  <c r="I252" i="4"/>
  <c r="G252" i="4"/>
  <c r="J251" i="4"/>
  <c r="I251" i="4"/>
  <c r="G251" i="4"/>
  <c r="J250" i="4"/>
  <c r="I250" i="4"/>
  <c r="G250" i="4"/>
  <c r="J249" i="4"/>
  <c r="I249" i="4"/>
  <c r="G249" i="4"/>
  <c r="J248" i="4"/>
  <c r="I248" i="4"/>
  <c r="G248" i="4"/>
  <c r="J247" i="4"/>
  <c r="I247" i="4"/>
  <c r="G247" i="4"/>
  <c r="J246" i="4"/>
  <c r="I246" i="4"/>
  <c r="G246" i="4"/>
  <c r="J245" i="4"/>
  <c r="I245" i="4"/>
  <c r="G245" i="4"/>
  <c r="J244" i="4"/>
  <c r="I244" i="4"/>
  <c r="G244" i="4"/>
  <c r="J243" i="4"/>
  <c r="I243" i="4"/>
  <c r="G243" i="4"/>
  <c r="J242" i="4"/>
  <c r="I242" i="4"/>
  <c r="G242" i="4"/>
  <c r="J241" i="4"/>
  <c r="I241" i="4"/>
  <c r="G241" i="4"/>
  <c r="J240" i="4"/>
  <c r="I240" i="4"/>
  <c r="G240" i="4"/>
  <c r="J239" i="4"/>
  <c r="I239" i="4"/>
  <c r="G239" i="4"/>
  <c r="J238" i="4"/>
  <c r="I238" i="4"/>
  <c r="G238" i="4"/>
  <c r="J237" i="4"/>
  <c r="I237" i="4"/>
  <c r="G237" i="4"/>
  <c r="J236" i="4"/>
  <c r="I236" i="4"/>
  <c r="G236" i="4"/>
  <c r="J235" i="4"/>
  <c r="I235" i="4"/>
  <c r="G235" i="4"/>
  <c r="J234" i="4"/>
  <c r="I234" i="4"/>
  <c r="G234" i="4"/>
  <c r="J233" i="4"/>
  <c r="I233" i="4"/>
  <c r="G233" i="4"/>
  <c r="J232" i="4"/>
  <c r="I232" i="4"/>
  <c r="G232" i="4"/>
  <c r="J231" i="4"/>
  <c r="I231" i="4"/>
  <c r="G231" i="4"/>
  <c r="J230" i="4"/>
  <c r="I230" i="4"/>
  <c r="G230" i="4"/>
  <c r="J229" i="4"/>
  <c r="I229" i="4"/>
  <c r="G229" i="4"/>
  <c r="J228" i="4"/>
  <c r="I228" i="4"/>
  <c r="G228" i="4"/>
  <c r="J227" i="4"/>
  <c r="I227" i="4"/>
  <c r="G227" i="4"/>
  <c r="J226" i="4"/>
  <c r="I226" i="4"/>
  <c r="G226" i="4"/>
  <c r="J225" i="4"/>
  <c r="I225" i="4"/>
  <c r="G225" i="4"/>
  <c r="J224" i="4"/>
  <c r="I224" i="4"/>
  <c r="G224" i="4"/>
  <c r="J223" i="4"/>
  <c r="I223" i="4"/>
  <c r="G223" i="4"/>
  <c r="J222" i="4"/>
  <c r="I222" i="4"/>
  <c r="G222" i="4"/>
  <c r="J221" i="4"/>
  <c r="I221" i="4"/>
  <c r="G221" i="4"/>
  <c r="J220" i="4"/>
  <c r="I220" i="4"/>
  <c r="G220" i="4"/>
  <c r="J219" i="4"/>
  <c r="I219" i="4"/>
  <c r="G219" i="4"/>
  <c r="J218" i="4"/>
  <c r="I218" i="4"/>
  <c r="G218" i="4"/>
  <c r="J217" i="4"/>
  <c r="I217" i="4"/>
  <c r="G217" i="4"/>
  <c r="J216" i="4"/>
  <c r="I216" i="4"/>
  <c r="G216" i="4"/>
  <c r="J215" i="4"/>
  <c r="I215" i="4"/>
  <c r="G215" i="4"/>
  <c r="J214" i="4"/>
  <c r="I214" i="4"/>
  <c r="G214" i="4"/>
  <c r="J213" i="4"/>
  <c r="I213" i="4"/>
  <c r="G213" i="4"/>
  <c r="J212" i="4"/>
  <c r="I212" i="4"/>
  <c r="G212" i="4"/>
  <c r="J211" i="4"/>
  <c r="I211" i="4"/>
  <c r="G211" i="4"/>
  <c r="J210" i="4"/>
  <c r="I210" i="4"/>
  <c r="G210" i="4"/>
  <c r="J209" i="4"/>
  <c r="I209" i="4"/>
  <c r="G209" i="4"/>
  <c r="J208" i="4"/>
  <c r="I208" i="4"/>
  <c r="G208" i="4"/>
  <c r="J207" i="4"/>
  <c r="I207" i="4"/>
  <c r="G207" i="4"/>
  <c r="J206" i="4"/>
  <c r="I206" i="4"/>
  <c r="G206" i="4"/>
  <c r="J205" i="4"/>
  <c r="I205" i="4"/>
  <c r="G205" i="4"/>
  <c r="J204" i="4"/>
  <c r="I204" i="4"/>
  <c r="G204" i="4"/>
  <c r="J203" i="4"/>
  <c r="I203" i="4"/>
  <c r="G203" i="4"/>
  <c r="J202" i="4"/>
  <c r="I202" i="4"/>
  <c r="G202" i="4"/>
  <c r="J201" i="4"/>
  <c r="I201" i="4"/>
  <c r="G201" i="4"/>
  <c r="J200" i="4"/>
  <c r="I200" i="4"/>
  <c r="G200" i="4"/>
  <c r="J199" i="4"/>
  <c r="I199" i="4"/>
  <c r="G199" i="4"/>
  <c r="J198" i="4"/>
  <c r="I198" i="4"/>
  <c r="G198" i="4"/>
  <c r="J197" i="4"/>
  <c r="I197" i="4"/>
  <c r="G197" i="4"/>
  <c r="J196" i="4"/>
  <c r="I196" i="4"/>
  <c r="G196" i="4"/>
  <c r="J195" i="4"/>
  <c r="I195" i="4"/>
  <c r="G195" i="4"/>
  <c r="J194" i="4"/>
  <c r="I194" i="4"/>
  <c r="G194" i="4"/>
  <c r="J193" i="4"/>
  <c r="I193" i="4"/>
  <c r="G193" i="4"/>
  <c r="J192" i="4"/>
  <c r="I192" i="4"/>
  <c r="G192" i="4"/>
  <c r="J191" i="4"/>
  <c r="I191" i="4"/>
  <c r="G191" i="4"/>
  <c r="J190" i="4"/>
  <c r="I190" i="4"/>
  <c r="G190" i="4"/>
  <c r="J189" i="4"/>
  <c r="I189" i="4"/>
  <c r="G189" i="4"/>
  <c r="J188" i="4"/>
  <c r="I188" i="4"/>
  <c r="G188" i="4"/>
  <c r="J187" i="4"/>
  <c r="I187" i="4"/>
  <c r="G187" i="4"/>
  <c r="J186" i="4"/>
  <c r="I186" i="4"/>
  <c r="G186" i="4"/>
  <c r="J185" i="4"/>
  <c r="I185" i="4"/>
  <c r="G185" i="4"/>
  <c r="J184" i="4"/>
  <c r="I184" i="4"/>
  <c r="G184" i="4"/>
  <c r="J183" i="4"/>
  <c r="I183" i="4"/>
  <c r="G183" i="4"/>
  <c r="J182" i="4"/>
  <c r="I182" i="4"/>
  <c r="G182" i="4"/>
  <c r="J181" i="4"/>
  <c r="I181" i="4"/>
  <c r="G181" i="4"/>
  <c r="J180" i="4"/>
  <c r="I180" i="4"/>
  <c r="G180" i="4"/>
  <c r="J179" i="4"/>
  <c r="I179" i="4"/>
  <c r="G179" i="4"/>
  <c r="J178" i="4"/>
  <c r="I178" i="4"/>
  <c r="G178" i="4"/>
  <c r="J177" i="4"/>
  <c r="I177" i="4"/>
  <c r="G177" i="4"/>
  <c r="J176" i="4"/>
  <c r="I176" i="4"/>
  <c r="G176" i="4"/>
  <c r="J175" i="4"/>
  <c r="I175" i="4"/>
  <c r="G175" i="4"/>
  <c r="J174" i="4"/>
  <c r="I174" i="4"/>
  <c r="G174" i="4"/>
  <c r="J173" i="4"/>
  <c r="I173" i="4"/>
  <c r="G173" i="4"/>
  <c r="J172" i="4"/>
  <c r="I172" i="4"/>
  <c r="G172" i="4"/>
  <c r="J171" i="4"/>
  <c r="I171" i="4"/>
  <c r="G171" i="4"/>
  <c r="J170" i="4"/>
  <c r="I170" i="4"/>
  <c r="G170" i="4"/>
  <c r="J169" i="4"/>
  <c r="I169" i="4"/>
  <c r="G169" i="4"/>
  <c r="J168" i="4"/>
  <c r="I168" i="4"/>
  <c r="G168" i="4"/>
  <c r="J167" i="4"/>
  <c r="I167" i="4"/>
  <c r="G167" i="4"/>
  <c r="J166" i="4"/>
  <c r="I166" i="4"/>
  <c r="G166" i="4"/>
  <c r="J165" i="4"/>
  <c r="I165" i="4"/>
  <c r="G165" i="4"/>
  <c r="J164" i="4"/>
  <c r="I164" i="4"/>
  <c r="G164" i="4"/>
  <c r="J163" i="4"/>
  <c r="I163" i="4"/>
  <c r="G163" i="4"/>
  <c r="J162" i="4"/>
  <c r="I162" i="4"/>
  <c r="G162" i="4"/>
  <c r="J161" i="4"/>
  <c r="I161" i="4"/>
  <c r="G161" i="4"/>
  <c r="J160" i="4"/>
  <c r="I160" i="4"/>
  <c r="G160" i="4"/>
  <c r="J159" i="4"/>
  <c r="I159" i="4"/>
  <c r="G159" i="4"/>
  <c r="J158" i="4"/>
  <c r="I158" i="4"/>
  <c r="G158" i="4"/>
  <c r="J157" i="4"/>
  <c r="I157" i="4"/>
  <c r="G157" i="4"/>
  <c r="J156" i="4"/>
  <c r="I156" i="4"/>
  <c r="G156" i="4"/>
  <c r="J155" i="4"/>
  <c r="I155" i="4"/>
  <c r="G155" i="4"/>
  <c r="J154" i="4"/>
  <c r="I154" i="4"/>
  <c r="G154" i="4"/>
  <c r="J153" i="4"/>
  <c r="I153" i="4"/>
  <c r="G153" i="4"/>
  <c r="J152" i="4"/>
  <c r="I152" i="4"/>
  <c r="G152" i="4"/>
  <c r="J151" i="4"/>
  <c r="I151" i="4"/>
  <c r="G151" i="4"/>
  <c r="J150" i="4"/>
  <c r="I150" i="4"/>
  <c r="G150" i="4"/>
  <c r="J149" i="4"/>
  <c r="I149" i="4"/>
  <c r="G149" i="4"/>
  <c r="J148" i="4"/>
  <c r="I148" i="4"/>
  <c r="G148" i="4"/>
  <c r="J147" i="4"/>
  <c r="I147" i="4"/>
  <c r="G147" i="4"/>
  <c r="J146" i="4"/>
  <c r="I146" i="4"/>
  <c r="G146" i="4"/>
  <c r="J145" i="4"/>
  <c r="I145" i="4"/>
  <c r="G145" i="4"/>
  <c r="J144" i="4"/>
  <c r="I144" i="4"/>
  <c r="G144" i="4"/>
  <c r="J143" i="4"/>
  <c r="I143" i="4"/>
  <c r="G143" i="4"/>
  <c r="J142" i="4"/>
  <c r="I142" i="4"/>
  <c r="G142" i="4"/>
  <c r="J141" i="4"/>
  <c r="I141" i="4"/>
  <c r="G141" i="4"/>
  <c r="J140" i="4"/>
  <c r="I140" i="4"/>
  <c r="G140" i="4"/>
  <c r="J139" i="4"/>
  <c r="I139" i="4"/>
  <c r="G139" i="4"/>
  <c r="J138" i="4"/>
  <c r="I138" i="4"/>
  <c r="G138" i="4"/>
  <c r="J137" i="4"/>
  <c r="I137" i="4"/>
  <c r="G137" i="4"/>
  <c r="J136" i="4"/>
  <c r="I136" i="4"/>
  <c r="G136" i="4"/>
  <c r="J135" i="4"/>
  <c r="I135" i="4"/>
  <c r="G135" i="4"/>
  <c r="J134" i="4"/>
  <c r="I134" i="4"/>
  <c r="G134" i="4"/>
  <c r="J133" i="4"/>
  <c r="I133" i="4"/>
  <c r="G133" i="4"/>
  <c r="J132" i="4"/>
  <c r="I132" i="4"/>
  <c r="G132" i="4"/>
  <c r="J131" i="4"/>
  <c r="I131" i="4"/>
  <c r="G131" i="4"/>
  <c r="J130" i="4"/>
  <c r="I130" i="4"/>
  <c r="G130" i="4"/>
  <c r="J129" i="4"/>
  <c r="I129" i="4"/>
  <c r="G129" i="4"/>
  <c r="J128" i="4"/>
  <c r="I128" i="4"/>
  <c r="G128" i="4"/>
  <c r="J127" i="4"/>
  <c r="I127" i="4"/>
  <c r="G127" i="4"/>
  <c r="J126" i="4"/>
  <c r="I126" i="4"/>
  <c r="G126" i="4"/>
  <c r="J125" i="4"/>
  <c r="I125" i="4"/>
  <c r="G125" i="4"/>
  <c r="J124" i="4"/>
  <c r="I124" i="4"/>
  <c r="G124" i="4"/>
  <c r="J123" i="4"/>
  <c r="I123" i="4"/>
  <c r="G123" i="4"/>
  <c r="J122" i="4"/>
  <c r="I122" i="4"/>
  <c r="G122" i="4"/>
  <c r="J121" i="4"/>
  <c r="I121" i="4"/>
  <c r="G121" i="4"/>
  <c r="J120" i="4"/>
  <c r="I120" i="4"/>
  <c r="G120" i="4"/>
  <c r="J119" i="4"/>
  <c r="I119" i="4"/>
  <c r="G119" i="4"/>
  <c r="J118" i="4"/>
  <c r="I118" i="4"/>
  <c r="G118" i="4"/>
  <c r="J117" i="4"/>
  <c r="I117" i="4"/>
  <c r="G117" i="4"/>
  <c r="J116" i="4"/>
  <c r="I116" i="4"/>
  <c r="G116" i="4"/>
  <c r="J115" i="4"/>
  <c r="I115" i="4"/>
  <c r="G115" i="4"/>
  <c r="J114" i="4"/>
  <c r="I114" i="4"/>
  <c r="G114" i="4"/>
  <c r="J113" i="4"/>
  <c r="I113" i="4"/>
  <c r="G113" i="4"/>
  <c r="J112" i="4"/>
  <c r="I112" i="4"/>
  <c r="G112" i="4"/>
  <c r="J111" i="4"/>
  <c r="I111" i="4"/>
  <c r="G111" i="4"/>
  <c r="J110" i="4"/>
  <c r="I110" i="4"/>
  <c r="G110" i="4"/>
  <c r="J109" i="4"/>
  <c r="I109" i="4"/>
  <c r="G109" i="4"/>
  <c r="J108" i="4"/>
  <c r="I108" i="4"/>
  <c r="G108" i="4"/>
  <c r="J107" i="4"/>
  <c r="I107" i="4"/>
  <c r="G107" i="4"/>
  <c r="J106" i="4"/>
  <c r="I106" i="4"/>
  <c r="G106" i="4"/>
  <c r="J105" i="4"/>
  <c r="I105" i="4"/>
  <c r="G105" i="4"/>
  <c r="J104" i="4"/>
  <c r="I104" i="4"/>
  <c r="G104" i="4"/>
  <c r="J103" i="4"/>
  <c r="I103" i="4"/>
  <c r="G103" i="4"/>
  <c r="J102" i="4"/>
  <c r="I102" i="4"/>
  <c r="G102" i="4"/>
  <c r="J101" i="4"/>
  <c r="I101" i="4"/>
  <c r="G101" i="4"/>
  <c r="J100" i="4"/>
  <c r="I100" i="4"/>
  <c r="G100" i="4"/>
  <c r="J99" i="4"/>
  <c r="I99" i="4"/>
  <c r="G99" i="4"/>
  <c r="J98" i="4"/>
  <c r="I98" i="4"/>
  <c r="G98" i="4"/>
  <c r="J97" i="4"/>
  <c r="I97" i="4"/>
  <c r="G97" i="4"/>
  <c r="J96" i="4"/>
  <c r="I96" i="4"/>
  <c r="G96" i="4"/>
  <c r="J95" i="4"/>
  <c r="I95" i="4"/>
  <c r="G95" i="4"/>
  <c r="J94" i="4"/>
  <c r="I94" i="4"/>
  <c r="G94" i="4"/>
  <c r="J93" i="4"/>
  <c r="I93" i="4"/>
  <c r="G93" i="4"/>
  <c r="J92" i="4"/>
  <c r="I92" i="4"/>
  <c r="G92" i="4"/>
  <c r="J91" i="4"/>
  <c r="I91" i="4"/>
  <c r="G91" i="4"/>
  <c r="J90" i="4"/>
  <c r="I90" i="4"/>
  <c r="G90" i="4"/>
  <c r="J89" i="4"/>
  <c r="I89" i="4"/>
  <c r="G89" i="4"/>
  <c r="J88" i="4"/>
  <c r="I88" i="4"/>
  <c r="G88" i="4"/>
  <c r="J87" i="4"/>
  <c r="I87" i="4"/>
  <c r="G87" i="4"/>
  <c r="J86" i="4"/>
  <c r="I86" i="4"/>
  <c r="G86" i="4"/>
  <c r="J85" i="4"/>
  <c r="I85" i="4"/>
  <c r="G85" i="4"/>
  <c r="J84" i="4"/>
  <c r="I84" i="4"/>
  <c r="G84" i="4"/>
  <c r="J83" i="4"/>
  <c r="I83" i="4"/>
  <c r="G83" i="4"/>
  <c r="J82" i="4"/>
  <c r="I82" i="4"/>
  <c r="G82" i="4"/>
  <c r="J81" i="4"/>
  <c r="I81" i="4"/>
  <c r="G81" i="4"/>
  <c r="J80" i="4"/>
  <c r="I80" i="4"/>
  <c r="G80" i="4"/>
  <c r="J79" i="4"/>
  <c r="I79" i="4"/>
  <c r="G79" i="4"/>
  <c r="J78" i="4"/>
  <c r="I78" i="4"/>
  <c r="G78" i="4"/>
  <c r="J77" i="4"/>
  <c r="I77" i="4"/>
  <c r="G77" i="4"/>
  <c r="J76" i="4"/>
  <c r="I76" i="4"/>
  <c r="G76" i="4"/>
  <c r="J75" i="4"/>
  <c r="I75" i="4"/>
  <c r="G75" i="4"/>
  <c r="J74" i="4"/>
  <c r="I74" i="4"/>
  <c r="G74" i="4"/>
  <c r="J73" i="4"/>
  <c r="I73" i="4"/>
  <c r="G73" i="4"/>
  <c r="J72" i="4"/>
  <c r="I72" i="4"/>
  <c r="G72" i="4"/>
  <c r="J71" i="4"/>
  <c r="I71" i="4"/>
  <c r="G71" i="4"/>
  <c r="J70" i="4"/>
  <c r="I70" i="4"/>
  <c r="G70" i="4"/>
  <c r="J69" i="4"/>
  <c r="I69" i="4"/>
  <c r="G69" i="4"/>
  <c r="J68" i="4"/>
  <c r="I68" i="4"/>
  <c r="G68" i="4"/>
  <c r="J67" i="4"/>
  <c r="I67" i="4"/>
  <c r="G67" i="4"/>
  <c r="J66" i="4"/>
  <c r="I66" i="4"/>
  <c r="G66" i="4"/>
  <c r="J65" i="4"/>
  <c r="I65" i="4"/>
  <c r="G65" i="4"/>
  <c r="J64" i="4"/>
  <c r="I64" i="4"/>
  <c r="G64" i="4"/>
  <c r="J63" i="4"/>
  <c r="I63" i="4"/>
  <c r="G63" i="4"/>
  <c r="J62" i="4"/>
  <c r="I62" i="4"/>
  <c r="G62" i="4"/>
  <c r="J61" i="4"/>
  <c r="I61" i="4"/>
  <c r="G61" i="4"/>
  <c r="J60" i="4"/>
  <c r="I60" i="4"/>
  <c r="G60" i="4"/>
  <c r="J59" i="4"/>
  <c r="I59" i="4"/>
  <c r="G59" i="4"/>
  <c r="J58" i="4"/>
  <c r="I58" i="4"/>
  <c r="G58" i="4"/>
  <c r="J57" i="4"/>
  <c r="I57" i="4"/>
  <c r="G57" i="4"/>
  <c r="J56" i="4"/>
  <c r="I56" i="4"/>
  <c r="G56" i="4"/>
  <c r="J55" i="4"/>
  <c r="I55" i="4"/>
  <c r="G55" i="4"/>
  <c r="J54" i="4"/>
  <c r="I54" i="4"/>
  <c r="G54" i="4"/>
  <c r="J53" i="4"/>
  <c r="I53" i="4"/>
  <c r="G53" i="4"/>
  <c r="J52" i="4"/>
  <c r="I52" i="4"/>
  <c r="G52" i="4"/>
  <c r="J51" i="4"/>
  <c r="I51" i="4"/>
  <c r="G51" i="4"/>
  <c r="J50" i="4"/>
  <c r="I50" i="4"/>
  <c r="G50" i="4"/>
  <c r="J49" i="4"/>
  <c r="I49" i="4"/>
  <c r="G49" i="4"/>
  <c r="J48" i="4"/>
  <c r="I48" i="4"/>
  <c r="G48" i="4"/>
  <c r="J47" i="4"/>
  <c r="I47" i="4"/>
  <c r="G47" i="4"/>
  <c r="J46" i="4"/>
  <c r="I46" i="4"/>
  <c r="G46" i="4"/>
  <c r="J45" i="4"/>
  <c r="I45" i="4"/>
  <c r="G45" i="4"/>
  <c r="J44" i="4"/>
  <c r="I44" i="4"/>
  <c r="G44" i="4"/>
  <c r="J43" i="4"/>
  <c r="I43" i="4"/>
  <c r="G43" i="4"/>
  <c r="J42" i="4"/>
  <c r="I42" i="4"/>
  <c r="G42" i="4"/>
  <c r="J41" i="4"/>
  <c r="I41" i="4"/>
  <c r="G41" i="4"/>
  <c r="J40" i="4"/>
  <c r="I40" i="4"/>
  <c r="G40" i="4"/>
  <c r="J39" i="4"/>
  <c r="I39" i="4"/>
  <c r="G39" i="4"/>
  <c r="J38" i="4"/>
  <c r="I38" i="4"/>
  <c r="G38" i="4"/>
  <c r="J37" i="4"/>
  <c r="I37" i="4"/>
  <c r="G37" i="4"/>
  <c r="J36" i="4"/>
  <c r="I36" i="4"/>
  <c r="G36" i="4"/>
  <c r="J35" i="4"/>
  <c r="I35" i="4"/>
  <c r="G35" i="4"/>
  <c r="J34" i="4"/>
  <c r="I34" i="4"/>
  <c r="G34" i="4"/>
  <c r="J33" i="4"/>
  <c r="I33" i="4"/>
  <c r="G33" i="4"/>
  <c r="J32" i="4"/>
  <c r="I32" i="4"/>
  <c r="G32" i="4"/>
  <c r="J31" i="4"/>
  <c r="I31" i="4"/>
  <c r="G31" i="4"/>
  <c r="J30" i="4"/>
  <c r="I30" i="4"/>
  <c r="G30" i="4"/>
  <c r="J29" i="4"/>
  <c r="I29" i="4"/>
  <c r="G29" i="4"/>
  <c r="J28" i="4"/>
  <c r="I28" i="4"/>
  <c r="G28" i="4"/>
  <c r="J27" i="4"/>
  <c r="I27" i="4"/>
  <c r="G27" i="4"/>
  <c r="J26" i="4"/>
  <c r="I26" i="4"/>
  <c r="G26" i="4"/>
  <c r="J25" i="4"/>
  <c r="I25" i="4"/>
  <c r="G25" i="4"/>
  <c r="J24" i="4"/>
  <c r="I24" i="4"/>
  <c r="G24" i="4"/>
  <c r="J23" i="4"/>
  <c r="I23" i="4"/>
  <c r="G23" i="4"/>
  <c r="J22" i="4"/>
  <c r="I22" i="4"/>
  <c r="G22" i="4"/>
  <c r="J21" i="4"/>
  <c r="I21" i="4"/>
  <c r="G21" i="4"/>
  <c r="J20" i="4"/>
  <c r="I20" i="4"/>
  <c r="G20" i="4"/>
  <c r="J19" i="4"/>
  <c r="I19" i="4"/>
  <c r="G19" i="4"/>
  <c r="J18" i="4"/>
  <c r="I18" i="4"/>
  <c r="G18" i="4"/>
  <c r="J17" i="4"/>
  <c r="I17" i="4"/>
  <c r="G17" i="4"/>
  <c r="J16" i="4"/>
  <c r="I16" i="4"/>
  <c r="G16" i="4"/>
  <c r="J15" i="4"/>
  <c r="I15" i="4"/>
  <c r="G15" i="4"/>
  <c r="J14" i="4"/>
  <c r="I14" i="4"/>
  <c r="G14" i="4"/>
  <c r="J13" i="4"/>
  <c r="I13" i="4"/>
  <c r="G13" i="4"/>
  <c r="J12" i="4"/>
  <c r="I12" i="4"/>
  <c r="G12" i="4"/>
  <c r="J11" i="4"/>
  <c r="I11" i="4"/>
  <c r="G11" i="4"/>
  <c r="J10" i="4"/>
  <c r="I10" i="4"/>
  <c r="G10" i="4"/>
  <c r="J9" i="4"/>
  <c r="I9" i="4"/>
  <c r="G9" i="4"/>
  <c r="J8" i="4"/>
  <c r="I8" i="4"/>
  <c r="G8" i="4"/>
  <c r="J7" i="4"/>
  <c r="I7" i="4"/>
  <c r="G7" i="4"/>
  <c r="J6" i="4"/>
  <c r="I6" i="4"/>
  <c r="G6" i="4"/>
  <c r="J5" i="4"/>
  <c r="I5" i="4"/>
  <c r="G5" i="4"/>
  <c r="J4" i="4"/>
  <c r="I4" i="4"/>
  <c r="G4" i="4"/>
  <c r="J3" i="4"/>
  <c r="I3" i="4"/>
  <c r="G3" i="4"/>
  <c r="G2" i="4" l="1"/>
  <c r="B7" i="2"/>
  <c r="B14" i="5" l="1"/>
  <c r="B12" i="5"/>
  <c r="B11" i="5"/>
  <c r="B12" i="2" l="1"/>
  <c r="B15" i="2"/>
  <c r="B11" i="2"/>
  <c r="B9" i="2"/>
  <c r="I2" i="4" l="1"/>
  <c r="B1" i="7" l="1"/>
  <c r="B7" i="7"/>
  <c r="B9" i="7" l="1"/>
  <c r="B11" i="7"/>
  <c r="B10" i="7"/>
  <c r="Q17" i="1" s="1"/>
  <c r="B14" i="7"/>
  <c r="B8" i="7"/>
  <c r="B7" i="5" l="1"/>
  <c r="B4" i="7" l="1"/>
  <c r="B3" i="7"/>
  <c r="B5" i="7" l="1"/>
  <c r="H17" i="1"/>
  <c r="J2" i="4" l="1"/>
  <c r="B2" i="7" l="1"/>
  <c r="B5" i="5" l="1"/>
  <c r="A15" i="7"/>
  <c r="B5" i="2"/>
  <c r="B5" i="13" l="1"/>
  <c r="B13" i="7"/>
  <c r="B6" i="7"/>
  <c r="B12" i="7" l="1"/>
  <c r="A16" i="7" l="1"/>
  <c r="A17" i="7"/>
  <c r="B13" i="2"/>
  <c r="Q19" i="1"/>
</calcChain>
</file>

<file path=xl/sharedStrings.xml><?xml version="1.0" encoding="utf-8"?>
<sst xmlns="http://schemas.openxmlformats.org/spreadsheetml/2006/main" count="54540" uniqueCount="5628">
  <si>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</si>
  <si>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</si>
  <si>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</si>
  <si>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</si>
  <si>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</si>
  <si>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</si>
  <si>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</si>
  <si>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</si>
  <si>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</si>
  <si>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</si>
  <si>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</si>
  <si>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</si>
  <si>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</si>
  <si>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</si>
  <si>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</si>
  <si>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</si>
  <si>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</si>
  <si>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</si>
  <si>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</si>
  <si>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</si>
  <si>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</si>
  <si>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Expiry</t>
  </si>
  <si>
    <t>Expiry:</t>
  </si>
  <si>
    <t>Supplier ID</t>
  </si>
  <si>
    <t>Date:</t>
  </si>
  <si>
    <t>Record Start</t>
  </si>
  <si>
    <t>Record End</t>
  </si>
  <si>
    <t>Expiry Date</t>
  </si>
  <si>
    <t>Customer ID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</si>
  <si>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</si>
  <si>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</si>
  <si>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</si>
  <si>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</si>
  <si>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</si>
  <si>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</si>
  <si>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</si>
  <si>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</si>
  <si>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Supplier</t>
  </si>
  <si>
    <t>Customer</t>
  </si>
  <si>
    <t>Sup-ID</t>
  </si>
  <si>
    <t>Cust-ID</t>
  </si>
  <si>
    <t>Supplier-ID:</t>
  </si>
  <si>
    <t>Customer-ID:</t>
  </si>
  <si>
    <t>Customer ID:</t>
  </si>
  <si>
    <t>Customer Name:</t>
  </si>
  <si>
    <t>Supplier ID:</t>
  </si>
  <si>
    <t>Supplier Name:</t>
  </si>
  <si>
    <t>MARVEL TEA RED PREMIUM 1KGX14</t>
  </si>
  <si>
    <t>(blank)</t>
  </si>
  <si>
    <t>Sup-1</t>
  </si>
  <si>
    <t>Guru</t>
  </si>
  <si>
    <t>Cust-01</t>
  </si>
  <si>
    <t>CustomerA</t>
  </si>
  <si>
    <t>In Stock:</t>
  </si>
  <si>
    <t>(within last 30 days)</t>
  </si>
  <si>
    <t>Sup-2</t>
  </si>
  <si>
    <t>Nanak</t>
  </si>
  <si>
    <t>A1</t>
  </si>
  <si>
    <t>A1 ALUBUKHARA 200GX10</t>
  </si>
  <si>
    <t>A10</t>
  </si>
  <si>
    <t>ALPAVIT MILK PWD 25KG X1</t>
  </si>
  <si>
    <t>A100</t>
  </si>
  <si>
    <t xml:space="preserve">SHOPPERS BIG </t>
  </si>
  <si>
    <t>A101</t>
  </si>
  <si>
    <t xml:space="preserve">SHOPPERS MED </t>
  </si>
  <si>
    <t>A102</t>
  </si>
  <si>
    <t>SOCKSX1</t>
  </si>
  <si>
    <t>A103</t>
  </si>
  <si>
    <t>SOY SAUCE DARK 150 ML X 12</t>
  </si>
  <si>
    <t>A104</t>
  </si>
  <si>
    <t>SOY SAUCE LIGHT 150 ML X 12</t>
  </si>
  <si>
    <t>A105</t>
  </si>
  <si>
    <t>SOYA  SAUCE 200 ML X 6</t>
  </si>
  <si>
    <t>A106</t>
  </si>
  <si>
    <t>SWEET CHICKEN CHILLI SAUCE 800 X 12  COOK</t>
  </si>
  <si>
    <t>A107</t>
  </si>
  <si>
    <t>SEWING MACHINE WOODEN X 1</t>
  </si>
  <si>
    <t>A108</t>
  </si>
  <si>
    <t>SWSEWING MACHINE WOODEN X 1</t>
  </si>
  <si>
    <t>A109</t>
  </si>
  <si>
    <t>KHANUM VEGETABLE GHEE 12.5 KG X 1</t>
  </si>
  <si>
    <t>A11</t>
  </si>
  <si>
    <t>BIGEN  N59-6GX6</t>
  </si>
  <si>
    <t>A110</t>
  </si>
  <si>
    <t>TATA TEA 1 KG X 12</t>
  </si>
  <si>
    <t>A111</t>
  </si>
  <si>
    <t>TATA TEA 250 G X 48</t>
  </si>
  <si>
    <t>A112</t>
  </si>
  <si>
    <t>TATA TEA 500 G X 24</t>
  </si>
  <si>
    <t>A113</t>
  </si>
  <si>
    <t>THAI CHILLI SAUCE 435 G X 12</t>
  </si>
  <si>
    <t>A114</t>
  </si>
  <si>
    <t>TIBET PWD BIG X 6</t>
  </si>
  <si>
    <t>A115</t>
  </si>
  <si>
    <t>TIBET SNOW S/4 5CC X 12</t>
  </si>
  <si>
    <t>A116</t>
  </si>
  <si>
    <t>TIBET TALCUM PWD 85 G X 6</t>
  </si>
  <si>
    <t>A117</t>
  </si>
  <si>
    <t>SUPARI TULSI PAN MASALA X 12</t>
  </si>
  <si>
    <t>A118</t>
  </si>
  <si>
    <t>TWIST GUAVA JUICE 1LTX12</t>
  </si>
  <si>
    <t>A119</t>
  </si>
  <si>
    <t>TWIST MIX JUICE 1 LT X 12</t>
  </si>
  <si>
    <t>A12</t>
  </si>
  <si>
    <t>BLANKET BIG SIZEX1</t>
  </si>
  <si>
    <t>A120</t>
  </si>
  <si>
    <t>VASELINE 100 X 12</t>
  </si>
  <si>
    <t>A121</t>
  </si>
  <si>
    <t>VASLINE 50 G X 12</t>
  </si>
  <si>
    <t>A122</t>
  </si>
  <si>
    <t>VICCO TOOTHPASTE 100GX10</t>
  </si>
  <si>
    <t>A123</t>
  </si>
  <si>
    <t>VICCO TOOTHPASTE 200GX10</t>
  </si>
  <si>
    <t>A124</t>
  </si>
  <si>
    <t>VICKS X 12</t>
  </si>
  <si>
    <t>A125</t>
  </si>
  <si>
    <t xml:space="preserve">YOUNG COCONUT WATERX24   offerta </t>
  </si>
  <si>
    <t>A127</t>
  </si>
  <si>
    <t>PARACHUTE COCONUT OIL 200 ML X 12</t>
  </si>
  <si>
    <t>A128</t>
  </si>
  <si>
    <t>BROKEN RISO 20KGX1</t>
  </si>
  <si>
    <t>A129</t>
  </si>
  <si>
    <t>PUNJABI WADI 400GX12</t>
  </si>
  <si>
    <t>A13</t>
  </si>
  <si>
    <t>BLANKET MED SIZE X1</t>
  </si>
  <si>
    <t>A130</t>
  </si>
  <si>
    <t>FAIR&amp;LOVELY FOR MENX12</t>
  </si>
  <si>
    <t>A131</t>
  </si>
  <si>
    <t>HASHMI SURMA X12</t>
  </si>
  <si>
    <t>A132</t>
  </si>
  <si>
    <t>TANG MANGO 340G X 24</t>
  </si>
  <si>
    <t>A134</t>
  </si>
  <si>
    <t>MAGGI MASALA FAMILY PACK 1x24</t>
  </si>
  <si>
    <t>A135</t>
  </si>
  <si>
    <t>QURSHI SYRUP ALMOND 800 ml</t>
  </si>
  <si>
    <t>A136</t>
  </si>
  <si>
    <t xml:space="preserve">VASLINE 250GX6  </t>
  </si>
  <si>
    <t>A137</t>
  </si>
  <si>
    <t>A1 CLOVE OIL 30MLX12</t>
  </si>
  <si>
    <t>A138</t>
  </si>
  <si>
    <t>CREAM FAIZA LARGE X 12</t>
  </si>
  <si>
    <t>A139</t>
  </si>
  <si>
    <t>CREAM FAIZA SMALLX6</t>
  </si>
  <si>
    <t>A14</t>
  </si>
  <si>
    <t>BOURNVITA 500GX15</t>
  </si>
  <si>
    <t>A140</t>
  </si>
  <si>
    <t>CREAM GOLDEN PEARL X6</t>
  </si>
  <si>
    <t>A141</t>
  </si>
  <si>
    <t>PRESSURE COOKER 5 LT KNIGHT X1</t>
  </si>
  <si>
    <t>A142</t>
  </si>
  <si>
    <t>PRESSURE COOKER 3LT X1**</t>
  </si>
  <si>
    <t>A143</t>
  </si>
  <si>
    <t>PRESSURE COOKER CHEF 7LT</t>
  </si>
  <si>
    <t>A144</t>
  </si>
  <si>
    <t>PRESSURE COOKER CHEF 9LT</t>
  </si>
  <si>
    <t>A145</t>
  </si>
  <si>
    <t>PRESSURE COOKER CHEF 11 LT</t>
  </si>
  <si>
    <t>A15</t>
  </si>
  <si>
    <t xml:space="preserve">CIPOLE FRESCO 5KG </t>
  </si>
  <si>
    <t>A150</t>
  </si>
  <si>
    <t>SUPARI BOMBAY 1 X12</t>
  </si>
  <si>
    <t>A151</t>
  </si>
  <si>
    <t>SUPARI SANNY 1X12</t>
  </si>
  <si>
    <t>A152</t>
  </si>
  <si>
    <t>SUPARI 7 STAR 1X12</t>
  </si>
  <si>
    <t>A16</t>
  </si>
  <si>
    <t>CLOVES OIL</t>
  </si>
  <si>
    <t>A17</t>
  </si>
  <si>
    <t>COCONUT WHOLEX1PCS</t>
  </si>
  <si>
    <t>A18</t>
  </si>
  <si>
    <t>COLGATE TOOTHPASTE 200GX12</t>
  </si>
  <si>
    <t>A19</t>
  </si>
  <si>
    <t>COUS COUS FINE 1KGX12 no</t>
  </si>
  <si>
    <t>A2</t>
  </si>
  <si>
    <t>A1 ANARDANA WHOLE 100GX20</t>
  </si>
  <si>
    <t>A20</t>
  </si>
  <si>
    <t>COUSCOUS MARAKISH FINE 1KGX10</t>
  </si>
  <si>
    <t>A200</t>
  </si>
  <si>
    <t>TATA TEA 1KGX12 (UK)</t>
  </si>
  <si>
    <t>A21</t>
  </si>
  <si>
    <t>COUSCOUS MARAKISH MEDIUM 1KGX10</t>
  </si>
  <si>
    <t>A22</t>
  </si>
  <si>
    <t>COUSCOUS MEDIO 1KGX12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</si>
  <si>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</si>
  <si>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</si>
  <si>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</si>
  <si>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</si>
  <si>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</si>
  <si>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</si>
  <si>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</si>
  <si>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</si>
  <si>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</si>
  <si>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DE-DE 250MLX12</t>
  </si>
  <si>
    <t>A28</t>
  </si>
  <si>
    <t>DE-DE 500MLX6</t>
  </si>
  <si>
    <t>A29</t>
  </si>
  <si>
    <t>DE-DE 750MLX6</t>
  </si>
  <si>
    <t>A3</t>
  </si>
  <si>
    <t>A1 BANFASHAX12</t>
  </si>
  <si>
    <t>A30</t>
  </si>
  <si>
    <t>PEAR SOAP 125GX12</t>
  </si>
  <si>
    <t>A31</t>
  </si>
  <si>
    <t>FABBRICS X 46 MTR</t>
  </si>
  <si>
    <t>A32</t>
  </si>
  <si>
    <t>FAIR &amp; LOVELY  X12</t>
  </si>
  <si>
    <t>A33</t>
  </si>
  <si>
    <t>GAJAK 200 G X10</t>
  </si>
  <si>
    <t>A34</t>
  </si>
  <si>
    <t xml:space="preserve">GINGER FRESH X 1 </t>
  </si>
  <si>
    <t>A35</t>
  </si>
  <si>
    <t>GREEN TEA 200 G X 60</t>
  </si>
  <si>
    <t>A36</t>
  </si>
  <si>
    <t>GREEN TEA 999 - 250 G X 48</t>
  </si>
  <si>
    <t>A37</t>
  </si>
  <si>
    <t>GREEN TEA CAMEL 4011 200 G X 48</t>
  </si>
  <si>
    <t>A38</t>
  </si>
  <si>
    <t>GRIPE WATER 150 ML X 6</t>
  </si>
  <si>
    <t>A39</t>
  </si>
  <si>
    <t>COCA COLA 1.75 LT X 8</t>
  </si>
  <si>
    <t>A4</t>
  </si>
  <si>
    <t>A1 DRY DATE POUCH 200GX20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</si>
  <si>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</si>
  <si>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</si>
  <si>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</si>
  <si>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</si>
  <si>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</si>
  <si>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</si>
  <si>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</si>
  <si>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</si>
  <si>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</si>
  <si>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</si>
  <si>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</si>
  <si>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</si>
  <si>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A46</t>
  </si>
  <si>
    <t>HING 50 G X 10</t>
  </si>
  <si>
    <t>A47</t>
  </si>
  <si>
    <t>HORLICKS 200 G X 12</t>
  </si>
  <si>
    <t>A48</t>
  </si>
  <si>
    <t>HORLICKS 500 G X 24</t>
  </si>
  <si>
    <t>A49</t>
  </si>
  <si>
    <t>HORLICKS 500 G X 6</t>
  </si>
  <si>
    <t>A5</t>
  </si>
  <si>
    <t>A1 KALA NIMAK PWD200GX10</t>
  </si>
  <si>
    <t>A50</t>
  </si>
  <si>
    <t>HORLICKS ORIG 300 G X 6</t>
  </si>
  <si>
    <t>A51</t>
  </si>
  <si>
    <t>IODEX X 10</t>
  </si>
  <si>
    <t>A52</t>
  </si>
  <si>
    <t>ISABGUL BHUSI 100 G X 10</t>
  </si>
  <si>
    <t>A53</t>
  </si>
  <si>
    <t xml:space="preserve">ISABGUL BHUSI 200 G X 5   </t>
  </si>
  <si>
    <t>A54</t>
  </si>
  <si>
    <t>JOHAR JOSHANDA 30 X 1</t>
  </si>
  <si>
    <t>A55</t>
  </si>
  <si>
    <t>A1 JOSHANDA 35 G X 12</t>
  </si>
  <si>
    <t>A56</t>
  </si>
  <si>
    <t>KALONJI OIL 100 ML X 12 no</t>
  </si>
  <si>
    <t>A57</t>
  </si>
  <si>
    <t>KALONJI OIL 30 ML X 12</t>
  </si>
  <si>
    <t>A58</t>
  </si>
  <si>
    <t>KALONJI OIL 60 ML X 12</t>
  </si>
  <si>
    <t>A59</t>
  </si>
  <si>
    <t>KAYAM CHURAN 100 G X1 0</t>
  </si>
  <si>
    <t>A6</t>
  </si>
  <si>
    <t>A1 MALTHI X12</t>
  </si>
  <si>
    <t>A60</t>
  </si>
  <si>
    <t>LS BAKING PWD 100 G X 6</t>
  </si>
  <si>
    <t>A61</t>
  </si>
  <si>
    <t>LS BICARBONATE SODA 100 G X 6</t>
  </si>
  <si>
    <t>A62</t>
  </si>
  <si>
    <t>LUX SOAP 115G X12</t>
  </si>
  <si>
    <t>A63</t>
  </si>
  <si>
    <t>LUX-D X 12</t>
  </si>
  <si>
    <t>A64</t>
  </si>
  <si>
    <t>MAGGI COCONUT MILK 1 KG X 10</t>
  </si>
  <si>
    <t>A65</t>
  </si>
  <si>
    <t>MAGGI MASALA FLAVOUR X 96</t>
  </si>
  <si>
    <t>A66</t>
  </si>
  <si>
    <t>MANGO JUICE 1 LT X 12</t>
  </si>
  <si>
    <t>A67</t>
  </si>
  <si>
    <t>MANGO PULP 850 G X 6</t>
  </si>
  <si>
    <t>A68</t>
  </si>
  <si>
    <t>SUPARI NAZ PAN MASALA X12</t>
  </si>
  <si>
    <t>A69</t>
  </si>
  <si>
    <t>NIDO 1800 X 6</t>
  </si>
  <si>
    <t>A7</t>
  </si>
  <si>
    <t>A1 PHENNI 200GX24</t>
  </si>
  <si>
    <t>A70</t>
  </si>
  <si>
    <t>NIDO 400 G X 24</t>
  </si>
  <si>
    <t>A71</t>
  </si>
  <si>
    <t>NIDO 900 G X 12</t>
  </si>
  <si>
    <t>A72</t>
  </si>
  <si>
    <t>NIDO 2500 X 6</t>
  </si>
  <si>
    <t>A73</t>
  </si>
  <si>
    <t>PAN PARAG 100 G X 10</t>
  </si>
  <si>
    <t>A74</t>
  </si>
  <si>
    <t>PATATE FRESCO 5 KG</t>
  </si>
  <si>
    <t>A75</t>
  </si>
  <si>
    <t>PHATKARY X 12</t>
  </si>
  <si>
    <t>A76</t>
  </si>
  <si>
    <t>PHENNY X 30</t>
  </si>
  <si>
    <t>A77</t>
  </si>
  <si>
    <t>POWER UP BANANA X12</t>
  </si>
  <si>
    <t>A78</t>
  </si>
  <si>
    <t>POWER UP CHOCO X12</t>
  </si>
  <si>
    <t>A79</t>
  </si>
  <si>
    <t>POWER UP STABRE X12</t>
  </si>
  <si>
    <t>A8</t>
  </si>
  <si>
    <t xml:space="preserve">MIX ALIMENTARI X1 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</si>
  <si>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</si>
  <si>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</si>
  <si>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</si>
  <si>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</si>
  <si>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</si>
  <si>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</si>
  <si>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</si>
  <si>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 LTX1**</t>
  </si>
  <si>
    <t>A84</t>
  </si>
  <si>
    <t>PRESSURE COOKER 7 LT KNIGHT X1</t>
  </si>
  <si>
    <t>A85</t>
  </si>
  <si>
    <t>PRESSURE COOKER 7LT IND X1**</t>
  </si>
  <si>
    <t>A86</t>
  </si>
  <si>
    <t>PRESSURE COOKER 9LBX1</t>
  </si>
  <si>
    <t>A87</t>
  </si>
  <si>
    <t>PRESSURE COOKER STEAMER 9LT</t>
  </si>
  <si>
    <t>A88</t>
  </si>
  <si>
    <t>PRESSURE COOKER MATKI 5.5LT X1</t>
  </si>
  <si>
    <t>A89</t>
  </si>
  <si>
    <t>RAKHI FOR KIDS 24 PCS</t>
  </si>
  <si>
    <t>A9</t>
  </si>
  <si>
    <t>AGLIO FRESHX1</t>
  </si>
  <si>
    <t>A90</t>
  </si>
  <si>
    <t xml:space="preserve">RAKHI FOR LITTLE CHAMP KIDS 24 PCS </t>
  </si>
  <si>
    <t>A91</t>
  </si>
  <si>
    <t>RAKHI X24</t>
  </si>
  <si>
    <t>A92</t>
  </si>
  <si>
    <t>SUPARI  RASILYX 12</t>
  </si>
  <si>
    <t>A93</t>
  </si>
  <si>
    <t>RED BULL ENERGY DRINK X24</t>
  </si>
  <si>
    <t>A94</t>
  </si>
  <si>
    <t xml:space="preserve">WSA REWDI 200 G X 15 </t>
  </si>
  <si>
    <t>A95</t>
  </si>
  <si>
    <t>ROOH AFZA 800MLX12 *Offerta*</t>
  </si>
  <si>
    <t>A96</t>
  </si>
  <si>
    <t>SAFFRAN SPANISH 1 GM X 12</t>
  </si>
  <si>
    <t>A97</t>
  </si>
  <si>
    <t>SAFFRAN SPANISH 2 GM X 12</t>
  </si>
  <si>
    <t>A98</t>
  </si>
  <si>
    <t xml:space="preserve">SHAKTI BHOG ATTA 10 KG X 2 </t>
  </si>
  <si>
    <t>A99</t>
  </si>
  <si>
    <t xml:space="preserve">SHAKTI BHOG ATTA 5 KG X 4  </t>
  </si>
  <si>
    <t>AF7</t>
  </si>
  <si>
    <t>AFT ALSI 800GX6</t>
  </si>
  <si>
    <t>AFT</t>
  </si>
  <si>
    <t>AFT SOYA CHUNKS 700 G X 6</t>
  </si>
  <si>
    <t>AFT1</t>
  </si>
  <si>
    <t>FARINA KHUSHBOO CHAKKI 20 KG X 1</t>
  </si>
  <si>
    <t>AFT10</t>
  </si>
  <si>
    <t>AFT PHOOL MAKHANA 50GX20</t>
  </si>
  <si>
    <t>AFT11</t>
  </si>
  <si>
    <t>AFT SOYA CHUNKS 200GX24</t>
  </si>
  <si>
    <t>AFT2</t>
  </si>
  <si>
    <t>FARINA KHUSHBOO CHAKKI 5KG X 2</t>
  </si>
  <si>
    <t>AFT3</t>
  </si>
  <si>
    <t>AFT KALA NAMAK 100 G X 20</t>
  </si>
  <si>
    <t>AFT4</t>
  </si>
  <si>
    <t>AFT CHILLI CRUSHED 300 G X 10</t>
  </si>
  <si>
    <t>AFT5</t>
  </si>
  <si>
    <t>AFT CHILLI CRUSHED 75 G X 20</t>
  </si>
  <si>
    <t>AFT6</t>
  </si>
  <si>
    <t>AFT BAY LEAVES 20GX20</t>
  </si>
  <si>
    <t>AFT8</t>
  </si>
  <si>
    <t>AFT SOYA CHUNKS 400GX12</t>
  </si>
  <si>
    <t>AFT9</t>
  </si>
  <si>
    <t>AFT ALSI SEEDS 400GX10</t>
  </si>
  <si>
    <t>AG1</t>
  </si>
  <si>
    <t>AG BLESSING  1X6</t>
  </si>
  <si>
    <t>AG10</t>
  </si>
  <si>
    <t>AG METRO MILAN 25GX12</t>
  </si>
  <si>
    <t>AG11</t>
  </si>
  <si>
    <t>AG KHUSHBOO  MIX 1x6</t>
  </si>
  <si>
    <t>AG12</t>
  </si>
  <si>
    <t>AG MIX1x6</t>
  </si>
  <si>
    <t>AG13</t>
  </si>
  <si>
    <t>AG NIGHT QUEEN 25GX12</t>
  </si>
  <si>
    <t>AG14</t>
  </si>
  <si>
    <t>AG ROSE X6</t>
  </si>
  <si>
    <t>AG15</t>
  </si>
  <si>
    <t>AG RP AKASH GANGA 20GX10</t>
  </si>
  <si>
    <t>AG16</t>
  </si>
  <si>
    <t>AG RP CRYSTAL 20GX12</t>
  </si>
  <si>
    <t>AG17</t>
  </si>
  <si>
    <t>AG RP EMERLAD 20GX12</t>
  </si>
  <si>
    <t>AG18</t>
  </si>
  <si>
    <t>AG RP RUBY 20GX12</t>
  </si>
  <si>
    <t>AG19</t>
  </si>
  <si>
    <t>AG RP SAPPHIRE 20GX12</t>
  </si>
  <si>
    <t>AG2</t>
  </si>
  <si>
    <t>AG ANTI-STRESS 1X6</t>
  </si>
  <si>
    <t>AG20</t>
  </si>
  <si>
    <t>AG RP SEA SECREAT 20GX12</t>
  </si>
  <si>
    <t>AG21</t>
  </si>
  <si>
    <t>AG RP TOPAZ 20GX12</t>
  </si>
  <si>
    <t>AG22</t>
  </si>
  <si>
    <t>AG SUDARSHANX10</t>
  </si>
  <si>
    <t>AG23</t>
  </si>
  <si>
    <t>AG THREE IN ONE 25GX12</t>
  </si>
  <si>
    <t>AG24</t>
  </si>
  <si>
    <t>AG MUSK 1X6</t>
  </si>
  <si>
    <t>AG25</t>
  </si>
  <si>
    <t>AG TWO IN ONE 25GX12</t>
  </si>
  <si>
    <t>AG26</t>
  </si>
  <si>
    <t>AG AGRBATI INDIA 1 X12PCS</t>
  </si>
  <si>
    <t>AG27</t>
  </si>
  <si>
    <t>AG SANDAL X6</t>
  </si>
  <si>
    <t>AG28</t>
  </si>
  <si>
    <t>AG JASMINE 1X6</t>
  </si>
  <si>
    <t>AG29</t>
  </si>
  <si>
    <t>AG MOGRA 1X6</t>
  </si>
  <si>
    <t>AG3</t>
  </si>
  <si>
    <t>AG YOGA  X12</t>
  </si>
  <si>
    <t>AG30</t>
  </si>
  <si>
    <t>AG LAVANDER 1X6</t>
  </si>
  <si>
    <t>AG31</t>
  </si>
  <si>
    <t>AG DESIRE 1X6</t>
  </si>
  <si>
    <t>AG32</t>
  </si>
  <si>
    <t>AG GOOD FORTUNE 1X6</t>
  </si>
  <si>
    <t>AG33</t>
  </si>
  <si>
    <t>AG CRYSTAL PYRAMID 1X6</t>
  </si>
  <si>
    <t>AG34</t>
  </si>
  <si>
    <t>AG ZED BLACK 3IN1 1X6</t>
  </si>
  <si>
    <t>AG4</t>
  </si>
  <si>
    <t>AG MDH KEWRA 20GX12</t>
  </si>
  <si>
    <t>AG5</t>
  </si>
  <si>
    <t>AG MDH MOGRA 20GX12</t>
  </si>
  <si>
    <t>AG6</t>
  </si>
  <si>
    <t>AG MDH CHANDAN 20GX12</t>
  </si>
  <si>
    <t>AG7</t>
  </si>
  <si>
    <t>AG MDH ROOH 20GX12</t>
  </si>
  <si>
    <t>AG8</t>
  </si>
  <si>
    <t>AG MDH ROSE 20GX12</t>
  </si>
  <si>
    <t>AG9</t>
  </si>
  <si>
    <t>AG MDH SANDAL 20GX12</t>
  </si>
  <si>
    <t>AH1</t>
  </si>
  <si>
    <t>AHM AMLA MURABBA 400GX12</t>
  </si>
  <si>
    <t>AH10</t>
  </si>
  <si>
    <t>AHM CUST VANILLA 300GX8</t>
  </si>
  <si>
    <t>AH11</t>
  </si>
  <si>
    <t>AHM GARLIC PICKLE 1 KG X 6</t>
  </si>
  <si>
    <t>AH12</t>
  </si>
  <si>
    <t>AHM GREEN CHILLI PICKLE 1 KG X 6</t>
  </si>
  <si>
    <t>AH13</t>
  </si>
  <si>
    <t xml:space="preserve">AHM GREEN CHILLI SAUCE 300GX12  </t>
  </si>
  <si>
    <t>AH14</t>
  </si>
  <si>
    <t>AHM GULKAND (ROSE PETAL SPREAD) 400GX12</t>
  </si>
  <si>
    <t>AH15</t>
  </si>
  <si>
    <t>PAN PARAG 20GX16</t>
  </si>
  <si>
    <t>AH16</t>
  </si>
  <si>
    <t>AHM KEWARA WATER 250MLX12</t>
  </si>
  <si>
    <t>AH17</t>
  </si>
  <si>
    <t>AHM LIME PICKLE 1 KG X 6</t>
  </si>
  <si>
    <t>AH18</t>
  </si>
  <si>
    <t>AHM MANGO CHUTNEY HOT 400GX12</t>
  </si>
  <si>
    <t>AH19</t>
  </si>
  <si>
    <t>AHM MANGO JAM 400GX12</t>
  </si>
  <si>
    <t>AH2</t>
  </si>
  <si>
    <t>AHM APPLE MURABBA 400GX12</t>
  </si>
  <si>
    <t>AH20</t>
  </si>
  <si>
    <t>AHM MANGO PICKLE 1 KG X 6</t>
  </si>
  <si>
    <t>AH21</t>
  </si>
  <si>
    <t>AHM MANGO SQUASH 800MLX12</t>
  </si>
  <si>
    <t>AH22</t>
  </si>
  <si>
    <t>AHM MIX FRUIT JAM 400GX12</t>
  </si>
  <si>
    <t>AH23</t>
  </si>
  <si>
    <t>AHM MIX PICKLE 1 KG x 6</t>
  </si>
  <si>
    <t>AH24</t>
  </si>
  <si>
    <t>AHM ROSE WATER 250MLX12</t>
  </si>
  <si>
    <t>AH25</t>
  </si>
  <si>
    <t xml:space="preserve">AHM TAMRIND SAUCE 300GX12  </t>
  </si>
  <si>
    <t>AH26</t>
  </si>
  <si>
    <t>AHM TOMATO KETCHUP 300GX12</t>
  </si>
  <si>
    <t>AH27</t>
  </si>
  <si>
    <t>AHM WHITE VINEGAR 800MLX12</t>
  </si>
  <si>
    <t>AH28</t>
  </si>
  <si>
    <t>AHM JELLY MANGO 80GX12</t>
  </si>
  <si>
    <t>AH29</t>
  </si>
  <si>
    <t>AHM JELLY BANANA 80 GX12</t>
  </si>
  <si>
    <t>AH3</t>
  </si>
  <si>
    <t>AHM CARROT MURABBA 400GX12</t>
  </si>
  <si>
    <t>AH30</t>
  </si>
  <si>
    <t>AHM JELLY MIXED FRUIT 80G X12</t>
  </si>
  <si>
    <t>AH4</t>
  </si>
  <si>
    <t>AHM CHILLI &amp; GARLIC SAUCE 300GX12</t>
  </si>
  <si>
    <t>AH5</t>
  </si>
  <si>
    <t>AHM CORN FLOUR 300GX8</t>
  </si>
  <si>
    <t>AH6</t>
  </si>
  <si>
    <t>AHM CUST BANANA 300GX8</t>
  </si>
  <si>
    <t>AH7</t>
  </si>
  <si>
    <t>AHM CUST MANGO 300GX8</t>
  </si>
  <si>
    <t>AH8</t>
  </si>
  <si>
    <t>AHM CUST MIX FRUIT 300GX8</t>
  </si>
  <si>
    <t>AH9</t>
  </si>
  <si>
    <t>AHM CUST STRAWBERRY 300GX8</t>
  </si>
  <si>
    <t>AS</t>
  </si>
  <si>
    <t>ASHOKA PALAK PANEER 280GX10</t>
  </si>
  <si>
    <t>AS1</t>
  </si>
  <si>
    <t>ASHOKA MATAR PANEER 280GX10</t>
  </si>
  <si>
    <t>AS10</t>
  </si>
  <si>
    <t>ASHOKA BOMBAY PAV BHAJI 280GX10</t>
  </si>
  <si>
    <t>AS13</t>
  </si>
  <si>
    <t>ASHOKA ALOO MUTTAR 280GX10</t>
  </si>
  <si>
    <t>AS2</t>
  </si>
  <si>
    <t>ASHOKA NAVRATN KORMA 280GX10</t>
  </si>
  <si>
    <t>AS3</t>
  </si>
  <si>
    <t xml:space="preserve">ASHOKA PUNJABI CHOLAY 280GX10  </t>
  </si>
  <si>
    <t>AS4</t>
  </si>
  <si>
    <t>ASHOKA SHAHI RAJMAH 280GX10</t>
  </si>
  <si>
    <t>AS5</t>
  </si>
  <si>
    <t>ASHOKA PANEER MAKHANI 280G X 10</t>
  </si>
  <si>
    <t>AS6</t>
  </si>
  <si>
    <t>ASHOKA DAL MAKHANI 280GX10</t>
  </si>
  <si>
    <t>AS7</t>
  </si>
  <si>
    <t>ASHOKA BENGAN BHARTA 280GX10</t>
  </si>
  <si>
    <t>AS8</t>
  </si>
  <si>
    <t>ASHOKA TARKA DAL 280GX10</t>
  </si>
  <si>
    <t>AS9</t>
  </si>
  <si>
    <t>ASHOKA SAAG ALOO 280GX10</t>
  </si>
  <si>
    <t>B1</t>
  </si>
  <si>
    <t>BDM SARSON KA SAAG TIN 800GX12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</si>
  <si>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</si>
  <si>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</si>
  <si>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</si>
  <si>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</si>
  <si>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</si>
  <si>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</si>
  <si>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</si>
  <si>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</si>
  <si>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</si>
  <si>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</si>
  <si>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B15</t>
  </si>
  <si>
    <t>B ALOO BHUJIA 150GX10</t>
  </si>
  <si>
    <t>B19</t>
  </si>
  <si>
    <t>B REWARI GUR 400GX24</t>
  </si>
  <si>
    <t>B2</t>
  </si>
  <si>
    <t>BEST GUAVA BOTTLE 1LTX6</t>
  </si>
  <si>
    <t>B20</t>
  </si>
  <si>
    <t>B BESAN LADOO 400GX24</t>
  </si>
  <si>
    <t>B21</t>
  </si>
  <si>
    <t>B CHIKKI TIL 100G X10</t>
  </si>
  <si>
    <t>B22</t>
  </si>
  <si>
    <t>B GAJJACK PEANUT 400GX28</t>
  </si>
  <si>
    <t>B23</t>
  </si>
  <si>
    <t>B SOAN CAKE 480GX12</t>
  </si>
  <si>
    <t>B24</t>
  </si>
  <si>
    <t>B GAJJACK AGRA GUR 400GX24</t>
  </si>
  <si>
    <t>B25</t>
  </si>
  <si>
    <t>B CHIPS ALL KINDS X1</t>
  </si>
  <si>
    <t>B3</t>
  </si>
  <si>
    <t>BEST GUAVA BOTTLE 250MLX24</t>
  </si>
  <si>
    <t>B4</t>
  </si>
  <si>
    <t>BEST GUAVA CARTA 1LTX6</t>
  </si>
  <si>
    <t>B5</t>
  </si>
  <si>
    <t>BEST GUAVA LATINA 250MLX30</t>
  </si>
  <si>
    <t>B53</t>
  </si>
  <si>
    <t>BGD SUNFLOWER OIL 5 L X 3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</si>
  <si>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</si>
  <si>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</si>
  <si>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</si>
  <si>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</si>
  <si>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</si>
  <si>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</si>
  <si>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</si>
  <si>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</si>
  <si>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BD2</t>
  </si>
  <si>
    <t>BDM SARSON KA SAAG TIN 450GX24</t>
  </si>
  <si>
    <t>BG 82</t>
  </si>
  <si>
    <t>BGD DESI ATTA (BROWN) 10KG X1</t>
  </si>
  <si>
    <t>BG 83</t>
  </si>
  <si>
    <t>BG TOSTED CORN 400G X 12</t>
  </si>
  <si>
    <t>BG1</t>
  </si>
  <si>
    <t>BG BOMBAY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</si>
  <si>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</si>
  <si>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</si>
  <si>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</si>
  <si>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</si>
  <si>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</si>
  <si>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</si>
  <si>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</si>
  <si>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</si>
  <si>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</si>
  <si>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</si>
  <si>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</si>
  <si>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</si>
  <si>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</si>
  <si>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</si>
  <si>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</si>
  <si>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</si>
  <si>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</si>
  <si>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</si>
  <si>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</si>
  <si>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</si>
  <si>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</t>
  </si>
  <si>
    <t>BG CHANA DAL 400G 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</si>
  <si>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</si>
  <si>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</si>
  <si>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</si>
  <si>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</si>
  <si>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</si>
  <si>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</si>
  <si>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</si>
  <si>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</si>
  <si>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</si>
  <si>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</si>
  <si>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</si>
  <si>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</si>
  <si>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</si>
  <si>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</si>
  <si>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</si>
  <si>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500GX12</t>
  </si>
  <si>
    <t>BG28</t>
  </si>
  <si>
    <t>BGD SHAKKAR JAR PACK 500GX12</t>
  </si>
  <si>
    <t>BG29</t>
  </si>
  <si>
    <t>BGD TEA JAR PACK 500GX20</t>
  </si>
  <si>
    <t>BG3</t>
  </si>
  <si>
    <t>BG CHIN CHIN 400G X12</t>
  </si>
  <si>
    <t>BG30</t>
  </si>
  <si>
    <t>BGD TEA JAR PACK 1KGX12</t>
  </si>
  <si>
    <t>BG31</t>
  </si>
  <si>
    <t>BGD TOP DANADAR TEA 1KGX10</t>
  </si>
  <si>
    <t>BG32</t>
  </si>
  <si>
    <t>BGD TOP DANEDAR TEA 500GX20</t>
  </si>
  <si>
    <t>BG33</t>
  </si>
  <si>
    <t>BGD REWDI 200GX48PCS</t>
  </si>
  <si>
    <t>BG34</t>
  </si>
  <si>
    <t>BGD GOOR(IND)PLAIN 500GX12</t>
  </si>
  <si>
    <t>BG35</t>
  </si>
  <si>
    <t>BGD GOOR(IND)MASALA 500GX12</t>
  </si>
  <si>
    <t>BG36</t>
  </si>
  <si>
    <t>BGD MUMRA LADOO200GX6</t>
  </si>
  <si>
    <t>BG37</t>
  </si>
  <si>
    <t>BGD TAMRINDO 400GX50</t>
  </si>
  <si>
    <t>BG38</t>
  </si>
  <si>
    <t>BGD TAMRINDO 200GX100 N</t>
  </si>
  <si>
    <t>BG39</t>
  </si>
  <si>
    <t>BGD PHATKHARY 100GX20</t>
  </si>
  <si>
    <t>BG4</t>
  </si>
  <si>
    <t>BG GHATHIA MIX 400G X12</t>
  </si>
  <si>
    <t>BG40</t>
  </si>
  <si>
    <t>BGD TAMRINDO PASTE 400GX50</t>
  </si>
  <si>
    <t>BG41</t>
  </si>
  <si>
    <t>BGD ANARDANA WHOLE 100GX20</t>
  </si>
  <si>
    <t>BG42</t>
  </si>
  <si>
    <t>BGD MONAKA 200GX10</t>
  </si>
  <si>
    <t>BG43</t>
  </si>
  <si>
    <t>SUPARI SHAHI MEWA 1 X12</t>
  </si>
  <si>
    <t>BG44</t>
  </si>
  <si>
    <t>BGD ALUBOKHARA 200GX10</t>
  </si>
  <si>
    <t>BG45</t>
  </si>
  <si>
    <t xml:space="preserve">BGD PERBOILED RISO 20 KG X 1 </t>
  </si>
  <si>
    <t>BG46</t>
  </si>
  <si>
    <t xml:space="preserve">BGD PERBOILED RISO 5 KG X 1 </t>
  </si>
  <si>
    <t>BG47</t>
  </si>
  <si>
    <t>BGD MURABBA APPLE 1 KG X 12</t>
  </si>
  <si>
    <t>BG48</t>
  </si>
  <si>
    <t>BGD MURABBA AMLA 1 KG X 12</t>
  </si>
  <si>
    <t>BG49</t>
  </si>
  <si>
    <t>BGD MURABBA CARROT 1 KG X 12</t>
  </si>
  <si>
    <t>BG5</t>
  </si>
  <si>
    <t>BG GREEN PEAS 400G  X 12</t>
  </si>
  <si>
    <t>BG50</t>
  </si>
  <si>
    <t>BGD MURABBA HARAR 1 KG X 12</t>
  </si>
  <si>
    <t>BG51</t>
  </si>
  <si>
    <t>BGD BIS COCONUT 300G X20(NO)</t>
  </si>
  <si>
    <t>BG52</t>
  </si>
  <si>
    <t>BGD BIS PUNJABI 350G X20</t>
  </si>
  <si>
    <t>BG53</t>
  </si>
  <si>
    <t>BGD BIS AJWAIN 300G X20</t>
  </si>
  <si>
    <t>BG54</t>
  </si>
  <si>
    <t>BGD BIS JEERA 300G X20</t>
  </si>
  <si>
    <t>BG55</t>
  </si>
  <si>
    <t xml:space="preserve">BGD BIS SUJI 300G X20 </t>
  </si>
  <si>
    <t>BG56</t>
  </si>
  <si>
    <t>BGD BIS KALONJI 300G X20</t>
  </si>
  <si>
    <t>BG57</t>
  </si>
  <si>
    <t xml:space="preserve">BGD BIS DRY FRUIT 300G X20 </t>
  </si>
  <si>
    <t>BG58</t>
  </si>
  <si>
    <t xml:space="preserve">BGD BIS ALMOND 300G X20  </t>
  </si>
  <si>
    <t>BG59</t>
  </si>
  <si>
    <t>BGD CAKE RUSK 400G X20</t>
  </si>
  <si>
    <t>BG6</t>
  </si>
  <si>
    <t>BG GUJRATI MIX 400G X12</t>
  </si>
  <si>
    <t>BG60</t>
  </si>
  <si>
    <t>BGD CHANA+MAKHANA JAR 350GX12</t>
  </si>
  <si>
    <t>BG61</t>
  </si>
  <si>
    <t>BGD BATASHA &amp; SWEET PUFFED RICE 400GX12</t>
  </si>
  <si>
    <t>BG62</t>
  </si>
  <si>
    <t>BGD SWEET PUFFED RICE JAR 200GX12</t>
  </si>
  <si>
    <t>BG7</t>
  </si>
  <si>
    <t>BG KASHMIRI MIX 400G X12</t>
  </si>
  <si>
    <t>BG8</t>
  </si>
  <si>
    <t>BG LAHORI MIX 400G X 12</t>
  </si>
  <si>
    <t>BG81</t>
  </si>
  <si>
    <t>BGD DESI ATTA  10KG X1</t>
  </si>
  <si>
    <t>BG82</t>
  </si>
  <si>
    <t>BGD SWEET MAKHAN WITH ROASTED CHANA400GX12</t>
  </si>
  <si>
    <t>BG9</t>
  </si>
  <si>
    <t>BG PUNJABI MIX 400G X 12</t>
  </si>
  <si>
    <t>BGD51</t>
  </si>
  <si>
    <t>BGD CHANA+MAKHANA JAR 400GX12</t>
  </si>
  <si>
    <t>BGD52</t>
  </si>
  <si>
    <t>BGD SUNFLOWER OIL 1 L  X 15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</si>
  <si>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</si>
  <si>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</si>
  <si>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</si>
  <si>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</si>
  <si>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</si>
  <si>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</si>
  <si>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</si>
  <si>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</si>
  <si>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BGD62</t>
  </si>
  <si>
    <t>BGD CHICKEE SESAME BALL(JAR)400G X12</t>
  </si>
  <si>
    <t>BGD63</t>
  </si>
  <si>
    <t>BGD GREEN CHILLI SAUCE 200G X6</t>
  </si>
  <si>
    <t>BGD64</t>
  </si>
  <si>
    <t>BGD TOMATO KETCHUP 500GX12</t>
  </si>
  <si>
    <t>BGD65</t>
  </si>
  <si>
    <t>BGD TOMATO PUREE 425X12</t>
  </si>
  <si>
    <t>BGD66</t>
  </si>
  <si>
    <t>BGD TOMATO PUREE 825 X6</t>
  </si>
  <si>
    <t>BGD67</t>
  </si>
  <si>
    <t>BGD SARSOON SAAG 400GX12</t>
  </si>
  <si>
    <t>BGD68</t>
  </si>
  <si>
    <t>BGD SARSOON KA SAAG 800GX6</t>
  </si>
  <si>
    <t>BGD69</t>
  </si>
  <si>
    <t>BGD OKRA IN BRINE 400GX12</t>
  </si>
  <si>
    <t>BGD70</t>
  </si>
  <si>
    <t>BGD KARELA IN BRINE 400GX12</t>
  </si>
  <si>
    <t>BGD71</t>
  </si>
  <si>
    <t>BGD PICKLE MIX 1KGX 12</t>
  </si>
  <si>
    <t>BGD72</t>
  </si>
  <si>
    <t>BGD PICKLE MANGO 1KGX12</t>
  </si>
  <si>
    <t>BGD73</t>
  </si>
  <si>
    <t>BGD PICKLE MIX 2KGX4</t>
  </si>
  <si>
    <t>BGD74</t>
  </si>
  <si>
    <t xml:space="preserve">BGD GOOR BHILLI 500GX24 offerta </t>
  </si>
  <si>
    <t>BGD75</t>
  </si>
  <si>
    <t>BGD MANGO PULP KESAR 850X6</t>
  </si>
  <si>
    <t>BGD76</t>
  </si>
  <si>
    <t>BGD MANGO PULP ALPHONSO SLICE 850GX6</t>
  </si>
  <si>
    <t>BGD77</t>
  </si>
  <si>
    <t>BGD PICKLE LIME 1KGX12</t>
  </si>
  <si>
    <t>BGD78</t>
  </si>
  <si>
    <t>BGD PICKLE GREEN CHILLI 1KGX12</t>
  </si>
  <si>
    <t>BGD79</t>
  </si>
  <si>
    <t xml:space="preserve">BGD GOOR JAR PACK 2KGX6  offerta </t>
  </si>
  <si>
    <t>BGD80</t>
  </si>
  <si>
    <t xml:space="preserve">BGD GOOR BHILLI 1KGX 12 offerta </t>
  </si>
  <si>
    <t>BI 1</t>
  </si>
  <si>
    <t>B DRY PETHA 400G X20</t>
  </si>
  <si>
    <t>BI2</t>
  </si>
  <si>
    <t>B TASTY NUT 150GX10</t>
  </si>
  <si>
    <t>BI3</t>
  </si>
  <si>
    <t>B CHATAX  120GX6</t>
  </si>
  <si>
    <t>BI4</t>
  </si>
  <si>
    <t>B BIKANERI BHUJIA 150GX10</t>
  </si>
  <si>
    <t>BI6</t>
  </si>
  <si>
    <t>B CHANA PATAKA 150GX10</t>
  </si>
  <si>
    <t>BI7</t>
  </si>
  <si>
    <t>B CHANA MASALA 150GX10</t>
  </si>
  <si>
    <t>BI8</t>
  </si>
  <si>
    <t>B SOAN PAPADI 250GX48</t>
  </si>
  <si>
    <t>BI9</t>
  </si>
  <si>
    <t>B SOAN PAPADI 500GX24</t>
  </si>
  <si>
    <t>BR1</t>
  </si>
  <si>
    <t>BRAGA CORNMEAL 1KG X10</t>
  </si>
  <si>
    <t>BR2</t>
  </si>
  <si>
    <t>BRAGA CORNMEAL 5KG X1</t>
  </si>
  <si>
    <t>BT1</t>
  </si>
  <si>
    <t>BRIT MILK RUSK 504GX6</t>
  </si>
  <si>
    <t>BT10</t>
  </si>
  <si>
    <t>BRIT WHEAT RUSK 670GX6</t>
  </si>
  <si>
    <t>BT11</t>
  </si>
  <si>
    <t>BROOKE BOND RED LABEL TEA 500GX24</t>
  </si>
  <si>
    <t>BT12</t>
  </si>
  <si>
    <t>BROOKE BOND RED LABLE TEA 1KGX12</t>
  </si>
  <si>
    <t>BT13</t>
  </si>
  <si>
    <t>BROOKE BOND RED LABLE TEA 900GX12</t>
  </si>
  <si>
    <t>BT2</t>
  </si>
  <si>
    <t>BRIT CREAM TREAT BOURBON 400GX24 no</t>
  </si>
  <si>
    <t>BT3</t>
  </si>
  <si>
    <t>BRIT BUTTER COOKIES 12X3X72 no</t>
  </si>
  <si>
    <t>BT4</t>
  </si>
  <si>
    <t>BRIT CASHEW COOKIES 12X3X72G no</t>
  </si>
  <si>
    <t>BT5</t>
  </si>
  <si>
    <t>BRIT PISTA&amp;BADAM COOKIES12X3X72G no</t>
  </si>
  <si>
    <t>BT6</t>
  </si>
  <si>
    <t>BRIT BUTTER COOKIES 72GX24</t>
  </si>
  <si>
    <t>BT7</t>
  </si>
  <si>
    <t xml:space="preserve">BRIT CASHEW COOKIES 72GX24 </t>
  </si>
  <si>
    <t>BT8</t>
  </si>
  <si>
    <t xml:space="preserve">BRIT PISTA/BADAM COOKIES 72GX24 </t>
  </si>
  <si>
    <t>BT9</t>
  </si>
  <si>
    <t>BRIT PUNJABI COOKIES 620GX8</t>
  </si>
  <si>
    <t>D1</t>
  </si>
  <si>
    <t>DABUR ZAITH BLACK SEED 500GX3</t>
  </si>
  <si>
    <t>D10</t>
  </si>
  <si>
    <t>DABUR CHAYWANPRASH 1KGX3</t>
  </si>
  <si>
    <t>D11</t>
  </si>
  <si>
    <t>DABUR CHAYWANPRASH 250GX6</t>
  </si>
  <si>
    <t>D12</t>
  </si>
  <si>
    <t>DABUR CHAYWANPRASH 500GX6</t>
  </si>
  <si>
    <t>D13</t>
  </si>
  <si>
    <t>DABUR CHAYWANPRASH LIGHT500GX6</t>
  </si>
  <si>
    <t>D14</t>
  </si>
  <si>
    <t>DABUR FACE SCRUB NEEM 150MLX6</t>
  </si>
  <si>
    <t>D15</t>
  </si>
  <si>
    <t>DABUR FACE WASH NEEM 150MLX6</t>
  </si>
  <si>
    <t>D16</t>
  </si>
  <si>
    <t>DABUR HAIR COLOUR SANDALWOOD&amp;ROSEX6</t>
  </si>
  <si>
    <t>D17</t>
  </si>
  <si>
    <t>DABUR HAIR CREAM CACTUS 140MLX6</t>
  </si>
  <si>
    <t>D18</t>
  </si>
  <si>
    <t>DABUR HAJMOLA STD 130GX12</t>
  </si>
  <si>
    <t>D19</t>
  </si>
  <si>
    <t>DABUR HAJMOLA PODINA 130GX12</t>
  </si>
  <si>
    <t>D2</t>
  </si>
  <si>
    <t>DABUR AMLA GOLD 200MLX6</t>
  </si>
  <si>
    <t>D20</t>
  </si>
  <si>
    <t>DABUR HAJMULA IMLY 130GX12</t>
  </si>
  <si>
    <t>D21</t>
  </si>
  <si>
    <t>DABUR HAIR COLOUR DARK BROWN  60GX6</t>
  </si>
  <si>
    <t>D22</t>
  </si>
  <si>
    <t>DABUR HAIR COLOUR NATURAL BROWN  60GX6</t>
  </si>
  <si>
    <t>D23</t>
  </si>
  <si>
    <t>DABUR SOAP ALMOND X4</t>
  </si>
  <si>
    <t>D24</t>
  </si>
  <si>
    <t>DABUR SOAP BLACK SEED X4</t>
  </si>
  <si>
    <t>D25</t>
  </si>
  <si>
    <t>DABUR SOAP NEEM X4</t>
  </si>
  <si>
    <t>D26</t>
  </si>
  <si>
    <t>DABUR SOAP OLIVE X4</t>
  </si>
  <si>
    <t>D27</t>
  </si>
  <si>
    <t>DABUR OIL ANMOL COCONUT OIL 500MLX6</t>
  </si>
  <si>
    <t>D28</t>
  </si>
  <si>
    <t>DABUR OIL VATIKA COCONUT 50MLX6</t>
  </si>
  <si>
    <t>D29</t>
  </si>
  <si>
    <t>DABUR OIL BRAHMI 200MLX6</t>
  </si>
  <si>
    <t>D3</t>
  </si>
  <si>
    <t>DABUR AMLA GOLD 300MLX6</t>
  </si>
  <si>
    <t>D30</t>
  </si>
  <si>
    <t>DABUR OIL JASMINE 200MLX6</t>
  </si>
  <si>
    <t>D31</t>
  </si>
  <si>
    <t>DABUR OIL PURE MUSTARD  250MLX6</t>
  </si>
  <si>
    <t>D32</t>
  </si>
  <si>
    <t>DABUR OIL PURE MUSTARD 500MLX6</t>
  </si>
  <si>
    <t>D33</t>
  </si>
  <si>
    <t>DABUR OIL VATIKA CASTOR 200MLX6</t>
  </si>
  <si>
    <t>D34</t>
  </si>
  <si>
    <t>DABUR OIL VATIKA  OLIVE 200MLX6</t>
  </si>
  <si>
    <t>D35</t>
  </si>
  <si>
    <t>DABUR OIL VATIKA ALMOND  200MLX6</t>
  </si>
  <si>
    <t>D36</t>
  </si>
  <si>
    <t>DABUR OIL VATIKA ARGAN HAIR 200MLX6</t>
  </si>
  <si>
    <t>D37</t>
  </si>
  <si>
    <t>DABUR OIL VATIKA BLACK SEED  200MLX6</t>
  </si>
  <si>
    <t>D38</t>
  </si>
  <si>
    <t>DABUR OIL VATIKA CACTUS  200MLX6</t>
  </si>
  <si>
    <t>D39</t>
  </si>
  <si>
    <t>DABUR OIL VATIKA COCONUT 200ML X6</t>
  </si>
  <si>
    <t>D4</t>
  </si>
  <si>
    <t>DABUR AMLA OIL KIDS 200MLX6</t>
  </si>
  <si>
    <t>D40</t>
  </si>
  <si>
    <t>DABUR OIL VATIKA GARLIC 200MLX6</t>
  </si>
  <si>
    <t>D41</t>
  </si>
  <si>
    <t>DABUR OIL VATIKA JOJOBA200MLX6</t>
  </si>
  <si>
    <t>D42</t>
  </si>
  <si>
    <t>DABUR OIL VATIKA COCO HAIR  150MLX6</t>
  </si>
  <si>
    <t>D43</t>
  </si>
  <si>
    <t>DABUR OIL VATIKA COCO HAIR  300MLX6</t>
  </si>
  <si>
    <t>D44</t>
  </si>
  <si>
    <t>DABUR OIL VATIKA SHIKAKAI 200MLX6</t>
  </si>
  <si>
    <t>D45</t>
  </si>
  <si>
    <t>DABUR ROSE SYRUPX12</t>
  </si>
  <si>
    <t>D46</t>
  </si>
  <si>
    <t>DABUR SHAMPOO ALMONDX6</t>
  </si>
  <si>
    <t>D47</t>
  </si>
  <si>
    <t>DABUR SHAMPOO HENNA 200MLX6</t>
  </si>
  <si>
    <t>D48</t>
  </si>
  <si>
    <t>DABUR SHAMPOO LEMON 200MLX6</t>
  </si>
  <si>
    <t>D49</t>
  </si>
  <si>
    <t>DABUR SHAMPOO SHIKAKAI 200MLX6</t>
  </si>
  <si>
    <t>D5</t>
  </si>
  <si>
    <t>DABUR AMLA OIL 100MLX6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</si>
  <si>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</si>
  <si>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</si>
  <si>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</si>
  <si>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</si>
  <si>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</si>
  <si>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</si>
  <si>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</si>
  <si>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</si>
  <si>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</si>
  <si>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</si>
  <si>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</si>
  <si>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</si>
  <si>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</si>
  <si>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</si>
  <si>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</si>
  <si>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</si>
  <si>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</si>
  <si>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</si>
  <si>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</si>
  <si>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</si>
  <si>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</t>
  </si>
  <si>
    <t>DABUR AMLA OIL 200MLX6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</si>
  <si>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</si>
  <si>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</si>
  <si>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</si>
  <si>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</si>
  <si>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</si>
  <si>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</si>
  <si>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</si>
  <si>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</si>
  <si>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</si>
  <si>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</si>
  <si>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</si>
  <si>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</si>
  <si>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</si>
  <si>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</si>
  <si>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D67</t>
  </si>
  <si>
    <t>DABUR CONDITIONER BLACK SEED 200MLX6</t>
  </si>
  <si>
    <t>D68</t>
  </si>
  <si>
    <t>DABUR CONDITIONER ALMOND 200MLX6</t>
  </si>
  <si>
    <t>D69</t>
  </si>
  <si>
    <t>DABUR CONDITIONER ARGAN 200MLX6</t>
  </si>
  <si>
    <t>D7</t>
  </si>
  <si>
    <t>DABUR AMLA OIL 300MLX6</t>
  </si>
  <si>
    <t>D70</t>
  </si>
  <si>
    <t>DABUR CONDITIONER CACTUS 200MLX6</t>
  </si>
  <si>
    <t>D71</t>
  </si>
  <si>
    <t>DABUR CONDITIONER EGG 200MLX6</t>
  </si>
  <si>
    <t>D72</t>
  </si>
  <si>
    <t>DABUR CONDITIONER GARLIC 200MLX6</t>
  </si>
  <si>
    <t>D73</t>
  </si>
  <si>
    <t>DABUR CONDITIONER HENNA 200MLX6</t>
  </si>
  <si>
    <t>D74</t>
  </si>
  <si>
    <t>DABUR CONDITIONER LEMON 200MLX6</t>
  </si>
  <si>
    <t>D75</t>
  </si>
  <si>
    <t>DABUR CONDITIONER OLIVE 200MLX6</t>
  </si>
  <si>
    <t>D76</t>
  </si>
  <si>
    <t>DABUR CONDITIONER SHIKAKAI 200MLX6</t>
  </si>
  <si>
    <t>D77</t>
  </si>
  <si>
    <t>DABUR CONDITIONER TROPICAL COCONUT 200MLX6</t>
  </si>
  <si>
    <t>D78</t>
  </si>
  <si>
    <t>DABUR CONDITIONER VIRGIN OLIVE N&amp;P 200MLX6</t>
  </si>
  <si>
    <t>D79</t>
  </si>
  <si>
    <t>DABUR CONDITIONER WILD CACTUS 200MLX6</t>
  </si>
  <si>
    <t>D8</t>
  </si>
  <si>
    <t>DABUR CACTUS HAIR MASK 500GX3</t>
  </si>
  <si>
    <t>D80</t>
  </si>
  <si>
    <t>DABUR HAIR COLOUR BLACK  60GX6</t>
  </si>
  <si>
    <t>D81</t>
  </si>
  <si>
    <t>DABUR HAIR COLOUR BURGENDY  60GX6</t>
  </si>
  <si>
    <t>D82</t>
  </si>
  <si>
    <t>DABUR HAIR CREAM ARGON 140MLX6</t>
  </si>
  <si>
    <t>D83</t>
  </si>
  <si>
    <t>DABUR HAIR MASK BLACK SEED 500GX3</t>
  </si>
  <si>
    <t>D84</t>
  </si>
  <si>
    <t>DABUR AMLA ANTI DANDRUFF HAIR OIL 200MLX6</t>
  </si>
  <si>
    <t>D85</t>
  </si>
  <si>
    <t>DABUR SOAP SANDALWOOD X6</t>
  </si>
  <si>
    <t>D86</t>
  </si>
  <si>
    <t>DABUR HAIR MASK EGG PROTEIN 500GX3</t>
  </si>
  <si>
    <t>D87</t>
  </si>
  <si>
    <t>DABUR AMLA COOLING HAIR OIL 200MLX6</t>
  </si>
  <si>
    <t>D88</t>
  </si>
  <si>
    <t>DABUR TOOTHPASTE CHARCOLE 100GX6</t>
  </si>
  <si>
    <t>D89</t>
  </si>
  <si>
    <t>DABUR VATIKA CASTOR HAIR OIL X 6</t>
  </si>
  <si>
    <t>D9</t>
  </si>
  <si>
    <t>DABUR CARDAMOM EXTRACT 60MLX6</t>
  </si>
  <si>
    <t>D90</t>
  </si>
  <si>
    <t>DABUR VATIKA SOAP SANDAL X 72</t>
  </si>
  <si>
    <t>D91</t>
  </si>
  <si>
    <t>DABUR VATIKA HERBAL HENNA SANDAL X 24</t>
  </si>
  <si>
    <t>D92</t>
  </si>
  <si>
    <t>DABUR VATIKA HERBAL HENNA OUDH X 24</t>
  </si>
  <si>
    <t>F1</t>
  </si>
  <si>
    <t xml:space="preserve">FARINA BARAGA CHAPATI 10 KG X 1 </t>
  </si>
  <si>
    <t>F10</t>
  </si>
  <si>
    <t>FARINA BARAGA CHAPATI 5 KG</t>
  </si>
  <si>
    <t>F11</t>
  </si>
  <si>
    <t>FARINA AASHIRAWAD 5KG X 4</t>
  </si>
  <si>
    <t>F12</t>
  </si>
  <si>
    <t>FARINA AASHIRAWAD 10 KG X 2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</si>
  <si>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</si>
  <si>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</si>
  <si>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</si>
  <si>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</si>
  <si>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</si>
  <si>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</si>
  <si>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</si>
  <si>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</si>
  <si>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</si>
  <si>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</si>
  <si>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</si>
  <si>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</si>
  <si>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</si>
  <si>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</si>
  <si>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F9</t>
  </si>
  <si>
    <t>FARINA AASHIRAWAD MULTIGRAINS 5KG X 4</t>
  </si>
  <si>
    <t>FC1</t>
  </si>
  <si>
    <t>FOOD COLOUR GREEN SMALLX 12</t>
  </si>
  <si>
    <t>FC2</t>
  </si>
  <si>
    <t>FOOD COLOUR ORANGE SMALL X 12</t>
  </si>
  <si>
    <t>FC3</t>
  </si>
  <si>
    <t>FOOD COLOUR ORANGE BIG(4) X 20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</si>
  <si>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</si>
  <si>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</si>
  <si>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</si>
  <si>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</si>
  <si>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</si>
  <si>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</si>
  <si>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</si>
  <si>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</si>
  <si>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</si>
  <si>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</si>
  <si>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FC9</t>
  </si>
  <si>
    <t>FK1</t>
  </si>
  <si>
    <t>FALAK BASMATI EXTREME 5 KG X 4</t>
  </si>
  <si>
    <t>FK10</t>
  </si>
  <si>
    <t>SALAM BASMATI RICE 20 KG X 1</t>
  </si>
  <si>
    <t>FK11</t>
  </si>
  <si>
    <t>FALAK SUPER RICE 20 KG X 1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</si>
  <si>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</si>
  <si>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</si>
  <si>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</si>
  <si>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</si>
  <si>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</si>
  <si>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</si>
  <si>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</si>
  <si>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</si>
  <si>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</si>
  <si>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</si>
  <si>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</si>
  <si>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</si>
  <si>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</si>
  <si>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</si>
  <si>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</si>
  <si>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</si>
  <si>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FL</t>
  </si>
  <si>
    <t>F ALING GONCHING SHRMP CRACKERS 40X70G</t>
  </si>
  <si>
    <t>FL1</t>
  </si>
  <si>
    <t>F BOY BAWANG BBQ 40X100G</t>
  </si>
  <si>
    <t>FL10</t>
  </si>
  <si>
    <t>F LESLIE CLOVER CHIPS BBQ FLAVOR 40X55G</t>
  </si>
  <si>
    <t>FL11</t>
  </si>
  <si>
    <t>F LESLIE CLOVER CHEESE FLAVOR 40X55G</t>
  </si>
  <si>
    <t>FL12</t>
  </si>
  <si>
    <t>F LUCKY ME NOODLES BEEF FLAOVOR 72X55G</t>
  </si>
  <si>
    <t>FL13</t>
  </si>
  <si>
    <t>F LUCKY ME NOODLES CHICKEN FLAVOR 72X55G</t>
  </si>
  <si>
    <t>FL14</t>
  </si>
  <si>
    <t>F LUCKY ME PANCIT CANTON CALAMANSI 72X80G</t>
  </si>
  <si>
    <t>FL15</t>
  </si>
  <si>
    <t>F LUCKY ME SUPREME BOWL BULALO 30X70G</t>
  </si>
  <si>
    <t>FL16</t>
  </si>
  <si>
    <t>F LUCKY ME SUPREME BOWL CHICKEN 30X70G</t>
  </si>
  <si>
    <t>FL17</t>
  </si>
  <si>
    <t>F LUCKY ME SUPREME BOWL LA PAZ BATCHOY 30X70G</t>
  </si>
  <si>
    <t>FL18</t>
  </si>
  <si>
    <t>F OISHI PRAWN CRACKERS HOT 50X60G</t>
  </si>
  <si>
    <t>FL19</t>
  </si>
  <si>
    <t>F OISHI PRAWN CRACKERS REG 50X60G</t>
  </si>
  <si>
    <t>FL2</t>
  </si>
  <si>
    <t>F BOY BAWANG GARLIC 40X100G</t>
  </si>
  <si>
    <t>FL20</t>
  </si>
  <si>
    <t>F RAM TOMATO SAUCE 48X250G</t>
  </si>
  <si>
    <t>FL21</t>
  </si>
  <si>
    <t>F RAM TOMATO SPAGHETTI SAUCE 36X250G</t>
  </si>
  <si>
    <t>FL22</t>
  </si>
  <si>
    <t>F RICOA CURLY TOPS TWISTED WRAOPPED 24X30X150G</t>
  </si>
  <si>
    <t>FL23</t>
  </si>
  <si>
    <t>F SILVER SWAN SOY SAUCE 12X1LT</t>
  </si>
  <si>
    <t>FL24</t>
  </si>
  <si>
    <t>F SUPER Q PANCIT CANTON 30X227G</t>
  </si>
  <si>
    <t>FL25</t>
  </si>
  <si>
    <t>F SUPER Q GOLDEN BIHON30X454G</t>
  </si>
  <si>
    <t>FL26</t>
  </si>
  <si>
    <t>F SUPER Q PALABOK 30X454G</t>
  </si>
  <si>
    <t>FL27</t>
  </si>
  <si>
    <t>F UFC BANANA SAUCE HOT 24X320G</t>
  </si>
  <si>
    <t>FL28</t>
  </si>
  <si>
    <t>F UFC BANANA SAUCE REG 18X550G</t>
  </si>
  <si>
    <t>FL3</t>
  </si>
  <si>
    <t>F DATU PUTI SOY SAUCE 12X1LT</t>
  </si>
  <si>
    <t>FL4</t>
  </si>
  <si>
    <t>F DATU PUTI VINEGAR 12X1LT</t>
  </si>
  <si>
    <t>FL5</t>
  </si>
  <si>
    <t>F GRANNY GOOSE TORTILLOS BBQ 50X100G</t>
  </si>
  <si>
    <t>FL6</t>
  </si>
  <si>
    <t>F GRANNY GOOSE TORTILLOS CHEESE 50X100G</t>
  </si>
  <si>
    <t>FL7</t>
  </si>
  <si>
    <t>F GROWERS GARLIC FLAVOUR 24X80G</t>
  </si>
  <si>
    <t>FL8</t>
  </si>
  <si>
    <t>F JBC DING DONG MIXED NUTS 60X100G</t>
  </si>
  <si>
    <t>FL9</t>
  </si>
  <si>
    <t>F KNORR TAMARIND MIX 144X40G</t>
  </si>
  <si>
    <t>G1</t>
  </si>
  <si>
    <t>GOA TEA 1 KG X 6</t>
  </si>
  <si>
    <t>G13</t>
  </si>
  <si>
    <t>GITS MEDU VADAI 200GX10</t>
  </si>
  <si>
    <t>G14</t>
  </si>
  <si>
    <t>GITS SAMBHAR MIX 200G X 10</t>
  </si>
  <si>
    <t>G2</t>
  </si>
  <si>
    <t>GOA TEA 450GX12</t>
  </si>
  <si>
    <t>GT1</t>
  </si>
  <si>
    <t>GITS DAHI BARA 200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</si>
  <si>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</si>
  <si>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</si>
  <si>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</si>
  <si>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</si>
  <si>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</si>
  <si>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</si>
  <si>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GT2</t>
  </si>
  <si>
    <t>GITS DOSAI 500 G X 5</t>
  </si>
  <si>
    <t>GT3</t>
  </si>
  <si>
    <t>GITS DOSAI MIX 200 G X 10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</si>
  <si>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</si>
  <si>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</si>
  <si>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</si>
  <si>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</si>
  <si>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</si>
  <si>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</si>
  <si>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</si>
  <si>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</si>
  <si>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</si>
  <si>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</si>
  <si>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</si>
  <si>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</si>
  <si>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HD 100</t>
  </si>
  <si>
    <t>HR MATHIS MAHARASTRA BHAKARBADI 200X24***</t>
  </si>
  <si>
    <t>HD1</t>
  </si>
  <si>
    <t>HR ALL IN ONE 200 G X 10</t>
  </si>
  <si>
    <t>HD10</t>
  </si>
  <si>
    <t xml:space="preserve">HR COOKIES ATTA 200GX24 offerta </t>
  </si>
  <si>
    <t>HD100</t>
  </si>
  <si>
    <t>HR MOONG DALL 40GX12</t>
  </si>
  <si>
    <t>HD101</t>
  </si>
  <si>
    <t>HR BOONDI MASALA 400GX5</t>
  </si>
  <si>
    <t>HD102</t>
  </si>
  <si>
    <t>HR KHATTA METHA 40GX12</t>
  </si>
  <si>
    <t>HD103</t>
  </si>
  <si>
    <t>HR ALOO BHUJIA 40GX12</t>
  </si>
  <si>
    <t>HD104</t>
  </si>
  <si>
    <t>HR BHUJIA MAS 40GX12</t>
  </si>
  <si>
    <t>HD105</t>
  </si>
  <si>
    <t>HR NAVRATAN 40GX12</t>
  </si>
  <si>
    <t>HD106</t>
  </si>
  <si>
    <t xml:space="preserve">HR COOKIES KAJU 200GX24 **offerta </t>
  </si>
  <si>
    <t>HD106A</t>
  </si>
  <si>
    <t>HR COOKIES COCONUT 360G X 6 **</t>
  </si>
  <si>
    <t>HD107</t>
  </si>
  <si>
    <t>HRR DAL PALAK 300GX40</t>
  </si>
  <si>
    <t>HD108</t>
  </si>
  <si>
    <t>HR MURUKKU 200GX10</t>
  </si>
  <si>
    <t>HD109</t>
  </si>
  <si>
    <t>HR DIET MURMURA 180GX6</t>
  </si>
  <si>
    <t>HD11</t>
  </si>
  <si>
    <t>HR BOONDI 200 G X 10</t>
  </si>
  <si>
    <t>HD110</t>
  </si>
  <si>
    <t>HR GATHIYA MIX 200G X5</t>
  </si>
  <si>
    <t>HD111</t>
  </si>
  <si>
    <t>HR LONG SEV 200GX10</t>
  </si>
  <si>
    <t>HD112</t>
  </si>
  <si>
    <t>HR COOKIES ATTA 400 G X 6</t>
  </si>
  <si>
    <t>HD112A</t>
  </si>
  <si>
    <t>HR COOKIES JEERA 300G X 6***</t>
  </si>
  <si>
    <t>HD113</t>
  </si>
  <si>
    <t>HR COOKIES ATTA KHATAI 300G X 6 **</t>
  </si>
  <si>
    <t>HD113A</t>
  </si>
  <si>
    <t>HR COOKIES AJWAIN 300G X6 **</t>
  </si>
  <si>
    <t>HD114</t>
  </si>
  <si>
    <t>HR SABJI PAKORA 150X 8</t>
  </si>
  <si>
    <t>HD115</t>
  </si>
  <si>
    <t>HR GOLDEN MIXTURE 150GX 12</t>
  </si>
  <si>
    <t>HD116</t>
  </si>
  <si>
    <t>HR BANANA CHIPS 180G X6</t>
  </si>
  <si>
    <t>HD117</t>
  </si>
  <si>
    <t>HR KARA BOONDI 180G X10</t>
  </si>
  <si>
    <t>HD118</t>
  </si>
  <si>
    <t>HR MADRAS MIXTURE 200G X10</t>
  </si>
  <si>
    <t>HD119</t>
  </si>
  <si>
    <t>HR KERALA MIXTURE 180G X10</t>
  </si>
  <si>
    <t>HD12</t>
  </si>
  <si>
    <t>HR BOONDI 400 G X 5</t>
  </si>
  <si>
    <t>HD120</t>
  </si>
  <si>
    <t>HR SWEETS MOTICHOOR LADOO 300G X16</t>
  </si>
  <si>
    <t>HD121</t>
  </si>
  <si>
    <t>HR SWEETS MILK CAKE 300G X16</t>
  </si>
  <si>
    <t>HD122</t>
  </si>
  <si>
    <t>HR SWEETS KAJU KALTLI 300G X16</t>
  </si>
  <si>
    <t>HD13</t>
  </si>
  <si>
    <t>HR BOONDI MAS 200 G X 10</t>
  </si>
  <si>
    <t>HD14</t>
  </si>
  <si>
    <t>HR CHANA CRACKER 200 G X 10</t>
  </si>
  <si>
    <t>HD15</t>
  </si>
  <si>
    <t>HR CHANA DAL 200 G X 10</t>
  </si>
  <si>
    <t>HD16</t>
  </si>
  <si>
    <t>HR CHANA DAL 400 G X 5</t>
  </si>
  <si>
    <t>HD17</t>
  </si>
  <si>
    <t>HR CHANACHUR  200 G X10</t>
  </si>
  <si>
    <t>HD18</t>
  </si>
  <si>
    <t xml:space="preserve">HR COOKIES ALMOND 200 G X 24 **offeta </t>
  </si>
  <si>
    <t>HD19</t>
  </si>
  <si>
    <t>HR COOKIES ALMOND&amp;PISTA 200 G X 24</t>
  </si>
  <si>
    <t>HD2</t>
  </si>
  <si>
    <t>HR ALOO BHUJIA 200 G X 10</t>
  </si>
  <si>
    <t>HD20</t>
  </si>
  <si>
    <t xml:space="preserve">HR COOKIES COCONUT 200 G X 24 **offerta </t>
  </si>
  <si>
    <t>HD21</t>
  </si>
  <si>
    <t xml:space="preserve">HR COOKIES JEERA 200 G X 24 **offerta </t>
  </si>
  <si>
    <t>HD22</t>
  </si>
  <si>
    <t xml:space="preserve">HR COOKIES KAJU&amp;PISTA  200 G X 24 offerta </t>
  </si>
  <si>
    <t>HD23</t>
  </si>
  <si>
    <t>HR COOKIES MULTIGRAIN 200 G X 24</t>
  </si>
  <si>
    <t>HD24</t>
  </si>
  <si>
    <t>HR DAL BIJI 200 G X 10</t>
  </si>
  <si>
    <t>HD25</t>
  </si>
  <si>
    <t xml:space="preserve">HR DRY PETHA 400 G X 20 </t>
  </si>
  <si>
    <t>HD26</t>
  </si>
  <si>
    <t>HR BHELPURI FATAFAT 150 G X 6</t>
  </si>
  <si>
    <t>HD27</t>
  </si>
  <si>
    <t>HR SWEETS GULAB JAMUN 1 KG X 12 oferta</t>
  </si>
  <si>
    <t>HD28</t>
  </si>
  <si>
    <t>HR KABALI CHANA 200 G X 10</t>
  </si>
  <si>
    <t>HD29</t>
  </si>
  <si>
    <t>HR KAJU MIX 200 G X 15</t>
  </si>
  <si>
    <t>HD3</t>
  </si>
  <si>
    <t>HR ALOO MASALA 150 G X 24</t>
  </si>
  <si>
    <t>HD30</t>
  </si>
  <si>
    <t xml:space="preserve">HR KALAM PETHA 1 KG X 12 </t>
  </si>
  <si>
    <t>HD31</t>
  </si>
  <si>
    <t>HR KASHMIR MIX 200 G X 15</t>
  </si>
  <si>
    <t>HD32</t>
  </si>
  <si>
    <t>HR KASHMIRI MIX 400 G X 5</t>
  </si>
  <si>
    <t>HD33</t>
  </si>
  <si>
    <t>HR LIGHT MURMURA 180G X 6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</si>
  <si>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</si>
  <si>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</si>
  <si>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</si>
  <si>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</si>
  <si>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</si>
  <si>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</si>
  <si>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</si>
  <si>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</si>
  <si>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</si>
  <si>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</si>
  <si>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</si>
  <si>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</si>
  <si>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</t>
  </si>
  <si>
    <t>HR HULI MURUKU 180 GX10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</si>
  <si>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</si>
  <si>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</si>
  <si>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</si>
  <si>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</si>
  <si>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</si>
  <si>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</si>
  <si>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</si>
  <si>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</si>
  <si>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</si>
  <si>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</si>
  <si>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</si>
  <si>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</si>
  <si>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</si>
  <si>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</si>
  <si>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</si>
  <si>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</si>
  <si>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</si>
  <si>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</si>
  <si>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</si>
  <si>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 xml:space="preserve">HR PUNJABI TAKDA 200 G X 10 </t>
  </si>
  <si>
    <t>HD5</t>
  </si>
  <si>
    <t>HR BHELPURI 200 G X 10</t>
  </si>
  <si>
    <t>HD50</t>
  </si>
  <si>
    <t>HR SWEETS RASGULLA 1 KG X 12 offerta</t>
  </si>
  <si>
    <t>HD51</t>
  </si>
  <si>
    <t xml:space="preserve">HR SWEETS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</si>
  <si>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</si>
  <si>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</si>
  <si>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</si>
  <si>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</si>
  <si>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</si>
  <si>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</si>
  <si>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</si>
  <si>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</si>
  <si>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</si>
  <si>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</si>
  <si>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</si>
  <si>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 xml:space="preserve">HR SOYSTIX CHATPATA MAS 150 G X 6  </t>
  </si>
  <si>
    <t>HD58</t>
  </si>
  <si>
    <t>HRR CHOLEY MASALA300 G X 40</t>
  </si>
  <si>
    <t>HD59</t>
  </si>
  <si>
    <t>HRR DAL MAKHANI 300 G X 40</t>
  </si>
  <si>
    <t>HD6</t>
  </si>
  <si>
    <t>HR BHUJIA MAS 200 G X 10</t>
  </si>
  <si>
    <t>HD60</t>
  </si>
  <si>
    <t>HRR DUM ALOO X 40</t>
  </si>
  <si>
    <t>HD61</t>
  </si>
  <si>
    <t>HRR VEG. PULO 200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</si>
  <si>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</si>
  <si>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</si>
  <si>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</si>
  <si>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</si>
  <si>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</si>
  <si>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</si>
  <si>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</si>
  <si>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</si>
  <si>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</si>
  <si>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</si>
  <si>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</si>
  <si>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</si>
  <si>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</si>
  <si>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DAL TADKA 300 G X 40</t>
  </si>
  <si>
    <t>HD69</t>
  </si>
  <si>
    <t>HRR PALAK PANNER 300GX40</t>
  </si>
  <si>
    <t>HD7</t>
  </si>
  <si>
    <t xml:space="preserve">HR BHUJJIA PLAIN 200 G X 10 </t>
  </si>
  <si>
    <t>HD70</t>
  </si>
  <si>
    <t>HRR MUTTER PANNER300GX40</t>
  </si>
  <si>
    <t>HD71</t>
  </si>
  <si>
    <t>HR BHELPURI  WITH CHUTNEY 200GX10</t>
  </si>
  <si>
    <t>HD72</t>
  </si>
  <si>
    <t>HR ALOO SEV CRAZY MAS200GX10</t>
  </si>
  <si>
    <t>HD73</t>
  </si>
  <si>
    <t>HR SHAHI MIX 200GX15</t>
  </si>
  <si>
    <t>HD74</t>
  </si>
  <si>
    <t>HR CHAM CHAM 1KGX12</t>
  </si>
  <si>
    <t>HD75</t>
  </si>
  <si>
    <t>HR GUJRATI MIX 200GX10</t>
  </si>
  <si>
    <t>HD76</t>
  </si>
  <si>
    <t>HR KARANCHI MIX 200 G X 10</t>
  </si>
  <si>
    <t>HD77</t>
  </si>
  <si>
    <t>HR CHANA DAL NIBULA 200 G X 10</t>
  </si>
  <si>
    <t>HD78</t>
  </si>
  <si>
    <t>HR RATLAMI 200 G X 10</t>
  </si>
  <si>
    <t>HD79</t>
  </si>
  <si>
    <t>HR MATHIS PALAK MATHRI 200 G X 10</t>
  </si>
  <si>
    <t>HD8</t>
  </si>
  <si>
    <t>HR BOMBAY CHANA 200 G X 10</t>
  </si>
  <si>
    <t>HD80</t>
  </si>
  <si>
    <t>HR SYRUP ROSE 750MLX12 OFFERTA</t>
  </si>
  <si>
    <t>HD81</t>
  </si>
  <si>
    <t>HR SYRUP ORANGE CRUSH 750MLX12 OFFERTA</t>
  </si>
  <si>
    <t>HD82</t>
  </si>
  <si>
    <t>HR SYRUP PINEAPPLE CRUSH 750MLX12 OFFERTA</t>
  </si>
  <si>
    <t>HD83</t>
  </si>
  <si>
    <t>HR SYRUP MANGO PANNA 750MLX12 OFFERTA</t>
  </si>
  <si>
    <t>HD84</t>
  </si>
  <si>
    <t>HR SYRUPTHANDAI KESARIA 750MLX12 OFFERTA</t>
  </si>
  <si>
    <t>HD85</t>
  </si>
  <si>
    <t>HR SYRUP BADAM KESARIA 750MLX12 OFFERTA</t>
  </si>
  <si>
    <t>HD86</t>
  </si>
  <si>
    <t>HR ALOO BHUJJIA COCTAIL 200GX10</t>
  </si>
  <si>
    <t>HD87</t>
  </si>
  <si>
    <t>HR MATHIS TIKONI  200GX24</t>
  </si>
  <si>
    <t>HD88</t>
  </si>
  <si>
    <t>HR MATHIS KARELA  200GX24</t>
  </si>
  <si>
    <t>HD89</t>
  </si>
  <si>
    <t>HR CHAT PAPDI 130GX24</t>
  </si>
  <si>
    <t>HD9</t>
  </si>
  <si>
    <t>HR BOMBAY MIX 200 G X 10</t>
  </si>
  <si>
    <t>HD90</t>
  </si>
  <si>
    <t>HR MATHIS BHAKARWADI BIKANERI 200GX24 **</t>
  </si>
  <si>
    <t>HD91</t>
  </si>
  <si>
    <t>HR MATHIS NAMAK PARA 200G X 24***</t>
  </si>
  <si>
    <t>HD92</t>
  </si>
  <si>
    <t>HR CORNCHY 125GX16</t>
  </si>
  <si>
    <t>HD93</t>
  </si>
  <si>
    <t>HR CHILLI CHATAK LACHHA 200GX5</t>
  </si>
  <si>
    <t>HD94</t>
  </si>
  <si>
    <t>HR MATHIS METHI PURI 200GX24 **</t>
  </si>
  <si>
    <t>HD95</t>
  </si>
  <si>
    <t>HR MATHIS MAIDA MATAR 130GX24</t>
  </si>
  <si>
    <t>HD96</t>
  </si>
  <si>
    <t>HR KAJU COOKIES 200X24</t>
  </si>
  <si>
    <t>HD97</t>
  </si>
  <si>
    <t>HR MATHIS ACHARI  200GX24</t>
  </si>
  <si>
    <t>HD98</t>
  </si>
  <si>
    <t>HR MATHIS GOL  200X24***</t>
  </si>
  <si>
    <t>HD99</t>
  </si>
  <si>
    <t>ALOO BHUJIA 40GX10</t>
  </si>
  <si>
    <t>HE1</t>
  </si>
  <si>
    <t>HEERA BAJRA FLOUR 1 KG X 12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</si>
  <si>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</si>
  <si>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</si>
  <si>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</si>
  <si>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</si>
  <si>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</si>
  <si>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</si>
  <si>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</si>
  <si>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</si>
  <si>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</si>
  <si>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</si>
  <si>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</si>
  <si>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</si>
  <si>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</si>
  <si>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</si>
  <si>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</si>
  <si>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</si>
  <si>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</si>
  <si>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</si>
  <si>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</si>
  <si>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</si>
  <si>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</t>
  </si>
  <si>
    <t>HEERA CORN FLOUR 500G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</si>
  <si>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</si>
  <si>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</si>
  <si>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</si>
  <si>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</si>
  <si>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</si>
  <si>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</si>
  <si>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</si>
  <si>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</si>
  <si>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</si>
  <si>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</si>
  <si>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</si>
  <si>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</si>
  <si>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</si>
  <si>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</si>
  <si>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</si>
  <si>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</si>
  <si>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</si>
  <si>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offerta </t>
  </si>
  <si>
    <t>HE29</t>
  </si>
  <si>
    <t>HEERA GHEE 500 G X 12</t>
  </si>
  <si>
    <t>HE3</t>
  </si>
  <si>
    <t>HEERA AG PURE ROSE X 12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</si>
  <si>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</si>
  <si>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</si>
  <si>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</si>
  <si>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</si>
  <si>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</si>
  <si>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</si>
  <si>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</si>
  <si>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</si>
  <si>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</si>
  <si>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A1 MALTHI POWDER X12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</si>
  <si>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</si>
  <si>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</si>
  <si>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</si>
  <si>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</si>
  <si>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</si>
  <si>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</si>
  <si>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</si>
  <si>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</si>
  <si>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</si>
  <si>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</si>
  <si>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HE4</t>
  </si>
  <si>
    <t>HEERA AG PURE RUDRAKSH X12</t>
  </si>
  <si>
    <t>HE40</t>
  </si>
  <si>
    <t>HEERA OKRA 400 G X 12</t>
  </si>
  <si>
    <t>HE41</t>
  </si>
  <si>
    <t>HEERA TIN PALAK PANEER 450 G X 12</t>
  </si>
  <si>
    <t>HE42</t>
  </si>
  <si>
    <t>HEERA PHOOL MAKHANA 100 G X 10</t>
  </si>
  <si>
    <t>HE43</t>
  </si>
  <si>
    <t>HEERA PUNJABI WARIAN 300 G X12</t>
  </si>
  <si>
    <t>HE44</t>
  </si>
  <si>
    <t>HEERA RATHAY 100 G X 20</t>
  </si>
  <si>
    <t>HE45</t>
  </si>
  <si>
    <t>HEERA SARSON KA SAAG 450 G X 12</t>
  </si>
  <si>
    <t>HE46</t>
  </si>
  <si>
    <t>HEERA SARSON KA SAAG 800 G X 12</t>
  </si>
  <si>
    <t>HE47</t>
  </si>
  <si>
    <t>HEERA SAMO RICE 400 G X 20</t>
  </si>
  <si>
    <t>HE48</t>
  </si>
  <si>
    <t>HEERA SHAKKAR 1 KG X 12</t>
  </si>
  <si>
    <t>HE49</t>
  </si>
  <si>
    <t>HEERA SHAKKAR 400 G X 24</t>
  </si>
  <si>
    <t>HE5</t>
  </si>
  <si>
    <t>HEERA AMLA POWDER 100 G X 20</t>
  </si>
  <si>
    <t>HE50</t>
  </si>
  <si>
    <t>HEERA SHAKKAR 500G X 10</t>
  </si>
  <si>
    <t>HE51</t>
  </si>
  <si>
    <t>HEERA SINGODA 400 G X 10</t>
  </si>
  <si>
    <t>HE52</t>
  </si>
  <si>
    <t>HEERA SONGI 100 G X 20</t>
  </si>
  <si>
    <t>HE53</t>
  </si>
  <si>
    <t>HEERA SONGI 250 G X 20</t>
  </si>
  <si>
    <t>HE54</t>
  </si>
  <si>
    <t>HEERA STAR ANI SEED 100 G X 20</t>
  </si>
  <si>
    <t>HE55</t>
  </si>
  <si>
    <t xml:space="preserve">HEERA URID FLOUR 1 KG X 12 </t>
  </si>
  <si>
    <t>HE56</t>
  </si>
  <si>
    <t xml:space="preserve">BGD SHAKAR JAR PACK 1KG X12 </t>
  </si>
  <si>
    <t>HE57</t>
  </si>
  <si>
    <t>HEERA TIN NAVRATAN KORMA450GX12</t>
  </si>
  <si>
    <t>HE58</t>
  </si>
  <si>
    <t>HEERA TIN PANEER TIKKA MAS450GX12</t>
  </si>
  <si>
    <t>HE59</t>
  </si>
  <si>
    <t>HEERA TUKMARIA (BASIL SEED) 100GX20</t>
  </si>
  <si>
    <t>HE6</t>
  </si>
  <si>
    <t>HEERA ANARDANA PWD 100 G X 12</t>
  </si>
  <si>
    <t>HE60</t>
  </si>
  <si>
    <t>HEERA BJ CORNFLAKE MIX 300X6</t>
  </si>
  <si>
    <t>HE61</t>
  </si>
  <si>
    <t>HEERA BJ HOT CHEVDA 300G X 6</t>
  </si>
  <si>
    <t>HE62</t>
  </si>
  <si>
    <t>HEERA BJ FINE SEV 350G X 6</t>
  </si>
  <si>
    <t>HE63</t>
  </si>
  <si>
    <t>HEERA BJ PUNJABI MIX 350G X 6</t>
  </si>
  <si>
    <t>HE64</t>
  </si>
  <si>
    <t>HEERA BJ KASHMIRI MIX 350G X 6</t>
  </si>
  <si>
    <t>HE65</t>
  </si>
  <si>
    <t>HEERA BJ GREEN PEA WITH PEANUTS 260G X 6</t>
  </si>
  <si>
    <t>HE66</t>
  </si>
  <si>
    <t>HEERA BJ SEV MAMRA WITH PEANUTS 300G X 6</t>
  </si>
  <si>
    <t>HE68</t>
  </si>
  <si>
    <t>HEERA BJ BALTI MIX 350G X 6</t>
  </si>
  <si>
    <t>HE69</t>
  </si>
  <si>
    <t>HEERA BJ BOMBAY MIX 350X6</t>
  </si>
  <si>
    <t>HE7</t>
  </si>
  <si>
    <t>HEERA ANARDANA WHOLE 100 G X 20</t>
  </si>
  <si>
    <t>HE70</t>
  </si>
  <si>
    <t>HEERA ROSE WATER 12X190ML</t>
  </si>
  <si>
    <t>HE71</t>
  </si>
  <si>
    <t>HEERA COCONUT HALVES 300GX10</t>
  </si>
  <si>
    <t>HE8</t>
  </si>
  <si>
    <t>HEERA TIN BAIGHAN BHARTA 450 G X 12</t>
  </si>
  <si>
    <t>HE9</t>
  </si>
  <si>
    <t>HEERA BAJRA FLOUR 1 KG X 6*</t>
  </si>
  <si>
    <t>HEA54</t>
  </si>
  <si>
    <t>HEERA STAR ANI SEED 50 X 20</t>
  </si>
  <si>
    <t>HM</t>
  </si>
  <si>
    <t>HM OIL MUSTARD 250ML X12</t>
  </si>
  <si>
    <t>HM1</t>
  </si>
  <si>
    <t>HM HENNA BLACK 150G X6</t>
  </si>
  <si>
    <t>HM10</t>
  </si>
  <si>
    <t>HM FW OIL CONTROL WITH LEMON EXTRACT 150ML X12</t>
  </si>
  <si>
    <t>HM11</t>
  </si>
  <si>
    <t>HM FW ACNE WITH NEEM EXTRACTS 150ML X12</t>
  </si>
  <si>
    <t>HM12</t>
  </si>
  <si>
    <t>HM FW DEEP CLEANSING WITH MUD 150ML X12</t>
  </si>
  <si>
    <t>HM13</t>
  </si>
  <si>
    <t>HM FACE MASK ARGAN 200ML X12</t>
  </si>
  <si>
    <t>HM14</t>
  </si>
  <si>
    <t>HM FACE MASK BLACK SEED 200MLx12</t>
  </si>
  <si>
    <t>HM15</t>
  </si>
  <si>
    <t>HM OIL HAIR COCONUT BLU 200ML X12</t>
  </si>
  <si>
    <t>HM16</t>
  </si>
  <si>
    <t>HM OIL HAIR COCONUT BLU 100ML X12</t>
  </si>
  <si>
    <t>HM17</t>
  </si>
  <si>
    <t>HM OIL HAIR COCONUT BLU 50ML X12</t>
  </si>
  <si>
    <t>HM18</t>
  </si>
  <si>
    <t>HM OIL HAIR COCONUT 200ML X12</t>
  </si>
  <si>
    <t>HM19</t>
  </si>
  <si>
    <t>HM OIL HAIR ALMOND 200ML X12</t>
  </si>
  <si>
    <t>HM2</t>
  </si>
  <si>
    <t>HM OIL CASTOR 250ML X12</t>
  </si>
  <si>
    <t>HM20</t>
  </si>
  <si>
    <t>HM OIL HAIR ARGAN 200ML X12</t>
  </si>
  <si>
    <t>HM21</t>
  </si>
  <si>
    <t>HM OIL AMLA GREEN BOX 200ML X12</t>
  </si>
  <si>
    <t>HM22</t>
  </si>
  <si>
    <t>HM OIL BLACKSEEDS 60ML X12</t>
  </si>
  <si>
    <t>HM23</t>
  </si>
  <si>
    <t>HM OIL NEEM 60ML X12</t>
  </si>
  <si>
    <t>HM24</t>
  </si>
  <si>
    <t>HM OIL HAIR ANTI DANDRUFF 75ML X 6</t>
  </si>
  <si>
    <t>HM25</t>
  </si>
  <si>
    <t>HM OIL ANTI HAIR LOSS 75ML X 6</t>
  </si>
  <si>
    <t>HM26</t>
  </si>
  <si>
    <t>HM GOLD WHITENING CREAM 40ML X6</t>
  </si>
  <si>
    <t>HM27</t>
  </si>
  <si>
    <t>HM OIL GINGER 30ML X 12</t>
  </si>
  <si>
    <t>HM28</t>
  </si>
  <si>
    <t>HM OIL NEEM 30ML X12</t>
  </si>
  <si>
    <t>HM29</t>
  </si>
  <si>
    <t>HM OIL SAFFRON 30ML X12</t>
  </si>
  <si>
    <t>HM3</t>
  </si>
  <si>
    <t>HM OIL ALMOND 250ML X12</t>
  </si>
  <si>
    <t>HM30</t>
  </si>
  <si>
    <t>HM OIL CINNAMON 30ML X12</t>
  </si>
  <si>
    <t>HM31</t>
  </si>
  <si>
    <t>HM OIL CUCUMBER 30ML X12</t>
  </si>
  <si>
    <t>HM32</t>
  </si>
  <si>
    <t>HM MIXTURE TEA COLDX 1 (20PCS)</t>
  </si>
  <si>
    <t>HM33</t>
  </si>
  <si>
    <t>HM SOAP BLACK SEED 75GM X12</t>
  </si>
  <si>
    <t>HM34</t>
  </si>
  <si>
    <t>HM SOAP TURMERIC 75GM X12</t>
  </si>
  <si>
    <t>HM35</t>
  </si>
  <si>
    <t>HM SOAP SANDALWOOD 75GM X12</t>
  </si>
  <si>
    <t>HM36</t>
  </si>
  <si>
    <t>HM HAIR REMOVAL CREAM-ARGAN100MLX12</t>
  </si>
  <si>
    <t>HM37</t>
  </si>
  <si>
    <t>HM FS ACNE WITH AVACADO &amp; GRAPEFRUIT150MLX12</t>
  </si>
  <si>
    <t>HM38</t>
  </si>
  <si>
    <t>HM FS APRICOT/ WALNUT 150MLX12</t>
  </si>
  <si>
    <t>HM39</t>
  </si>
  <si>
    <t>HM FS POMEGRANATE/ ALOE VERA 150MLX12</t>
  </si>
  <si>
    <t>HM4</t>
  </si>
  <si>
    <t>HM OIL LINSEED 250MLX12</t>
  </si>
  <si>
    <t>HM40</t>
  </si>
  <si>
    <t>HM FS SMOOTHING BERRY BURST 150MLX12</t>
  </si>
  <si>
    <t>HM41</t>
  </si>
  <si>
    <t>HM FS WHITNENING 5 IN 1 150MLX12</t>
  </si>
  <si>
    <t>HM42</t>
  </si>
  <si>
    <t>HM SHEA BODY BUTTER 50ML X6</t>
  </si>
  <si>
    <t>HM43</t>
  </si>
  <si>
    <t>HM OIL COCONUT EXTRA VIRGIN 300ML X12</t>
  </si>
  <si>
    <t>HM5</t>
  </si>
  <si>
    <t>HM FW WHITENING WITH CUCUMBER150MLX12</t>
  </si>
  <si>
    <t>HM6</t>
  </si>
  <si>
    <t>HM FW OLIVE  MOISTURISING 150ML X12</t>
  </si>
  <si>
    <t>HM7</t>
  </si>
  <si>
    <t>HM FW BLACKSEDD ADVANCED WHITENING 150MLX12</t>
  </si>
  <si>
    <t>HM8</t>
  </si>
  <si>
    <t>HM FW ALOE EXTRACT 150ML X12</t>
  </si>
  <si>
    <t>HM9</t>
  </si>
  <si>
    <t>HM FW MILK &amp; HONEY 150ML X12</t>
  </si>
  <si>
    <t>HR 101</t>
  </si>
  <si>
    <t>HRR ALOO MUTTER 300GX40</t>
  </si>
  <si>
    <t>HR 102</t>
  </si>
  <si>
    <t>HRR TADKA 300GX40</t>
  </si>
  <si>
    <t>HR67</t>
  </si>
  <si>
    <t>HEERA BJ SEV WITH PEANUTS 350G X 6</t>
  </si>
  <si>
    <t>HS1</t>
  </si>
  <si>
    <t>HESH AMLA POWDER 100 G X 10</t>
  </si>
  <si>
    <t>HS10</t>
  </si>
  <si>
    <t>HESH LEMON PEEL PWD 100 G X 10</t>
  </si>
  <si>
    <t>HS11</t>
  </si>
  <si>
    <t>HESH MANJISHTA PWD 50 G X 10</t>
  </si>
  <si>
    <t>HS12</t>
  </si>
  <si>
    <t>HESH MEHNDI 100 G X 10</t>
  </si>
  <si>
    <t>HS13</t>
  </si>
  <si>
    <t>HESH MULTANI POWDER100 G X 10</t>
  </si>
  <si>
    <t>HS14</t>
  </si>
  <si>
    <t>HESH NEEM POWDER 100 G X 10</t>
  </si>
  <si>
    <t>HS15</t>
  </si>
  <si>
    <t>HESH ORANGE PEEL POWDER 100 G X 10</t>
  </si>
  <si>
    <t>HS16</t>
  </si>
  <si>
    <t>HESH ROSE PETAL POWDER100 G X 10</t>
  </si>
  <si>
    <t>HS17</t>
  </si>
  <si>
    <t>HESH SANDLWOOD FACE PACK 100 G X10</t>
  </si>
  <si>
    <t>HS18</t>
  </si>
  <si>
    <t>HESH SHIKAKI POWDER 100 G X 10</t>
  </si>
  <si>
    <t>HS19</t>
  </si>
  <si>
    <t>HESH SKINTONE UP 100 G X 10</t>
  </si>
  <si>
    <t>HS2</t>
  </si>
  <si>
    <t>HESH ARITHA POWDER 100 G X 10</t>
  </si>
  <si>
    <t>HS20</t>
  </si>
  <si>
    <t>HESH TULSI POWDER 100 G X 10</t>
  </si>
  <si>
    <t>HS21</t>
  </si>
  <si>
    <t>HESH UBTAN 100 G X 10</t>
  </si>
  <si>
    <t>HS3</t>
  </si>
  <si>
    <t>HESH BRAHMI POWDER 100 G X 10</t>
  </si>
  <si>
    <t>HS4</t>
  </si>
  <si>
    <t>HESH HARADE 50 G X 10</t>
  </si>
  <si>
    <t>HS5</t>
  </si>
  <si>
    <t>HESH HENNARA HAIR WASH 100 G X 10</t>
  </si>
  <si>
    <t>HS6</t>
  </si>
  <si>
    <t>HESH HERBAL HAIR PK HENNARA 100 G X 10</t>
  </si>
  <si>
    <t>HS7</t>
  </si>
  <si>
    <t>HESH HERDE POWDER 100 G X 10</t>
  </si>
  <si>
    <t>HS8</t>
  </si>
  <si>
    <t>HESH KALPI TONE 100 G X 10</t>
  </si>
  <si>
    <t>HS9</t>
  </si>
  <si>
    <t>HESH KAPOOR KACHI 50 G X 10</t>
  </si>
  <si>
    <t>ID1</t>
  </si>
  <si>
    <t>Z AGOBONO SECCO 20</t>
  </si>
  <si>
    <t>ID10</t>
  </si>
  <si>
    <t>Z BLACK BEANS 800GX15 *</t>
  </si>
  <si>
    <t>ID100</t>
  </si>
  <si>
    <t xml:space="preserve">Z PATATE AMERICANO </t>
  </si>
  <si>
    <t>ID101</t>
  </si>
  <si>
    <t>Z PEAK EVAPORATED 170 G X 48 *</t>
  </si>
  <si>
    <t>ID102</t>
  </si>
  <si>
    <t>Z PEAK EVAPORATED 410 G X 24 *</t>
  </si>
  <si>
    <t>ID103</t>
  </si>
  <si>
    <t>Z PEANUT PINK 500GX15</t>
  </si>
  <si>
    <t>ID104</t>
  </si>
  <si>
    <t>Z PEPE FRESH ROSSO X1*</t>
  </si>
  <si>
    <t>ID105</t>
  </si>
  <si>
    <t>Z PEPE SECCO100GX50</t>
  </si>
  <si>
    <t>ID106</t>
  </si>
  <si>
    <t>Z PCD PEANUT BUTTER 500 G X 12 *</t>
  </si>
  <si>
    <t>ID107</t>
  </si>
  <si>
    <t>Z PCD PEANUT BUTTER 350 G X 12 *</t>
  </si>
  <si>
    <t>ID108</t>
  </si>
  <si>
    <t>Z PLANTAIN CHIPS CHILLI X24</t>
  </si>
  <si>
    <t>ID109</t>
  </si>
  <si>
    <t>Z PLANTAIN CHIPS SALT X24</t>
  </si>
  <si>
    <t>ID11</t>
  </si>
  <si>
    <t>Z BODY LOTION FAIR&amp;WHITE 500MLX24</t>
  </si>
  <si>
    <t>ID110</t>
  </si>
  <si>
    <t>Z PLANTAIN CHIPS SWEETX24</t>
  </si>
  <si>
    <t>ID111</t>
  </si>
  <si>
    <t>Z PLATAN GREEN</t>
  </si>
  <si>
    <t>ID112</t>
  </si>
  <si>
    <t>Z PLATANO YELLOW</t>
  </si>
  <si>
    <t>ID113</t>
  </si>
  <si>
    <t>Z POMODORO CON 400 G X 24 *</t>
  </si>
  <si>
    <t>ID114</t>
  </si>
  <si>
    <t>Z POMODORO CONC 850 G X 12 *</t>
  </si>
  <si>
    <t>ID115</t>
  </si>
  <si>
    <t>Z PONY MALTA X24</t>
  </si>
  <si>
    <t>ID116</t>
  </si>
  <si>
    <t>Z POUNDED YAM 1KGX12</t>
  </si>
  <si>
    <t>ID117</t>
  </si>
  <si>
    <t>Z POUNDED YAM 2KGX6</t>
  </si>
  <si>
    <t>ID118</t>
  </si>
  <si>
    <t>Z POUNDED YAM 5KG*</t>
  </si>
  <si>
    <t>ID119</t>
  </si>
  <si>
    <t>Z PROLINE HAIR FOOD X12</t>
  </si>
  <si>
    <t>ID12</t>
  </si>
  <si>
    <t>Z BONNET ROUGH410MX24*</t>
  </si>
  <si>
    <t>ID120</t>
  </si>
  <si>
    <t>C</t>
  </si>
  <si>
    <t>ID121</t>
  </si>
  <si>
    <t>Z PURE HEAVEN VINO NON ALCOLIC STRABERRY 750GMX12*</t>
  </si>
  <si>
    <t>ID122</t>
  </si>
  <si>
    <t>Z PURE HEAVEN VINO NON ALCO. WHITE 750GMX12*</t>
  </si>
  <si>
    <t>ID123</t>
  </si>
  <si>
    <t>Z PURE HEAVEN VINO NON ALCOL. RED GRAPE 750MLX12*</t>
  </si>
  <si>
    <t>ID124</t>
  </si>
  <si>
    <t>Z QUACKER OATS 1KGX10 *</t>
  </si>
  <si>
    <t>ID125</t>
  </si>
  <si>
    <t>Z QUAKER OATS 500GX 24 *</t>
  </si>
  <si>
    <t>ID126</t>
  </si>
  <si>
    <t>Z QUEEN HELEN C/B LOTION 473MLX6*</t>
  </si>
  <si>
    <t>ID127</t>
  </si>
  <si>
    <t>Z RAZAC HAND &amp; BODY LOTIONX12*</t>
  </si>
  <si>
    <t>ID128</t>
  </si>
  <si>
    <t>Z RB COCO/PINE 330MLX24</t>
  </si>
  <si>
    <t>ID129</t>
  </si>
  <si>
    <t>Z RB TROPICAL 330MLX 24</t>
  </si>
  <si>
    <t>ID13</t>
  </si>
  <si>
    <t>Z BRA KIKKO SIYAU - 160MLX6</t>
  </si>
  <si>
    <t>ID130</t>
  </si>
  <si>
    <t>Z TCB RELAXER REGULAR 15OZ X 12 *</t>
  </si>
  <si>
    <t>ID131</t>
  </si>
  <si>
    <t>Z RISO SPOON 10KGX1*</t>
  </si>
  <si>
    <t>ID132</t>
  </si>
  <si>
    <t>Z RISO SPOON 1KGX10*</t>
  </si>
  <si>
    <t>ID133</t>
  </si>
  <si>
    <t>Z RISO SPOON 20KGX1*</t>
  </si>
  <si>
    <t>ID134</t>
  </si>
  <si>
    <t>Z RISO SPOON 5KGX4 *</t>
  </si>
  <si>
    <t>ID135</t>
  </si>
  <si>
    <t>Z ROYAL UMBERALA RISO 20KGX1*</t>
  </si>
  <si>
    <t>ID136</t>
  </si>
  <si>
    <t>Z ROYAL UMBERALA RISO1KGX10*</t>
  </si>
  <si>
    <t>ID137</t>
  </si>
  <si>
    <t>Z ROYAL UMBERELA RISO 5KGX4*</t>
  </si>
  <si>
    <t>ID138</t>
  </si>
  <si>
    <t>Z  ORG OIL MOIST. LOTION 316MLX12</t>
  </si>
  <si>
    <t>ID139</t>
  </si>
  <si>
    <t>Z SEMOLINA 1 KG X 10 *</t>
  </si>
  <si>
    <t>ID14</t>
  </si>
  <si>
    <t xml:space="preserve">Z </t>
  </si>
  <si>
    <t>ID140</t>
  </si>
  <si>
    <t>Z SEMOLINA 25 KG X 1 *</t>
  </si>
  <si>
    <t>ID141</t>
  </si>
  <si>
    <t>Z SEMOLINA 5 KG X 1 *</t>
  </si>
  <si>
    <t>ID142</t>
  </si>
  <si>
    <t>Z SPORTIN WAVE JEL POMADE 3.5OZ - BLACK</t>
  </si>
  <si>
    <t>ID143</t>
  </si>
  <si>
    <t>DIRITTI DOGANALI</t>
  </si>
  <si>
    <t>ID144</t>
  </si>
  <si>
    <t>SPEZE BOLLO</t>
  </si>
  <si>
    <t>ID145</t>
  </si>
  <si>
    <t>ID146</t>
  </si>
  <si>
    <t>Z THAI DANCER 1KGX10*</t>
  </si>
  <si>
    <t>ID147</t>
  </si>
  <si>
    <t>Z THAI DANCER 5 KG X 4 *</t>
  </si>
  <si>
    <t>ID148</t>
  </si>
  <si>
    <t>Z</t>
  </si>
  <si>
    <t>ID149</t>
  </si>
  <si>
    <t>Z THAKRI 400GX30****</t>
  </si>
  <si>
    <t>ID15</t>
  </si>
  <si>
    <t>Z CAFFE TOUBA X20</t>
  </si>
  <si>
    <t>ID150</t>
  </si>
  <si>
    <t>Z VIMTO BOTTLE 2LX6*</t>
  </si>
  <si>
    <t>ID151</t>
  </si>
  <si>
    <t>Z VIMTO LATTINA (RED CAN) X 24 *</t>
  </si>
  <si>
    <t>ID152</t>
  </si>
  <si>
    <t xml:space="preserve">Z VITA MALT BOTTLE 33CLX24 * </t>
  </si>
  <si>
    <t>ID153</t>
  </si>
  <si>
    <t>Z VITA MALTA LATINA 500MLX24 *</t>
  </si>
  <si>
    <t>ID154</t>
  </si>
  <si>
    <t>Z WSA BLACK BEANS 1KGX16</t>
  </si>
  <si>
    <t>ID155</t>
  </si>
  <si>
    <t>Z YAMX1</t>
  </si>
  <si>
    <t>ID156</t>
  </si>
  <si>
    <t>Z HYPER MALT LATTINA 33CLX 24*</t>
  </si>
  <si>
    <t>ID157</t>
  </si>
  <si>
    <t>Z BB PALM OIL 2LTX6 *</t>
  </si>
  <si>
    <t>ID158</t>
  </si>
  <si>
    <t>Z RUKER ZOMI 1 LT X 12 *</t>
  </si>
  <si>
    <t>ID159</t>
  </si>
  <si>
    <t>Z NESTLE CONDENSED MILK SWEET 397 X 12 *</t>
  </si>
  <si>
    <t>ID16</t>
  </si>
  <si>
    <t>Z CARNATION EVAP410G X12*</t>
  </si>
  <si>
    <t>ID160</t>
  </si>
  <si>
    <t xml:space="preserve">Z VITA MALT LATTINA 33CLX24 * </t>
  </si>
  <si>
    <t>ID161</t>
  </si>
  <si>
    <t>Z BB PALM OIL 1LX12*</t>
  </si>
  <si>
    <t>ID162</t>
  </si>
  <si>
    <t>Z POMODORO 210 G X 24 *</t>
  </si>
  <si>
    <t>ID163</t>
  </si>
  <si>
    <t>Z YUM YUM VEG NOODLESX180PCS*</t>
  </si>
  <si>
    <t>ID164</t>
  </si>
  <si>
    <t>Z YUM YUM CHICKEN NOODLESX180*</t>
  </si>
  <si>
    <t>ID165</t>
  </si>
  <si>
    <t>TRANSPORT CHARGES</t>
  </si>
  <si>
    <t>ID166</t>
  </si>
  <si>
    <t>Z IS FARINA DI RISO 1.5KG*</t>
  </si>
  <si>
    <t>ID167</t>
  </si>
  <si>
    <t>Z DAK PEANUT 500GX12*</t>
  </si>
  <si>
    <t>ID168</t>
  </si>
  <si>
    <t>Z FARINA DI MAIS BIANCO 5KG*</t>
  </si>
  <si>
    <t>ID169</t>
  </si>
  <si>
    <t>Z BEST GOLD RISO JASMINE PERFUMATO 20KG*</t>
  </si>
  <si>
    <t>ID17</t>
  </si>
  <si>
    <t>Z CARPI RISO RIBE 1KGX12*</t>
  </si>
  <si>
    <t>ID170</t>
  </si>
  <si>
    <t>Z PLATANO VERDE</t>
  </si>
  <si>
    <t>ID171</t>
  </si>
  <si>
    <t>Z MISTER CHIPS SALT 85G*</t>
  </si>
  <si>
    <t>ID172</t>
  </si>
  <si>
    <t>Z MOUTARDE DE DIJONA 370G*</t>
  </si>
  <si>
    <t>ID173</t>
  </si>
  <si>
    <t>Z CARPI RISO THAI BONNET PARB 5KG*</t>
  </si>
  <si>
    <t>ID174</t>
  </si>
  <si>
    <t>Z KAOLIN 10 PZ</t>
  </si>
  <si>
    <t>ID175</t>
  </si>
  <si>
    <t>Z INDO MIE VEGETABLE NOODLESX40 *</t>
  </si>
  <si>
    <t>ID176</t>
  </si>
  <si>
    <t>Z PEAK PWD 400 G x 24 *</t>
  </si>
  <si>
    <t>ID177</t>
  </si>
  <si>
    <t>Z BB POUNDED YAM 5KGX1*</t>
  </si>
  <si>
    <t>ID178</t>
  </si>
  <si>
    <t>Z MISTER CHIPS SWEET 85G*</t>
  </si>
  <si>
    <t>ID179</t>
  </si>
  <si>
    <t>Z WSA NIG. BROWN BEANS 800GX16*</t>
  </si>
  <si>
    <t>ID18</t>
  </si>
  <si>
    <t>Z CARPI RISO RIBE 5KGX3 *</t>
  </si>
  <si>
    <t>ID180</t>
  </si>
  <si>
    <t>Z AFINEST PALM OIL 500ML</t>
  </si>
  <si>
    <t>ID181</t>
  </si>
  <si>
    <t>Z ARACHIDI MACHINATA 500G*</t>
  </si>
  <si>
    <t>ID182</t>
  </si>
  <si>
    <t>Z TAS TAMARIND JUICE*</t>
  </si>
  <si>
    <t>ID183</t>
  </si>
  <si>
    <t>Z PLANTANO MATURA*</t>
  </si>
  <si>
    <t>ID184</t>
  </si>
  <si>
    <t>Z KARA THSISKRS AICHA 370GX30*</t>
  </si>
  <si>
    <t>ID185</t>
  </si>
  <si>
    <t>Z CARPI RISO THAI BONNET PARB 1KG*</t>
  </si>
  <si>
    <t>ID186</t>
  </si>
  <si>
    <t>Z NESTLE CONDENSED SUGAR MILK 397G*</t>
  </si>
  <si>
    <t>ID187</t>
  </si>
  <si>
    <t>Z BB CASSAVA FLOUR 1KGX10</t>
  </si>
  <si>
    <t>ID188</t>
  </si>
  <si>
    <t>Z BB POUNDED YAM 1KGX12*</t>
  </si>
  <si>
    <t>ID189</t>
  </si>
  <si>
    <t>Z PRONTO FARINA DI RISO 5KG*</t>
  </si>
  <si>
    <t>ID19</t>
  </si>
  <si>
    <t>Z CARPI RISO THAI BONNET 1KGX12*</t>
  </si>
  <si>
    <t>ID190</t>
  </si>
  <si>
    <t>Z PRONTO FARINA DI RISO 1KG*</t>
  </si>
  <si>
    <t>ID191</t>
  </si>
  <si>
    <t>Z MOUTARDE DE DIJONA 1KG*</t>
  </si>
  <si>
    <t>ID192</t>
  </si>
  <si>
    <t>Z MOUTARDE DE DIJONA 850G*</t>
  </si>
  <si>
    <t>ID193</t>
  </si>
  <si>
    <t>Z CERELAC MIX HONEY AND WHEAT 400G*</t>
  </si>
  <si>
    <t>ID194</t>
  </si>
  <si>
    <t>Z TROPICAL SWEET PLANTAIN CHIPS 85G*</t>
  </si>
  <si>
    <t>ID195</t>
  </si>
  <si>
    <t>Z TROPICAL SALT PLANTAIN CHIPS 85G*</t>
  </si>
  <si>
    <t>ID196</t>
  </si>
  <si>
    <t>Z CERELAC MIX BANANA AND WHEAT 400G*</t>
  </si>
  <si>
    <t>ID197</t>
  </si>
  <si>
    <t>Z CERELAC MIX APPLE AND WHEAT 400G*</t>
  </si>
  <si>
    <t>ID198</t>
  </si>
  <si>
    <t>Z CERELAC 3 CEREALS 400G*</t>
  </si>
  <si>
    <t>ID199</t>
  </si>
  <si>
    <t>Z CERELAC MIX FRUIT AND WHEAT 400G*</t>
  </si>
  <si>
    <t>ID2</t>
  </si>
  <si>
    <t>Z AMERICAN EASY COOK RICE 10KGX1*</t>
  </si>
  <si>
    <t>ID20</t>
  </si>
  <si>
    <t>Z CARPI RISO THAI BONNET 5 KG X 3 *</t>
  </si>
  <si>
    <t>ID200</t>
  </si>
  <si>
    <t>Z DE RICA TOMATO PASTE 850GX12*</t>
  </si>
  <si>
    <t>ID201</t>
  </si>
  <si>
    <t>Z TW PALM OIL 1LT</t>
  </si>
  <si>
    <t>ID202</t>
  </si>
  <si>
    <t>Z BURRO DI KARITE 100G*</t>
  </si>
  <si>
    <t>ID203</t>
  </si>
  <si>
    <t>Z BEST GOLD RISO JASMINE PERFUMATO 5KG*</t>
  </si>
  <si>
    <t>ID204</t>
  </si>
  <si>
    <t>Z BEST GOLD RISO JASMINE PERFUMATO 1KG*</t>
  </si>
  <si>
    <t>ID205</t>
  </si>
  <si>
    <t>Z TROPICAL BOTTEL 2LT</t>
  </si>
  <si>
    <t>ID206</t>
  </si>
  <si>
    <t>Z CARPI THAI BONNET PARB 25KG X 1 *</t>
  </si>
  <si>
    <t>ID207</t>
  </si>
  <si>
    <t>Z PUNA YAM 20KG</t>
  </si>
  <si>
    <t>ID208</t>
  </si>
  <si>
    <t>Z FECOLA IDEAL AFRICA 5KG*</t>
  </si>
  <si>
    <t>ID209</t>
  </si>
  <si>
    <t>Z CARNATION CONDENSED MILK 410G*</t>
  </si>
  <si>
    <t>ID21</t>
  </si>
  <si>
    <t>Z CERELAC MIX VEG AND RICE 400G*</t>
  </si>
  <si>
    <t>ID210</t>
  </si>
  <si>
    <t>Z PLANTANO  VERDE*</t>
  </si>
  <si>
    <t>ID211</t>
  </si>
  <si>
    <t xml:space="preserve">Z MANZANA BOTTEL  2LT*         </t>
  </si>
  <si>
    <t>ID212</t>
  </si>
  <si>
    <t>Z BEST GOLD RISO JASMINE PERFUMATO 10KG*</t>
  </si>
  <si>
    <t>ID213</t>
  </si>
  <si>
    <t>Z PRAISE PALM CREAM 400G*</t>
  </si>
  <si>
    <t>ID214</t>
  </si>
  <si>
    <t>Z PRAISE PALM CREAM 800G*</t>
  </si>
  <si>
    <t>ID215</t>
  </si>
  <si>
    <t>A1 FALUDA VERMICELLI x48</t>
  </si>
  <si>
    <t>ID216</t>
  </si>
  <si>
    <t>NAMKINO KHATA MITHA 200G X 20</t>
  </si>
  <si>
    <t>ID217</t>
  </si>
  <si>
    <t>Z NRICH BANANA 400X12*</t>
  </si>
  <si>
    <t>ID218</t>
  </si>
  <si>
    <t>Z AROY-D COCO MILK DESERT 400MLX24*</t>
  </si>
  <si>
    <t>ID219</t>
  </si>
  <si>
    <t>Z KNOOR HALAL  CUBES *</t>
  </si>
  <si>
    <t>ID22</t>
  </si>
  <si>
    <t>Z CHICKEN CUBE X16*</t>
  </si>
  <si>
    <t>ID220</t>
  </si>
  <si>
    <t>Z CERELAC MIX RICE AND MILK 400G*</t>
  </si>
  <si>
    <t>ID221</t>
  </si>
  <si>
    <t>Z LA MAMAN PALM OIL 500ML X 12*</t>
  </si>
  <si>
    <t>ID222</t>
  </si>
  <si>
    <t>Z GINO POMODORO 850G X 12*</t>
  </si>
  <si>
    <t>ID223</t>
  </si>
  <si>
    <t>Z NRICH VANILLA 400X12*</t>
  </si>
  <si>
    <t>ID224</t>
  </si>
  <si>
    <t>Z NRICH STRAWBERRY 400X12*</t>
  </si>
  <si>
    <t>ID225</t>
  </si>
  <si>
    <t>Z TAS IMLI JUICE*</t>
  </si>
  <si>
    <t>ID226</t>
  </si>
  <si>
    <t>Z EAGLE POUNDED YAM 5KG X 1*</t>
  </si>
  <si>
    <t>ID227</t>
  </si>
  <si>
    <t>Z GINO POMODORO 400G X 24*</t>
  </si>
  <si>
    <t>ID228</t>
  </si>
  <si>
    <t>Z FOCO TAMARIND JUICE X24*</t>
  </si>
  <si>
    <t>ID229</t>
  </si>
  <si>
    <t>Z VALLE DEI SOLE - GREEN X 12*</t>
  </si>
  <si>
    <t>ID23</t>
  </si>
  <si>
    <t>Z COCO BUTTER QUEEN HELEN 944ML</t>
  </si>
  <si>
    <t>ID230</t>
  </si>
  <si>
    <t>Z TE VERDE CAMEL 200 G X 48</t>
  </si>
  <si>
    <t>ID231</t>
  </si>
  <si>
    <t>Z TE VERDE CHIEVI 200 G X 60</t>
  </si>
  <si>
    <t>ID232</t>
  </si>
  <si>
    <t>Z BG RISO JASMINE PERFUMATO 20KG*</t>
  </si>
  <si>
    <t>ID233</t>
  </si>
  <si>
    <t>Z PEZZIOL POMODORO DOPIO CONC. 850G*</t>
  </si>
  <si>
    <t>ID234</t>
  </si>
  <si>
    <t>Z TROPICAL ALOVERA JUICE 500G*</t>
  </si>
  <si>
    <t>ID235</t>
  </si>
  <si>
    <t>Z TROFAI PALM NUT 400G*</t>
  </si>
  <si>
    <t>ID236</t>
  </si>
  <si>
    <t>Z HYPER MALT BOTTLE 33CLX 24*</t>
  </si>
  <si>
    <t>ID237</t>
  </si>
  <si>
    <t>Z HYPER MALT ORIGINAL 330ML</t>
  </si>
  <si>
    <t>ID239</t>
  </si>
  <si>
    <t>Z JUMBO SHRIMPS 480G X 24*</t>
  </si>
  <si>
    <t>ID24</t>
  </si>
  <si>
    <t>Z COCO BUTTER QUEEN HELEN473ML</t>
  </si>
  <si>
    <t>ID240</t>
  </si>
  <si>
    <t>Z JUMBO VITA CUBE 480G X 24*</t>
  </si>
  <si>
    <t>ID241</t>
  </si>
  <si>
    <t>Z JUMBO CHICKEN 480G X 24*</t>
  </si>
  <si>
    <t>ID242</t>
  </si>
  <si>
    <t>Z PEAK PWD 900G*</t>
  </si>
  <si>
    <t>ID243</t>
  </si>
  <si>
    <t>Z PEAK PWD 2.5 KG</t>
  </si>
  <si>
    <t>ID244</t>
  </si>
  <si>
    <t>Z IS CONDENSED MILK (SWEET) 397ML</t>
  </si>
  <si>
    <t>ID245</t>
  </si>
  <si>
    <t>Z NKULENU 400G X 12*</t>
  </si>
  <si>
    <t>ID246</t>
  </si>
  <si>
    <t>Z NKULENU 800G X 12*</t>
  </si>
  <si>
    <t>ID247</t>
  </si>
  <si>
    <t>Z FANTA NIGERIAN 300ML</t>
  </si>
  <si>
    <t>ID248</t>
  </si>
  <si>
    <t>Z MALTA GUINNESS 330 CL X 24*</t>
  </si>
  <si>
    <t>ID249</t>
  </si>
  <si>
    <t>Z MALTEX BOTTLE 33CL</t>
  </si>
  <si>
    <t>ID25</t>
  </si>
  <si>
    <t>ID250</t>
  </si>
  <si>
    <t>Z MA PEANUT BUTTER 1 KG X 6*</t>
  </si>
  <si>
    <t>ID251</t>
  </si>
  <si>
    <t>Z MA PEANUT BUTTER 500G X 12*</t>
  </si>
  <si>
    <t>ID252</t>
  </si>
  <si>
    <t>Z  OLIVE RELAXER KIT REGULAR*</t>
  </si>
  <si>
    <t>ID253</t>
  </si>
  <si>
    <t>Z  RELAXER KIT SUPER*</t>
  </si>
  <si>
    <t>ID254</t>
  </si>
  <si>
    <t>ID255</t>
  </si>
  <si>
    <t>Z  RELAXER KIT REGULAR*</t>
  </si>
  <si>
    <t>ID256</t>
  </si>
  <si>
    <t>Z PINK RELAXER KIT SUPER*</t>
  </si>
  <si>
    <t>ID257</t>
  </si>
  <si>
    <t>Z PINK RELAXER KIT REGULAR*</t>
  </si>
  <si>
    <t>ID258</t>
  </si>
  <si>
    <t>Z RUBEE HAND &amp; BODY LOTION 500ML*</t>
  </si>
  <si>
    <t>ID259</t>
  </si>
  <si>
    <t>Z FOCO ALOE VERA JUICE X 24*</t>
  </si>
  <si>
    <t>ID26</t>
  </si>
  <si>
    <t>Z CORNED BEEF 340G*</t>
  </si>
  <si>
    <t>ID260</t>
  </si>
  <si>
    <t>Z FOCO MANGO JUICE X 24*</t>
  </si>
  <si>
    <t>ID261</t>
  </si>
  <si>
    <t>Z BG RISO JASMINE PERFUMATO 10KG*</t>
  </si>
  <si>
    <t>ID262</t>
  </si>
  <si>
    <t>Z BG RISO JASMINE PERFUMATO 5KG*</t>
  </si>
  <si>
    <t>ID263</t>
  </si>
  <si>
    <t>Z ID EGUSI GROUND 100G*</t>
  </si>
  <si>
    <t>ID264</t>
  </si>
  <si>
    <t>Z TCB RELAXER SUPER 15OZ X 12 *</t>
  </si>
  <si>
    <t>ID265</t>
  </si>
  <si>
    <t>Z FOCO COCO NUT JUICEX24*</t>
  </si>
  <si>
    <t>ID266</t>
  </si>
  <si>
    <t>Z  OLIVE RELAXER KIT SUPER*</t>
  </si>
  <si>
    <t>ID267</t>
  </si>
  <si>
    <t>Z KARA BISSAP BIANCO X10</t>
  </si>
  <si>
    <t>ID268</t>
  </si>
  <si>
    <t>Z ACQUA NATURALE 2LTX6</t>
  </si>
  <si>
    <t>ID27</t>
  </si>
  <si>
    <t>Z COUS COUS SENEGAL400GX30</t>
  </si>
  <si>
    <t>ID28</t>
  </si>
  <si>
    <t>Z DAKATINE 850 G X 6 *</t>
  </si>
  <si>
    <t>ID29</t>
  </si>
  <si>
    <t>Z DAKATINE SMALL 425GX12*</t>
  </si>
  <si>
    <t>ID3</t>
  </si>
  <si>
    <t>Z APOLLO SARDINE HOTPEPE125GMx50pcs*</t>
  </si>
  <si>
    <t>ID30</t>
  </si>
  <si>
    <t>Z DARK N LOVELY REG.X12</t>
  </si>
  <si>
    <t>ID31</t>
  </si>
  <si>
    <t>Z DE RICA TOMATO PASTE400 G X 12 *</t>
  </si>
  <si>
    <t>ID32</t>
  </si>
  <si>
    <t>Z DIJONA 1KGX6 *</t>
  </si>
  <si>
    <t>ID33</t>
  </si>
  <si>
    <t>Z DIJONA 370 G X 6 *</t>
  </si>
  <si>
    <t>ID34</t>
  </si>
  <si>
    <t>Z DIJONA 850 G X 6 *</t>
  </si>
  <si>
    <t>ID35</t>
  </si>
  <si>
    <t>Z EDOS X1</t>
  </si>
  <si>
    <t>ID36</t>
  </si>
  <si>
    <t>Z EGUSI WHOLE 80 G X 10</t>
  </si>
  <si>
    <t>ID37</t>
  </si>
  <si>
    <t>Z ELEPHANT RISO 1 VOLTA 10 KG X 2 *</t>
  </si>
  <si>
    <t>ID38</t>
  </si>
  <si>
    <t>Z ELEPHANT RISO 1 VOLTA 20KG X1*</t>
  </si>
  <si>
    <t>ID39</t>
  </si>
  <si>
    <t>Z ELEPHANT RISO 1 VOLTA 5KGX5*</t>
  </si>
  <si>
    <t>ID4</t>
  </si>
  <si>
    <t>Z APOLLO SARDINE TOMATO 125GMX50*</t>
  </si>
  <si>
    <t>ID40</t>
  </si>
  <si>
    <t>Z ELEPHANT RISO 2 VOLTA 10 KG X 2*</t>
  </si>
  <si>
    <t>ID41</t>
  </si>
  <si>
    <t>Z ELEPHANT RISO 2 VOLTA 20 KG X 1 *</t>
  </si>
  <si>
    <t>ID42</t>
  </si>
  <si>
    <t>Z ELEPHANT RISO 2 VOLTA 5 KG X 5 *</t>
  </si>
  <si>
    <t>ID43</t>
  </si>
  <si>
    <t>Z FARINA DI RISO 1.5KGX6</t>
  </si>
  <si>
    <t>ID44</t>
  </si>
  <si>
    <t>Z CAFFE TOUBA LA MAMMA X 20</t>
  </si>
  <si>
    <t>ID45</t>
  </si>
  <si>
    <t>Z FECOLA DI PATATE 1KGX20*</t>
  </si>
  <si>
    <t>ID46</t>
  </si>
  <si>
    <t>Z FECOLA DI PATATE 5KGX4*</t>
  </si>
  <si>
    <t>ID47</t>
  </si>
  <si>
    <t>Z FIOCCHI DI PAPATE 5KGX1*</t>
  </si>
  <si>
    <t>ID48</t>
  </si>
  <si>
    <t>Z FIOCCHI DI PATATE 10KGX1</t>
  </si>
  <si>
    <t>ID49</t>
  </si>
  <si>
    <t>Z FIOCCHI DI PATATE 1KGX10*</t>
  </si>
  <si>
    <t>ID5</t>
  </si>
  <si>
    <t>Z AROY-D COCO MILK COOK 400MLX24*</t>
  </si>
  <si>
    <t>ID50</t>
  </si>
  <si>
    <t>Z FLYING RICE 10KGX1 *</t>
  </si>
  <si>
    <t>ID51</t>
  </si>
  <si>
    <t>Z KARA THIERE CON LALO 370G*</t>
  </si>
  <si>
    <t>ID52</t>
  </si>
  <si>
    <t>Z FLYING RICE 5KGX1*</t>
  </si>
  <si>
    <t>ID53</t>
  </si>
  <si>
    <t>Z FUFU COCOYAM 680GX24*</t>
  </si>
  <si>
    <t>ID54</t>
  </si>
  <si>
    <t>Z FUFU FLOUR 680GX24*</t>
  </si>
  <si>
    <t>ID55</t>
  </si>
  <si>
    <t>Z GARI 1KG X 16*</t>
  </si>
  <si>
    <t>ID56</t>
  </si>
  <si>
    <t>Z GEISHA SARDINA TOMATO 425G</t>
  </si>
  <si>
    <t>ID57</t>
  </si>
  <si>
    <t>Z GHANA FRESH 800 G X 12 *</t>
  </si>
  <si>
    <t>ID58</t>
  </si>
  <si>
    <t>Z GHANA FRESH 400GMX24*</t>
  </si>
  <si>
    <t>ID59</t>
  </si>
  <si>
    <t>Z GINGER BEER CAN 33MLX24 *</t>
  </si>
  <si>
    <t>ID6</t>
  </si>
  <si>
    <t>Z AVOCADO X1*</t>
  </si>
  <si>
    <t>ID60</t>
  </si>
  <si>
    <t>Z GRANDULE X12</t>
  </si>
  <si>
    <t>ID61</t>
  </si>
  <si>
    <t>Z GUARANA ANTARTICA BOTTLE 1,5 L X 6 *</t>
  </si>
  <si>
    <t>ID62</t>
  </si>
  <si>
    <t>Z GUARANA LATTINA 33CLX24*</t>
  </si>
  <si>
    <t>ID63</t>
  </si>
  <si>
    <t>Z HEINS BAKED BEANS 415GRX12</t>
  </si>
  <si>
    <t>ID64</t>
  </si>
  <si>
    <t>Z HEINS SALAD CREAMX12</t>
  </si>
  <si>
    <t>ID65</t>
  </si>
  <si>
    <t>Z INDO MIE CHICKEN NOODLESX40 *</t>
  </si>
  <si>
    <t>ID66</t>
  </si>
  <si>
    <t>Z JASMINE RISO 20KGX1</t>
  </si>
  <si>
    <t>ID67</t>
  </si>
  <si>
    <t>Z JUMBO CUBE 1KGX10*</t>
  </si>
  <si>
    <t>ID68</t>
  </si>
  <si>
    <t>Z KA STILL BLACK GRAPE 1LTX12</t>
  </si>
  <si>
    <t>ID69</t>
  </si>
  <si>
    <t>Z KA STILL PINEAPPLE 1LTX12</t>
  </si>
  <si>
    <t>ID7</t>
  </si>
  <si>
    <t>Z BEAN FLOUR 500GX20</t>
  </si>
  <si>
    <t>ID70</t>
  </si>
  <si>
    <t>Z KARA THAIKRY AICHA 370GX30*</t>
  </si>
  <si>
    <t>ID71</t>
  </si>
  <si>
    <t>Z KARA THIERE LALO 370GX30*</t>
  </si>
  <si>
    <t>ID72</t>
  </si>
  <si>
    <t>Z KARA SANKHAL AICHA 400GX30*</t>
  </si>
  <si>
    <t>ID73</t>
  </si>
  <si>
    <t>Z KARO WHITE X30</t>
  </si>
  <si>
    <t>ID74</t>
  </si>
  <si>
    <t>Z LIZAR FISH 5KG</t>
  </si>
  <si>
    <t>ID75</t>
  </si>
  <si>
    <t>Z MAGGI AROMA 125G X 12 *</t>
  </si>
  <si>
    <t>ID76</t>
  </si>
  <si>
    <t>Z MAGGI AROMA 1 KG X 6 *</t>
  </si>
  <si>
    <t>ID77</t>
  </si>
  <si>
    <t>Z MAGGI AROMA 200MLX20*</t>
  </si>
  <si>
    <t>ID78</t>
  </si>
  <si>
    <t>Z MAGGI CUBES 100GX21**</t>
  </si>
  <si>
    <t>ID79</t>
  </si>
  <si>
    <t>Z MANIOCA X 1 *</t>
  </si>
  <si>
    <t>ID8</t>
  </si>
  <si>
    <t>Z BIO CLAIRE BODY MILK LOTION 350ML</t>
  </si>
  <si>
    <t>ID80</t>
  </si>
  <si>
    <t>Z MF FARINA DI RISO 1KGX6</t>
  </si>
  <si>
    <t>ID81</t>
  </si>
  <si>
    <t>Z MF FARINA DI RISO 5KG</t>
  </si>
  <si>
    <t>ID82</t>
  </si>
  <si>
    <t>Z MGC BLUR LOTION</t>
  </si>
  <si>
    <t>ID83</t>
  </si>
  <si>
    <t>Z MGC LOTION X12</t>
  </si>
  <si>
    <t>ID84</t>
  </si>
  <si>
    <t>Z MILO 400GX12*</t>
  </si>
  <si>
    <t>ID85</t>
  </si>
  <si>
    <t>Z NEAT PALMNUT SOUP 800GX12</t>
  </si>
  <si>
    <t>ID86</t>
  </si>
  <si>
    <t>Z NESTLE CREAM 170 G X 48 *</t>
  </si>
  <si>
    <t>ID87</t>
  </si>
  <si>
    <t>Z OKRAX1</t>
  </si>
  <si>
    <t>ID88</t>
  </si>
  <si>
    <t>Z OLIVE SHAMPOO 316MLX12</t>
  </si>
  <si>
    <t>ID89</t>
  </si>
  <si>
    <t>Z PADAGNAM 5KGX1</t>
  </si>
  <si>
    <t>ID9</t>
  </si>
  <si>
    <t>Z BIRDS CUST PWD 300G X 12</t>
  </si>
  <si>
    <t>ID90</t>
  </si>
  <si>
    <t>Z PAL COCO BUTTER LOTION 350ML</t>
  </si>
  <si>
    <t>ID91</t>
  </si>
  <si>
    <t>Z PAL SS ULTRA 250ML</t>
  </si>
  <si>
    <t>ID92</t>
  </si>
  <si>
    <t>Z PALM OIL 1LT (NIG)X12*</t>
  </si>
  <si>
    <t>ID93</t>
  </si>
  <si>
    <t>Z PALM OIL OMNI RED 1L X 12 *</t>
  </si>
  <si>
    <t>ID94</t>
  </si>
  <si>
    <t>Z PALM OIL MOTHER AFRICA  1 LTX12 *</t>
  </si>
  <si>
    <t>ID95</t>
  </si>
  <si>
    <t>Z PALM OIL OMNI RED 500 ML X 24 *</t>
  </si>
  <si>
    <t>ID96</t>
  </si>
  <si>
    <t>Z PAN MAIS 1KG BIANCOX10*</t>
  </si>
  <si>
    <t>ID97</t>
  </si>
  <si>
    <t>Z PAN MAIS 1KG YELLOW X10*</t>
  </si>
  <si>
    <t>ID98</t>
  </si>
  <si>
    <t>Z PANE BIG *</t>
  </si>
  <si>
    <t>ID99</t>
  </si>
  <si>
    <t>Z PANE SMALL</t>
  </si>
  <si>
    <t>IDA200</t>
  </si>
  <si>
    <t>Z ADJA TOMATO 1KG</t>
  </si>
  <si>
    <t>IDA233</t>
  </si>
  <si>
    <t>Z PEZZIOL POMODORO DOPIO CONC 400GM *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</si>
  <si>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</si>
  <si>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</si>
  <si>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</si>
  <si>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</si>
  <si>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</si>
  <si>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</si>
  <si>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</si>
  <si>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</si>
  <si>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</si>
  <si>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</si>
  <si>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J8</t>
  </si>
  <si>
    <t>JALPUR PAPAD FLOUR 12X1KG</t>
  </si>
  <si>
    <t>JA1</t>
  </si>
  <si>
    <t>JUHAYNA MANGO 1LTX12</t>
  </si>
  <si>
    <t>JA2</t>
  </si>
  <si>
    <t>JUHAYNA GUAVA 1LTX12</t>
  </si>
  <si>
    <t>JA3</t>
  </si>
  <si>
    <t>JUHAYNA MIX 1LTX12</t>
  </si>
  <si>
    <t>JO1</t>
  </si>
  <si>
    <t>JNS BABY LOTION 300 ML X 6</t>
  </si>
  <si>
    <t>JO2</t>
  </si>
  <si>
    <t>JNS BABY OIL 200 ML X 6</t>
  </si>
  <si>
    <t>JO3</t>
  </si>
  <si>
    <t>JNS BABY OIL 300 G X 6</t>
  </si>
  <si>
    <t>JO4</t>
  </si>
  <si>
    <t>JNS BABY OIL 500 ML X 6</t>
  </si>
  <si>
    <t>JO5</t>
  </si>
  <si>
    <t>JNS BABY POWDER 200GX6</t>
  </si>
  <si>
    <t>JO6</t>
  </si>
  <si>
    <t>JNS BABY PWD 100 G X 12</t>
  </si>
  <si>
    <t>JO7</t>
  </si>
  <si>
    <t>JNS BABY PWD 200 ML X 6</t>
  </si>
  <si>
    <t>K1</t>
  </si>
  <si>
    <t>KH BASMATI RISO 5 KG X 8</t>
  </si>
  <si>
    <t>K19</t>
  </si>
  <si>
    <t>KITCHEN ART ROYAL SET 32-36 1 X 4*</t>
  </si>
  <si>
    <t>K2</t>
  </si>
  <si>
    <t>KH BASMATI RISO 20KGX1</t>
  </si>
  <si>
    <t>K3</t>
  </si>
  <si>
    <t>KH BASMATI 1KGX20</t>
  </si>
  <si>
    <t>K4</t>
  </si>
  <si>
    <t>KH MUSTARD OIL 1LTX12</t>
  </si>
  <si>
    <t>K5</t>
  </si>
  <si>
    <t>KH MUSTARD OIL 750MLX12</t>
  </si>
  <si>
    <t>K6</t>
  </si>
  <si>
    <t>KH MUSTARD OIL 500MLX12</t>
  </si>
  <si>
    <t>K7</t>
  </si>
  <si>
    <t>KH COCONUT OIL 250MLX12</t>
  </si>
  <si>
    <t>K8</t>
  </si>
  <si>
    <t>KH COCONUT OIL 500MLX12</t>
  </si>
  <si>
    <t>K9</t>
  </si>
  <si>
    <t>KH MUSTARD OIL 250MLX12</t>
  </si>
  <si>
    <t>KD1</t>
  </si>
  <si>
    <t>KHADI PURE ROSE WATER210MLX50</t>
  </si>
  <si>
    <t>KH1</t>
  </si>
  <si>
    <t xml:space="preserve">KHANUM GHEE 1 KG X 12 </t>
  </si>
  <si>
    <t>KH2</t>
  </si>
  <si>
    <t>KHANUM GHEE 2 KG X 6</t>
  </si>
  <si>
    <t>KH3</t>
  </si>
  <si>
    <t xml:space="preserve">KHANUM GHEE 500 G X 12 </t>
  </si>
  <si>
    <t>KH4</t>
  </si>
  <si>
    <t>KHANUM GRAM FLOUR 2 KG X 6</t>
  </si>
  <si>
    <t>KH5</t>
  </si>
  <si>
    <t>KHANUM GRAM FLOUR 1KGX12</t>
  </si>
  <si>
    <t>KI1</t>
  </si>
  <si>
    <t>KITCHEN ART AATA CHANNANI X 12</t>
  </si>
  <si>
    <t>KI10</t>
  </si>
  <si>
    <t>KITCHEN ART KUNDI &amp; SOTA BIG X 1</t>
  </si>
  <si>
    <t>KI11</t>
  </si>
  <si>
    <t>KITCHEN ART KUNDI&amp;SOTA MEDIUM X 1</t>
  </si>
  <si>
    <t>KI12</t>
  </si>
  <si>
    <t xml:space="preserve">KITCHEN ART KUNDI &amp; SOTA SMALL X 1 </t>
  </si>
  <si>
    <t>KI13</t>
  </si>
  <si>
    <t>KITCHEN ART MOSQUITO KILLER LAMP</t>
  </si>
  <si>
    <t>KI14</t>
  </si>
  <si>
    <t>KITCHEN ART ROUND FRY PAN BIG X 1</t>
  </si>
  <si>
    <t>KI15</t>
  </si>
  <si>
    <t>KITCHEN ART ROUND FRY PAN SMALL X 1</t>
  </si>
  <si>
    <t>KI16</t>
  </si>
  <si>
    <t>KITCHEN ART ROYAL SET 26-30 1 X 3</t>
  </si>
  <si>
    <t>KI17</t>
  </si>
  <si>
    <t>KITCHEN ART TAWA SIZE 11" X 10</t>
  </si>
  <si>
    <t>KI18</t>
  </si>
  <si>
    <t>KITCHEN ART TAWA SIZE 13" X 10</t>
  </si>
  <si>
    <t>KI19</t>
  </si>
  <si>
    <t>KITCHEN ART TAWA SIZE 9" X 10</t>
  </si>
  <si>
    <t>KI2</t>
  </si>
  <si>
    <t>KITCHEN ART BALEN BIG SIZE 18" X 6</t>
  </si>
  <si>
    <t>KI20</t>
  </si>
  <si>
    <t>KITCHEN ART TEA NET STRAINER X 12</t>
  </si>
  <si>
    <t>KI21</t>
  </si>
  <si>
    <t>KITCHEN ART TEA PAN SET OF 1 X 8</t>
  </si>
  <si>
    <t>KI22</t>
  </si>
  <si>
    <t>KITCHEN ART THALI X 1</t>
  </si>
  <si>
    <t>KI23</t>
  </si>
  <si>
    <t>KITCHEN ART WOK SET X3</t>
  </si>
  <si>
    <t>KI24</t>
  </si>
  <si>
    <t>KITCHEN ARTIC ( 5 IN 1 )</t>
  </si>
  <si>
    <t>KI25</t>
  </si>
  <si>
    <t>KITCHEN ART BALEN BEARING X 6</t>
  </si>
  <si>
    <t>KI26</t>
  </si>
  <si>
    <t>KITCHEN ART BALEN WITH RODEX6</t>
  </si>
  <si>
    <t>KI27</t>
  </si>
  <si>
    <t>KITCHEN ART BALEN BEARING ROSE WOODX6</t>
  </si>
  <si>
    <t>KI3</t>
  </si>
  <si>
    <t>KITCHEN ART BALEN SIZE 12"  X 6</t>
  </si>
  <si>
    <t>KI4</t>
  </si>
  <si>
    <t>KITCHEN ART BALEN SMALL SIZE X 1</t>
  </si>
  <si>
    <t>KI5</t>
  </si>
  <si>
    <t>KITCHEN ART COOKING POT 1 X 4 SET</t>
  </si>
  <si>
    <t>KI6</t>
  </si>
  <si>
    <t>KITCHEN ART DHOI X 1</t>
  </si>
  <si>
    <t>KI7</t>
  </si>
  <si>
    <t>KITCHEN ART IRON KADAI 10"</t>
  </si>
  <si>
    <t>KI8</t>
  </si>
  <si>
    <t>KITCHEN ART IRON KADAI 12"</t>
  </si>
  <si>
    <t>KI9</t>
  </si>
  <si>
    <t>KITCHEN ART IRON KADAI 14"</t>
  </si>
  <si>
    <t>KO1</t>
  </si>
  <si>
    <t>KOH ALOO METHI READY2EAT  X30</t>
  </si>
  <si>
    <t>KO10</t>
  </si>
  <si>
    <t>KOH KASHMIRI RAJMA READY2EAT  X30</t>
  </si>
  <si>
    <t>KO11</t>
  </si>
  <si>
    <t>KOH MIX VEGETABLE READY2EAT X30</t>
  </si>
  <si>
    <t>KO12</t>
  </si>
  <si>
    <t>KOH MUTTER PANEER READY2EAT X30</t>
  </si>
  <si>
    <t>KO13</t>
  </si>
  <si>
    <t xml:space="preserve">KOH PALAK PANEER READY2EAT X30  </t>
  </si>
  <si>
    <t>KO14</t>
  </si>
  <si>
    <t>KOH PANEER TIKKA MAS READY2EAT X30</t>
  </si>
  <si>
    <t>KO15</t>
  </si>
  <si>
    <t>KOH PHAV BHAJI READY2EAT  X30</t>
  </si>
  <si>
    <t>KO16</t>
  </si>
  <si>
    <t>KOH PLAT. GOLD BASMATI 5KGX4</t>
  </si>
  <si>
    <t>KO17</t>
  </si>
  <si>
    <t>KOH PLAT.BASM RICE EXTRA FLAV 5KGX4</t>
  </si>
  <si>
    <t>KO18</t>
  </si>
  <si>
    <t>KOH PLATINUM BASMATI RICE 1KGX8</t>
  </si>
  <si>
    <t>KO19</t>
  </si>
  <si>
    <t>KOH PLATINUM BASMATI RICE2KG X 6</t>
  </si>
  <si>
    <t>KO2</t>
  </si>
  <si>
    <t>KOH ALOO SAAG READY2EAT X30</t>
  </si>
  <si>
    <t>KO20</t>
  </si>
  <si>
    <t>KOH SARSOON KA SAAG READY2EAT  X30</t>
  </si>
  <si>
    <t>KO21</t>
  </si>
  <si>
    <t>KOH SHAHI PANEER READY2EAT X30</t>
  </si>
  <si>
    <t>KO22</t>
  </si>
  <si>
    <t>KOH PANEER BUTTER MAS REAY2EATX30</t>
  </si>
  <si>
    <t>KO3</t>
  </si>
  <si>
    <t>KOH BHAIGAN BHARTA READY2EAT X30</t>
  </si>
  <si>
    <t>KO4</t>
  </si>
  <si>
    <t>KOH CHANA MASALA READY2EAT  X30</t>
  </si>
  <si>
    <t>KO5</t>
  </si>
  <si>
    <t>KOH CHOOLEY MAS READY2EAT X30</t>
  </si>
  <si>
    <t>KO6</t>
  </si>
  <si>
    <t>KOH DAL MAKHANI READY2EAT  X30</t>
  </si>
  <si>
    <t>KO7</t>
  </si>
  <si>
    <t>KOH DAL PALAK READY2EAT X30</t>
  </si>
  <si>
    <t>KO8</t>
  </si>
  <si>
    <t>KOH DAL TAKDA READY2EAT X30</t>
  </si>
  <si>
    <t>KO9</t>
  </si>
  <si>
    <t>KOH KADHI PAKORA READY2EAT X30</t>
  </si>
  <si>
    <t>KT1</t>
  </si>
  <si>
    <t>KTC ALMOND OIL 200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</si>
  <si>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</si>
  <si>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</si>
  <si>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</si>
  <si>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</si>
  <si>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</si>
  <si>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</si>
  <si>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</si>
  <si>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</si>
  <si>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</si>
  <si>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COW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</si>
  <si>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</si>
  <si>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</si>
  <si>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</si>
  <si>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</si>
  <si>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</si>
  <si>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</si>
  <si>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</si>
  <si>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</si>
  <si>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</si>
  <si>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GARLIC PASTE 300G X 12</t>
  </si>
  <si>
    <t>KT2</t>
  </si>
  <si>
    <t>KTC ALMOND OIL 300 G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</si>
  <si>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</si>
  <si>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</si>
  <si>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</si>
  <si>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</si>
  <si>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</si>
  <si>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</si>
  <si>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</si>
  <si>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</si>
  <si>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</si>
  <si>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</si>
  <si>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</si>
  <si>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</si>
  <si>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</si>
  <si>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GINGER PASTE 300G X 12</t>
  </si>
  <si>
    <t>KT27</t>
  </si>
  <si>
    <t>KTC SESAME OIL 250 ML X 12</t>
  </si>
  <si>
    <t>KT28</t>
  </si>
  <si>
    <t>KTC SUNFLOWER OIL 1 LT X 15</t>
  </si>
  <si>
    <t>KT29</t>
  </si>
  <si>
    <t>KTC POPPY SEED OIL 250MLX12</t>
  </si>
  <si>
    <t>KT3</t>
  </si>
  <si>
    <t>KTC ALMOND OIL 500 ML X 12</t>
  </si>
  <si>
    <t>KT30</t>
  </si>
  <si>
    <t>KTC GINGER &amp; GARLIC PASTE 300GX12</t>
  </si>
  <si>
    <t>KT31</t>
  </si>
  <si>
    <t>KTC SPINACH PUREE 795X12</t>
  </si>
  <si>
    <t>KT4</t>
  </si>
  <si>
    <t>KTC ALMOND OIL 750 ML X 6</t>
  </si>
  <si>
    <t>KT5</t>
  </si>
  <si>
    <t>KTC ALSI OIL 250 ML X 12</t>
  </si>
  <si>
    <t>KT6</t>
  </si>
  <si>
    <t>COW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</si>
  <si>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</si>
  <si>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</si>
  <si>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</si>
  <si>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</si>
  <si>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</si>
  <si>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</si>
  <si>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LA1</t>
  </si>
  <si>
    <t>LAILA BASMATI 5 KG X 4</t>
  </si>
  <si>
    <t>LA2</t>
  </si>
  <si>
    <t>LAILA BROKEN 5 KG X 4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</si>
  <si>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</si>
  <si>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</si>
  <si>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</si>
  <si>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</si>
  <si>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</si>
  <si>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</si>
  <si>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</si>
  <si>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</si>
  <si>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</si>
  <si>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</si>
  <si>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</si>
  <si>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</si>
  <si>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</si>
  <si>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</si>
  <si>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LJ1</t>
  </si>
  <si>
    <t xml:space="preserve">LIJJAT BLACK PEPPER PAP 200 G X 20 </t>
  </si>
  <si>
    <t>LJ2</t>
  </si>
  <si>
    <t>LIJJAT GREEN CHILLI PAPAD X 20</t>
  </si>
  <si>
    <t>LJ3</t>
  </si>
  <si>
    <t xml:space="preserve">LIJJAT PAPAD JEERA 200 G X 20 </t>
  </si>
  <si>
    <t>LJ4</t>
  </si>
  <si>
    <t>LIJJAT PUNJABI PAPAD 200 G X 20</t>
  </si>
  <si>
    <t>LJ5</t>
  </si>
  <si>
    <t>LIJJAT GARLIC PAPAD 200 G X 20</t>
  </si>
  <si>
    <t>LJ6</t>
  </si>
  <si>
    <t>LIJJAT URID PAPAD 200 G X 20</t>
  </si>
  <si>
    <t>LZ1</t>
  </si>
  <si>
    <t>LAZ ACHAR GHOST 100 G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</si>
  <si>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</si>
  <si>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</si>
  <si>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</si>
  <si>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</si>
  <si>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</si>
  <si>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</si>
  <si>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</si>
  <si>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</si>
  <si>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</si>
  <si>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</si>
  <si>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</si>
  <si>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</si>
  <si>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</si>
  <si>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</si>
  <si>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</si>
  <si>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</si>
  <si>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</si>
  <si>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</si>
  <si>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</si>
  <si>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</si>
  <si>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</t>
  </si>
  <si>
    <t>LAZ ALUBUKHARA CHUTNEY 400GX12</t>
  </si>
  <si>
    <t>LZ20</t>
  </si>
  <si>
    <t>LAZ FALOODA KESAR X 6</t>
  </si>
  <si>
    <t>LZ21</t>
  </si>
  <si>
    <t>LAZ KHEER A+S 155 G X 6</t>
  </si>
  <si>
    <t>LZ22</t>
  </si>
  <si>
    <t>LAZ KHEER MIX P+C 155 G X 6</t>
  </si>
  <si>
    <t>LZ23</t>
  </si>
  <si>
    <t>LAZ KHEER MIX STD 155 G X 6</t>
  </si>
  <si>
    <t>LZ24</t>
  </si>
  <si>
    <t>LAZ KOFTA MASALA 130 G X 6</t>
  </si>
  <si>
    <t>LZ25</t>
  </si>
  <si>
    <t>LAZ KULFA KHOYA STD X 6</t>
  </si>
  <si>
    <t>LZ26</t>
  </si>
  <si>
    <t>LAZ KULFI MALAI MIX X 6</t>
  </si>
  <si>
    <t>LZ27</t>
  </si>
  <si>
    <t>LAZ LAHORI CHARGA X 6</t>
  </si>
  <si>
    <t>LZ28</t>
  </si>
  <si>
    <t>LAZ MANGO PICKLE 1 KG X 12</t>
  </si>
  <si>
    <t>LZ29</t>
  </si>
  <si>
    <t>LAZ MIXED PICKLE 1 KG X 12</t>
  </si>
  <si>
    <t>LZ3</t>
  </si>
  <si>
    <t>LAZ BARYANI MASALA 100GX6</t>
  </si>
  <si>
    <t>LZ30</t>
  </si>
  <si>
    <t>LAZ NEHARI MASALA 130 G X 6</t>
  </si>
  <si>
    <t>LZ31</t>
  </si>
  <si>
    <t>LAZ PAKORA MASALA 100 G X 6</t>
  </si>
  <si>
    <t>LZ32</t>
  </si>
  <si>
    <t>LAZ PASANDA MASALA 100 G X 6</t>
  </si>
  <si>
    <t>LZ33</t>
  </si>
  <si>
    <t>LAZ PAYA MASALA 130 G X 6</t>
  </si>
  <si>
    <t>LZ34</t>
  </si>
  <si>
    <t>LAZ FALOODA PISTA X 6</t>
  </si>
  <si>
    <t>LZ35</t>
  </si>
  <si>
    <t>LAZ PLUM CHUTNEY 275 G X 6</t>
  </si>
  <si>
    <t>LZ36</t>
  </si>
  <si>
    <t xml:space="preserve">LAZ QEEMA MAS 100 G X 6 </t>
  </si>
  <si>
    <t>LZ37</t>
  </si>
  <si>
    <t>LAZ QORMA MASALA 130 G X 6</t>
  </si>
  <si>
    <t>LZ38</t>
  </si>
  <si>
    <t>LAZ FALOODA RABARI 200 G X 6</t>
  </si>
  <si>
    <t>LZ39</t>
  </si>
  <si>
    <t>LAZ RASMALAI PISTA X 6</t>
  </si>
  <si>
    <t>LZ4</t>
  </si>
  <si>
    <t>LAZ CHANA MASALA 100GX6</t>
  </si>
  <si>
    <t>LZ40</t>
  </si>
  <si>
    <t>LAZ RASMALI ALMOND X 6</t>
  </si>
  <si>
    <t>LZ41</t>
  </si>
  <si>
    <t>LAZ RASMALI SAFFRON X 6</t>
  </si>
  <si>
    <t>LZ42</t>
  </si>
  <si>
    <t>LAZ RASMALI STDX 6</t>
  </si>
  <si>
    <t>LZ43</t>
  </si>
  <si>
    <t xml:space="preserve">LAZ SABAZI MASALA 100 G X 6 </t>
  </si>
  <si>
    <t>LZ44</t>
  </si>
  <si>
    <t>LAZ SEEKH MAS 100 G X 6</t>
  </si>
  <si>
    <t>LZ45</t>
  </si>
  <si>
    <t>LAZ SHAMI KEBAB MASALA 130 G X 6</t>
  </si>
  <si>
    <t>LZ46</t>
  </si>
  <si>
    <t>LAZ SHEER KHURMA 160 G X 6</t>
  </si>
  <si>
    <t>LZ47</t>
  </si>
  <si>
    <t>LAZ SINDHI BIRYANI MASALA 130 G X 6</t>
  </si>
  <si>
    <t>LZ48</t>
  </si>
  <si>
    <t>LAZ FALOODA STRAWBERRY 200 G X 6</t>
  </si>
  <si>
    <t>LZ49</t>
  </si>
  <si>
    <t>LAZ TANDOORI PASTE X 12</t>
  </si>
  <si>
    <t>LZ5</t>
  </si>
  <si>
    <t>LAZ CHAPLI KEBAB 100GX6</t>
  </si>
  <si>
    <t>LZ50</t>
  </si>
  <si>
    <t>LAZ TANDOORI/B.B.Q 100 G X 6</t>
  </si>
  <si>
    <t>LZ51</t>
  </si>
  <si>
    <t>LAZ TIKKA BOTTI MASALA 100 G X 6</t>
  </si>
  <si>
    <t>LZ52</t>
  </si>
  <si>
    <t>LAZ YAKHANI PAULO MASALA X 6</t>
  </si>
  <si>
    <t>LZ53</t>
  </si>
  <si>
    <t>LAZ ZAFRANI BOMBAY BIRY 130 G X 6</t>
  </si>
  <si>
    <t>LZ54</t>
  </si>
  <si>
    <t>LAZ KATKAT MASALA100GX6</t>
  </si>
  <si>
    <t>LZ55</t>
  </si>
  <si>
    <t>LAZ KHEER DRY FRUIT 166GX6</t>
  </si>
  <si>
    <t>LZ56</t>
  </si>
  <si>
    <t>LAZ KHEER VERMICELLI 155GX6</t>
  </si>
  <si>
    <t>LZ57</t>
  </si>
  <si>
    <t>LAZ FIRNI KHAS(KEWRA)X6</t>
  </si>
  <si>
    <t>LZ58</t>
  </si>
  <si>
    <t>LAZ BEHARI KEBAB MAS 100GX6</t>
  </si>
  <si>
    <t>LZ59</t>
  </si>
  <si>
    <t>LAZ CUSTARD VANILLA 300GX6</t>
  </si>
  <si>
    <t>LZ6</t>
  </si>
  <si>
    <t>LAZ CHAT MASALA 100GX6</t>
  </si>
  <si>
    <t>LZ60</t>
  </si>
  <si>
    <t>LAZ CUSTARD MANGO 300GX6</t>
  </si>
  <si>
    <t>LZ61</t>
  </si>
  <si>
    <t>LAZ CUSTARD  STRAWBERRY 300GX6</t>
  </si>
  <si>
    <t>LZ62</t>
  </si>
  <si>
    <t>LAZ CUSTARD BANANA 300GX6</t>
  </si>
  <si>
    <t>LZ7</t>
  </si>
  <si>
    <t>LAZ CHICKEN BROAST X 6</t>
  </si>
  <si>
    <t>LZ8</t>
  </si>
  <si>
    <t>LAZ CHICKEN GINGER X 6</t>
  </si>
  <si>
    <t>LZ9</t>
  </si>
  <si>
    <t>LAZ CHICKEN MASALA X 6</t>
  </si>
  <si>
    <t>M1</t>
  </si>
  <si>
    <t>MEHNDI BLACK ROSE KALI  X 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</si>
  <si>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</si>
  <si>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</si>
  <si>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</si>
  <si>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</si>
  <si>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</si>
  <si>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</si>
  <si>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</si>
  <si>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</si>
  <si>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</si>
  <si>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</si>
  <si>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</si>
  <si>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</si>
  <si>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</si>
  <si>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</si>
  <si>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</si>
  <si>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</si>
  <si>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</si>
  <si>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</si>
  <si>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</si>
  <si>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</si>
  <si>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</si>
  <si>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</si>
  <si>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</si>
  <si>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</si>
  <si>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</si>
  <si>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</si>
  <si>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</si>
  <si>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</si>
  <si>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</si>
  <si>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</si>
  <si>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</si>
  <si>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</si>
  <si>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</si>
  <si>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</si>
  <si>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MH1</t>
  </si>
  <si>
    <t>MDH AMCHUR PWD 100 G X 10</t>
  </si>
  <si>
    <t>MH10</t>
  </si>
  <si>
    <t>MDH FISH MASALA X 10</t>
  </si>
  <si>
    <t>MH11</t>
  </si>
  <si>
    <t xml:space="preserve">MDH JAL JEERA 100 G X 10 </t>
  </si>
  <si>
    <t>MH12</t>
  </si>
  <si>
    <t>MDH KARAHI GOSHT 100 G X 10</t>
  </si>
  <si>
    <t>MH13</t>
  </si>
  <si>
    <t>MDH KITCHENKING 100GX10</t>
  </si>
  <si>
    <t>MH14</t>
  </si>
  <si>
    <t>MDH MEAT MASALA 100GX10</t>
  </si>
  <si>
    <t>MH15</t>
  </si>
  <si>
    <t>MDH KASOORI METHI LEV 100 G X 6</t>
  </si>
  <si>
    <t>MH16</t>
  </si>
  <si>
    <t xml:space="preserve">TARGA </t>
  </si>
  <si>
    <t>MH17</t>
  </si>
  <si>
    <t>MDH PAKORA MIX MAS X 10</t>
  </si>
  <si>
    <t>MH18</t>
  </si>
  <si>
    <t>MDH PANI PURI 100 G X 10</t>
  </si>
  <si>
    <t>MH19</t>
  </si>
  <si>
    <t>MDH PAV BHAJI MASALA 100GX10</t>
  </si>
  <si>
    <t>MH2</t>
  </si>
  <si>
    <t>MDH ANARDANA PWD 100 G X 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</si>
  <si>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</si>
  <si>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</si>
  <si>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</si>
  <si>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</si>
  <si>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</si>
  <si>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</si>
  <si>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</si>
  <si>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</si>
  <si>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</si>
  <si>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</si>
  <si>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</si>
  <si>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</si>
  <si>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</si>
  <si>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</si>
  <si>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</si>
  <si>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</si>
  <si>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MH28</t>
  </si>
  <si>
    <t>MDH GARAM MASALA 100GX10</t>
  </si>
  <si>
    <t>MH29</t>
  </si>
  <si>
    <t>MDH BUTTER CHIKEN MAS 100GX10</t>
  </si>
  <si>
    <t>MH3</t>
  </si>
  <si>
    <t>MDH CHANA DAL MASALA 100GX10</t>
  </si>
  <si>
    <t>MH30</t>
  </si>
  <si>
    <t>MDH CHUNKY CHAT MAS 500G X4</t>
  </si>
  <si>
    <t>MH31</t>
  </si>
  <si>
    <t>MDH KITCHEN KING 500G X4</t>
  </si>
  <si>
    <t>MH32</t>
  </si>
  <si>
    <t>MDH KASHMIRI MIRCH 100GX10</t>
  </si>
  <si>
    <t>MH4</t>
  </si>
  <si>
    <t>MDH CHANNA MASALA 100 G X 10</t>
  </si>
  <si>
    <t>MH5</t>
  </si>
  <si>
    <t>MDH CHICKEN MASALA 100GX10</t>
  </si>
  <si>
    <t>MH6</t>
  </si>
  <si>
    <t>MDH CHUNKY CHAT MAS 100 G X 10</t>
  </si>
  <si>
    <t>MH7</t>
  </si>
  <si>
    <t>MDH DAHIVADA RAITA 100 G X 10</t>
  </si>
  <si>
    <t>MH8</t>
  </si>
  <si>
    <t>MDH DAL MASALA 100GX10</t>
  </si>
  <si>
    <t>MH9</t>
  </si>
  <si>
    <t>MDH DEGGI MIRCH 100GX10</t>
  </si>
  <si>
    <t>MI1</t>
  </si>
  <si>
    <t>MIDAS MIXED PICKLE 2.5 KG X 4</t>
  </si>
  <si>
    <t>NT1</t>
  </si>
  <si>
    <t>NAT ACHAR GHOST MAS 100 G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</si>
  <si>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</si>
  <si>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</si>
  <si>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</si>
  <si>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</si>
  <si>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</si>
  <si>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</si>
  <si>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</si>
  <si>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</si>
  <si>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</si>
  <si>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36</t>
  </si>
  <si>
    <t>NT15</t>
  </si>
  <si>
    <t>NAT CORIANDER CHUTNEY 335 G X 12</t>
  </si>
  <si>
    <t>NT16</t>
  </si>
  <si>
    <t xml:space="preserve">NAT CUST BANANA 300 G X 12 </t>
  </si>
  <si>
    <t>NT17</t>
  </si>
  <si>
    <t>NAT CUST MANGO 300 G X 12</t>
  </si>
  <si>
    <t>NT18</t>
  </si>
  <si>
    <t>NAT CUST STRAWBERRY 300 G X 12</t>
  </si>
  <si>
    <t>NT19</t>
  </si>
  <si>
    <t xml:space="preserve">NAT CUST VANAILA 300 G X 12 </t>
  </si>
  <si>
    <t>NT2</t>
  </si>
  <si>
    <t>NAT BIRYANI MAS 90 G X 12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</si>
  <si>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</si>
  <si>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</si>
  <si>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</si>
  <si>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</si>
  <si>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</si>
  <si>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</si>
  <si>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</si>
  <si>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</si>
  <si>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</si>
  <si>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</si>
  <si>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</si>
  <si>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 xml:space="preserve">NAT GARLIC PASTE BIG X 12 offerta </t>
  </si>
  <si>
    <t>NT26</t>
  </si>
  <si>
    <t>NAT GARLIC PASTE SMALL X 12</t>
  </si>
  <si>
    <t>NT27</t>
  </si>
  <si>
    <t>NAT GARLIC PICKLE 310 G X 12</t>
  </si>
  <si>
    <t>NT28</t>
  </si>
  <si>
    <t xml:space="preserve">NAT GINGER PASTE BIG X 12 offerta </t>
  </si>
  <si>
    <t>NT29</t>
  </si>
  <si>
    <t>NAT GINGER PASTE SMALL X 12</t>
  </si>
  <si>
    <t>NT3</t>
  </si>
  <si>
    <t>NAT BOMBAY BIRYANI 140 G X 12</t>
  </si>
  <si>
    <t>NT30</t>
  </si>
  <si>
    <t xml:space="preserve">NAT GINGER &amp; GARLIC PASTE BIG X 12  offerta </t>
  </si>
  <si>
    <t>NT31</t>
  </si>
  <si>
    <t>NAT GINGER &amp; GARLIC PASTE SMALL X12</t>
  </si>
  <si>
    <t>NT32</t>
  </si>
  <si>
    <t>NAT GREEN CHILLI PICKLE 1 KG X 6</t>
  </si>
  <si>
    <t>NT33</t>
  </si>
  <si>
    <t>NAT GREEN CHILLI PICKLE 320 G X 12</t>
  </si>
  <si>
    <t>NT34</t>
  </si>
  <si>
    <t>NAT GREEN CHILLI SAUCE 300 G X 12</t>
  </si>
  <si>
    <t>NT35</t>
  </si>
  <si>
    <t>NAT HALEEM MASALA 100 G X 12</t>
  </si>
  <si>
    <t>NT36</t>
  </si>
  <si>
    <t>NAT IMLY SAUCE 300 G X 12  2/20</t>
  </si>
  <si>
    <t>NT37</t>
  </si>
  <si>
    <t>NAT JELLY CRYS BANANA 80 G X 12</t>
  </si>
  <si>
    <t>NT38</t>
  </si>
  <si>
    <t>NAT JELLY CRYS MANGO 90 G X 12</t>
  </si>
  <si>
    <t>NT39</t>
  </si>
  <si>
    <t>NAT JELLY CRYS STRAWBERRY 90 G X 12</t>
  </si>
  <si>
    <t>NT4</t>
  </si>
  <si>
    <t>NAT MAS BOM BIRYANI  140 G X 12</t>
  </si>
  <si>
    <t>NT40</t>
  </si>
  <si>
    <t>NAT JELLY MIX FRUIT 90 G X 12</t>
  </si>
  <si>
    <t>NT41</t>
  </si>
  <si>
    <t>NAT KARAHI GHOST 100 G X 12</t>
  </si>
  <si>
    <t>NT42</t>
  </si>
  <si>
    <t>NAT KARELA PICKLE 1 KG X 6</t>
  </si>
  <si>
    <t>NT43</t>
  </si>
  <si>
    <t>NAT KHEER MIX 155 G X 12</t>
  </si>
  <si>
    <t>NT44</t>
  </si>
  <si>
    <t>NAT KHEER PISTA 155 G X 12</t>
  </si>
  <si>
    <t>NT45</t>
  </si>
  <si>
    <t>NAT KOFTA MASALA100 G X 12</t>
  </si>
  <si>
    <t>NT46</t>
  </si>
  <si>
    <t>NAT LAHORI FISH MASALA 200 G X 12</t>
  </si>
  <si>
    <t>NT47</t>
  </si>
  <si>
    <t>NAT LEMON PIC 320 G X 12</t>
  </si>
  <si>
    <t>NT48</t>
  </si>
  <si>
    <t>NAT LIME PICKLE 1 KG X 6</t>
  </si>
  <si>
    <t>NT49</t>
  </si>
  <si>
    <t>NAT MANGO &amp; CHILLI SAUCE 300 G X 12</t>
  </si>
  <si>
    <t>NT5</t>
  </si>
  <si>
    <t>NAT CARROT PICKLE 1 KG X 6</t>
  </si>
  <si>
    <t>NT50</t>
  </si>
  <si>
    <t>NAT MANGO CHUTNEY 375 G X 12</t>
  </si>
  <si>
    <t>NT51</t>
  </si>
  <si>
    <t>NAT MANGO PIC 320 X 12</t>
  </si>
  <si>
    <t>NT52</t>
  </si>
  <si>
    <t xml:space="preserve">NAT MANGO PICKLE 1 KG X 6  </t>
  </si>
  <si>
    <t>NT53</t>
  </si>
  <si>
    <t>NAT MIX PICKLE 1 KG X 6</t>
  </si>
  <si>
    <t>NT54</t>
  </si>
  <si>
    <t>NAT MIXED PIC 320 G X12</t>
  </si>
  <si>
    <t>NT55</t>
  </si>
  <si>
    <t>NAT MURGHA MAS 100 G X 12</t>
  </si>
  <si>
    <t>NT56</t>
  </si>
  <si>
    <t>NAT MUTTON BIRYANI 100 G X12</t>
  </si>
  <si>
    <t>NT57</t>
  </si>
  <si>
    <t>NAT NEHARI MASALA 130 G X 12</t>
  </si>
  <si>
    <t>NT58</t>
  </si>
  <si>
    <t>NAT PAKORA MASALA MIX 100 G X 12</t>
  </si>
  <si>
    <t>NT59</t>
  </si>
  <si>
    <t>NAT PALAK GHOST MASALA 100 G X 12</t>
  </si>
  <si>
    <t>NT6</t>
  </si>
  <si>
    <t>NAT CHAPLI KABAB 100 G X 12</t>
  </si>
  <si>
    <t>NT60</t>
  </si>
  <si>
    <t>NAT PLUM CHUTNEY 390 G X 12</t>
  </si>
  <si>
    <t>NT61</t>
  </si>
  <si>
    <t>NAT PUNJABI CHANA MAS 200 G X 12</t>
  </si>
  <si>
    <t>NT62</t>
  </si>
  <si>
    <t>NAT QASURI METHI 100 G X 6</t>
  </si>
  <si>
    <t>NT63</t>
  </si>
  <si>
    <t>NAT QASURI METHI 50 G X 12</t>
  </si>
  <si>
    <t>NT64</t>
  </si>
  <si>
    <t>NAT QEEMA MASALA 100 G X12</t>
  </si>
  <si>
    <t>NT65</t>
  </si>
  <si>
    <t>NAT QORMA MASALA 100 G X 12</t>
  </si>
  <si>
    <t>NT66</t>
  </si>
  <si>
    <t>NAT QUICKCOOK HALEEM 345 G X 12</t>
  </si>
  <si>
    <t>NT67</t>
  </si>
  <si>
    <t xml:space="preserve">NAT RED CHILLI SAUCE 300 G X 12  </t>
  </si>
  <si>
    <t>NT68</t>
  </si>
  <si>
    <t>NAT SABZI BHUJJIA MASALA 200 G X 12</t>
  </si>
  <si>
    <t>NT69</t>
  </si>
  <si>
    <t>NAT SEEKH KEBAB MASALA 100 G X 12</t>
  </si>
  <si>
    <t>NT7</t>
  </si>
  <si>
    <t>NAT CHAT MASALA 110 G X 12</t>
  </si>
  <si>
    <t>NT70</t>
  </si>
  <si>
    <t>NAT SHAMI KEBAB MASALA 100 G X 12</t>
  </si>
  <si>
    <t>NT71</t>
  </si>
  <si>
    <t>NAT SHEER KHURMA 160 G X 12</t>
  </si>
  <si>
    <t>NT72</t>
  </si>
  <si>
    <t>NAT SINDHI BIRYANI 100 G X 12</t>
  </si>
  <si>
    <t>NT73</t>
  </si>
  <si>
    <t>NAT TAMRIND CHUTNEY 325 G X 12</t>
  </si>
  <si>
    <t>NT74</t>
  </si>
  <si>
    <t xml:space="preserve">NAT TIKKA BOTTI MASALA X 12 </t>
  </si>
  <si>
    <t>NT75</t>
  </si>
  <si>
    <t>NAT TIKKA MASALA 100 G X 12</t>
  </si>
  <si>
    <t>NT76</t>
  </si>
  <si>
    <t>NAT TOMATO KETCHUP 300 G X 12</t>
  </si>
  <si>
    <t>NT77</t>
  </si>
  <si>
    <t>NAT VERMICELLI X 48</t>
  </si>
  <si>
    <t>NT78</t>
  </si>
  <si>
    <t>NAT YAKHNI PULAO 140 G X 12</t>
  </si>
  <si>
    <t>NT79</t>
  </si>
  <si>
    <t>NAT KHEER GAJAR 155 GX12</t>
  </si>
  <si>
    <t>NT8</t>
  </si>
  <si>
    <t>NAT CHICKEN BIRYANI 90 G X 12</t>
  </si>
  <si>
    <t>NT80</t>
  </si>
  <si>
    <t>NAT FIRNI MIX 155 GX12</t>
  </si>
  <si>
    <t>NT9</t>
  </si>
  <si>
    <t>NAT CHICKEN BROAST X 12</t>
  </si>
  <si>
    <t>PG1</t>
  </si>
  <si>
    <t xml:space="preserve">PG TEA 1.5 KG LOOSE TEA X 4  offerta </t>
  </si>
  <si>
    <t>PG2</t>
  </si>
  <si>
    <t xml:space="preserve">PG TEA 160 TEA BAGS X 8 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</si>
  <si>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</si>
  <si>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</si>
  <si>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</si>
  <si>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</si>
  <si>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</si>
  <si>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</si>
  <si>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</si>
  <si>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</si>
  <si>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</si>
  <si>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</si>
  <si>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</si>
  <si>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</si>
  <si>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</si>
  <si>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</si>
  <si>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PJ1</t>
  </si>
  <si>
    <t>PJ AMLA CANDY 500GX24</t>
  </si>
  <si>
    <t>PJ10</t>
  </si>
  <si>
    <t>PJ CHYAWANPARSH WITH SAFFRON 1KGX12</t>
  </si>
  <si>
    <t>PJ11</t>
  </si>
  <si>
    <t>PJ PAPAD KALI MIRCH 200GX30</t>
  </si>
  <si>
    <t>PJ12</t>
  </si>
  <si>
    <t>PJ COCONUT OIL JAR PACK 200MLX36</t>
  </si>
  <si>
    <t>PJ13</t>
  </si>
  <si>
    <t>PJ HERBAL POWER VITA 500GX20</t>
  </si>
  <si>
    <t>PJ14</t>
  </si>
  <si>
    <t>PJ COCONUT OIL JAR PACK 500MLX24</t>
  </si>
  <si>
    <t>PJ15</t>
  </si>
  <si>
    <t>PJ FACE WASH ORANGE&amp;HONEY 60GMX96</t>
  </si>
  <si>
    <t>PJ16</t>
  </si>
  <si>
    <t>PJ FACE WASH NEEM &amp;TULSI 60GMX96</t>
  </si>
  <si>
    <t>PJ17</t>
  </si>
  <si>
    <t>PJ FACE WASH ORANGE&amp;ALOVERA 60GMX96</t>
  </si>
  <si>
    <t>PJ18</t>
  </si>
  <si>
    <t>PJ FACE PACK MULTANI MITTI  60GMX96</t>
  </si>
  <si>
    <t>PJ19</t>
  </si>
  <si>
    <t>PJ FACE PACK NEEM CUCUMBER 60GMX96</t>
  </si>
  <si>
    <t>PJ2</t>
  </si>
  <si>
    <t>PJ AMLA MURABBA 1KGX12</t>
  </si>
  <si>
    <t>PJ20</t>
  </si>
  <si>
    <t>PJ GULAB JAL 120MLX100</t>
  </si>
  <si>
    <t>PJ21</t>
  </si>
  <si>
    <t>PJ BEAUTY CREAM 50GX12</t>
  </si>
  <si>
    <t>PJ22</t>
  </si>
  <si>
    <t>PJ HING 25GX6</t>
  </si>
  <si>
    <t>PJ23</t>
  </si>
  <si>
    <t>PJ NOODLES CHATPATA ATTA FAMILY PACK 240GX58</t>
  </si>
  <si>
    <t>PJ24</t>
  </si>
  <si>
    <t>PJ NEEM KANTI SOAP 150GX12</t>
  </si>
  <si>
    <t>PJ25</t>
  </si>
  <si>
    <t>PARACHUTE COCONUT OIL 100 ML X 16</t>
  </si>
  <si>
    <t>PJ26</t>
  </si>
  <si>
    <t>PJ NOODLES ATTA GREEN CHILLI 60 G X 128</t>
  </si>
  <si>
    <t>PJ27</t>
  </si>
  <si>
    <t>PJ ALOE VERA GEL 60 ML X 12</t>
  </si>
  <si>
    <t>PJ28</t>
  </si>
  <si>
    <t>PJ CAPSULE SHILAJIT 11 GM</t>
  </si>
  <si>
    <t>PJ29</t>
  </si>
  <si>
    <t>PJ MEHNDI HERBAL X 10</t>
  </si>
  <si>
    <t>PJ3</t>
  </si>
  <si>
    <t>PJ CHYAWANPARSH 500GX24</t>
  </si>
  <si>
    <t>PJ4</t>
  </si>
  <si>
    <t>PJ COCONUT OIL 200MLX36</t>
  </si>
  <si>
    <t>PJ5</t>
  </si>
  <si>
    <t>PJ TOOTHPASTE DANT KANTI 100GX144PCS</t>
  </si>
  <si>
    <t>PJ6</t>
  </si>
  <si>
    <t>PJ TOOTHPASTE DANT KANTI MEDICATEDX96</t>
  </si>
  <si>
    <t>PJ7</t>
  </si>
  <si>
    <t>PJ NOODLES ATTA CLASSIC 60GX128</t>
  </si>
  <si>
    <t>PJ8</t>
  </si>
  <si>
    <t>PJ NOODLES ATTA CHATPATA 60GX128</t>
  </si>
  <si>
    <t>PJ9</t>
  </si>
  <si>
    <t>PJ OM SPECIAL CHYAWANPRASH 1KGX12</t>
  </si>
  <si>
    <t>PR1</t>
  </si>
  <si>
    <t>SP AMLA MURABBA 1 KG X 12</t>
  </si>
  <si>
    <t>PR10</t>
  </si>
  <si>
    <t>SP DHEU PICKLE 800GX12</t>
  </si>
  <si>
    <t>PR11</t>
  </si>
  <si>
    <t>SP GAJAR MURABBA 500 G X 24</t>
  </si>
  <si>
    <t>PR12</t>
  </si>
  <si>
    <t>SP GAJAR MURABBA 800 G X 12</t>
  </si>
  <si>
    <t>PR13</t>
  </si>
  <si>
    <t>SP GARLIC PICKLE 800GX12</t>
  </si>
  <si>
    <t>PR14</t>
  </si>
  <si>
    <t>SP GINGER IN SPICE 800GX12</t>
  </si>
  <si>
    <t>PR15</t>
  </si>
  <si>
    <t>SP GINGER LIME&amp;CHILLI 800GX12</t>
  </si>
  <si>
    <t>PR16</t>
  </si>
  <si>
    <t>SP GREEN CHILLI PICKLE 800GX12</t>
  </si>
  <si>
    <t>PR17</t>
  </si>
  <si>
    <t>SP GULKAND 500GX24</t>
  </si>
  <si>
    <t>PR18</t>
  </si>
  <si>
    <t>SP HARAR MURABBA 1 KG X 6</t>
  </si>
  <si>
    <t>PR19</t>
  </si>
  <si>
    <t>SP HARAR MURABBA 500GX24</t>
  </si>
  <si>
    <t>PR2</t>
  </si>
  <si>
    <t>SP AMLA MURABBA 500 G X 24</t>
  </si>
  <si>
    <t>PR20</t>
  </si>
  <si>
    <t>SP KARELA PIC 800GX12</t>
  </si>
  <si>
    <t>PR21</t>
  </si>
  <si>
    <t>SP LIME PICKLE 800GX12</t>
  </si>
  <si>
    <t>PR22</t>
  </si>
  <si>
    <t>SP LIME PICKLE 330 G X 12</t>
  </si>
  <si>
    <t>PR23</t>
  </si>
  <si>
    <t xml:space="preserve">SP MANGO PICKLE 800 G X 12  </t>
  </si>
  <si>
    <t>PR24</t>
  </si>
  <si>
    <t>SP MIX PICKLE 2 KG X 12</t>
  </si>
  <si>
    <t>PR25</t>
  </si>
  <si>
    <t>SP MIX PICKLE 800 G X 12</t>
  </si>
  <si>
    <t>PR26</t>
  </si>
  <si>
    <t>SP PETHA 1KGX12</t>
  </si>
  <si>
    <t>PR27</t>
  </si>
  <si>
    <t>SP PETHA 3.8KGX4</t>
  </si>
  <si>
    <t>PR28</t>
  </si>
  <si>
    <t>SP RED CHILLI STUFFED 800GX12</t>
  </si>
  <si>
    <t>PR29</t>
  </si>
  <si>
    <t>SP SWEET LIME PICKLE 800GX12</t>
  </si>
  <si>
    <t>PR3</t>
  </si>
  <si>
    <t>SP AMLA MURBBA BIG 800GX 12 (plus 200g extra)</t>
  </si>
  <si>
    <t>PR30</t>
  </si>
  <si>
    <t>SP TURMERIC PICKLE 800GX12</t>
  </si>
  <si>
    <t>PR31</t>
  </si>
  <si>
    <t>SP ZIMIKAND PICKLE 800GX12</t>
  </si>
  <si>
    <t>PR4</t>
  </si>
  <si>
    <t>SP AMLA PICKLE 800 G X 12</t>
  </si>
  <si>
    <t>PR5</t>
  </si>
  <si>
    <t>SP APPLE MURABBA 1 KG X 6</t>
  </si>
  <si>
    <t>PR6</t>
  </si>
  <si>
    <t>SP APPLE MURABBA 800 G X 12</t>
  </si>
  <si>
    <t>PR7</t>
  </si>
  <si>
    <t>SP CARROT MURABBA 1 KG X 6</t>
  </si>
  <si>
    <t>PR8</t>
  </si>
  <si>
    <t>SP CARROT PICKLE 800GX12</t>
  </si>
  <si>
    <t>PR9</t>
  </si>
  <si>
    <t>SP DELA PICKLE 800GX12</t>
  </si>
  <si>
    <t>Q1</t>
  </si>
  <si>
    <t>QARSHI BAZOOROI SYRUP 800MLX12</t>
  </si>
  <si>
    <t>Q2</t>
  </si>
  <si>
    <t>QARSHI CARDAMOM SYRUP 800MLX12</t>
  </si>
  <si>
    <t>Q3</t>
  </si>
  <si>
    <t>QARSHI JAME SHIRIN SYRUP 800MLX12</t>
  </si>
  <si>
    <t>Q4</t>
  </si>
  <si>
    <t>QARSHI ROSE WATER 500MLX12</t>
  </si>
  <si>
    <t>Q5</t>
  </si>
  <si>
    <t>QARSHI SANDAL SYRUP 800MLX12</t>
  </si>
  <si>
    <t>Q6</t>
  </si>
  <si>
    <t>QARSHI ALMOND SYRUP 800MLX12</t>
  </si>
  <si>
    <t>R1</t>
  </si>
  <si>
    <t>AALAH RICE 10KG X 2</t>
  </si>
  <si>
    <t>R10</t>
  </si>
  <si>
    <t>PAK KERNEL BASMATI 1 KG X 20</t>
  </si>
  <si>
    <t>R100</t>
  </si>
  <si>
    <t>RAW CHANA DAL 25KGX1</t>
  </si>
  <si>
    <t>R101</t>
  </si>
  <si>
    <t>RAW CHARGOUND 25KGX1</t>
  </si>
  <si>
    <t>R102</t>
  </si>
  <si>
    <t>RAW CHAR MAGAZ 25KGX1</t>
  </si>
  <si>
    <t>R103</t>
  </si>
  <si>
    <t>RAW CARDAMOM GREEN 25KG</t>
  </si>
  <si>
    <t>R104</t>
  </si>
  <si>
    <t>RAW DESICATED COCONUT MEDIUM 25KGX1</t>
  </si>
  <si>
    <t>R105</t>
  </si>
  <si>
    <t>RAW GOUND KATIRA 25KGX1</t>
  </si>
  <si>
    <t>R107</t>
  </si>
  <si>
    <t>RAW LAPSI FINE (KANSAR) 25KGX1</t>
  </si>
  <si>
    <t>R108</t>
  </si>
  <si>
    <t>RAW CINNAMON WHOLE 25KG</t>
  </si>
  <si>
    <t>R109</t>
  </si>
  <si>
    <t>RAW MILLET FLOUR 30KGX1</t>
  </si>
  <si>
    <t>R11</t>
  </si>
  <si>
    <t>PAK PARBOILED  20 KG X 1</t>
  </si>
  <si>
    <t>R110</t>
  </si>
  <si>
    <t>RAW MILLET FLOUR 20KGX1</t>
  </si>
  <si>
    <t>R111</t>
  </si>
  <si>
    <t>RAW MILLET SEEDS 50KGX1</t>
  </si>
  <si>
    <t>R112</t>
  </si>
  <si>
    <t>RAW MONG  FLOUR 30KGX1</t>
  </si>
  <si>
    <t>R114</t>
  </si>
  <si>
    <t>RAW KADO MILLET SEEDS 30KGX1</t>
  </si>
  <si>
    <t>R115</t>
  </si>
  <si>
    <t>RAW FLAX SEEDS 40KGX1</t>
  </si>
  <si>
    <t>R116</t>
  </si>
  <si>
    <t>RAW LAPSI COARSE 25KG</t>
  </si>
  <si>
    <t>R12</t>
  </si>
  <si>
    <t>PAK KERNEL BASMATI 10 KG X 2</t>
  </si>
  <si>
    <t>R13</t>
  </si>
  <si>
    <t>PAK KERNEL BASMATI 20 KG X 1</t>
  </si>
  <si>
    <t>R14</t>
  </si>
  <si>
    <t>PAK KERNEL BASMATI 2 KG X 10</t>
  </si>
  <si>
    <t>R15</t>
  </si>
  <si>
    <t xml:space="preserve">PAK KERNEL BASMATI 5 KG X 4 </t>
  </si>
  <si>
    <t>R17</t>
  </si>
  <si>
    <t>PUNJAB KER.BASMATI 20KGX1</t>
  </si>
  <si>
    <t>R18</t>
  </si>
  <si>
    <t>PUNJAB KER.BASMATI 2KGX10</t>
  </si>
  <si>
    <t>R19</t>
  </si>
  <si>
    <t>PUNJAB KER.BASMATI RICE 5KGX4</t>
  </si>
  <si>
    <t>R2</t>
  </si>
  <si>
    <t>AALAH RICE 20KG X1</t>
  </si>
  <si>
    <t>R20</t>
  </si>
  <si>
    <t>PUNJAB KERNAL BAS PARBOILED 5KGX4</t>
  </si>
  <si>
    <t>R200</t>
  </si>
  <si>
    <t>RAW BAJARA FLOUR 30KGX1</t>
  </si>
  <si>
    <t>R201</t>
  </si>
  <si>
    <t>RAW BLACK BEANS 25KG X1</t>
  </si>
  <si>
    <t>R204</t>
  </si>
  <si>
    <t>RAW SAMO 30KGX1</t>
  </si>
  <si>
    <t>R21</t>
  </si>
  <si>
    <t>PUNJAB KERNEL BAS PARBOILED20KGX1</t>
  </si>
  <si>
    <t>R22</t>
  </si>
  <si>
    <t>RAW DHANIA WHOLE 20KGX1</t>
  </si>
  <si>
    <t>R23</t>
  </si>
  <si>
    <t>RAW DHANIA WHOLE 25KGX1</t>
  </si>
  <si>
    <t>R24</t>
  </si>
  <si>
    <t>RAW DRY DATES 25 G X 1</t>
  </si>
  <si>
    <t>R25</t>
  </si>
  <si>
    <t>RAW FLAKE RICE 25KGX1</t>
  </si>
  <si>
    <t>R26</t>
  </si>
  <si>
    <t>RAW GREEN CHANA 25KGX1</t>
  </si>
  <si>
    <t>R27</t>
  </si>
  <si>
    <t>RAW HEERA RICE FLOUR 25KG</t>
  </si>
  <si>
    <t>R28</t>
  </si>
  <si>
    <t>RAW JEERA PWD 25KGX1</t>
  </si>
  <si>
    <t>R29</t>
  </si>
  <si>
    <t>RAW JEERA WHOLE 25G</t>
  </si>
  <si>
    <t>R3</t>
  </si>
  <si>
    <t xml:space="preserve">AALAH RICE 5KGX4 </t>
  </si>
  <si>
    <t>R30</t>
  </si>
  <si>
    <t>RAW KALA CHANA 25KGX1</t>
  </si>
  <si>
    <t>R31</t>
  </si>
  <si>
    <t>RAW KALA NIMAK 25KGX1</t>
  </si>
  <si>
    <t>R32</t>
  </si>
  <si>
    <t>RAW KALONJI 25KGX1</t>
  </si>
  <si>
    <t>R33</t>
  </si>
  <si>
    <t>RAW KAMARKAS 25KGX1</t>
  </si>
  <si>
    <t>R34</t>
  </si>
  <si>
    <t>RAW MAKHANA 25KGX1</t>
  </si>
  <si>
    <t>R35</t>
  </si>
  <si>
    <t>RAW MASOOR DAL 20KGX1</t>
  </si>
  <si>
    <t>R36</t>
  </si>
  <si>
    <t xml:space="preserve">RAW MASOOR DAL 25KGX1 offerta </t>
  </si>
  <si>
    <t>R37</t>
  </si>
  <si>
    <t>RAW MASOOR FOOTBALL20KGX1</t>
  </si>
  <si>
    <t>R38</t>
  </si>
  <si>
    <t xml:space="preserve">RAW MASOOR FOOTBALL25KGX1 offerta </t>
  </si>
  <si>
    <t>R39</t>
  </si>
  <si>
    <t>RAW MASOOR WHOLE 25KGX1</t>
  </si>
  <si>
    <t>R4</t>
  </si>
  <si>
    <t>HIM KERNEL BASMATI RICE 5 KG X 4</t>
  </si>
  <si>
    <t>R40</t>
  </si>
  <si>
    <t>RAW METHI SEEDS 25KGX1</t>
  </si>
  <si>
    <t>R41</t>
  </si>
  <si>
    <t>RAW MILK PWD FULL 25KGX1</t>
  </si>
  <si>
    <t>R42</t>
  </si>
  <si>
    <t>RAW MILK PWD SKIM 25KGX1</t>
  </si>
  <si>
    <t>R43</t>
  </si>
  <si>
    <t>RAW MOONG DAL 25KGX1</t>
  </si>
  <si>
    <t>R44</t>
  </si>
  <si>
    <t>RAW MOONG DAL CHILKA 25KGX1</t>
  </si>
  <si>
    <t>R45</t>
  </si>
  <si>
    <t>RAW MOONG WHOLE 25KGX1</t>
  </si>
  <si>
    <t>R46</t>
  </si>
  <si>
    <t>RAW MOTH 25KGX1</t>
  </si>
  <si>
    <t>R47</t>
  </si>
  <si>
    <t>RAW MUSTARD SEEDS 25KGX1</t>
  </si>
  <si>
    <t>R48</t>
  </si>
  <si>
    <t>RAW PISTA KERNAL10KGX1</t>
  </si>
  <si>
    <t>R49</t>
  </si>
  <si>
    <t>RAW PISTA ROASTED 10KGX1</t>
  </si>
  <si>
    <t>R5</t>
  </si>
  <si>
    <t>HIM KERNEL BASMATI RICE 10 KG X 2</t>
  </si>
  <si>
    <t>R50</t>
  </si>
  <si>
    <t>RAW POPPY SEEDS25KGX1</t>
  </si>
  <si>
    <t>R51</t>
  </si>
  <si>
    <t>RAW PUNCH PUREN 25KGX1</t>
  </si>
  <si>
    <t>R52</t>
  </si>
  <si>
    <t>RAW RAI 25KGX1</t>
  </si>
  <si>
    <t>R53</t>
  </si>
  <si>
    <t>RAW RATHY25KGX1</t>
  </si>
  <si>
    <t>R54</t>
  </si>
  <si>
    <t>RAW RED KIDNEY 25KGX1</t>
  </si>
  <si>
    <t>R55</t>
  </si>
  <si>
    <t>RAW REWDI 10KGX1</t>
  </si>
  <si>
    <t>R56</t>
  </si>
  <si>
    <t>RAW REWDI 200GX25</t>
  </si>
  <si>
    <t>R57</t>
  </si>
  <si>
    <t>RAW KER BASMATI 25KGX1</t>
  </si>
  <si>
    <t>R58</t>
  </si>
  <si>
    <t>RAW ROASTED CHANA 25KG</t>
  </si>
  <si>
    <t>R59</t>
  </si>
  <si>
    <t>RAW ROASTED CHANA15KGX1</t>
  </si>
  <si>
    <t>R6</t>
  </si>
  <si>
    <t>HIM KERNEL BASMATI RICE 20 KG X 1</t>
  </si>
  <si>
    <t>R60</t>
  </si>
  <si>
    <t>RAW SABUDANA 25KGX1</t>
  </si>
  <si>
    <t>R61</t>
  </si>
  <si>
    <t>RAW SESAME SEEDS 20KGX1</t>
  </si>
  <si>
    <t>R62</t>
  </si>
  <si>
    <t>RAW SESAME SEEDS BLACK 25KGX1</t>
  </si>
  <si>
    <t>R63</t>
  </si>
  <si>
    <t>RAW SESEAME SEEDS 25KGX1</t>
  </si>
  <si>
    <t>R64</t>
  </si>
  <si>
    <t>RAW SONGI 10 KGX1</t>
  </si>
  <si>
    <t>R65</t>
  </si>
  <si>
    <t>RAW SOONF(FENNEL)20KGX1</t>
  </si>
  <si>
    <t>R66</t>
  </si>
  <si>
    <t>RAW SOONF(FENNEL)25KGX1</t>
  </si>
  <si>
    <t>R67</t>
  </si>
  <si>
    <t>RAW SOYA CHUNKS2OKGX1</t>
  </si>
  <si>
    <t>R68</t>
  </si>
  <si>
    <t>RAW SOYA MINCE 20KG</t>
  </si>
  <si>
    <t>R69</t>
  </si>
  <si>
    <t>RAW SOYIA 25KGX1</t>
  </si>
  <si>
    <t>R7</t>
  </si>
  <si>
    <t>HIM SUPER PERBOILED RICE 20 KG X 1</t>
  </si>
  <si>
    <t>R70</t>
  </si>
  <si>
    <t>RAW SUGAR COATED25KG</t>
  </si>
  <si>
    <t>R71</t>
  </si>
  <si>
    <t>RAW SUGARCANDI 25KGX1</t>
  </si>
  <si>
    <t>R72</t>
  </si>
  <si>
    <t>RAW SUPARI TUKDA 25KG</t>
  </si>
  <si>
    <t>R73</t>
  </si>
  <si>
    <t>RAW SWEET MAKAHNA 25KGX1</t>
  </si>
  <si>
    <t>R74</t>
  </si>
  <si>
    <t xml:space="preserve">RAW TOOR DAL 25KGX1 </t>
  </si>
  <si>
    <t>R75</t>
  </si>
  <si>
    <t>RAW TUKHMALANGA 25KGX1</t>
  </si>
  <si>
    <t>R76</t>
  </si>
  <si>
    <t>RAW URID DAL CHILKA 25KGX1</t>
  </si>
  <si>
    <t>R77</t>
  </si>
  <si>
    <t>RAW URID DAL 25KGX1</t>
  </si>
  <si>
    <t>R78</t>
  </si>
  <si>
    <t>RAW URID WHOLE 25KGX1</t>
  </si>
  <si>
    <t>R79</t>
  </si>
  <si>
    <t>RAW WHITE BEANS 25KGX1</t>
  </si>
  <si>
    <t>R80</t>
  </si>
  <si>
    <t>RAW WSA SEMOLINA 25KG</t>
  </si>
  <si>
    <t>R81</t>
  </si>
  <si>
    <t>RAW AJWAIN 25 KG X 1</t>
  </si>
  <si>
    <t>R82</t>
  </si>
  <si>
    <t>RAW CHICK PEAS 25KGX1</t>
  </si>
  <si>
    <t>R83</t>
  </si>
  <si>
    <t>RAW CLOVES 25KGX1</t>
  </si>
  <si>
    <t>R84</t>
  </si>
  <si>
    <t>RAW COCO PWD25KGX1</t>
  </si>
  <si>
    <t>R85</t>
  </si>
  <si>
    <t>RAW ALMONDS 50 LB X 1</t>
  </si>
  <si>
    <t>R86</t>
  </si>
  <si>
    <t>RAW CRACKED WHEAT 25KG</t>
  </si>
  <si>
    <t>R87</t>
  </si>
  <si>
    <t>RAW CRACKED WHEAT FINE 25KGX1</t>
  </si>
  <si>
    <t>R88</t>
  </si>
  <si>
    <t>RAW BLACK PEPPER WHOLE 25KGX1</t>
  </si>
  <si>
    <t>R89</t>
  </si>
  <si>
    <t>RAW BLACK EYE BEANS 25KGX1</t>
  </si>
  <si>
    <t>R90</t>
  </si>
  <si>
    <t>RAW ARACHIDI 4KGX1</t>
  </si>
  <si>
    <t>R91</t>
  </si>
  <si>
    <t>RAW AMLA DRY25KGX1</t>
  </si>
  <si>
    <t>R92</t>
  </si>
  <si>
    <t>RAW ALSI 25 KG X 1</t>
  </si>
  <si>
    <t>R96</t>
  </si>
  <si>
    <t>RAW CARDAMOM BLACK 25KGX1</t>
  </si>
  <si>
    <t>R97</t>
  </si>
  <si>
    <t>RAW CARDOMOM GREEN 5KGX8</t>
  </si>
  <si>
    <t>R98</t>
  </si>
  <si>
    <t>RAW CASHEW KERNELS 50LBX1</t>
  </si>
  <si>
    <t>R99</t>
  </si>
  <si>
    <t>RAW CASHEW KERNELS10KGX2</t>
  </si>
  <si>
    <t>RA25</t>
  </si>
  <si>
    <t>RAW FLAKE RICE 30KG</t>
  </si>
  <si>
    <t>RA29</t>
  </si>
  <si>
    <t>RAW JEERA WHOLE 30KG</t>
  </si>
  <si>
    <t>RA58</t>
  </si>
  <si>
    <t>RAW ROASTED CHANA 30KG</t>
  </si>
  <si>
    <t>RB1</t>
  </si>
  <si>
    <t>RB ANAR JUICE 1 LT X 12</t>
  </si>
  <si>
    <t>RB10</t>
  </si>
  <si>
    <t>RB LYCHEE CANS 330 ML X 24</t>
  </si>
  <si>
    <t>RB11</t>
  </si>
  <si>
    <t xml:space="preserve">RB LYCHEE JUICE 1 LT X 12 </t>
  </si>
  <si>
    <t>RB12</t>
  </si>
  <si>
    <t>RB LYCHEE JUICE 288 ML X 27</t>
  </si>
  <si>
    <t>RB13</t>
  </si>
  <si>
    <t xml:space="preserve">RB MANGO CANS 330 ML X 24 offerta </t>
  </si>
  <si>
    <t>RB14</t>
  </si>
  <si>
    <t xml:space="preserve">RB MANGO JUICE 1 LT X 12 </t>
  </si>
  <si>
    <t>RB15</t>
  </si>
  <si>
    <t>RB MANGO JUICE 288 ML X 27</t>
  </si>
  <si>
    <t>RB16</t>
  </si>
  <si>
    <t>RB PAPAYA JUICE 1 LT X 12</t>
  </si>
  <si>
    <t>RB17</t>
  </si>
  <si>
    <t>RB PASSION FRUIT 1 LT X 12</t>
  </si>
  <si>
    <t>RB18</t>
  </si>
  <si>
    <t>RB TROPICAL FRUITS 1 LT X 12</t>
  </si>
  <si>
    <t>RB19</t>
  </si>
  <si>
    <t>RB WATERMELON DRINK 1 LT X 12</t>
  </si>
  <si>
    <t>RB2</t>
  </si>
  <si>
    <t>RB ANAR JUICE 288 ML X 27</t>
  </si>
  <si>
    <t>RB3</t>
  </si>
  <si>
    <t>RB COCONUT PINEAPPLE JUICE 1 LT X 12</t>
  </si>
  <si>
    <t>RB4</t>
  </si>
  <si>
    <t>RB COCONUT WATER 1 LT X 6</t>
  </si>
  <si>
    <t>RB5</t>
  </si>
  <si>
    <t>RB COCOUNT PINEAPPLE 288 ML X 27</t>
  </si>
  <si>
    <t>RB6</t>
  </si>
  <si>
    <t>RB GUANABNA 1 LT X 12</t>
  </si>
  <si>
    <t>RB7</t>
  </si>
  <si>
    <t xml:space="preserve">RB GUAVA CANS 330 ML X 24 </t>
  </si>
  <si>
    <t>RB8</t>
  </si>
  <si>
    <t xml:space="preserve">RB GUAVA JUICE 1 LT X 12 </t>
  </si>
  <si>
    <t>RB9</t>
  </si>
  <si>
    <t>RB GUAVA JUICE 288 ML X 27</t>
  </si>
  <si>
    <t>RE1</t>
  </si>
  <si>
    <t>VINEGAR RENAL ORCH 310 ML X 12</t>
  </si>
  <si>
    <t>RE2</t>
  </si>
  <si>
    <t>VINEGAR RENAL ORCH 810 ML X 12</t>
  </si>
  <si>
    <t>RG1</t>
  </si>
  <si>
    <t>REG JUICE ANAR  2 LT X 6</t>
  </si>
  <si>
    <t>RG10</t>
  </si>
  <si>
    <t>REG B GUJRATI MIX 400 G X 8</t>
  </si>
  <si>
    <t>RG11</t>
  </si>
  <si>
    <t>REG B KASHMIRI MIX 400 G X 8</t>
  </si>
  <si>
    <t>RG12</t>
  </si>
  <si>
    <t>REG B LAHORI MIX 400 G X 8</t>
  </si>
  <si>
    <t>RG13</t>
  </si>
  <si>
    <t xml:space="preserve">REG JUICE LYCHEE  2 LT X 6  </t>
  </si>
  <si>
    <t>RG14</t>
  </si>
  <si>
    <t>REG JUICE MANGO  2 LT X 6</t>
  </si>
  <si>
    <t>RG15</t>
  </si>
  <si>
    <t>REG PHENNY 200 G X 16</t>
  </si>
  <si>
    <t>RG16</t>
  </si>
  <si>
    <t>REG JUICE PINK GUAVA  2 LT X 6</t>
  </si>
  <si>
    <t>RG17</t>
  </si>
  <si>
    <t>REG B PUNJABI MIX 400 G X 8</t>
  </si>
  <si>
    <t>RG18</t>
  </si>
  <si>
    <t>REG SWEET BAKAR KHANI X 12</t>
  </si>
  <si>
    <t>RG19</t>
  </si>
  <si>
    <t>REG B TRADITIONAL MIX 400 G X 8</t>
  </si>
  <si>
    <t>RG2</t>
  </si>
  <si>
    <t>REG B BOMBAY MIX 400 G X 8</t>
  </si>
  <si>
    <t>RG20</t>
  </si>
  <si>
    <t>REG VERMICELLI 200 G X 48</t>
  </si>
  <si>
    <t>RG21</t>
  </si>
  <si>
    <t>REG JUICE PEACH  2LTX6</t>
  </si>
  <si>
    <t>RG22</t>
  </si>
  <si>
    <t>REG JUICE MIX FRUIT 2LTX6</t>
  </si>
  <si>
    <t>RG23</t>
  </si>
  <si>
    <t>REG B CHEVDA MIX X 8</t>
  </si>
  <si>
    <t>RG24</t>
  </si>
  <si>
    <t>REG B HOT BOMBAY X 8</t>
  </si>
  <si>
    <t>RG25</t>
  </si>
  <si>
    <t>REG B SPICY MIX X 8</t>
  </si>
  <si>
    <t>RG3</t>
  </si>
  <si>
    <t>REG B BOONDI 400 G X 8</t>
  </si>
  <si>
    <t>RG4</t>
  </si>
  <si>
    <t>KCB  CAKE RUSK  X 10</t>
  </si>
  <si>
    <t>RG5</t>
  </si>
  <si>
    <t>REG B CHANA DAL 400 G X 8</t>
  </si>
  <si>
    <t>RG6</t>
  </si>
  <si>
    <t>REG B CHILLI CORN 400 G X 8</t>
  </si>
  <si>
    <t>RG7</t>
  </si>
  <si>
    <t xml:space="preserve">REG B CHIN CHIN 400 G X 8 </t>
  </si>
  <si>
    <t>RG8</t>
  </si>
  <si>
    <t>REG B GHTATIA MIX 400 G X 8</t>
  </si>
  <si>
    <t>RG9</t>
  </si>
  <si>
    <t xml:space="preserve">REG B GREEN PEAS 400 G X 8 </t>
  </si>
  <si>
    <t>RGA1</t>
  </si>
  <si>
    <t>REG B SPICY CHICK PEAS 400X8</t>
  </si>
  <si>
    <t>RP1</t>
  </si>
  <si>
    <t>RP ACHARI CHICKEN MAS 100GX10</t>
  </si>
  <si>
    <t>RP10</t>
  </si>
  <si>
    <t>RP CHIKEN BIRAYANI  MAS 100GX10</t>
  </si>
  <si>
    <t>RP11</t>
  </si>
  <si>
    <t>RP CHAT MASALA100GX10</t>
  </si>
  <si>
    <t>RP12</t>
  </si>
  <si>
    <t>RP CHHOLEY MASALA100GX10</t>
  </si>
  <si>
    <t>RP13</t>
  </si>
  <si>
    <t>RP CHICKEN MASALA100GX10</t>
  </si>
  <si>
    <t>RP14</t>
  </si>
  <si>
    <t>RP CHUTNEY PODINA MAS 100GX10</t>
  </si>
  <si>
    <t>RP15</t>
  </si>
  <si>
    <t>RP DHANIA PWD 100GX10</t>
  </si>
  <si>
    <t>RP16</t>
  </si>
  <si>
    <t>RP GARAM MASALA100GX10</t>
  </si>
  <si>
    <t>RP17</t>
  </si>
  <si>
    <t>RP HALDI PWD 100GX10</t>
  </si>
  <si>
    <t>RP18</t>
  </si>
  <si>
    <t>RP JALJEERA MAS100GX10</t>
  </si>
  <si>
    <t>RP19</t>
  </si>
  <si>
    <t>RP KARAHI GHOST MAS 100GX10</t>
  </si>
  <si>
    <t>RP2</t>
  </si>
  <si>
    <t>RP ALOO PARATHA MAS100GX10</t>
  </si>
  <si>
    <t>RP20</t>
  </si>
  <si>
    <t>RP KARAHI PANEER100GX10</t>
  </si>
  <si>
    <t>RP21</t>
  </si>
  <si>
    <t>RP KASOORI METHI 500GX12</t>
  </si>
  <si>
    <t>RP22</t>
  </si>
  <si>
    <t>RP MEAT CURRY MAS 100GX10</t>
  </si>
  <si>
    <t>RP23</t>
  </si>
  <si>
    <t>RP BUTTER CHIKEN MASALA 100GX10</t>
  </si>
  <si>
    <t>RP24</t>
  </si>
  <si>
    <t>RP PALAK PANEER MAS100GX10</t>
  </si>
  <si>
    <t>RP25</t>
  </si>
  <si>
    <t>RP SAMBAR MAS 100GX10</t>
  </si>
  <si>
    <t>RP26</t>
  </si>
  <si>
    <t>RP SHAHI PANEER MAS100GX10</t>
  </si>
  <si>
    <t>RP27</t>
  </si>
  <si>
    <t>RP T-PLUS MAS 35GX10</t>
  </si>
  <si>
    <t>RP28</t>
  </si>
  <si>
    <t>RP VEG.KING MAS100GX10</t>
  </si>
  <si>
    <t>RP29</t>
  </si>
  <si>
    <t>RP VERMICILLE 200GX60</t>
  </si>
  <si>
    <t>RP3</t>
  </si>
  <si>
    <t>RP AMCHUR PWD MAS 100GX10</t>
  </si>
  <si>
    <t>RP4</t>
  </si>
  <si>
    <t>RP ANARDANA PWD MAS100GX10</t>
  </si>
  <si>
    <t>RP5</t>
  </si>
  <si>
    <t>RP KORMA  MAS 100GX10</t>
  </si>
  <si>
    <t>RP6</t>
  </si>
  <si>
    <t>RP MUTTON CURRY MAS 100GX10</t>
  </si>
  <si>
    <t>RP7</t>
  </si>
  <si>
    <t>RP BAIGAN BHARTA MAS 100GX10</t>
  </si>
  <si>
    <t>RP8</t>
  </si>
  <si>
    <t>RP BHUNA JEERA CHAT MAS 100GX10</t>
  </si>
  <si>
    <t>RP9</t>
  </si>
  <si>
    <t>RP BOMBAY BIRYANI MAS100GX10</t>
  </si>
  <si>
    <t>SF023</t>
  </si>
  <si>
    <t>SFI SOY SAUCE 220 G X 24</t>
  </si>
  <si>
    <t>SF1</t>
  </si>
  <si>
    <t>SFI BS DRINK ANANAS 290 ML X 24</t>
  </si>
  <si>
    <t>SF10</t>
  </si>
  <si>
    <t>SFI COCONUT OIL 480 ML X 12 NO</t>
  </si>
  <si>
    <t>SF11</t>
  </si>
  <si>
    <t>SFI OIL MUSTARD 500 ML X 12</t>
  </si>
  <si>
    <t>SF12</t>
  </si>
  <si>
    <t>SFI PARBOILED RICE 10 KG X 2</t>
  </si>
  <si>
    <t>SF13</t>
  </si>
  <si>
    <t xml:space="preserve">SFI PERBOILED RISO 20 KG X 1 </t>
  </si>
  <si>
    <t>SF14</t>
  </si>
  <si>
    <t>SFI PLUM SAUCE 345 G X 24</t>
  </si>
  <si>
    <t>SF15</t>
  </si>
  <si>
    <t>SFI SWEET CHICKEN CHILLI SAUCE BIG X 12</t>
  </si>
  <si>
    <t>SF16</t>
  </si>
  <si>
    <t>SFI SWEET CHILLI SAUCE SMALL X 24</t>
  </si>
  <si>
    <t>SF17</t>
  </si>
  <si>
    <t>SFI TANDOOR X 1</t>
  </si>
  <si>
    <t>SF18</t>
  </si>
  <si>
    <t>SFI COCONUT MILK WITH PULP 290MLX24</t>
  </si>
  <si>
    <t>SF19</t>
  </si>
  <si>
    <t>SFI BS COCONUT JUICE WITH PULP 290MLX24</t>
  </si>
  <si>
    <t>SF2</t>
  </si>
  <si>
    <t>SFI BS DRINK ANAR   290 ML X 24</t>
  </si>
  <si>
    <t>SF20</t>
  </si>
  <si>
    <t>SFI BS TAMARIND JUICE 290MLX24</t>
  </si>
  <si>
    <t>SF21</t>
  </si>
  <si>
    <t>SFI FALOODA DRINK  ROSE 290MLX24</t>
  </si>
  <si>
    <t>SF22</t>
  </si>
  <si>
    <t>SFI FALOODA DRINK MANGO 290MLX24</t>
  </si>
  <si>
    <t>SF23</t>
  </si>
  <si>
    <t>SFI FALOODA DRINK LYCHEE 290MLX24</t>
  </si>
  <si>
    <t>SF24</t>
  </si>
  <si>
    <t>SFI FALOODA DRINK STRAWBEERY 290MLX24</t>
  </si>
  <si>
    <t>SF25</t>
  </si>
  <si>
    <t>SFI FALOODA DRINK  ALMOND 290MLX24</t>
  </si>
  <si>
    <t>SF26</t>
  </si>
  <si>
    <t>SFI FALOODA DRINK  BANANA 290MLX24</t>
  </si>
  <si>
    <t>SF27</t>
  </si>
  <si>
    <t>SFI OIL MUSTARD 1LTX12</t>
  </si>
  <si>
    <t>SF28</t>
  </si>
  <si>
    <t>SFI OIL MUSTARD 750MLX12</t>
  </si>
  <si>
    <t>SF29</t>
  </si>
  <si>
    <t>SFI OIL COCONUT 500MLX12</t>
  </si>
  <si>
    <t>SF3</t>
  </si>
  <si>
    <t>SFI BS DRINK COCKTAIL 290 ML X 24</t>
  </si>
  <si>
    <t>SF30</t>
  </si>
  <si>
    <t>SFI OIL MUSTARD 250MLX12</t>
  </si>
  <si>
    <t>SF4</t>
  </si>
  <si>
    <t>SFI BS DRINK COCONUT 290 ML X 24</t>
  </si>
  <si>
    <t>SF5</t>
  </si>
  <si>
    <t>SFI BS DRINK HONEY  290 ML X 24</t>
  </si>
  <si>
    <t>SF6</t>
  </si>
  <si>
    <t>SFI BS DRINK LYCHEE  290 ML X 24</t>
  </si>
  <si>
    <t>SF7</t>
  </si>
  <si>
    <t>SFI BS DRINK MANGO  290 ML X 24</t>
  </si>
  <si>
    <t>SF8</t>
  </si>
  <si>
    <t>SFI COCONUT MILK 400 ML X 24</t>
  </si>
  <si>
    <t>SF9</t>
  </si>
  <si>
    <t>SFI OIL COCONUT 250 ML X 12</t>
  </si>
  <si>
    <t>SH1</t>
  </si>
  <si>
    <t>SHAN MANGO PICKLE 1 KG X 6</t>
  </si>
  <si>
    <t>SH10</t>
  </si>
  <si>
    <t>SHAN TANDOORI MASALA 100GX6</t>
  </si>
  <si>
    <t>SH11</t>
  </si>
  <si>
    <t>SHAN SEEKH KEBAB 100GX6</t>
  </si>
  <si>
    <t>SH12</t>
  </si>
  <si>
    <t>SHAN SINDHI BIRYANI MAS 120GX6</t>
  </si>
  <si>
    <t>SH13</t>
  </si>
  <si>
    <t>SHAN PAULO BIRYANI MAS 120GX6</t>
  </si>
  <si>
    <t>SH14</t>
  </si>
  <si>
    <t>SHAN GULAB JAMUN 100GX6</t>
  </si>
  <si>
    <t>SH15</t>
  </si>
  <si>
    <t>SHAN BOMBAY BIRYANI 100GX6</t>
  </si>
  <si>
    <t>SH16</t>
  </si>
  <si>
    <t>SHAN KARAHI GOHST 100GX6</t>
  </si>
  <si>
    <t>SH17</t>
  </si>
  <si>
    <t>SHAN CUSTARD BANANA 200GX6</t>
  </si>
  <si>
    <t>SH18</t>
  </si>
  <si>
    <t>SHAN CUSTARD STRAWBERRY 200GX6</t>
  </si>
  <si>
    <t>SH19</t>
  </si>
  <si>
    <t>SHAN NEHARI MASALA 120GX6</t>
  </si>
  <si>
    <t>SH2</t>
  </si>
  <si>
    <t>SHAN MIX PICKLE 1 KG X 6</t>
  </si>
  <si>
    <t>SH20</t>
  </si>
  <si>
    <t>SHAN GAJAR HALWA 100GX6</t>
  </si>
  <si>
    <t>SH21</t>
  </si>
  <si>
    <t>SHAN CHIKEN BROST 100GX6</t>
  </si>
  <si>
    <t>SH22</t>
  </si>
  <si>
    <t>SHAN GREEN CHILLI PICKLE 1KGX6</t>
  </si>
  <si>
    <t>SH23</t>
  </si>
  <si>
    <t>SHAN CUSTARD VANILLA 200GX6</t>
  </si>
  <si>
    <t>SH3</t>
  </si>
  <si>
    <t>SHAN ACHAR GOSHT 100 G X 6</t>
  </si>
  <si>
    <t>SH4</t>
  </si>
  <si>
    <t>SHAN CUSTARD MANGO 250 G X 6</t>
  </si>
  <si>
    <t>SH5</t>
  </si>
  <si>
    <t>SHAAN MUSTARD OIL 500MLX6</t>
  </si>
  <si>
    <t>SH6</t>
  </si>
  <si>
    <t>SHAAN MUSTARD OIL 1LTX12</t>
  </si>
  <si>
    <t>SH7</t>
  </si>
  <si>
    <t>SHAN GARLIC PICKLE 1KGX6</t>
  </si>
  <si>
    <t>SH8</t>
  </si>
  <si>
    <t>SHAN LIME PICKLE 1KGX6</t>
  </si>
  <si>
    <t>SH9</t>
  </si>
  <si>
    <t>SHAN CHAT MASALA 100GX6</t>
  </si>
  <si>
    <t>SL1</t>
  </si>
  <si>
    <t>RISO AR KEERI SAMBA 1KGX20*****</t>
  </si>
  <si>
    <t>SL10</t>
  </si>
  <si>
    <t>RISO MUTTU SAMBA 5KGX4****</t>
  </si>
  <si>
    <t>SL11</t>
  </si>
  <si>
    <t>RISO SUDURU SAMBA  5KGX4****</t>
  </si>
  <si>
    <t>SL12</t>
  </si>
  <si>
    <t>RISO SUDURU SAMBA 1KGX20****</t>
  </si>
  <si>
    <t>SL13</t>
  </si>
  <si>
    <t>RISO WHITE NADU PERBOILED1KGX20****</t>
  </si>
  <si>
    <t>SL2</t>
  </si>
  <si>
    <t>RISO KEERI SAMBA 5KGX4</t>
  </si>
  <si>
    <t>SL3</t>
  </si>
  <si>
    <t>RISO RED NADU PERBOILED5KGX4****</t>
  </si>
  <si>
    <t>SL4</t>
  </si>
  <si>
    <t>RISO RED BASMATI 1KGX20</t>
  </si>
  <si>
    <t>SL5</t>
  </si>
  <si>
    <t>RISO SAMBA RICE  5KGX4*****</t>
  </si>
  <si>
    <t>SL6</t>
  </si>
  <si>
    <t>RISO RED RICE 20KGX1</t>
  </si>
  <si>
    <t>SL7</t>
  </si>
  <si>
    <t>RISO RED SAMBA 1KGX20****</t>
  </si>
  <si>
    <t>SL8</t>
  </si>
  <si>
    <t>RISO SA-ARALIYA RED RAW SAMBA 1KGX20</t>
  </si>
  <si>
    <t>SL9</t>
  </si>
  <si>
    <t>RISO MUTHU SAMBA NO.1 1KGX20****</t>
  </si>
  <si>
    <t>SO</t>
  </si>
  <si>
    <t>SOHNA MATTER PANEER 450GX24</t>
  </si>
  <si>
    <t>SO1</t>
  </si>
  <si>
    <t>SOHNA KADI PAKORA 450GX24</t>
  </si>
  <si>
    <t>SO2</t>
  </si>
  <si>
    <t>SOHNA PALAK PANEER 450GX24</t>
  </si>
  <si>
    <t>SO3</t>
  </si>
  <si>
    <t>SOHNA SAAG 450GX24</t>
  </si>
  <si>
    <t>SO4</t>
  </si>
  <si>
    <t>SOHNA SAAG 850GX12</t>
  </si>
  <si>
    <t>SO5</t>
  </si>
  <si>
    <t xml:space="preserve">SOHNA DAL MAKHANI 450GX24 </t>
  </si>
  <si>
    <t>SO6</t>
  </si>
  <si>
    <t>SOHNA CHATPATEY CHOLEY 450GX24</t>
  </si>
  <si>
    <t>SO7</t>
  </si>
  <si>
    <t>SOHNA AMLA MURABA 1KGX12</t>
  </si>
  <si>
    <t>SO8</t>
  </si>
  <si>
    <t>SOHNA CARROT MURABA 1KGX12</t>
  </si>
  <si>
    <t>SP32</t>
  </si>
  <si>
    <t>SP MANGO PICKLE UNPLEED X 12</t>
  </si>
  <si>
    <t>SR1</t>
  </si>
  <si>
    <t>SURYA COCOFRESH COCO OIL 250 ML X 12</t>
  </si>
  <si>
    <t>SR2</t>
  </si>
  <si>
    <t>SURYA COCOFRESH COCO OIL 500 ML X 6</t>
  </si>
  <si>
    <t>SR3</t>
  </si>
  <si>
    <t>SURYA COCONUT MILK 400 ML X 12</t>
  </si>
  <si>
    <t>SR4</t>
  </si>
  <si>
    <t>SURYA PERBOILED RICE 20KGX1</t>
  </si>
  <si>
    <t>SR5</t>
  </si>
  <si>
    <t>SURYA SELECT BASMATI RICE 20 KGX1</t>
  </si>
  <si>
    <t>SR6</t>
  </si>
  <si>
    <t>SURYA SELECT BASMATI RICE 5 KG X 4</t>
  </si>
  <si>
    <t>SR7</t>
  </si>
  <si>
    <t>SURYA BROKEN BASMATI 20KGX1</t>
  </si>
  <si>
    <t>SW1</t>
  </si>
  <si>
    <t>SWEET MIX X 1</t>
  </si>
  <si>
    <t>T 248</t>
  </si>
  <si>
    <t>TRS PUFFED RICE 400GX10</t>
  </si>
  <si>
    <t>T1</t>
  </si>
  <si>
    <t>TRS AJWAIN 100GX20</t>
  </si>
  <si>
    <t>T10</t>
  </si>
  <si>
    <t>TRS MOTH 1KG X10</t>
  </si>
  <si>
    <t>T100</t>
  </si>
  <si>
    <t>TRS HALDI PWD(TURMERIC) 100G X 20</t>
  </si>
  <si>
    <t>T101</t>
  </si>
  <si>
    <t>TRS HALDI PWD(TURMERIC) 1KG X 6</t>
  </si>
  <si>
    <t>T102</t>
  </si>
  <si>
    <t>TRS HALDI PWD(TURMERIC) 400G X10</t>
  </si>
  <si>
    <t>T103</t>
  </si>
  <si>
    <t>TRS IMLI PASTE 400GX6</t>
  </si>
  <si>
    <t>T104</t>
  </si>
  <si>
    <t>TRS IMLI(TAMARINDO) 400GX50</t>
  </si>
  <si>
    <t>T105</t>
  </si>
  <si>
    <t>TRS JAVANTARY 50GX10</t>
  </si>
  <si>
    <t>T106</t>
  </si>
  <si>
    <t>TRS JAVANTARY MACE 150GX10</t>
  </si>
  <si>
    <t>T107</t>
  </si>
  <si>
    <t>TRS JEERA PWD 100GX20</t>
  </si>
  <si>
    <t>T108</t>
  </si>
  <si>
    <t>TRS JEERA PWD 1KGX6</t>
  </si>
  <si>
    <t>T109</t>
  </si>
  <si>
    <t>TRS JEERA PWD 400GX10</t>
  </si>
  <si>
    <t>T11</t>
  </si>
  <si>
    <t xml:space="preserve">TRS BAY LEAVES 30GX15  </t>
  </si>
  <si>
    <t>T110</t>
  </si>
  <si>
    <t>TRS JEERA WHOLE 100GX20</t>
  </si>
  <si>
    <t>T111</t>
  </si>
  <si>
    <t>TRS JEERA WHOLE 1KGX6</t>
  </si>
  <si>
    <t>T112</t>
  </si>
  <si>
    <t>TRS JEERA WHOLE 400GX10</t>
  </si>
  <si>
    <t>T113</t>
  </si>
  <si>
    <t>TRS KALA CHANA 1KGX10</t>
  </si>
  <si>
    <t>T114</t>
  </si>
  <si>
    <t>TRS KALA CHANA 2KGX6</t>
  </si>
  <si>
    <t>T115</t>
  </si>
  <si>
    <t>TRS KALA CHANA 500GX20</t>
  </si>
  <si>
    <t>T116</t>
  </si>
  <si>
    <t>TRS KALA JEERA 50GX20</t>
  </si>
  <si>
    <t>T117</t>
  </si>
  <si>
    <t>TRS KALA NIMAK PWD100GX20</t>
  </si>
  <si>
    <t>T118</t>
  </si>
  <si>
    <t>TRS KALA NIMAK PWD 200GX20</t>
  </si>
  <si>
    <t>T119</t>
  </si>
  <si>
    <t>TRS KALONJI  SEEDS100GX20</t>
  </si>
  <si>
    <t>T12</t>
  </si>
  <si>
    <t>TRS BICARBONATE OF SODA 100GX20</t>
  </si>
  <si>
    <t>T120</t>
  </si>
  <si>
    <t>TRS KALONJI SEEDS 300GX20</t>
  </si>
  <si>
    <t>T121</t>
  </si>
  <si>
    <t>TRS KALONJI SEEDS 400GX10</t>
  </si>
  <si>
    <t>T122</t>
  </si>
  <si>
    <t>TRS KARELA TIN PACK 400GX12</t>
  </si>
  <si>
    <t>T123</t>
  </si>
  <si>
    <t>TRS KEWDA WATER 190MLX12</t>
  </si>
  <si>
    <t>T124</t>
  </si>
  <si>
    <t>TRS MADRAS CURRY PWD 1 KGX6</t>
  </si>
  <si>
    <t>T125</t>
  </si>
  <si>
    <t>TRS MADRAS CU-PWD HOT 100GX20</t>
  </si>
  <si>
    <t>T126</t>
  </si>
  <si>
    <t>TRS MADRAS CU-PWD HOT 400 GX10</t>
  </si>
  <si>
    <t>T127</t>
  </si>
  <si>
    <t>TRS MADRAS CU-PWD MILD 100 GX20</t>
  </si>
  <si>
    <t>T128</t>
  </si>
  <si>
    <t>TRS MADRAS CU-PWD MILD 400 GX10</t>
  </si>
  <si>
    <t>T129</t>
  </si>
  <si>
    <t>TRS MASOOR DAL 1 KG X 10</t>
  </si>
  <si>
    <t>T13</t>
  </si>
  <si>
    <t>TRS BLACK EYE BEANS 2KGX6</t>
  </si>
  <si>
    <t>T130</t>
  </si>
  <si>
    <t>TRS MASOOR DAL 2 KG X 6</t>
  </si>
  <si>
    <t>T131</t>
  </si>
  <si>
    <t>TRS MASOOR DAL 500 G X 20</t>
  </si>
  <si>
    <t>T132</t>
  </si>
  <si>
    <t>TRS MASOOR WHOLE 500GX20</t>
  </si>
  <si>
    <t>T133</t>
  </si>
  <si>
    <t>TRS MASOOR WHOLE1KGX10</t>
  </si>
  <si>
    <t>T134</t>
  </si>
  <si>
    <t>TRS METHI LEAVES 100GX12</t>
  </si>
  <si>
    <t>T135</t>
  </si>
  <si>
    <t>TRS METHI LEAVES 50GX12</t>
  </si>
  <si>
    <t>T136</t>
  </si>
  <si>
    <t>TRS METHI SEEDS 100GX20</t>
  </si>
  <si>
    <t>T137</t>
  </si>
  <si>
    <t>TRS MILK POWDER 400GX10</t>
  </si>
  <si>
    <t>T138</t>
  </si>
  <si>
    <t>TRS MINT SAUCE 2,34KGS X1</t>
  </si>
  <si>
    <t>T139</t>
  </si>
  <si>
    <t>TRS MIX PICKLE 2.2 KG X 6</t>
  </si>
  <si>
    <t>T14</t>
  </si>
  <si>
    <t>TRS BLACK EYE BEANS 500GX20</t>
  </si>
  <si>
    <t>T140</t>
  </si>
  <si>
    <t>TRS MOONG DAL CHILKA 2KGX6</t>
  </si>
  <si>
    <t>T141</t>
  </si>
  <si>
    <t>TRS MOONG DAL CHILKA 500GX20</t>
  </si>
  <si>
    <t>T142</t>
  </si>
  <si>
    <t>TRS MOONG DAL 2 KG X 6</t>
  </si>
  <si>
    <t>T143</t>
  </si>
  <si>
    <t>TRS MOONG DAL 500 G X 20</t>
  </si>
  <si>
    <t>T144</t>
  </si>
  <si>
    <t>TRS MOONG DAL 1 KG X 10</t>
  </si>
  <si>
    <t>T145</t>
  </si>
  <si>
    <t>TRS MOONG FLOUR 1KGX12</t>
  </si>
  <si>
    <t>T146</t>
  </si>
  <si>
    <t>TRS MOONG WHOLE 1KGX10</t>
  </si>
  <si>
    <t>T147</t>
  </si>
  <si>
    <t>TRS MOONG WHOLE 2KGX6</t>
  </si>
  <si>
    <t>T148</t>
  </si>
  <si>
    <t>TRS MOONG WHOLE 500GX20</t>
  </si>
  <si>
    <t>T149</t>
  </si>
  <si>
    <t>TRS MOTH 2KGX6</t>
  </si>
  <si>
    <t>T15</t>
  </si>
  <si>
    <t>TRS BLACK EYE BEANS1KGX10</t>
  </si>
  <si>
    <t>T150</t>
  </si>
  <si>
    <t>TRS MOTH 500GX20</t>
  </si>
  <si>
    <t>T151</t>
  </si>
  <si>
    <t>TRS MUKWAS SUPARI 150X6</t>
  </si>
  <si>
    <t>T152</t>
  </si>
  <si>
    <t>TRS MUSTARD SEEDS 100GX20</t>
  </si>
  <si>
    <t>T153</t>
  </si>
  <si>
    <t>TRS MUSTARD SEEDS 400GX10</t>
  </si>
  <si>
    <t>T154</t>
  </si>
  <si>
    <t>TRS NUTMEGS JAIFAL 100GX10</t>
  </si>
  <si>
    <t>T155</t>
  </si>
  <si>
    <t>TRS OKRA TIN PACK400GX12</t>
  </si>
  <si>
    <t>T156</t>
  </si>
  <si>
    <t>TRS PAN MASALA 100GX20</t>
  </si>
  <si>
    <t>T157</t>
  </si>
  <si>
    <t>TRS PANCH PUREN 100GX20</t>
  </si>
  <si>
    <t>T158</t>
  </si>
  <si>
    <t>TRS PAPRIKA PWD 100GX20</t>
  </si>
  <si>
    <t>T159</t>
  </si>
  <si>
    <t>TRS PAPRIKA PWD 400GX10</t>
  </si>
  <si>
    <t>T16</t>
  </si>
  <si>
    <t>TRS BLACK PEPPER COARSE 100GX20</t>
  </si>
  <si>
    <t>T160</t>
  </si>
  <si>
    <t>TRS PHOOL MAKHANA 50GX20</t>
  </si>
  <si>
    <t>T161</t>
  </si>
  <si>
    <t>TRS PINK PEANUTS 375X20</t>
  </si>
  <si>
    <t>T162</t>
  </si>
  <si>
    <t>TRS PISTA KERNELS 100GX20</t>
  </si>
  <si>
    <t>T163</t>
  </si>
  <si>
    <t>TRS POPCORN 500GX20</t>
  </si>
  <si>
    <t>T164</t>
  </si>
  <si>
    <t>TRS POPPY SEEDS 100GX20</t>
  </si>
  <si>
    <t>T165</t>
  </si>
  <si>
    <t>TRS PUFFED RICE200GX20</t>
  </si>
  <si>
    <t>T166</t>
  </si>
  <si>
    <t>TRS PUNJABI WARIAN 400GX12</t>
  </si>
  <si>
    <t>T167</t>
  </si>
  <si>
    <t>TRS RED KIDNEY 1KGX10</t>
  </si>
  <si>
    <t>T168</t>
  </si>
  <si>
    <t>TRS RED KIDNEY 2KGX6</t>
  </si>
  <si>
    <t>T169</t>
  </si>
  <si>
    <t>TRS RED KIDNEY 400GX12</t>
  </si>
  <si>
    <t>T17</t>
  </si>
  <si>
    <t>TRS BLACK PEPPER PWD 100GX20</t>
  </si>
  <si>
    <t>T170</t>
  </si>
  <si>
    <t>TRS RED KIDNEY 500GX20</t>
  </si>
  <si>
    <t>T171</t>
  </si>
  <si>
    <t>TRS RED PEANUTS 300GX20</t>
  </si>
  <si>
    <t>T172</t>
  </si>
  <si>
    <t>TRS RICE FLOUR 500GX10</t>
  </si>
  <si>
    <t>T173</t>
  </si>
  <si>
    <t>TRS RICE GROUND 1.5KGX6</t>
  </si>
  <si>
    <t>T174</t>
  </si>
  <si>
    <t>TRS ROASTED CHANA 300GX20</t>
  </si>
  <si>
    <t>T175</t>
  </si>
  <si>
    <t xml:space="preserve">TRS ROSE WATER 190MLX12  </t>
  </si>
  <si>
    <t>T176</t>
  </si>
  <si>
    <t>TRS SABUDANA(TAPIOCA) 500GX10</t>
  </si>
  <si>
    <t>T177</t>
  </si>
  <si>
    <t>TRS SABUDANA(TAPIOCA)1.5KGX6</t>
  </si>
  <si>
    <t>T178</t>
  </si>
  <si>
    <t>TRS SARSON KA SAAG 450GX12</t>
  </si>
  <si>
    <t>T179</t>
  </si>
  <si>
    <t>TRS SARSON KA SAAG 850GX6</t>
  </si>
  <si>
    <t>T18</t>
  </si>
  <si>
    <t>TRS BLACK PEPPER PWD 400GX10</t>
  </si>
  <si>
    <t>T180</t>
  </si>
  <si>
    <t>TRS SEASAME SEEDS WHITE 300GX10</t>
  </si>
  <si>
    <t>T181</t>
  </si>
  <si>
    <t>TRS SEASAME SEEDS WHITE100GX20</t>
  </si>
  <si>
    <t>T182</t>
  </si>
  <si>
    <t>TRS SEMOLINA CO 1.5KGX6</t>
  </si>
  <si>
    <t>T183</t>
  </si>
  <si>
    <t xml:space="preserve">TRS SEMOLINA CO 500GX10  </t>
  </si>
  <si>
    <t>T184</t>
  </si>
  <si>
    <t>TRS SEMOLINA EXTRA CORASE 1,5KGX6</t>
  </si>
  <si>
    <t>T185</t>
  </si>
  <si>
    <t>TRS SEASAME SEED BLACK 100GX20</t>
  </si>
  <si>
    <t>T186</t>
  </si>
  <si>
    <t>TRS SINGODA PWD 1KGX10</t>
  </si>
  <si>
    <t>T187</t>
  </si>
  <si>
    <t>TRS SONGI(RAISINS GREEN)  100GX20</t>
  </si>
  <si>
    <t>T188</t>
  </si>
  <si>
    <t>TRS SONGI(RAISINS GREEN) 250GX15</t>
  </si>
  <si>
    <t>T189</t>
  </si>
  <si>
    <t>TRS SOONF(FEENEL SEEDS) 100GX20</t>
  </si>
  <si>
    <t>T19</t>
  </si>
  <si>
    <t>TRS BLACK PEPPER WHOLE 100GX20</t>
  </si>
  <si>
    <t>T190</t>
  </si>
  <si>
    <t>TRS SOONF(FEENEL SEEDS) 1KGX6</t>
  </si>
  <si>
    <t>T191</t>
  </si>
  <si>
    <t>TRS SOONF(FEENL SEEDS) 400GX10</t>
  </si>
  <si>
    <t>T192</t>
  </si>
  <si>
    <t>TRS SOYA CHUNKS 250GX10</t>
  </si>
  <si>
    <t>T193</t>
  </si>
  <si>
    <t>TRS SOYA CHUNKS 500GX6</t>
  </si>
  <si>
    <t>T194</t>
  </si>
  <si>
    <t>TRS SOYA CHUNKS 750GX6</t>
  </si>
  <si>
    <t>T195</t>
  </si>
  <si>
    <t>TRS SOYA MINCE 250GX10</t>
  </si>
  <si>
    <t>T196</t>
  </si>
  <si>
    <t>TRS SPINACH PUREE 395GX12</t>
  </si>
  <si>
    <t>T197</t>
  </si>
  <si>
    <t>TRS SPINACH PUREE 795GX12</t>
  </si>
  <si>
    <t>T198</t>
  </si>
  <si>
    <t>TRS SPLIT YELLOW PEAS 500GX20</t>
  </si>
  <si>
    <t>T199</t>
  </si>
  <si>
    <t>TRS SUGAR CANDY 100GX20</t>
  </si>
  <si>
    <t>T2</t>
  </si>
  <si>
    <t>TRS AJWAIN 300GX10</t>
  </si>
  <si>
    <t>T20</t>
  </si>
  <si>
    <t>TRS BLACK PEPPER WHOLE 1KGX6</t>
  </si>
  <si>
    <t>T200</t>
  </si>
  <si>
    <t>TRS SUGAR CANDY 400GX10</t>
  </si>
  <si>
    <t>T201</t>
  </si>
  <si>
    <t>TRS SUGAR CAOATED 400GX10</t>
  </si>
  <si>
    <t>T202</t>
  </si>
  <si>
    <t>TRS SUGAR COATED100GX20</t>
  </si>
  <si>
    <t>T203</t>
  </si>
  <si>
    <t>TRS SUPARI KACHI TUKDA 300GX10</t>
  </si>
  <si>
    <t>T204</t>
  </si>
  <si>
    <t>TRS SUPARI PAN MASALA 1KGX6</t>
  </si>
  <si>
    <t>T205</t>
  </si>
  <si>
    <t>TRS TANDOORI MAS PWD 100GX20</t>
  </si>
  <si>
    <t>T206</t>
  </si>
  <si>
    <t>TRS TANDOORI MAS PWD 1KGX6</t>
  </si>
  <si>
    <t>T207</t>
  </si>
  <si>
    <t>TRS TANDOORI MAS PWD 400GX10</t>
  </si>
  <si>
    <t>T208</t>
  </si>
  <si>
    <t>TRS TINDA TIN PACK 400GX12</t>
  </si>
  <si>
    <t>T209</t>
  </si>
  <si>
    <t>TRS TOOR DAL 500 G X 20</t>
  </si>
  <si>
    <t>T21</t>
  </si>
  <si>
    <t>TRS BLACK PEPPER WHOLE 400X10</t>
  </si>
  <si>
    <t>T210</t>
  </si>
  <si>
    <t>TRS TUKMELANGA 100 G X 20</t>
  </si>
  <si>
    <t>T211</t>
  </si>
  <si>
    <t>TRS URID DAL CHILKA 2 KG X 6</t>
  </si>
  <si>
    <t>T212</t>
  </si>
  <si>
    <t>TRS URID DAL CHILKA 500 G X 20</t>
  </si>
  <si>
    <t>T213</t>
  </si>
  <si>
    <t>TRS URID DAL 2 KG X 6</t>
  </si>
  <si>
    <t>T214</t>
  </si>
  <si>
    <t>TRS URID DAL 500 G X 20</t>
  </si>
  <si>
    <t>T215</t>
  </si>
  <si>
    <t>TRS URID DAL 1 KG X 10</t>
  </si>
  <si>
    <t>T216</t>
  </si>
  <si>
    <t>TRS URID FLOUR 1 KG X 10</t>
  </si>
  <si>
    <t>T217</t>
  </si>
  <si>
    <t>TRS URID WHOLE 2 KG X 6</t>
  </si>
  <si>
    <t>T218</t>
  </si>
  <si>
    <t>TRS URID WHOLE 500 G X 20</t>
  </si>
  <si>
    <t>T219</t>
  </si>
  <si>
    <t>TRS URID WHOLE 1 KG X 10</t>
  </si>
  <si>
    <t>T22</t>
  </si>
  <si>
    <t>TRS BOILED CHICK PEAS 400GX12</t>
  </si>
  <si>
    <t>T220</t>
  </si>
  <si>
    <t>TRS VERMICELLI RSTD 200 G X 15</t>
  </si>
  <si>
    <t>T221</t>
  </si>
  <si>
    <t>TRS VINEGAR 284MLX12</t>
  </si>
  <si>
    <t>T222</t>
  </si>
  <si>
    <t>TRS VINEGAR WHITE 284 ML X 12</t>
  </si>
  <si>
    <t>T223</t>
  </si>
  <si>
    <t>TRS VINEGAR WHITE 568 ML X 12</t>
  </si>
  <si>
    <t>T224</t>
  </si>
  <si>
    <t>TRS WHITE PEPPER PWD 100 G X 20</t>
  </si>
  <si>
    <t>T225</t>
  </si>
  <si>
    <t>TRS MASOOR WHOLE 2KGX6</t>
  </si>
  <si>
    <t>T226</t>
  </si>
  <si>
    <t>TRS MOONG DAL CHILKA 1KGX10</t>
  </si>
  <si>
    <t>T227</t>
  </si>
  <si>
    <t>TRS URID DAL CHILKA 1KGX10</t>
  </si>
  <si>
    <t>T228</t>
  </si>
  <si>
    <t>TRS TOOR DALL 1KGX10</t>
  </si>
  <si>
    <t>T229</t>
  </si>
  <si>
    <t>TRS FLAKE RICE 1KGX6</t>
  </si>
  <si>
    <t>T23</t>
  </si>
  <si>
    <t>TRS BOILED CHICK PEAS 800GX6</t>
  </si>
  <si>
    <t>T230</t>
  </si>
  <si>
    <t>TRS ROASTED CHANNA UNSALTED 300GX20</t>
  </si>
  <si>
    <t>T231</t>
  </si>
  <si>
    <t>TRS STAR ANIESEEDS X15</t>
  </si>
  <si>
    <t>T232</t>
  </si>
  <si>
    <t>TRS MIX PICKLE 4.2KGX4</t>
  </si>
  <si>
    <t>T233</t>
  </si>
  <si>
    <t>TRS PAPAD B.P URID 200GX40</t>
  </si>
  <si>
    <t>T234</t>
  </si>
  <si>
    <t>TRS PAPAD JEERA 200GX40</t>
  </si>
  <si>
    <t>T235</t>
  </si>
  <si>
    <t>TRS PAPAD PUNJABI URID 200GX20</t>
  </si>
  <si>
    <t>T236</t>
  </si>
  <si>
    <t>TRS METHI SEEDS 300GX10</t>
  </si>
  <si>
    <t>T239</t>
  </si>
  <si>
    <t>TRS RAGI FLOUR 1 KG X 10</t>
  </si>
  <si>
    <t>T24</t>
  </si>
  <si>
    <t>TRS BOILED KALA CHANA 400GX12</t>
  </si>
  <si>
    <t>T240</t>
  </si>
  <si>
    <t>TRS BLACK PEPPER COARSE 400GX10</t>
  </si>
  <si>
    <t>T241</t>
  </si>
  <si>
    <t>TRS TOOR DALL 2KGX6</t>
  </si>
  <si>
    <t>T242</t>
  </si>
  <si>
    <t>TRS COCONUT OIL 250 ML X 12</t>
  </si>
  <si>
    <t>T243</t>
  </si>
  <si>
    <t>TRS COCONUT OIL 500 ML X 6</t>
  </si>
  <si>
    <t>T245</t>
  </si>
  <si>
    <t>TRS ANARDANA WHOLE 100 G X 15</t>
  </si>
  <si>
    <t>T25</t>
  </si>
  <si>
    <t>TRS BOILED RED KIDNEY 400GX12</t>
  </si>
  <si>
    <t>T26</t>
  </si>
  <si>
    <t>TRS CARDAMOM BLACK 200GX10</t>
  </si>
  <si>
    <t>T27</t>
  </si>
  <si>
    <t>TRS CARDAMOM BLACK 50GX20</t>
  </si>
  <si>
    <t>T28</t>
  </si>
  <si>
    <t>TRS CARDAMOM GREEN 200GX10</t>
  </si>
  <si>
    <t>T29</t>
  </si>
  <si>
    <t>TRS CARDAMOM GREEN 50GX20</t>
  </si>
  <si>
    <t>T3</t>
  </si>
  <si>
    <t>TRS ALMOND POWDER 750GX6</t>
  </si>
  <si>
    <t>T30</t>
  </si>
  <si>
    <t>TRS CARDAMOM GREEN 750X6</t>
  </si>
  <si>
    <t>T300</t>
  </si>
  <si>
    <t>TRS POPPY SEEDS 250GX10</t>
  </si>
  <si>
    <t>T31</t>
  </si>
  <si>
    <t>TRS CHANA DAL 2KGX6</t>
  </si>
  <si>
    <t>T32</t>
  </si>
  <si>
    <t>TRS CHANA DAL 500GX20</t>
  </si>
  <si>
    <t>T33</t>
  </si>
  <si>
    <t>TRS CHANA DAL 1 KG X 10</t>
  </si>
  <si>
    <t>T34</t>
  </si>
  <si>
    <t>TRS CHAR MAGAZ 100GX20</t>
  </si>
  <si>
    <t>T35</t>
  </si>
  <si>
    <t>TRS CHAR MAGAZ 300GX10</t>
  </si>
  <si>
    <t>T36</t>
  </si>
  <si>
    <t>TRS CHICK PEAS 1KGX10</t>
  </si>
  <si>
    <t>T37</t>
  </si>
  <si>
    <t>TRS CHICK PEAS 2KGX6</t>
  </si>
  <si>
    <t>T38</t>
  </si>
  <si>
    <t>TRS CHICK PEAS 500GX20</t>
  </si>
  <si>
    <t>T39</t>
  </si>
  <si>
    <t>TRS CHILLI CRUSHED 750 G X 6</t>
  </si>
  <si>
    <t>T4</t>
  </si>
  <si>
    <t>TRS ALMONDS POWDER 300X10</t>
  </si>
  <si>
    <t>T40</t>
  </si>
  <si>
    <t>TRS CHILLI CRUSHED 100GX15</t>
  </si>
  <si>
    <t>T41</t>
  </si>
  <si>
    <t>TRS CHILLI CRUSHED 250GX10</t>
  </si>
  <si>
    <t>T42</t>
  </si>
  <si>
    <t>TRS CHILLI PWD 100GX20</t>
  </si>
  <si>
    <t>T43</t>
  </si>
  <si>
    <t>TRS CHILLI PWD 1KGX6</t>
  </si>
  <si>
    <t>T44</t>
  </si>
  <si>
    <t>TRS CHILLI PWD 400GX10</t>
  </si>
  <si>
    <t>T45</t>
  </si>
  <si>
    <t>TRS CHILLI WHOLE 150 G X 10</t>
  </si>
  <si>
    <t>T46</t>
  </si>
  <si>
    <t>TRS CHILLI WHOLE 400 G X 6</t>
  </si>
  <si>
    <t>T47</t>
  </si>
  <si>
    <t>TRS CHILLI WHOLE 50 G X20</t>
  </si>
  <si>
    <t>T48</t>
  </si>
  <si>
    <t>TRS CINNAMON PWD 100X20</t>
  </si>
  <si>
    <t>T49</t>
  </si>
  <si>
    <t>TRS CITRIC ACID PWD 100GX20</t>
  </si>
  <si>
    <t>T5</t>
  </si>
  <si>
    <t>TRS ALUBUKHARA200GX10</t>
  </si>
  <si>
    <t>T50</t>
  </si>
  <si>
    <t>TRS CLOVES 250GX10</t>
  </si>
  <si>
    <t>T51</t>
  </si>
  <si>
    <t>TRS CLOVES 50GX20</t>
  </si>
  <si>
    <t>T52</t>
  </si>
  <si>
    <t>TRS COCO PWD 300GX10</t>
  </si>
  <si>
    <t>T53</t>
  </si>
  <si>
    <t>TRS CORNMEAL 1.5KGX6</t>
  </si>
  <si>
    <t>T54</t>
  </si>
  <si>
    <t>TRS CRACKED WHEAT (LAPSI)1KGX10</t>
  </si>
  <si>
    <t>T55</t>
  </si>
  <si>
    <t>TRS CURRY LEAVES 30GX10</t>
  </si>
  <si>
    <t>T56</t>
  </si>
  <si>
    <t>TRS DALCHINI 1.5KGX6</t>
  </si>
  <si>
    <t>T57</t>
  </si>
  <si>
    <t>TRS DALCHINI 200GX10</t>
  </si>
  <si>
    <t>T58</t>
  </si>
  <si>
    <t>TRS DALCHINI 2KGX12</t>
  </si>
  <si>
    <t>T59</t>
  </si>
  <si>
    <t>TRS DALCHINI 2KGX3</t>
  </si>
  <si>
    <t>T6</t>
  </si>
  <si>
    <t>TRS AMCHUR PWD 100GX20</t>
  </si>
  <si>
    <t>T60</t>
  </si>
  <si>
    <t>TRS DALCHINI 400GX6</t>
  </si>
  <si>
    <t>T61</t>
  </si>
  <si>
    <t>TRS DALCHINI 450GX6</t>
  </si>
  <si>
    <t>T62</t>
  </si>
  <si>
    <t>TRS DALCHINI 50GX15</t>
  </si>
  <si>
    <t>T63</t>
  </si>
  <si>
    <t>TRS DHANIA PWD 100GX20</t>
  </si>
  <si>
    <t>T64</t>
  </si>
  <si>
    <t>TRS DHANIA PWD 1KGX6</t>
  </si>
  <si>
    <t>T65</t>
  </si>
  <si>
    <t>TRS DHANIA PWD 400GX10</t>
  </si>
  <si>
    <t>T66</t>
  </si>
  <si>
    <t>TRS DHANIA WHOLE 100GX15</t>
  </si>
  <si>
    <t>T67</t>
  </si>
  <si>
    <t>TRS DHANIA WHOLE 250GX10</t>
  </si>
  <si>
    <t>T68</t>
  </si>
  <si>
    <t>TRS DHANIA WHOLE 300GX10</t>
  </si>
  <si>
    <t>T69</t>
  </si>
  <si>
    <t>TRS DHANIA WHOLE 750X6</t>
  </si>
  <si>
    <t>T7</t>
  </si>
  <si>
    <t>TRS ANARDANA PWD 100GX20</t>
  </si>
  <si>
    <t>T70</t>
  </si>
  <si>
    <t>TRS DRIED COCONUT 250GX10</t>
  </si>
  <si>
    <t>T71</t>
  </si>
  <si>
    <t>TRS DRIED DATES350GX10</t>
  </si>
  <si>
    <t>T72</t>
  </si>
  <si>
    <t>TRS ESSENCE ANANAS 28ML X12</t>
  </si>
  <si>
    <t>T73</t>
  </si>
  <si>
    <t>TRS ESSENCE BANANA 28MLX12</t>
  </si>
  <si>
    <t>T74</t>
  </si>
  <si>
    <t>TRS ESSENCE ROSE 28MLX12</t>
  </si>
  <si>
    <t>T75</t>
  </si>
  <si>
    <t xml:space="preserve">TRS ESSENCE VANILLA 28MLX12 </t>
  </si>
  <si>
    <t>T76</t>
  </si>
  <si>
    <t>TRS FLAKE RICE300GX20</t>
  </si>
  <si>
    <t>T77</t>
  </si>
  <si>
    <t>TRS GARAM MAS WHOLE 500GX6</t>
  </si>
  <si>
    <t>T78</t>
  </si>
  <si>
    <t>TRS GARAM MASALA PWD 100GX20</t>
  </si>
  <si>
    <t>T79</t>
  </si>
  <si>
    <t>TRS GARAM MASALA PWD 1KGX6</t>
  </si>
  <si>
    <t>T8</t>
  </si>
  <si>
    <t>TRS ANARDANA WHOLE100GX20</t>
  </si>
  <si>
    <t>T80</t>
  </si>
  <si>
    <t>TRS GARAM MASALA PWD 400GX10</t>
  </si>
  <si>
    <t>T81</t>
  </si>
  <si>
    <t>TRS GARAM MASALA WHOLE 100GX20</t>
  </si>
  <si>
    <t>T82</t>
  </si>
  <si>
    <t>TRS GARAM MASALA WHOLE 200GX15</t>
  </si>
  <si>
    <t>T83</t>
  </si>
  <si>
    <t xml:space="preserve">TRS GARLIC PASTE 1KGX6 </t>
  </si>
  <si>
    <t>T84</t>
  </si>
  <si>
    <t>TRS GARLIC PASTE 300GX6</t>
  </si>
  <si>
    <t>T85</t>
  </si>
  <si>
    <t>TRS GARLIC PWD 100GX20</t>
  </si>
  <si>
    <t>T86</t>
  </si>
  <si>
    <t>TRS GARLIC PWD 400GX10</t>
  </si>
  <si>
    <t>T87</t>
  </si>
  <si>
    <t xml:space="preserve">TRS GINGER PASTE 1KGX6 </t>
  </si>
  <si>
    <t>T88</t>
  </si>
  <si>
    <t>TRS GINGER PASTE 300GX6</t>
  </si>
  <si>
    <t>T89</t>
  </si>
  <si>
    <t>TRS GINGER PWD 100GX20</t>
  </si>
  <si>
    <t>T9</t>
  </si>
  <si>
    <t>TRS BAKING PWD 100GX20</t>
  </si>
  <si>
    <t>T90</t>
  </si>
  <si>
    <t>TRS GINGER PWD 400GX10</t>
  </si>
  <si>
    <t>T91</t>
  </si>
  <si>
    <t>TRS GINGER &amp; GARLIC PASTE 300GX6</t>
  </si>
  <si>
    <t>T92</t>
  </si>
  <si>
    <t>TRS GINGER &amp; GARLIC PASTE 1KGX6</t>
  </si>
  <si>
    <t>T93</t>
  </si>
  <si>
    <t>TRS GOLDEN SONGI 250GX15</t>
  </si>
  <si>
    <t>T94</t>
  </si>
  <si>
    <t xml:space="preserve">TRS GOLDEN SONGI 100GX15 </t>
  </si>
  <si>
    <t>T95</t>
  </si>
  <si>
    <t>TRS GOOR 475GX20</t>
  </si>
  <si>
    <t>T96</t>
  </si>
  <si>
    <t>TRS GRAMFLOUR 20 KG X 1</t>
  </si>
  <si>
    <t>T97</t>
  </si>
  <si>
    <t xml:space="preserve">TRS GRAM FLOUR 1 KG X 12 </t>
  </si>
  <si>
    <t>T98</t>
  </si>
  <si>
    <t xml:space="preserve">TRS GRAM FLOUR 2 KG X 6  </t>
  </si>
  <si>
    <t>T99</t>
  </si>
  <si>
    <t>TRS YELLOW SPILT PEAS 2KGX6</t>
  </si>
  <si>
    <t>TO1</t>
  </si>
  <si>
    <t>TOP UP REWDI GUR 300GX10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</si>
  <si>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</si>
  <si>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</si>
  <si>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</si>
  <si>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</si>
  <si>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</si>
  <si>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</si>
  <si>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TOP2</t>
  </si>
  <si>
    <t>TOP UP REWDI GUR 100GX20</t>
  </si>
  <si>
    <t>TP1</t>
  </si>
  <si>
    <t xml:space="preserve">TAPAL TEA 1KGX 6 </t>
  </si>
  <si>
    <t>TP2</t>
  </si>
  <si>
    <t>TAPAL TEA 450GX15</t>
  </si>
  <si>
    <t>TP3</t>
  </si>
  <si>
    <t>TAPAL TEA 200GX24</t>
  </si>
  <si>
    <t>TP4</t>
  </si>
  <si>
    <t>TATA TEA TEA BAGS 216PCSX8</t>
  </si>
  <si>
    <t>TZ1</t>
  </si>
  <si>
    <t>TAZ ALOE VERA JUICE 310 ML X 24</t>
  </si>
  <si>
    <t>TZ2</t>
  </si>
  <si>
    <t>TAZ ALOE VERA&amp;PEACH 310 ML X 24</t>
  </si>
  <si>
    <t>TZ3</t>
  </si>
  <si>
    <t>TAZ COCONUT JUICE X 24</t>
  </si>
  <si>
    <t>TZ4</t>
  </si>
  <si>
    <t>TAZ COCONUT MILK JUICE  330 ML X 24</t>
  </si>
  <si>
    <t>TZ5</t>
  </si>
  <si>
    <t>TAZ IMLI JUICE 310 ML X 24</t>
  </si>
  <si>
    <t>TZ6</t>
  </si>
  <si>
    <t>TAZ LYCHEE JUICE 310 ML X 24</t>
  </si>
  <si>
    <t>TZ7</t>
  </si>
  <si>
    <t>TAZ SUGARCANE DRINK 310 ML X 12</t>
  </si>
  <si>
    <t>U1</t>
  </si>
  <si>
    <t>UK ALL IN ONE 200 GX20</t>
  </si>
  <si>
    <t>U10</t>
  </si>
  <si>
    <t>UK CHIPSINO BLACK PEPPER 75GX40</t>
  </si>
  <si>
    <t>U11</t>
  </si>
  <si>
    <t>UK CHIPSINO MAYO GARLIC 75GX40</t>
  </si>
  <si>
    <t>U12</t>
  </si>
  <si>
    <t>UK CHIPSINO PAPRICA 75GX40</t>
  </si>
  <si>
    <t>U13</t>
  </si>
  <si>
    <t>UK COATED PEANUTS 200GX20</t>
  </si>
  <si>
    <t>U14</t>
  </si>
  <si>
    <t>UK DAL MOONG 200 G X 20</t>
  </si>
  <si>
    <t>U15</t>
  </si>
  <si>
    <t>DESI ATTA 25KGX1</t>
  </si>
  <si>
    <t>U16</t>
  </si>
  <si>
    <t>UK LAJWAB MIX 200GX20</t>
  </si>
  <si>
    <t>U17</t>
  </si>
  <si>
    <t>UK MASALA SEV 200GX20</t>
  </si>
  <si>
    <t>U18</t>
  </si>
  <si>
    <t>UK MIX COOKIES 300GX12</t>
  </si>
  <si>
    <t>U19</t>
  </si>
  <si>
    <t>UK MOONG DAL 200 G X 20</t>
  </si>
  <si>
    <t>U2</t>
  </si>
  <si>
    <t>UK ALOO SEV200GX20</t>
  </si>
  <si>
    <t>U20</t>
  </si>
  <si>
    <t>UK NAMAK PARA 180GX20</t>
  </si>
  <si>
    <t>U21</t>
  </si>
  <si>
    <t>PARLE MILK RUSK 546 GX12</t>
  </si>
  <si>
    <t>U22</t>
  </si>
  <si>
    <t>UK NIMCO MIX 200GX20</t>
  </si>
  <si>
    <t>U23</t>
  </si>
  <si>
    <t>UK PHENI 200GX20</t>
  </si>
  <si>
    <t>U24</t>
  </si>
  <si>
    <t>UK SHAKAR PARA350GX10</t>
  </si>
  <si>
    <t>U25</t>
  </si>
  <si>
    <t>UK SOAN PAPDI (ORANGE)250GX24</t>
  </si>
  <si>
    <t>U26</t>
  </si>
  <si>
    <t>UK SOAN PAPDI 250GX24</t>
  </si>
  <si>
    <t>U27</t>
  </si>
  <si>
    <t>UK SOAN PAPDI 500GX12</t>
  </si>
  <si>
    <t>U28</t>
  </si>
  <si>
    <t>UK SPICY PEANUT 200GX20</t>
  </si>
  <si>
    <t>U29</t>
  </si>
  <si>
    <t>UK VERMICELLI 150GX48</t>
  </si>
  <si>
    <t>U3</t>
  </si>
  <si>
    <t>UK BADSHAHI MIX 200GX20</t>
  </si>
  <si>
    <t>U39</t>
  </si>
  <si>
    <t>PARLEMENT TEA RUSK 300GX24</t>
  </si>
  <si>
    <t>U4</t>
  </si>
  <si>
    <t>UK BAQAR KHANI 200GX24</t>
  </si>
  <si>
    <t>U40</t>
  </si>
  <si>
    <t>PARLEMENT MUSTARD OIL 1L X 12</t>
  </si>
  <si>
    <t>U5</t>
  </si>
  <si>
    <t>UK BAQAR KHANI 350GX12</t>
  </si>
  <si>
    <t>U6</t>
  </si>
  <si>
    <t>UK BHUJJIA SEV200GX20</t>
  </si>
  <si>
    <t>U7</t>
  </si>
  <si>
    <t>UK BOONDI 300GX10</t>
  </si>
  <si>
    <t>U8</t>
  </si>
  <si>
    <t>PARLE RUSK WITH CARDAMOM 200 G X 36</t>
  </si>
  <si>
    <t>U9</t>
  </si>
  <si>
    <t>UK CHATKHAR150GX20</t>
  </si>
  <si>
    <t>V1</t>
  </si>
  <si>
    <t>VITAL LOOSE TEA BOX 100 GM X 12</t>
  </si>
  <si>
    <t>V10</t>
  </si>
  <si>
    <t xml:space="preserve">VITAL TEA JAR PACK 900 G X 12  offerta </t>
  </si>
  <si>
    <t>V11</t>
  </si>
  <si>
    <t>VITAL TEA JASMINE BAGS 30s 45 GM X 40</t>
  </si>
  <si>
    <t>V12</t>
  </si>
  <si>
    <t>VITAL TEA LEMON BAGS 30s 45 GM X 40</t>
  </si>
  <si>
    <t>V2</t>
  </si>
  <si>
    <t>VITAL LOOSE TEA BOX 200 G X 12</t>
  </si>
  <si>
    <t>V3</t>
  </si>
  <si>
    <t xml:space="preserve">VITAL LOOSE TEA  JAR 1 KG X 12 offerta </t>
  </si>
  <si>
    <t>V4</t>
  </si>
  <si>
    <t>VITAL TEA BAGS (100+25s ) X 20</t>
  </si>
  <si>
    <t>V5</t>
  </si>
  <si>
    <t>VITAL TEA BAGS 40 S X 12</t>
  </si>
  <si>
    <t>V6</t>
  </si>
  <si>
    <t>VITAL TEA BAGS 80s X 6</t>
  </si>
  <si>
    <t>V7</t>
  </si>
  <si>
    <t>VITAL TEA CARDAMOM BAGS 30s 45 GM X 40</t>
  </si>
  <si>
    <t>V8</t>
  </si>
  <si>
    <t>VITAL TEA GREEN 30s 45 GM X 40</t>
  </si>
  <si>
    <t>V9</t>
  </si>
  <si>
    <t>VITAL TEA JAR PACK 450 G X 24</t>
  </si>
  <si>
    <t>VG</t>
  </si>
  <si>
    <t>FRESH OKRA*</t>
  </si>
  <si>
    <t>VG1</t>
  </si>
  <si>
    <t>FRESH KARELLA  10KG</t>
  </si>
  <si>
    <t>VG10</t>
  </si>
  <si>
    <t>FRESH BER X1</t>
  </si>
  <si>
    <t>VG11</t>
  </si>
  <si>
    <t>FRESH ZUCCHERO DI CANAX1</t>
  </si>
  <si>
    <t>VG12</t>
  </si>
  <si>
    <t>CIPOLLA FRESCO 4 KGX1</t>
  </si>
  <si>
    <t>VG13</t>
  </si>
  <si>
    <t>FRESH MANGOX1</t>
  </si>
  <si>
    <t>VG14</t>
  </si>
  <si>
    <t>FRESH TINDA X1</t>
  </si>
  <si>
    <t>VG15</t>
  </si>
  <si>
    <t>FRESH MONGRA</t>
  </si>
  <si>
    <t>VG16</t>
  </si>
  <si>
    <t>FRESH PAPAYA X 1 *</t>
  </si>
  <si>
    <t>VG17</t>
  </si>
  <si>
    <t>FRESH ZIMIKAND INDIA X 1 *</t>
  </si>
  <si>
    <t>VG18</t>
  </si>
  <si>
    <t>FRESH CHIKOO *</t>
  </si>
  <si>
    <t>VG2</t>
  </si>
  <si>
    <t>FRESH KADOO ROUND 7KG</t>
  </si>
  <si>
    <t>VG3</t>
  </si>
  <si>
    <t>FRESH KADOO LONG  7KG</t>
  </si>
  <si>
    <t>VG4</t>
  </si>
  <si>
    <t>FRESH GREEN CHILLI* KG</t>
  </si>
  <si>
    <t>VG5</t>
  </si>
  <si>
    <t>FRESH GUAVA *</t>
  </si>
  <si>
    <t>VG6</t>
  </si>
  <si>
    <t>FRESH ARBI *</t>
  </si>
  <si>
    <t>VG7</t>
  </si>
  <si>
    <t>FRESH HALDI</t>
  </si>
  <si>
    <t>VG8</t>
  </si>
  <si>
    <t>FRESH MULLI X1</t>
  </si>
  <si>
    <t>VG9</t>
  </si>
  <si>
    <t>FRESH AMLA X1 *</t>
  </si>
  <si>
    <t>W1</t>
  </si>
  <si>
    <t xml:space="preserve">WSA AJWAIN 100GX20  </t>
  </si>
  <si>
    <t>W10</t>
  </si>
  <si>
    <t>WSA ALSI POWDER 400GX10</t>
  </si>
  <si>
    <t>W100</t>
  </si>
  <si>
    <t>WSA KALA JEERA 100GX20</t>
  </si>
  <si>
    <t>W101</t>
  </si>
  <si>
    <t>WSA KALA NIMAK PWD 200GX15</t>
  </si>
  <si>
    <t>W102</t>
  </si>
  <si>
    <t xml:space="preserve">WSA KALONJI SEEDS 100GX20  </t>
  </si>
  <si>
    <t>W103</t>
  </si>
  <si>
    <t xml:space="preserve">WSA KAMARKHAS100GX20 </t>
  </si>
  <si>
    <t>W104</t>
  </si>
  <si>
    <t xml:space="preserve">WSA KER PARBOILED RISO 20KGX1 </t>
  </si>
  <si>
    <t>W105</t>
  </si>
  <si>
    <t>WSA KERNEL BASMATI 1000KG</t>
  </si>
  <si>
    <t>W106</t>
  </si>
  <si>
    <t>WSA KERNEL BASMATI 10KG X2</t>
  </si>
  <si>
    <t>W107</t>
  </si>
  <si>
    <t xml:space="preserve">WSA KERNEL BASMATI 1KGX15 </t>
  </si>
  <si>
    <t>W108</t>
  </si>
  <si>
    <t xml:space="preserve">WSA KERNEL BASMATI 2KGX8  </t>
  </si>
  <si>
    <t>W109</t>
  </si>
  <si>
    <t>WSA KERNEL BASMATI 5KGX4</t>
  </si>
  <si>
    <t>W11</t>
  </si>
  <si>
    <t xml:space="preserve">WSA ALSI SEEDS 1KGX10 </t>
  </si>
  <si>
    <t>W110</t>
  </si>
  <si>
    <t>WSA MADRAS CURRY HOT400GX10</t>
  </si>
  <si>
    <t>W111</t>
  </si>
  <si>
    <t>WSA MADRAS CURRY PWD100GX20</t>
  </si>
  <si>
    <t>W112</t>
  </si>
  <si>
    <t>WSA MANACAX12</t>
  </si>
  <si>
    <t>W113</t>
  </si>
  <si>
    <t xml:space="preserve">WSA MASOOR DAL 2KGX8  </t>
  </si>
  <si>
    <t>W114</t>
  </si>
  <si>
    <t xml:space="preserve">WSA MASOOR DAL500GX15 </t>
  </si>
  <si>
    <t>W115</t>
  </si>
  <si>
    <t xml:space="preserve">WSA MASOOR DAL 1 KG X 15 </t>
  </si>
  <si>
    <t>W116</t>
  </si>
  <si>
    <t xml:space="preserve">WSA MASOOR FOOTBALL 2KGX8   </t>
  </si>
  <si>
    <t>W117</t>
  </si>
  <si>
    <t xml:space="preserve">WSA MASOOR FOOTBALL 500GX15  </t>
  </si>
  <si>
    <t>W118</t>
  </si>
  <si>
    <t xml:space="preserve">WSA MASOOR FOOTBALL1KGX15 </t>
  </si>
  <si>
    <t>W119</t>
  </si>
  <si>
    <t xml:space="preserve">WSA MASOOR WHOLE 1KGX15 </t>
  </si>
  <si>
    <t>W12</t>
  </si>
  <si>
    <t xml:space="preserve">WSA ALSI SEEDS 400GX15 </t>
  </si>
  <si>
    <t>W120</t>
  </si>
  <si>
    <t xml:space="preserve">WSA MASOOR WHOLE 2KGX8  </t>
  </si>
  <si>
    <t>W121</t>
  </si>
  <si>
    <t xml:space="preserve">WSA MASOOR WHOLE 500GX15  </t>
  </si>
  <si>
    <t>W122</t>
  </si>
  <si>
    <t>WSA METHI SEEDS  300X15</t>
  </si>
  <si>
    <t>W123</t>
  </si>
  <si>
    <t xml:space="preserve">WSA METHI SEEDS100GX20  </t>
  </si>
  <si>
    <t>W124</t>
  </si>
  <si>
    <t>WSA MINIKAT RISO 20KG X1</t>
  </si>
  <si>
    <t>W125</t>
  </si>
  <si>
    <t>WSA MOONG DAL 2KGX8</t>
  </si>
  <si>
    <t>W126</t>
  </si>
  <si>
    <t xml:space="preserve">WSA MOONG DAL 500GX15  </t>
  </si>
  <si>
    <t>W127</t>
  </si>
  <si>
    <t xml:space="preserve">WSA MOONG DAL CHILKA 1KGX15 </t>
  </si>
  <si>
    <t>W128</t>
  </si>
  <si>
    <t xml:space="preserve">WSA MOONG DAL CHILKA 2KGX8  </t>
  </si>
  <si>
    <t>W129</t>
  </si>
  <si>
    <t xml:space="preserve">WSA MOONG DAL CHILKA 500GX15  </t>
  </si>
  <si>
    <t>W13</t>
  </si>
  <si>
    <t>WSA ALUBUKHARA 150GX15</t>
  </si>
  <si>
    <t>W130</t>
  </si>
  <si>
    <t xml:space="preserve">WSA MOONG DAL 1 KG X 15 </t>
  </si>
  <si>
    <t>W131</t>
  </si>
  <si>
    <t>WSA MOONG WHOLE 1KGX15</t>
  </si>
  <si>
    <t>W132</t>
  </si>
  <si>
    <t xml:space="preserve">WSA MOONG WHOLE 2KGX8  </t>
  </si>
  <si>
    <t>W133</t>
  </si>
  <si>
    <t xml:space="preserve">WSA MOONG WHOLE 500GX15  </t>
  </si>
  <si>
    <t>W134</t>
  </si>
  <si>
    <t xml:space="preserve">WSA MOTH 1KGX15 </t>
  </si>
  <si>
    <t>W135</t>
  </si>
  <si>
    <t xml:space="preserve">WSA MOTH 2KGX8  </t>
  </si>
  <si>
    <t>W136</t>
  </si>
  <si>
    <t xml:space="preserve">WSA MOTH 500GX15   </t>
  </si>
  <si>
    <t>W137</t>
  </si>
  <si>
    <t>WSA MUSTARD SEEDS 100X20</t>
  </si>
  <si>
    <t>W138</t>
  </si>
  <si>
    <t>WSA PHOOL MAKHANA X 20</t>
  </si>
  <si>
    <t>W139</t>
  </si>
  <si>
    <t xml:space="preserve">WSA PISTA KERNAL 100GX20 </t>
  </si>
  <si>
    <t>W14</t>
  </si>
  <si>
    <t>WSA AMCHUR PWD 100GX20</t>
  </si>
  <si>
    <t>W140</t>
  </si>
  <si>
    <t xml:space="preserve">WSA PISTA ROASTED 300GX15 </t>
  </si>
  <si>
    <t>W141</t>
  </si>
  <si>
    <t xml:space="preserve">WSA PISTA ROSTED 100GX20   </t>
  </si>
  <si>
    <t>W142</t>
  </si>
  <si>
    <t>WSA PISTA ROSTED 700G X10</t>
  </si>
  <si>
    <t>W143</t>
  </si>
  <si>
    <t xml:space="preserve">WSA POPPY SEEDS 100GX20 </t>
  </si>
  <si>
    <t>W144</t>
  </si>
  <si>
    <t>WSA PUNCH PURAN100X20</t>
  </si>
  <si>
    <t>W145</t>
  </si>
  <si>
    <t xml:space="preserve">WSA RAI 100GX20   </t>
  </si>
  <si>
    <t>W146</t>
  </si>
  <si>
    <t>WSA RED KIDNEY 1KGX15</t>
  </si>
  <si>
    <t>W147</t>
  </si>
  <si>
    <t xml:space="preserve">WSA RED KIDNEY 2KGX8  </t>
  </si>
  <si>
    <t>W148</t>
  </si>
  <si>
    <t xml:space="preserve">WSA RED KIDNEY 500GX15  </t>
  </si>
  <si>
    <t>W149</t>
  </si>
  <si>
    <t>WSA REWDI 100GX20</t>
  </si>
  <si>
    <t>W15</t>
  </si>
  <si>
    <t>WSA AMLA DRIED100GX15</t>
  </si>
  <si>
    <t>W150</t>
  </si>
  <si>
    <t>WSA ROASTED CHANA 300GX15 offerta</t>
  </si>
  <si>
    <t>W151</t>
  </si>
  <si>
    <t xml:space="preserve">WSA ROASTED CHANA 600GX8  offerta </t>
  </si>
  <si>
    <t>W152</t>
  </si>
  <si>
    <t xml:space="preserve">WSA SABUDANA(TAPIOCA)500GX15  </t>
  </si>
  <si>
    <t>W153</t>
  </si>
  <si>
    <t xml:space="preserve">WSA SAMO RICE400GX10  </t>
  </si>
  <si>
    <t>W154</t>
  </si>
  <si>
    <t xml:space="preserve">WSA SEMOLINA 1.5KGX8  </t>
  </si>
  <si>
    <t>W155</t>
  </si>
  <si>
    <t xml:space="preserve">WSA SEMOLINA 500GX15  </t>
  </si>
  <si>
    <t>W156</t>
  </si>
  <si>
    <t>WSA SESAME SEED WHITE 100GX20</t>
  </si>
  <si>
    <t>W157</t>
  </si>
  <si>
    <t xml:space="preserve">WSA SESAME SEED WHITE 300GX15 </t>
  </si>
  <si>
    <t>W158</t>
  </si>
  <si>
    <t>WSA SESEAME SEED BLACK 100GX20</t>
  </si>
  <si>
    <t>W159</t>
  </si>
  <si>
    <t>WSA SINGODA PWD 400GX10</t>
  </si>
  <si>
    <t>W16</t>
  </si>
  <si>
    <t>WSA ANARDANA PWD 100GX20</t>
  </si>
  <si>
    <t>W160</t>
  </si>
  <si>
    <t xml:space="preserve">WSA SONGI(RAISINS GREEN) 100GX20  </t>
  </si>
  <si>
    <t>W161</t>
  </si>
  <si>
    <t xml:space="preserve">WSA SONGI(RAISINS GREEN) 250GX15  </t>
  </si>
  <si>
    <t>W162</t>
  </si>
  <si>
    <t xml:space="preserve">WSA SOONF(FEEN SEEDS) 800GX8 </t>
  </si>
  <si>
    <t>W163</t>
  </si>
  <si>
    <t>WSA SOONF(FEENL SEEDS 400G X10</t>
  </si>
  <si>
    <t>W164</t>
  </si>
  <si>
    <t xml:space="preserve">WSA SOONF(FEENL SEEDS) 100GX20  </t>
  </si>
  <si>
    <t>W165</t>
  </si>
  <si>
    <t xml:space="preserve">WSA SOONF(FEENL SEEDS) 300GX15  </t>
  </si>
  <si>
    <t>W166</t>
  </si>
  <si>
    <t>WSA SOYA CHUNKS 200GX15</t>
  </si>
  <si>
    <t>W167</t>
  </si>
  <si>
    <t>WSA SOYA CHUNKS 250GX10</t>
  </si>
  <si>
    <t>W168</t>
  </si>
  <si>
    <t xml:space="preserve">WSA SOYA CHUNKS 400GX8  </t>
  </si>
  <si>
    <t>W169</t>
  </si>
  <si>
    <t>WSA SOYA CHUNKS 500GX5</t>
  </si>
  <si>
    <t>W17</t>
  </si>
  <si>
    <t>WSA ARACHIDI WHOLE 400GX10</t>
  </si>
  <si>
    <t>W170</t>
  </si>
  <si>
    <t>WSA SOYA CHUNKS750GX6</t>
  </si>
  <si>
    <t>W171</t>
  </si>
  <si>
    <t>WSA SOYA MINCE 200GX15  *</t>
  </si>
  <si>
    <t>W172</t>
  </si>
  <si>
    <t xml:space="preserve">WSA SOYA MINCE 250GX10 </t>
  </si>
  <si>
    <t>W173</t>
  </si>
  <si>
    <t>WSA SOYIAE 200GMX15</t>
  </si>
  <si>
    <t>W174</t>
  </si>
  <si>
    <t xml:space="preserve">WSA SUGAR CANDY 100GX20   </t>
  </si>
  <si>
    <t>W175</t>
  </si>
  <si>
    <t>WSA SUGAR CANDY 300GX15</t>
  </si>
  <si>
    <t>W176</t>
  </si>
  <si>
    <t xml:space="preserve">WSA SUGAR COATED100GX20  </t>
  </si>
  <si>
    <t>W177</t>
  </si>
  <si>
    <t>WSA SUPARI 300GX15</t>
  </si>
  <si>
    <t>W178</t>
  </si>
  <si>
    <t>WSA SWEET MAKHANA 300GX15</t>
  </si>
  <si>
    <t>W179</t>
  </si>
  <si>
    <t xml:space="preserve">WSA TOOR DAL 2KGX8 </t>
  </si>
  <si>
    <t>W18</t>
  </si>
  <si>
    <t>WSA BAY LEAVES 20GX20</t>
  </si>
  <si>
    <t>W180</t>
  </si>
  <si>
    <t xml:space="preserve">WSA TOOR DAL 1 KG X 16  </t>
  </si>
  <si>
    <t>W181</t>
  </si>
  <si>
    <t xml:space="preserve">WSA TOOR DAL 500 G X 15  </t>
  </si>
  <si>
    <t>W182</t>
  </si>
  <si>
    <t xml:space="preserve">WSA TUKHMALENGA 100GX20  </t>
  </si>
  <si>
    <t>W183</t>
  </si>
  <si>
    <t xml:space="preserve">WSA URID DAL 2KGX8  </t>
  </si>
  <si>
    <t>W184</t>
  </si>
  <si>
    <t xml:space="preserve">WSA URID DAL 500GX15  </t>
  </si>
  <si>
    <t>W185</t>
  </si>
  <si>
    <t xml:space="preserve">WSA URID DAL CHILKA 1KGX15 </t>
  </si>
  <si>
    <t>W186</t>
  </si>
  <si>
    <t xml:space="preserve">WSA URID DAL CHILKA 2KGX8 </t>
  </si>
  <si>
    <t>W187</t>
  </si>
  <si>
    <t xml:space="preserve">WSA URID DAL CHILKA 500GX15  </t>
  </si>
  <si>
    <t>W188</t>
  </si>
  <si>
    <t xml:space="preserve">WSA URID DAL 1 KG X15 </t>
  </si>
  <si>
    <t>W189</t>
  </si>
  <si>
    <t xml:space="preserve">WSA URID WHOLE 1KGX15 </t>
  </si>
  <si>
    <t>W19</t>
  </si>
  <si>
    <t xml:space="preserve">WSA BLACK EYE BEANS 1KG X 15 </t>
  </si>
  <si>
    <t>W190</t>
  </si>
  <si>
    <t xml:space="preserve">WSA URID WHOLE 2KGX8 </t>
  </si>
  <si>
    <t>W191</t>
  </si>
  <si>
    <t xml:space="preserve">WSA URID WHOLE 500GX15 </t>
  </si>
  <si>
    <t>W192</t>
  </si>
  <si>
    <t>WSA MEETHI SEEDS PWD 300 G X 15</t>
  </si>
  <si>
    <t>W193</t>
  </si>
  <si>
    <t xml:space="preserve">WSA CRACKED WHEAT ROASTED 500GX15  </t>
  </si>
  <si>
    <t>W194</t>
  </si>
  <si>
    <t>WSA GREEN CHANA 1KG X 16  offerta</t>
  </si>
  <si>
    <t>W195</t>
  </si>
  <si>
    <t>WSA GREEN CHANA 2KG X 8  offerta</t>
  </si>
  <si>
    <t>W196</t>
  </si>
  <si>
    <t>WSA AMLA CANDY 400GX10</t>
  </si>
  <si>
    <t>W197</t>
  </si>
  <si>
    <t xml:space="preserve">WSA BAJARA WHOLE 1KGX10 </t>
  </si>
  <si>
    <t>W198</t>
  </si>
  <si>
    <t xml:space="preserve">WSA BAJARA FLOUR 1KGX10 </t>
  </si>
  <si>
    <t>W199</t>
  </si>
  <si>
    <t xml:space="preserve">WSA MOONG FLOUR 1KGX10 </t>
  </si>
  <si>
    <t>W2</t>
  </si>
  <si>
    <t xml:space="preserve">WSA AJWAIN 300GX15  </t>
  </si>
  <si>
    <t>W20</t>
  </si>
  <si>
    <t>WSA BLACK EYE BEANS 2KGX8</t>
  </si>
  <si>
    <t>W200</t>
  </si>
  <si>
    <t xml:space="preserve">WSA BLACK BEANS 800GX15 </t>
  </si>
  <si>
    <t>W201</t>
  </si>
  <si>
    <t>WSA HALDI (CURCUMA)WHOLE 100G X20</t>
  </si>
  <si>
    <t>W21</t>
  </si>
  <si>
    <t>WSA BLACK EYE BEANS 500GX15</t>
  </si>
  <si>
    <t>W22</t>
  </si>
  <si>
    <t>WSA BLACK PEPPER PWD 100GX20</t>
  </si>
  <si>
    <t>W23</t>
  </si>
  <si>
    <t>WSA BLACK PEPPER PWD 400GX10</t>
  </si>
  <si>
    <t>W24</t>
  </si>
  <si>
    <t xml:space="preserve">WSA BLACK PEPPER WHOLE 100GX20  </t>
  </si>
  <si>
    <t>W25</t>
  </si>
  <si>
    <t xml:space="preserve">WSA BLACK PEPPER WHOLE300GX15  </t>
  </si>
  <si>
    <t>W26</t>
  </si>
  <si>
    <t>WSA CARDAMOM GREEN PWD 50 G X 20</t>
  </si>
  <si>
    <t>W27</t>
  </si>
  <si>
    <t xml:space="preserve">WSA CARDAMOM BLACK 200GX10  </t>
  </si>
  <si>
    <t>W28</t>
  </si>
  <si>
    <t>WSA CARDAMOM BLACK 50X20</t>
  </si>
  <si>
    <t>W29</t>
  </si>
  <si>
    <t xml:space="preserve">WSA CARDAMOM GREEN 200GX15  </t>
  </si>
  <si>
    <t>W3</t>
  </si>
  <si>
    <t xml:space="preserve">WSA AJWAIN 800GX8  </t>
  </si>
  <si>
    <t>W30</t>
  </si>
  <si>
    <t xml:space="preserve">WSA CARDAMOM GREEN 50GX20  </t>
  </si>
  <si>
    <t>W31</t>
  </si>
  <si>
    <t>WSA CASHEW KERNELS 700 G X 15</t>
  </si>
  <si>
    <t>W32</t>
  </si>
  <si>
    <t xml:space="preserve">WSA CASHEW KERNELS 100 G X20  </t>
  </si>
  <si>
    <t>W33</t>
  </si>
  <si>
    <t xml:space="preserve">WSA CASHEW KERNELS 1KGX10 </t>
  </si>
  <si>
    <t>W34</t>
  </si>
  <si>
    <t>WSA CASHEW KERNELS 1 KG X 15</t>
  </si>
  <si>
    <t>W35</t>
  </si>
  <si>
    <t xml:space="preserve">WSA CASHEW KERNELS 300 G X 15 </t>
  </si>
  <si>
    <t>W36</t>
  </si>
  <si>
    <t xml:space="preserve">WSA CASHEW KERNELS 700 G X 10 </t>
  </si>
  <si>
    <t>W37</t>
  </si>
  <si>
    <t xml:space="preserve">WSA CHANA DAL 1 KG X 15 </t>
  </si>
  <si>
    <t>W38</t>
  </si>
  <si>
    <t xml:space="preserve">WSA CHANA DAL 2 KG X 8   </t>
  </si>
  <si>
    <t>W39</t>
  </si>
  <si>
    <t xml:space="preserve">WSA CHANA DAL 500GX15 </t>
  </si>
  <si>
    <t>W4</t>
  </si>
  <si>
    <t xml:space="preserve">WSA ALMONDS 800 G X 10 </t>
  </si>
  <si>
    <t>W40</t>
  </si>
  <si>
    <t>WSA CHAR GOUND100GX20</t>
  </si>
  <si>
    <t>W41</t>
  </si>
  <si>
    <t xml:space="preserve">WSA CHAR MAGAZ 100GX20  </t>
  </si>
  <si>
    <t>W42</t>
  </si>
  <si>
    <t xml:space="preserve">WSA CHAR MAGAZ 250GX15  </t>
  </si>
  <si>
    <t>W43</t>
  </si>
  <si>
    <t xml:space="preserve">WSA CHICK PEAS 1KGX15 </t>
  </si>
  <si>
    <t>W44</t>
  </si>
  <si>
    <t>WSA CHICK PEAS 2KGX8</t>
  </si>
  <si>
    <t>W45</t>
  </si>
  <si>
    <t xml:space="preserve">WSA CHICK PEAS 500GX15 </t>
  </si>
  <si>
    <t>W46</t>
  </si>
  <si>
    <t>WSA CHILLI PWD100GX20</t>
  </si>
  <si>
    <t>W47</t>
  </si>
  <si>
    <t>WSA CHILLI PWD1KGX6</t>
  </si>
  <si>
    <t>W48</t>
  </si>
  <si>
    <t>WSA CHILLI PWD400GX10</t>
  </si>
  <si>
    <t>W49</t>
  </si>
  <si>
    <t>WSA CHINESE SALT 100GX20</t>
  </si>
  <si>
    <t>W5</t>
  </si>
  <si>
    <t xml:space="preserve">WSA ALMONDS 800 G X 15 </t>
  </si>
  <si>
    <t>W50</t>
  </si>
  <si>
    <t xml:space="preserve">WSA CLOVES 200GX10    </t>
  </si>
  <si>
    <t>W51</t>
  </si>
  <si>
    <t xml:space="preserve">WSA CLOVES 50GX20  </t>
  </si>
  <si>
    <t>W52</t>
  </si>
  <si>
    <t xml:space="preserve">WSA COCO PWD200GX15   </t>
  </si>
  <si>
    <t>W53</t>
  </si>
  <si>
    <t xml:space="preserve">WSA CRACKED WHEAT 500GX15  </t>
  </si>
  <si>
    <t>W54</t>
  </si>
  <si>
    <t xml:space="preserve">WSA CRACKED WHEAT FINE 500X15  </t>
  </si>
  <si>
    <t>W55</t>
  </si>
  <si>
    <t>WSA DALCHINI 200GX15</t>
  </si>
  <si>
    <t>W56</t>
  </si>
  <si>
    <t>WSA DALCHINI 400GX10</t>
  </si>
  <si>
    <t>W57</t>
  </si>
  <si>
    <t>WSA DALCHINI 50GX20</t>
  </si>
  <si>
    <t>W58</t>
  </si>
  <si>
    <t>WSA DHANIA PWD 100GX20</t>
  </si>
  <si>
    <t>W59</t>
  </si>
  <si>
    <t>WSA DHANIA PWD 1KGX6</t>
  </si>
  <si>
    <t>W6</t>
  </si>
  <si>
    <t xml:space="preserve">WSA ALMONDS 100 G X 20  </t>
  </si>
  <si>
    <t>W60</t>
  </si>
  <si>
    <t>WSA DHANIA PWD 400GX10</t>
  </si>
  <si>
    <t>W61</t>
  </si>
  <si>
    <t xml:space="preserve">WSA DHANIA WHOLE 100GX15  </t>
  </si>
  <si>
    <t>W62</t>
  </si>
  <si>
    <t>WSA DHANIA WHOLE 200GX15</t>
  </si>
  <si>
    <t>W63</t>
  </si>
  <si>
    <t xml:space="preserve">WSA DHANIA WHOLE 200X10 india </t>
  </si>
  <si>
    <t>W64</t>
  </si>
  <si>
    <t xml:space="preserve">WSA DHANIA WHOLE 600GX8  </t>
  </si>
  <si>
    <t>W65</t>
  </si>
  <si>
    <t xml:space="preserve">WSA DRIED COCONUT 250X10  </t>
  </si>
  <si>
    <t>W66</t>
  </si>
  <si>
    <t xml:space="preserve">WSA DRIED DATES 300GX15 </t>
  </si>
  <si>
    <t>W67</t>
  </si>
  <si>
    <t>WSA DRY FRUIT 375GX15</t>
  </si>
  <si>
    <t>W68</t>
  </si>
  <si>
    <t>WSA FAN CELING PAK X3</t>
  </si>
  <si>
    <t>W69</t>
  </si>
  <si>
    <t>WSA FAN REMOTE X1</t>
  </si>
  <si>
    <t>W7</t>
  </si>
  <si>
    <t xml:space="preserve">WSA ALMONDS 1 KGX10 </t>
  </si>
  <si>
    <t>W70</t>
  </si>
  <si>
    <t>WSA FAN STAND (PAK)X1</t>
  </si>
  <si>
    <t>W71</t>
  </si>
  <si>
    <t>WSA FAN STAND 18"INCH ALUM BLADEX1</t>
  </si>
  <si>
    <t>W72</t>
  </si>
  <si>
    <t>WSA FAN STAND 18"INCHX1</t>
  </si>
  <si>
    <t>W73</t>
  </si>
  <si>
    <t>WSA FAN STAND 20"INCHX1</t>
  </si>
  <si>
    <t>W74</t>
  </si>
  <si>
    <t>WSA FAN WALL(PAK)X1</t>
  </si>
  <si>
    <t>W75</t>
  </si>
  <si>
    <t>WSA FAN WALL18"INCH ALUMU BLADEX1</t>
  </si>
  <si>
    <t>W76</t>
  </si>
  <si>
    <t>WSA FAN WALL18"INCH PLASTIC BLADEX1</t>
  </si>
  <si>
    <t>W77</t>
  </si>
  <si>
    <t xml:space="preserve">WSA FLAKE RICE 300GX10  </t>
  </si>
  <si>
    <t>W78</t>
  </si>
  <si>
    <t>WSA GARAM MAS PWD 100GX20</t>
  </si>
  <si>
    <t>W79</t>
  </si>
  <si>
    <t>WSA GARAM MAS PWD 1KGX6</t>
  </si>
  <si>
    <t>W8</t>
  </si>
  <si>
    <t xml:space="preserve">WSA ALMONDS 1 KG X 15 </t>
  </si>
  <si>
    <t>W80</t>
  </si>
  <si>
    <t>WSA GARAM MAS PWD 400X10</t>
  </si>
  <si>
    <t>W81</t>
  </si>
  <si>
    <t>WSA GARAM MAS WHOLE 200GX20</t>
  </si>
  <si>
    <t>W82</t>
  </si>
  <si>
    <t>WSA GINGER PWD 400 G X 10</t>
  </si>
  <si>
    <t>W83</t>
  </si>
  <si>
    <t>WSA GINGER PWD 100GX20</t>
  </si>
  <si>
    <t>W84</t>
  </si>
  <si>
    <t>WSA GINGER WHOLE 200GX15</t>
  </si>
  <si>
    <t>W85</t>
  </si>
  <si>
    <t>WSA GOLDEN SONGI 100GX20</t>
  </si>
  <si>
    <t>W86</t>
  </si>
  <si>
    <t>WSA HALDI(CURCUMA) PWD 100GX20</t>
  </si>
  <si>
    <t>W87</t>
  </si>
  <si>
    <t>WSA HALDI(CURCUMA) PWD 1KGX6</t>
  </si>
  <si>
    <t>W88</t>
  </si>
  <si>
    <t>WSA HALDI(CURCUMA) PWD 400GX10</t>
  </si>
  <si>
    <t>W89</t>
  </si>
  <si>
    <t xml:space="preserve">WSA HALDI(CURCUMA) WHOLE 200GX20 </t>
  </si>
  <si>
    <t>W9</t>
  </si>
  <si>
    <t xml:space="preserve">WSA ALMONDS 375 G X 15   </t>
  </si>
  <si>
    <t>W90</t>
  </si>
  <si>
    <t>WSA JEERA PWD 100GX20</t>
  </si>
  <si>
    <t>W91</t>
  </si>
  <si>
    <t>WSA JEERA PWD 1KGX6</t>
  </si>
  <si>
    <t>W92</t>
  </si>
  <si>
    <t>WSA JEERA PWD 400GX10</t>
  </si>
  <si>
    <t>W93</t>
  </si>
  <si>
    <t xml:space="preserve">WSA JEERA WHOLE 100GX20 </t>
  </si>
  <si>
    <t>W94</t>
  </si>
  <si>
    <t xml:space="preserve">WSA JEERA WHOLE 1KG X 8 </t>
  </si>
  <si>
    <t>W95</t>
  </si>
  <si>
    <t>WSA JEERA WHOLE 1KGX6 NO</t>
  </si>
  <si>
    <t>W96</t>
  </si>
  <si>
    <t>WSA JEERA WHOLE 400GX10</t>
  </si>
  <si>
    <t>W97</t>
  </si>
  <si>
    <t xml:space="preserve">WSA KALA CHANA 1KGX15 </t>
  </si>
  <si>
    <t>W98</t>
  </si>
  <si>
    <t>WSA KALA CHANA 2KGX8</t>
  </si>
  <si>
    <t>W99</t>
  </si>
  <si>
    <t xml:space="preserve">WSA KALA CHANA 500GX15  </t>
  </si>
  <si>
    <t>WG1</t>
  </si>
  <si>
    <t>WAGH BAKRI TEA 1KGX12</t>
  </si>
  <si>
    <t>WG2</t>
  </si>
  <si>
    <t>WAGH BAKRI TEA 500GX24</t>
  </si>
  <si>
    <t>WI1</t>
  </si>
  <si>
    <t>WIK BAKING PWD 100GX10</t>
  </si>
  <si>
    <t>Y1</t>
  </si>
  <si>
    <t>HONEY (MIELE) 1 KG X 6</t>
  </si>
  <si>
    <t/>
  </si>
  <si>
    <t>ROY001</t>
  </si>
  <si>
    <t>Royal Asian Food SRLS</t>
  </si>
  <si>
    <t>A1 ALUBUKHARA 200GX20PCS</t>
  </si>
  <si>
    <t>PLASTIC ROLLS  PACKING 10 PLTS</t>
  </si>
  <si>
    <t>PLASTIC ROLL WSA</t>
  </si>
  <si>
    <t>PLASTCI ROLL AFT</t>
  </si>
  <si>
    <t>HR BANANA CHIPS 180G X10</t>
  </si>
  <si>
    <t>HR MADRAS MIXTURE 180G X12</t>
  </si>
  <si>
    <t>Z ELEPHANT RISO 1 VOLTA 10 KG X 1 *</t>
  </si>
  <si>
    <t>SFI MUSTARD OIL 500 ML X 24</t>
  </si>
  <si>
    <t>SFI MUSTARD OIL 1LTX12</t>
  </si>
  <si>
    <t>SFI MUSTARD OIL 750MLX12</t>
  </si>
  <si>
    <t>SFI COCONUT OIL 500MLX12</t>
  </si>
  <si>
    <t>SFI MUSTARD OIL 250MLX12</t>
  </si>
  <si>
    <t>SFI COCONUT OIL 250 ML X 12</t>
  </si>
  <si>
    <t>TRS CHILLI WHOLE 50 G X2 0</t>
  </si>
  <si>
    <t xml:space="preserve">WSA MOONG WHOLE 1KGX15 </t>
  </si>
  <si>
    <t xml:space="preserve">WSA REWDI 100GX20  </t>
  </si>
  <si>
    <t xml:space="preserve">WSA SESAME SEED WHITE 100GX20  </t>
  </si>
  <si>
    <t>WSA URID DAL 1 KG X15</t>
  </si>
  <si>
    <t xml:space="preserve">WSA CARDAMOM BLACK 50X20 </t>
  </si>
  <si>
    <t>WSA JEERA WHOLE 1KGX6</t>
  </si>
  <si>
    <t>WSA KALA CHANA 1KGX15</t>
  </si>
  <si>
    <t>BRA001</t>
  </si>
  <si>
    <t>MOLINO BRAGA SRL</t>
  </si>
  <si>
    <t>9,75</t>
  </si>
  <si>
    <t>4,00</t>
  </si>
  <si>
    <t>PUN001</t>
  </si>
  <si>
    <t>PUNJABI MARKET E PREET TRAVEL S.A.S. DI SINGH T</t>
  </si>
  <si>
    <t>14,42</t>
  </si>
  <si>
    <t>FARINA BARAGA CHAPATI 10 KG X 1</t>
  </si>
  <si>
    <t>TRS001</t>
  </si>
  <si>
    <t>TRS WHOLESALE CO.LIMITED</t>
  </si>
  <si>
    <t>€ 10,40</t>
  </si>
  <si>
    <t>€ 11,70</t>
  </si>
  <si>
    <t>€ 10,80</t>
  </si>
  <si>
    <t>€ 14,35</t>
  </si>
  <si>
    <t>€ 9,60</t>
  </si>
  <si>
    <t>€ 12,60</t>
  </si>
  <si>
    <t>€ 27,90</t>
  </si>
  <si>
    <t>€ 25,65</t>
  </si>
  <si>
    <t>€ 11,50</t>
  </si>
  <si>
    <t>€ 8,25</t>
  </si>
  <si>
    <t>€ 7,60</t>
  </si>
  <si>
    <t>€ 10,20</t>
  </si>
  <si>
    <t>€ 16,70</t>
  </si>
  <si>
    <t>€ 8,90</t>
  </si>
  <si>
    <t>€ 25,40</t>
  </si>
  <si>
    <t>€ 10,22</t>
  </si>
  <si>
    <t>€ 16,00</t>
  </si>
  <si>
    <t>€ 9,50</t>
  </si>
  <si>
    <t>€ 17,45</t>
  </si>
  <si>
    <t>€ 27,00</t>
  </si>
  <si>
    <t>€ 13,25</t>
  </si>
  <si>
    <t>€ 9,55</t>
  </si>
  <si>
    <t>€ 14,80</t>
  </si>
  <si>
    <t>€ 8,20</t>
  </si>
  <si>
    <t>€ 9,18</t>
  </si>
  <si>
    <t>€ 13,20</t>
  </si>
  <si>
    <t>€ 8,50</t>
  </si>
  <si>
    <t>€ 21,30</t>
  </si>
  <si>
    <t>€ 30,40</t>
  </si>
  <si>
    <t>€ 13,08</t>
  </si>
  <si>
    <t>€ 39,84</t>
  </si>
  <si>
    <t>€ 16,10</t>
  </si>
  <si>
    <t>€ 18,90</t>
  </si>
  <si>
    <t>€ 12,20</t>
  </si>
  <si>
    <t>€ 8,59</t>
  </si>
  <si>
    <t>€ 6,30</t>
  </si>
  <si>
    <t>€ 3,70</t>
  </si>
  <si>
    <t>€ 11,20</t>
  </si>
  <si>
    <t>€ 6,95</t>
  </si>
  <si>
    <t>€ 4,92</t>
  </si>
  <si>
    <t>€ 13,68</t>
  </si>
  <si>
    <t>€ 12,75</t>
  </si>
  <si>
    <t>€ 9,65</t>
  </si>
  <si>
    <t>€ 10,50</t>
  </si>
  <si>
    <t>€ 9,70</t>
  </si>
  <si>
    <t>€ 7,18</t>
  </si>
  <si>
    <t>€ 16,24</t>
  </si>
  <si>
    <t>€ 8,00</t>
  </si>
  <si>
    <t>€ 67,70</t>
  </si>
  <si>
    <t>€ 39,89</t>
  </si>
  <si>
    <t>€ 39,95</t>
  </si>
  <si>
    <t>€ 11,90</t>
  </si>
  <si>
    <t>€ 7,80</t>
  </si>
  <si>
    <t>€ 19,10</t>
  </si>
  <si>
    <t>€ 28,40</t>
  </si>
  <si>
    <t>HR001</t>
  </si>
  <si>
    <t>HALDIRAM SNACKS PVT LTD</t>
  </si>
  <si>
    <t>€ 4,84</t>
  </si>
  <si>
    <t>€ 5,18</t>
  </si>
  <si>
    <t>€ 5,36</t>
  </si>
  <si>
    <t>€ 2,68</t>
  </si>
  <si>
    <t>€ 5,52</t>
  </si>
  <si>
    <t>€ 5,70</t>
  </si>
  <si>
    <t>€ 11,40</t>
  </si>
  <si>
    <t>€ 9,45</t>
  </si>
  <si>
    <t>€ 6,90</t>
  </si>
  <si>
    <t>€ 10,60</t>
  </si>
  <si>
    <t>€ 2,85</t>
  </si>
  <si>
    <t>€ 2,84</t>
  </si>
  <si>
    <t>€ 4,20</t>
  </si>
  <si>
    <t>€ 31,00</t>
  </si>
  <si>
    <t>€ 59,50</t>
  </si>
  <si>
    <t>NT87</t>
  </si>
  <si>
    <t>NAT SEEKH KEBAB MASALA 50GX12</t>
  </si>
  <si>
    <t>SUR001</t>
  </si>
  <si>
    <t>SURYA FOODS</t>
  </si>
  <si>
    <t>€ 4,50</t>
  </si>
  <si>
    <t>€ 5,63</t>
  </si>
  <si>
    <t>€ 6,75</t>
  </si>
  <si>
    <t>NAT PAKORA MASALA MIX 150 G X 12</t>
  </si>
  <si>
    <t>€ 7,50</t>
  </si>
  <si>
    <t>€ 2,67</t>
  </si>
  <si>
    <t>NT85</t>
  </si>
  <si>
    <t>NAT BUTTER CHICKEN 100GX12</t>
  </si>
  <si>
    <t>NT86</t>
  </si>
  <si>
    <t>NAT MALALI TIKKA MAS 100GX12</t>
  </si>
  <si>
    <t>NAT CUST BANANA 300 G X 6</t>
  </si>
  <si>
    <t>€ 3,75</t>
  </si>
  <si>
    <t>NAT CUST MANGO 300 G X 6</t>
  </si>
  <si>
    <t>NAT CUST STRAWBERRY 300 G X 6</t>
  </si>
  <si>
    <t>NAT CUST VANAILA 300 G X 6</t>
  </si>
  <si>
    <t>NAT JELLY BANANA 80 G X 6</t>
  </si>
  <si>
    <t>€ 2,25</t>
  </si>
  <si>
    <t>NT81</t>
  </si>
  <si>
    <t>NAT JELLY ORANGE 80G X 6</t>
  </si>
  <si>
    <t>NT82</t>
  </si>
  <si>
    <t>NAT JELLY PINEAPPLE 80G X 6</t>
  </si>
  <si>
    <t>NAT PICKLE MANGO 320 X 12</t>
  </si>
  <si>
    <t>€ 10,00</t>
  </si>
  <si>
    <t>NAT PICKLE MIXED 320 G X12</t>
  </si>
  <si>
    <t>NAT PICKLE GARLIC 310 G X 12</t>
  </si>
  <si>
    <t>NAT PICKLE LEMON  320 G X 12</t>
  </si>
  <si>
    <t>NAT PICKLE CARROT 1 KG X 6</t>
  </si>
  <si>
    <t>€ 9,80</t>
  </si>
  <si>
    <t>NAT PICKLE GARLIC 1 KG X 6</t>
  </si>
  <si>
    <t>NAT PICKLE GREEN CHILLI 1 KG X 6</t>
  </si>
  <si>
    <t>NAT PICKLE LEMON 1 KG X 6</t>
  </si>
  <si>
    <t xml:space="preserve">NAT PICKLE MANGO 1 KG X 6  </t>
  </si>
  <si>
    <t>NAT PICKLE MIXED 1 KG X 6</t>
  </si>
  <si>
    <t>NAT SAUCE GREEN CHILLI 300 G X 12</t>
  </si>
  <si>
    <t>NAT SAUCE MANGO &amp; CHILLI 300 G X 12</t>
  </si>
  <si>
    <t xml:space="preserve">NAT SAUCE RED CHILLI 300 G X 12  </t>
  </si>
  <si>
    <t>€ 13,00</t>
  </si>
  <si>
    <t>NT84</t>
  </si>
  <si>
    <t>NAT WHITE VINGER 800MLX12</t>
  </si>
  <si>
    <t>€ 6,50</t>
  </si>
  <si>
    <t>Insurance Charge</t>
  </si>
  <si>
    <t>€ 154,30</t>
  </si>
  <si>
    <t>Transportation Charge</t>
  </si>
  <si>
    <t>€ 988,00</t>
  </si>
  <si>
    <t>NAT JELLY MANGO 80 G X 6</t>
  </si>
  <si>
    <t>NAT JELLY MIX FRUIT 80 G X 6</t>
  </si>
  <si>
    <t>NAT JELLY STRAWBERRY 80 G X 6</t>
  </si>
  <si>
    <t>NAT PICKLE GREEN CHILLI 310 G X 12</t>
  </si>
  <si>
    <t>NAT LAHORI FISH MASALA 100 G X 12</t>
  </si>
  <si>
    <t>ONI001</t>
  </si>
  <si>
    <t>DAILY ONIONS B.V</t>
  </si>
  <si>
    <t>€ 1,60</t>
  </si>
  <si>
    <t>SIF001</t>
  </si>
  <si>
    <t>SHELLY INDIAN FOODS</t>
  </si>
  <si>
    <t>€ 76,19</t>
  </si>
  <si>
    <t>€ 80,15</t>
  </si>
  <si>
    <t>€ 72,24</t>
  </si>
  <si>
    <t>BDS001</t>
  </si>
  <si>
    <t>BEST DRINK SRL</t>
  </si>
  <si>
    <t>€ 5,40</t>
  </si>
  <si>
    <t>€ 10,08</t>
  </si>
  <si>
    <t>KGP001</t>
  </si>
  <si>
    <t>K.G.P ASIAN FOOD DI SINGH GURDIAL</t>
  </si>
  <si>
    <t>€ 1,25</t>
  </si>
  <si>
    <t>€ 6,73</t>
  </si>
  <si>
    <t>€ 1,64</t>
  </si>
  <si>
    <t>€ 13,80</t>
  </si>
  <si>
    <t>€ 8,10</t>
  </si>
  <si>
    <t>€ 7,70</t>
  </si>
  <si>
    <t>€ 6,40</t>
  </si>
  <si>
    <t>€ 13,56</t>
  </si>
  <si>
    <t>€ 21,40</t>
  </si>
  <si>
    <t>€ 13,30</t>
  </si>
  <si>
    <t>€ 18,05</t>
  </si>
  <si>
    <t>€ 18,35</t>
  </si>
  <si>
    <t>€ 12,35</t>
  </si>
  <si>
    <t>€ 18,18</t>
  </si>
  <si>
    <t>€ 17,80</t>
  </si>
  <si>
    <t>-€ 2,47</t>
  </si>
  <si>
    <t>IOS001</t>
  </si>
  <si>
    <t>INDUSTRIA OLEARIA SORRENTO di Annunziata Antonio</t>
  </si>
  <si>
    <t>€ 18,13</t>
  </si>
  <si>
    <t>€ 15,00</t>
  </si>
  <si>
    <t>€ 21,70</t>
  </si>
  <si>
    <t>€ 1,30</t>
  </si>
  <si>
    <t>MAT001</t>
  </si>
  <si>
    <t>MATCO FOODS PVT LTD</t>
  </si>
  <si>
    <t>€ 32,00</t>
  </si>
  <si>
    <t>€ 30,00</t>
  </si>
  <si>
    <t>€ 29,60</t>
  </si>
  <si>
    <t>€ 7,00</t>
  </si>
  <si>
    <t>€ 9,75</t>
  </si>
  <si>
    <t>€ 4,00</t>
  </si>
  <si>
    <t>ORT001</t>
  </si>
  <si>
    <t xml:space="preserve">ORTOFRUTTICOLA SAN LAZZARO </t>
  </si>
  <si>
    <t>€ 1,85</t>
  </si>
  <si>
    <t>22,00 €</t>
  </si>
  <si>
    <t>BRA002</t>
  </si>
  <si>
    <t>BRAGA IINGREDIENTS</t>
  </si>
  <si>
    <t>€ 0,46</t>
  </si>
  <si>
    <t>NRD001</t>
  </si>
  <si>
    <t>NORD WSA SRL</t>
  </si>
  <si>
    <t>€ 1,00</t>
  </si>
  <si>
    <t>WSA JEERA WHOLE 100GX20</t>
  </si>
  <si>
    <t xml:space="preserve">WSA ALMONDS 375 G X 15 </t>
  </si>
  <si>
    <t xml:space="preserve">WSA COCO PWD200GX15  </t>
  </si>
  <si>
    <t>WSA MASOOR DAL500GX15</t>
  </si>
  <si>
    <t>W205</t>
  </si>
  <si>
    <t>WSA URID DAL GOTTA 500GX15</t>
  </si>
  <si>
    <t>W208</t>
  </si>
  <si>
    <t xml:space="preserve">WSA CARDAMOM GREEN 40GX20 </t>
  </si>
  <si>
    <t>WSA MOONG DAL 1 KG X 15</t>
  </si>
  <si>
    <t xml:space="preserve">WSA MOONG DAL 500GX15 </t>
  </si>
  <si>
    <t>W202</t>
  </si>
  <si>
    <t>WSA RED KIDNEY 800GX15</t>
  </si>
  <si>
    <t>w203</t>
  </si>
  <si>
    <t>WSA RED KIDNEY 1.5KGX8</t>
  </si>
  <si>
    <t>WSA CHANA DAL 2 KG X 8</t>
  </si>
  <si>
    <t xml:space="preserve">WSA ARACHIDI WHOLE 400GX10 </t>
  </si>
  <si>
    <t>WSA MOONG DAL CHILKA 1KGX15</t>
  </si>
  <si>
    <t>WSA URID DAL CHILKA 1KGX15</t>
  </si>
  <si>
    <t>WSA MASOOR WHOLE 1KGX15</t>
  </si>
  <si>
    <t>WSA KAMARKHAS100GX20</t>
  </si>
  <si>
    <t>WSA CLOVES 50GX20</t>
  </si>
  <si>
    <t xml:space="preserve">WSA KALA CHANA 2KGX8 </t>
  </si>
  <si>
    <t>SWT001</t>
  </si>
  <si>
    <t>DOABA SWEET</t>
  </si>
  <si>
    <t>RAF001</t>
  </si>
  <si>
    <t>ROYAL ASIAN FOODS</t>
  </si>
  <si>
    <t>€ 33,96</t>
  </si>
  <si>
    <t>€ 11,88</t>
  </si>
  <si>
    <t>€ 9,48</t>
  </si>
  <si>
    <t>€ 9,90</t>
  </si>
  <si>
    <t>SOP001</t>
  </si>
  <si>
    <t>S.O.P.INTERNATIONAL LIMITED</t>
  </si>
  <si>
    <t>€ 53,95</t>
  </si>
  <si>
    <t>€ 54,95</t>
  </si>
  <si>
    <t>€ 30,95</t>
  </si>
  <si>
    <t>IFL001</t>
  </si>
  <si>
    <t>INDUS FOOD LIMITED</t>
  </si>
  <si>
    <t>€ 21,96</t>
  </si>
  <si>
    <t>R117</t>
  </si>
  <si>
    <t>RAW WHITE PEARL BASMATI RICE 1X20KG</t>
  </si>
  <si>
    <t>€ 26,00</t>
  </si>
  <si>
    <t>€ 18,00</t>
  </si>
  <si>
    <t>€ 15,38</t>
  </si>
  <si>
    <t>€ 140,00</t>
  </si>
  <si>
    <t>€ 16,89</t>
  </si>
  <si>
    <t>€ 75,00</t>
  </si>
  <si>
    <t>€ 69,98</t>
  </si>
  <si>
    <t>€ 67,96</t>
  </si>
  <si>
    <t>€ 65,99</t>
  </si>
  <si>
    <t>€ 84,99</t>
  </si>
  <si>
    <t>SP DHEU PICKLE 800GX6</t>
  </si>
  <si>
    <t>€ 7,99</t>
  </si>
  <si>
    <t>€ 10,99</t>
  </si>
  <si>
    <t>SP AMLA PICKLE 800 G X 6</t>
  </si>
  <si>
    <t>€ 12,99</t>
  </si>
  <si>
    <t>€ 17,99</t>
  </si>
  <si>
    <t>€ 14,99</t>
  </si>
  <si>
    <t>SP TURNIP &amp; CAULIFLOUR PIC 800GX6</t>
  </si>
  <si>
    <t>SP GINGER PICKLE 800GX12</t>
  </si>
  <si>
    <t>€ 11,49</t>
  </si>
  <si>
    <t>SP GREEN CHILLI PICKLE 800GX6</t>
  </si>
  <si>
    <t>€ 19,98</t>
  </si>
  <si>
    <t>FLO001</t>
  </si>
  <si>
    <t xml:space="preserve">FLOAREA SOARELUI </t>
  </si>
  <si>
    <t>€ 13,05</t>
  </si>
  <si>
    <t>€ 12,90</t>
  </si>
  <si>
    <t>AFR001</t>
  </si>
  <si>
    <t>IDEAL AFRICA</t>
  </si>
  <si>
    <t>€ 0,56</t>
  </si>
  <si>
    <t>€ 1,27</t>
  </si>
  <si>
    <t>€ 0,52</t>
  </si>
  <si>
    <t>€ 1,69</t>
  </si>
  <si>
    <t>€ 0,59</t>
  </si>
  <si>
    <t>€ 1,15</t>
  </si>
  <si>
    <t>€ 1,89</t>
  </si>
  <si>
    <t>€ 19,00</t>
  </si>
  <si>
    <t>€ 5,99</t>
  </si>
  <si>
    <t>€ 6,79</t>
  </si>
  <si>
    <t>€ 24,00</t>
  </si>
  <si>
    <t>€ 2,99</t>
  </si>
  <si>
    <t>€ 2,65</t>
  </si>
  <si>
    <t>€ 0,89</t>
  </si>
  <si>
    <t>€ 1,65</t>
  </si>
  <si>
    <t>€ 1,20</t>
  </si>
  <si>
    <t>€ 11,99</t>
  </si>
  <si>
    <t>€ 1,39</t>
  </si>
  <si>
    <t>€ 0,19</t>
  </si>
  <si>
    <t>Z ROYAL EAGLE UMBERALA RISO 20KGX1*</t>
  </si>
  <si>
    <t>€ 33,00</t>
  </si>
  <si>
    <t>€ 0,54</t>
  </si>
  <si>
    <t>€ 0,58</t>
  </si>
  <si>
    <t>€ 0,95</t>
  </si>
  <si>
    <t>€ 1,09</t>
  </si>
  <si>
    <t>€ 29,00</t>
  </si>
  <si>
    <t>€ 0,55</t>
  </si>
  <si>
    <t>€ 0,45</t>
  </si>
  <si>
    <t>€ 1,49</t>
  </si>
  <si>
    <t>€ 0,33</t>
  </si>
  <si>
    <t>€ 4,70</t>
  </si>
  <si>
    <t>€ 4,10</t>
  </si>
  <si>
    <t>€ 1,55</t>
  </si>
  <si>
    <t>€ 2,59</t>
  </si>
  <si>
    <t>€ 1,29</t>
  </si>
  <si>
    <t>€ 0,62</t>
  </si>
  <si>
    <t>€ 1,68</t>
  </si>
  <si>
    <t>€ 14,00</t>
  </si>
  <si>
    <t>€ 2,75</t>
  </si>
  <si>
    <t>Z OLIVE RELAXER KIT SUPER*</t>
  </si>
  <si>
    <t>€ 3,50</t>
  </si>
  <si>
    <t>Z OLIVE RELAXER KIT REGULAR*</t>
  </si>
  <si>
    <t>€ 1,70</t>
  </si>
  <si>
    <t>€ 8,99</t>
  </si>
  <si>
    <t>€ 23,00</t>
  </si>
  <si>
    <t>€ 4,75</t>
  </si>
  <si>
    <t>€ 22,00</t>
  </si>
  <si>
    <t>€ 4,89</t>
  </si>
  <si>
    <t>€ 1,79</t>
  </si>
  <si>
    <t>€ 7,49</t>
  </si>
  <si>
    <t>€ 1,75</t>
  </si>
  <si>
    <t>€ 0,70</t>
  </si>
  <si>
    <t>€ 2,89</t>
  </si>
  <si>
    <t>€ 2,20</t>
  </si>
  <si>
    <t>€ 11,75</t>
  </si>
  <si>
    <t>€ 0,99</t>
  </si>
  <si>
    <t>€ 59,94</t>
  </si>
  <si>
    <t>€ 66,60</t>
  </si>
  <si>
    <t>27/01/2020</t>
  </si>
  <si>
    <t>ABC123</t>
  </si>
  <si>
    <t>IDEAL AFRICA SRL</t>
  </si>
  <si>
    <t>LA PRIMIZIA D'ORIENTE DI SIMRANJIT SINGH</t>
  </si>
  <si>
    <t>0,12</t>
  </si>
  <si>
    <t>0,5</t>
  </si>
  <si>
    <t>0,21</t>
  </si>
  <si>
    <t>ASHFIC DI SHARMIN KAKALI</t>
  </si>
  <si>
    <t>AJITH RUSHAN LANKATHILAKA</t>
  </si>
  <si>
    <t>SHAVIT SOCIETA' A RESPONSABILITA' LIMITATA SEMPLIFICATA</t>
  </si>
  <si>
    <t>NIMSEL DI RAMANAYAKA ARACHCHIGE DONA PUSHPA NISHANTHI RAMANAYAKA</t>
  </si>
  <si>
    <t>BHELA MINI MARKET2 DI SINGH PARMINDER</t>
  </si>
  <si>
    <t>WSA CHANA DAL 1 KG X 15</t>
  </si>
  <si>
    <t>NEW TANDA TRS DI SINGH ASHOK</t>
  </si>
  <si>
    <t xml:space="preserve">HR PANI PURI 360 G X 12 offerta </t>
  </si>
  <si>
    <t xml:space="preserve">MINIMARKET MACELLERIA IL NILO DI SHAKER </t>
  </si>
  <si>
    <t>ROYAL ASIAN FOODS S.R.L.S ----------</t>
  </si>
  <si>
    <t>ZEESHAN S.R.L.S.</t>
  </si>
  <si>
    <t>0,31</t>
  </si>
  <si>
    <t>0,25</t>
  </si>
  <si>
    <t>WSA ALMONDS 1 KGX10</t>
  </si>
  <si>
    <t xml:space="preserve">WSA JEERA WHOLE 400GX10 </t>
  </si>
  <si>
    <t>CENTRO SERVICE DI MUSSWAR ABDUL</t>
  </si>
  <si>
    <t xml:space="preserve">PAK ALIMENTARI DI HUSSAIN ZAMAN </t>
  </si>
  <si>
    <t>MAJZARA HALAL DI AFZAL GULFAM</t>
  </si>
  <si>
    <t>KARIF DISCOUNT MARKET DI MD JULHASH</t>
  </si>
  <si>
    <t>MACELLERIA ISLAMICA DI KHAN SANAULLAH</t>
  </si>
  <si>
    <t>0,42</t>
  </si>
  <si>
    <t>PAK HALAL MEAT AND FOOD STORE DI MUHAMMAD SARFRAZ</t>
  </si>
  <si>
    <t>TOPA MINIMARKET DI HASSAN SHOAIB</t>
  </si>
  <si>
    <t>LUCKY MINI MARKET DI NISAR AHMAD</t>
  </si>
  <si>
    <t>"BABA FOOD" DI RAEES LUQMAN</t>
  </si>
  <si>
    <t>BEST FRUTTA VERDURA SNC DI RAHAMAN SIDDIQUR</t>
  </si>
  <si>
    <t>ATM ORTO FRUTTA S.R.L.S</t>
  </si>
  <si>
    <t>0,2</t>
  </si>
  <si>
    <t>SOHNA SARSSON KA SAAG 850GX12</t>
  </si>
  <si>
    <t>0,27</t>
  </si>
  <si>
    <t>CAPITAL PHONE CENTER DI MEHMOOD TARIQ</t>
  </si>
  <si>
    <t>0,9</t>
  </si>
  <si>
    <t>EMAK SNC DI EHSAN MOHAMMAD E KHAN AFSAR</t>
  </si>
  <si>
    <t>DAL KHAN DI KHAN MD AL AUDDIN</t>
  </si>
  <si>
    <t>ASIAEUROMARKET SAS DI PAL RANJIT &amp; C.</t>
  </si>
  <si>
    <t>MA MINIMARKET DI DEBNATH RATAN</t>
  </si>
  <si>
    <t>TIWANA MARKET DI KAUR LOVEPREET</t>
  </si>
  <si>
    <t>MINI MERCATO DI MUHAMMAD AKBAR</t>
  </si>
  <si>
    <t>ALIMENTARI CORTICELLA DI SUFI S.R.L.S.</t>
  </si>
  <si>
    <t>MINI MARKET DI SHAHZAD AAMIR</t>
  </si>
  <si>
    <t>MEERA MACELLERIA DI SHAFIKUZZAMAN SHAFIKUZZAMAN</t>
  </si>
  <si>
    <t>SANNY FRUTTA VERDURA PANE E PASTA DI MUHAMMAD KASHIF ASHRAF</t>
  </si>
  <si>
    <t>PUNJAB HALAL MEAT MINI MARKET ASGHAR IMRAN</t>
  </si>
  <si>
    <t>TAKE AWAY S.R.L.S.</t>
  </si>
  <si>
    <t>0,15</t>
  </si>
  <si>
    <t>MAJZARA HALAL DI BUTT BILAL</t>
  </si>
  <si>
    <t>ALI IJAZ ASIAN FOOD &amp; MACELLERIA DI RASHEED AAMAR</t>
  </si>
  <si>
    <t>NUOVA GOLDEN TRADE SRLS</t>
  </si>
  <si>
    <t>0,4</t>
  </si>
  <si>
    <t>4B NEW MARKET SAS DI SALAM ABDUS &amp; C.</t>
  </si>
  <si>
    <t>SHARMA SUDHA</t>
  </si>
  <si>
    <t>MIAN HALAL KEBAB DI AMIN MUHAMMAD</t>
  </si>
  <si>
    <t>CATERING MASSESE DI AMESAOUD ISSOU</t>
  </si>
  <si>
    <t>TUMPA ALIMENTARI DI SIKDER SHAMEM</t>
  </si>
  <si>
    <t>KHADIM ALIMENTARI DI MR KHADIM MIHA</t>
  </si>
  <si>
    <t>SWEET SALT SNC DI SHAFIQ MOHAMMAD &amp; C.</t>
  </si>
  <si>
    <t>ORTO PAK DI ZAMAN MOAZZAM UL</t>
  </si>
  <si>
    <t>BANGLA BAZAR SUVO DI RAHIMA AKTER</t>
  </si>
  <si>
    <t>MACELLERIA AL HUDA DI LACHHAB MOHAMMED</t>
  </si>
  <si>
    <t>AL NOOR DI ZUABIR ABDUL</t>
  </si>
  <si>
    <t>INTERNAZIONAL ALIMENTARI DI KHAN RANA</t>
  </si>
  <si>
    <t>28/01/2020</t>
  </si>
  <si>
    <t>NAHAR STORE DI NAHAR LILLY</t>
  </si>
  <si>
    <t>BGD GOOR(IND)PLAIN 500GX12  OLD</t>
  </si>
  <si>
    <t>0,52</t>
  </si>
  <si>
    <t>ISABGUL BHUSI 200 G X 5  offerta</t>
  </si>
  <si>
    <t>HALAL ALIMENTARI DI BIBI RAZIA</t>
  </si>
  <si>
    <t>ASIAN FOOD CENTER DI MOHAMMAD ADEEL</t>
  </si>
  <si>
    <t>SYED HALAL FOOD DI HASSAN SYED NAVEED UL</t>
  </si>
  <si>
    <t>ALI BABA DI ABBAS SYED QAMAR</t>
  </si>
  <si>
    <t>BABA CASH &amp; CARRY DI MUHAMMAD ASHRAF CHAUDHRY</t>
  </si>
  <si>
    <t>ASIAN INTERNATIONAL STORE DI MUHAMMAD IQBAL</t>
  </si>
  <si>
    <t>ANJUM SHAKEEL</t>
  </si>
  <si>
    <t>AF12</t>
  </si>
  <si>
    <t>AFT GARAM MASALA WHOLE 75GX20</t>
  </si>
  <si>
    <t>ALI BABA MACELLERIA DI HASSA SYED MEHMOOD UL</t>
  </si>
  <si>
    <t>SINGH NARINDER - ANCONA</t>
  </si>
  <si>
    <t xml:space="preserve">PANJAB SWEET DI SINGH BALDEV </t>
  </si>
  <si>
    <t>B.D. ALIMENTARI DI RAHMAN SHAFIQUR</t>
  </si>
  <si>
    <t>AMIN MARKET DI ANWAR MASUD</t>
  </si>
  <si>
    <t>GOOD LUCK ONE DI SHAHID AMIN</t>
  </si>
  <si>
    <t>0,6</t>
  </si>
  <si>
    <t>NAEEM NADEEM ALIMENTARI DI SANE NAJMA....</t>
  </si>
  <si>
    <t>PRIMIZIE BARAKA DI MONSHI KHAIRUL AMIN</t>
  </si>
  <si>
    <t>INSAF MARKET SAS DI AKTER SHRABONY &amp; C.</t>
  </si>
  <si>
    <t>0,92</t>
  </si>
  <si>
    <t>BD ALIMENTARI DI HOSSAIN SHAHADAT - AREZZO</t>
  </si>
  <si>
    <t>OM GIFT CENTER DI MOHAN CHANDER</t>
  </si>
  <si>
    <t>TAMIM ALIMENTARI MONEY TRANSFER DI AKTER MST KOHINUR &amp; N SNC</t>
  </si>
  <si>
    <t>DOABA ALIMENTARI DI KAUR AMARJIT</t>
  </si>
  <si>
    <t>0,75</t>
  </si>
  <si>
    <t>J.A.BROTHER STORE DI KULWANT KAUR</t>
  </si>
  <si>
    <t>DEVESH ALIMENTARI - INTERNET POINT DI KUMAR PAWAN</t>
  </si>
  <si>
    <t>0,83</t>
  </si>
  <si>
    <t>KRISHAN-RAJ &amp; SONS S.N.C DI KUMAR DHARMINDER</t>
  </si>
  <si>
    <t>SBK MINIMARKET DI KUMAR SHAKTI</t>
  </si>
  <si>
    <t>0,17</t>
  </si>
  <si>
    <t>0,33</t>
  </si>
  <si>
    <t>0,13</t>
  </si>
  <si>
    <t>0,47</t>
  </si>
  <si>
    <t>MUHAMMAD NAEEM ANWAR</t>
  </si>
  <si>
    <t>AMAN ULLAH</t>
  </si>
  <si>
    <t>PAK SRLS</t>
  </si>
  <si>
    <t>SUSAN DI KAZI LUBZANA</t>
  </si>
  <si>
    <t>TABIA MINI MARKET DI ISLAM TARIKHUL</t>
  </si>
  <si>
    <t>HAZI BADSHA MIA S.R.L.S</t>
  </si>
  <si>
    <t>KEBAB ALI BABA DI AHMED NISAR</t>
  </si>
  <si>
    <t>FRUTTA E VERDURA DI HAYAT SIKANDAR</t>
  </si>
  <si>
    <t>VITAMINAMARE DI AFROSE SARMIN</t>
  </si>
  <si>
    <t>0,3</t>
  </si>
  <si>
    <t>BANGLA ORIENTAL HOUSE DI SHARIOTULLAH MOHAMMAD (Rimini)</t>
  </si>
  <si>
    <t xml:space="preserve">MOHAMMADI GULAM ALI </t>
  </si>
  <si>
    <t xml:space="preserve">AFRO ASIA SAS DI BHUYAN HUMAUN KABIR &amp; C </t>
  </si>
  <si>
    <t>AFT13</t>
  </si>
  <si>
    <t>AFT GARAM MASALA WHOLE 200X10</t>
  </si>
  <si>
    <t>KHURANA - DELIZIE DELLA NATURA DI KHURANA SUNANDA</t>
  </si>
  <si>
    <t>MUGHAL FOOD SRL</t>
  </si>
  <si>
    <t>ADIBA SHOP &amp; MONEY EXCHANGE DI HOSSAIN AMIR</t>
  </si>
  <si>
    <t xml:space="preserve">AFGHAN MARKET DI AHMAD NASIR </t>
  </si>
  <si>
    <t>FATIMA HALAL FOODS &amp; MEATS DI KALAM ABUL</t>
  </si>
  <si>
    <t>0,1</t>
  </si>
  <si>
    <t>KTC GINGER &amp; GARLIC PASTE 310GX12</t>
  </si>
  <si>
    <t>0,16</t>
  </si>
  <si>
    <t>RAIYAN ALMINTARI DI BEGUM MINA</t>
  </si>
  <si>
    <t>SHAH IMDAD ALI</t>
  </si>
  <si>
    <t>0,85</t>
  </si>
  <si>
    <t>BARAKA MINI MARKET SRLS</t>
  </si>
  <si>
    <t xml:space="preserve">WSA RED KIDNEY 1KGX15 </t>
  </si>
  <si>
    <t>BALA SUMAN PHONE INTERNET POINT</t>
  </si>
  <si>
    <t>MINI SUPERMARKET DI FARJANA ALAM BOBY</t>
  </si>
  <si>
    <t>C:\Users\Omen\Desktop\Mamo target\Nord stock\Fared working\Sales\Combine\1199.xls</t>
  </si>
  <si>
    <t>EURO BANGLA S.N.C. DI UDDIN SHAHAB</t>
  </si>
  <si>
    <t>C:\Users\Omen\Desktop\Mamo target\Nord stock\Fared working\Sales\Combine\1200.xls</t>
  </si>
  <si>
    <t>KAZI MINI SUPER MARKET DI RINA SUMANA AKHAND</t>
  </si>
  <si>
    <t>C:\Users\Omen\Desktop\Mamo target\Nord stock\Fared working\Sales\Combine\1201.xls</t>
  </si>
  <si>
    <t>BISMILLAH MINI MARKET DI KAZI NAZRUL ISLAM</t>
  </si>
  <si>
    <t>C:\Users\Omen\Desktop\Mamo target\Nord stock\Fared working\Sales\Combine\1202.xls</t>
  </si>
  <si>
    <t>BANGLA CITY DI ABUL KALAAM AZAD</t>
  </si>
  <si>
    <t>C:\Users\Omen\Desktop\Mamo target\Nord stock\Fared working\Sales\Combine\1203.xls</t>
  </si>
  <si>
    <t>SINGH AVTAR</t>
  </si>
  <si>
    <t>WSA SABUDANA(TAPIOCA)500GX15</t>
  </si>
  <si>
    <t>C:\Users\Omen\Desktop\Mamo target\Nord stock\Fared working\Sales\Combine\1204.xls</t>
  </si>
  <si>
    <t>29/01/2020</t>
  </si>
  <si>
    <t>NAT  WHITE VINEGAR 800MLX12</t>
  </si>
  <si>
    <t>C:\Users\Omen\Desktop\Mamo target\Nord stock\Fared working\Sales\Combine\1205.xls</t>
  </si>
  <si>
    <t>"EVERYDAY MARKET" DI SINGH SURJIT</t>
  </si>
  <si>
    <t>0,45</t>
  </si>
  <si>
    <t>C:\Users\Omen\Desktop\Mamo target\Nord stock\Fared working\Sales\Combine\1206.xls</t>
  </si>
  <si>
    <t>RAJA FOOD STORE DI SHAHZAD MUHAMMAD</t>
  </si>
  <si>
    <t>C:\Users\Omen\Desktop\Mamo target\Nord stock\Fared working\Sales\Combine\1207.xls</t>
  </si>
  <si>
    <t>SKS PUNJABI MARKET DI SINGH J &amp;C SNC</t>
  </si>
  <si>
    <t>C:\Users\Omen\Desktop\Mamo target\Nord stock\Fared working\Sales\Combine\1208.xls</t>
  </si>
  <si>
    <t>JAIN MINIMARKET DI JAIN MUNISH</t>
  </si>
  <si>
    <t>NAT BUTTER CHIKEN 90 G X 12</t>
  </si>
  <si>
    <t>NAT MALAI TIKKA  100 G X 12</t>
  </si>
  <si>
    <t xml:space="preserve">WSA GREEN CHANA 1KG X 15  offerta </t>
  </si>
  <si>
    <t>WSA RED KIDNEY 1,5KGX8</t>
  </si>
  <si>
    <t>C:\Users\Omen\Desktop\Mamo target\Nord stock\Fared working\Sales\Combine\1209.xls</t>
  </si>
  <si>
    <t>KRISH MINI MARKET DI KUMAR DALJIT</t>
  </si>
  <si>
    <t>C:\Users\Omen\Desktop\Mamo target\Nord stock\Fared working\Sales\Combine\1210.xls</t>
  </si>
  <si>
    <t xml:space="preserve">DURGA CREMA </t>
  </si>
  <si>
    <t>C:\Users\Omen\Desktop\Mamo target\Nord stock\Fared working\Sales\Combine\1211.xls</t>
  </si>
  <si>
    <t>LE SPEZIE DEL MONDO DI KAUR SATWINDER</t>
  </si>
  <si>
    <t>C:\Users\Omen\Desktop\Mamo target\Nord stock\Fared working\Sales\Combine\1212.xls</t>
  </si>
  <si>
    <t>RANDHAWA FOOD STORE DI SINGH JASWINDER</t>
  </si>
  <si>
    <t>SOHNA MURABA CARROT 1KGX12</t>
  </si>
  <si>
    <t>C:\Users\Omen\Desktop\Mamo target\Nord stock\Fared working\Sales\Combine\1213.xls</t>
  </si>
  <si>
    <t>SAHI TRADERS SAS DI PERVAIZ GUL &amp; C.</t>
  </si>
  <si>
    <t xml:space="preserve">NAT IMLY SAUCE 300 G X 12 </t>
  </si>
  <si>
    <t>C:\Users\Omen\Desktop\Mamo target\Nord stock\Fared working\Sales\Combine\1214.xls</t>
  </si>
  <si>
    <t>C:\Users\Omen\Desktop\Mamo target\Nord stock\Fared working\Sales\Combine\1215.xls</t>
  </si>
  <si>
    <t>G.R.S SAS DI MUMRAIZ AHMED SAHI&amp;C</t>
  </si>
  <si>
    <t>SOHNA MURABA AMLA1KGX12</t>
  </si>
  <si>
    <t>C:\Users\Omen\Desktop\Mamo target\Nord stock\Fared working\Sales\Combine\1216.xls</t>
  </si>
  <si>
    <t>CHOUDHARY SHOP DI SINGH SULTAN</t>
  </si>
  <si>
    <t>C:\Users\Omen\Desktop\Mamo target\Nord stock\Fared working\Sales\Combine\1217.xls</t>
  </si>
  <si>
    <t>BANGLA BAZAR DI ALOM ROFIQU</t>
  </si>
  <si>
    <t>C:\Users\Omen\Desktop\Mamo target\Nord stock\Fared working\Sales\Combine\1218.xls</t>
  </si>
  <si>
    <t>PARTAP ALIMENTI DI JASSAL MANPREET SINGH</t>
  </si>
  <si>
    <t>C:\Users\Omen\Desktop\Mamo target\Nord stock\Fared working\Sales\Combine\1219.xls</t>
  </si>
  <si>
    <t xml:space="preserve">S.A MINI MARKET DI SOHAIL ADNAN </t>
  </si>
  <si>
    <t>C:\Users\Omen\Desktop\Mamo target\Nord stock\Fared working\Sales\Combine\1220.xls</t>
  </si>
  <si>
    <t>KAUR PARAMJIT INDIA SHOPPING CENTER</t>
  </si>
  <si>
    <t>C:\Users\Omen\Desktop\Mamo target\Nord stock\Fared working\Sales\Combine\1221.xls</t>
  </si>
  <si>
    <t>BITTU MARKET DI SINGH HARVINDER</t>
  </si>
  <si>
    <t>SOHNA SARSOON KA SAAG 450GX24</t>
  </si>
  <si>
    <t>C:\Users\Omen\Desktop\Mamo target\Nord stock\Fared working\Sales\Combine\1222.xls</t>
  </si>
  <si>
    <t>PABLA ASIAN MARKET DI SINGH MANINDER</t>
  </si>
  <si>
    <t>C:\Users\Omen\Desktop\Mamo target\Nord stock\Fared working\Sales\Combine\1223.xls</t>
  </si>
  <si>
    <t>PH MARKET DI KAUR GURMEET</t>
  </si>
  <si>
    <t>C:\Users\Omen\Desktop\Mamo target\Nord stock\Fared working\Sales\Combine\1224.xls</t>
  </si>
  <si>
    <t>INDO ITALIAN SHOP DI KUMAR RAMESH</t>
  </si>
  <si>
    <t xml:space="preserve">HR BHELPURI 200 G X 10  new </t>
  </si>
  <si>
    <t>0,08</t>
  </si>
  <si>
    <t>C:\Users\Omen\Desktop\Mamo target\Nord stock\Fared working\Sales\Combine\1225.xls</t>
  </si>
  <si>
    <t>NAT IMLY SAUCE 300 G X 12  RED</t>
  </si>
  <si>
    <t>NAT WHITE VINEGAR 800MLX12</t>
  </si>
  <si>
    <t>WSA CHICK PEAS 1KGX15</t>
  </si>
  <si>
    <t>C:\Users\Omen\Desktop\Mamo target\Nord stock\Fared working\Sales\Combine\1226.xls</t>
  </si>
  <si>
    <t>SINGH JALLAM MINI MARKET</t>
  </si>
  <si>
    <t>C:\Users\Omen\Desktop\Mamo target\Nord stock\Fared working\Sales\Combine\1227.xls</t>
  </si>
  <si>
    <t>HAPPY HOME DI GUAN JING &amp; C SAS</t>
  </si>
  <si>
    <t>C:\Users\Omen\Desktop\Mamo target\Nord stock\Fared working\Sales\Combine\1228.xls</t>
  </si>
  <si>
    <t>KAUR PARDEEP</t>
  </si>
  <si>
    <t>C:\Users\Omen\Desktop\Mamo target\Nord stock\Fared working\Sales\Combine\1229.xls</t>
  </si>
  <si>
    <t>MAX MERCATO DI SINGH MOHAN</t>
  </si>
  <si>
    <t>C:\Users\Omen\Desktop\Mamo target\Nord stock\Fared working\Sales\Combine\1230.xls</t>
  </si>
  <si>
    <t>SHELLY INDIAN FOODS DI GROVER SHELLY &amp; C</t>
  </si>
  <si>
    <t>C:\Users\Omen\Desktop\Mamo target\Nord stock\Fared working\Sales\Combine\1231.xls</t>
  </si>
  <si>
    <t>PUNJABI MARKET2 SNC DI SINGH SUKJINDER</t>
  </si>
  <si>
    <t>C:\Users\Omen\Desktop\Mamo target\Nord stock\Fared working\Sales\Combine\1232.xls</t>
  </si>
  <si>
    <t>SWEETS DI KUMAR SATPAL.........</t>
  </si>
  <si>
    <t>C:\Users\Omen\Desktop\Mamo target\Nord stock\Fared working\Sales\Combine\1233.xls</t>
  </si>
  <si>
    <t>LION WHOLE SALE</t>
  </si>
  <si>
    <t>C:\Users\Omen\Desktop\Mamo target\Nord stock\Fared working\Sales\Combine\1234.xls</t>
  </si>
  <si>
    <t>WSA MASOOR DAL 1 KG X 15</t>
  </si>
  <si>
    <t>2,13</t>
  </si>
  <si>
    <t>C:\Users\Omen\Desktop\Mamo target\Nord stock\Fared working\Sales\Combine\1235.xls</t>
  </si>
  <si>
    <t>KRISHNA INDIAN BAZAR</t>
  </si>
  <si>
    <t>KITCHEN ART BALEN X 6</t>
  </si>
  <si>
    <t>NAT JELLY BANANA 80 G X 12</t>
  </si>
  <si>
    <t>NAT JELLY MANGO 90 G X 12</t>
  </si>
  <si>
    <t>NAT JELLY PINEAPPLE 80GX12</t>
  </si>
  <si>
    <t>NAT JELLY STRAWBERRY 90 G X 12</t>
  </si>
  <si>
    <t>C:\Users\Omen\Desktop\Mamo target\Nord stock\Fared working\Sales\Combine\1236.xls</t>
  </si>
  <si>
    <t>INDIAN SHOP MISHA ORIENTAL FOODS SAS</t>
  </si>
  <si>
    <t>C:\Users\Omen\Desktop\Mamo target\Nord stock\Fared working\Sales\Combine\1237.xls</t>
  </si>
  <si>
    <t>INDEX MINIMARKET</t>
  </si>
  <si>
    <t>C:\Users\Omen\Desktop\Mamo target\Nord stock\Fared working\Sales\Combine\1238.xls</t>
  </si>
  <si>
    <t>AFRO-ASIA S.R.L.S</t>
  </si>
  <si>
    <t>C:\Users\Omen\Desktop\Mamo target\Nord stock\Fared working\Sales\Combine\1239.xls</t>
  </si>
  <si>
    <t>30/01/2020</t>
  </si>
  <si>
    <t>THIND SUPERSTORE DI KAUR GURPREET</t>
  </si>
  <si>
    <t>0,93</t>
  </si>
  <si>
    <t>C:\Users\Omen\Desktop\Mamo target\Nord stock\Fared working\Sales\Combine\1240.xls</t>
  </si>
  <si>
    <t>"PUNJABI FAMILY MARKET" DI KAUR SUKHWINDER</t>
  </si>
  <si>
    <t>C:\Users\Omen\Desktop\Mamo target\Nord stock\Fared working\Sales\Combine\1241.xls</t>
  </si>
  <si>
    <t>MARHABA DONER KEBAB DI MUZAFFAR EHTASHAM</t>
  </si>
  <si>
    <t>C:\Users\Omen\Desktop\Mamo target\Nord stock\Fared working\Sales\Combine\1242.xls</t>
  </si>
  <si>
    <t>ANV FAMILY STORE DI SHARMA MANISHA</t>
  </si>
  <si>
    <t>C:\Users\Omen\Desktop\Mamo target\Nord stock\Fared working\Sales\Combine\1243.xls</t>
  </si>
  <si>
    <t>TASTY KEBAB &amp; SWEETS DI ULLAH AZIZ</t>
  </si>
  <si>
    <t>AFT14</t>
  </si>
  <si>
    <t>AFT CHARMAGAZ 300GX10</t>
  </si>
  <si>
    <t>C:\Users\Omen\Desktop\Mamo target\Nord stock\Fared working\Sales\Combine\1244.xls</t>
  </si>
  <si>
    <t>"ASDULLAH MARKET" DI MUHAMMAD AFZAL</t>
  </si>
  <si>
    <t xml:space="preserve">NAT KHEER MIX 155 G X 12  offerta </t>
  </si>
  <si>
    <t xml:space="preserve">NAT SHEER KHURMA 160 G X 12  offerta </t>
  </si>
  <si>
    <t>C:\Users\Omen\Desktop\Mamo target\Nord stock\Fared working\Sales\Combine\1245.xls</t>
  </si>
  <si>
    <t>AWM FOOD STORE</t>
  </si>
  <si>
    <t>C:\Users\Omen\Desktop\Mamo target\Nord stock\Fared working\Sales\Combine\1246.xls</t>
  </si>
  <si>
    <t>KTC GINGER &amp; GARLIC PASTE 210GX12</t>
  </si>
  <si>
    <t>C:\Users\Omen\Desktop\Mamo target\Nord stock\Fared working\Sales\Combine\1247.xls</t>
  </si>
  <si>
    <t>SHAHI DI NASIR UZMA</t>
  </si>
  <si>
    <t>NAT SAUCE CHILL&amp;GARLIC 300 G X 12</t>
  </si>
  <si>
    <t>C:\Users\Omen\Desktop\Mamo target\Nord stock\Fared working\Sales\Combine\1248.xls</t>
  </si>
  <si>
    <t>BUTT AFRA ARSHAD</t>
  </si>
  <si>
    <t>C:\Users\Omen\Desktop\Mamo target\Nord stock\Fared working\Sales\Combine\1249.xls</t>
  </si>
  <si>
    <t xml:space="preserve">MAHMOOD AKHTAR </t>
  </si>
  <si>
    <t>C:\Users\Omen\Desktop\Mamo target\Nord stock\Fared working\Sales\Combine\1250.xls</t>
  </si>
  <si>
    <t>ALYNA MINI MARKET DI KUMARI KAMNA &amp; C.SAS</t>
  </si>
  <si>
    <t xml:space="preserve">WSA SEMOLINA 1.5KGX8  ya trs </t>
  </si>
  <si>
    <t>C:\Users\Omen\Desktop\Mamo target\Nord stock\Fared working\Sales\Combine\1251.xls</t>
  </si>
  <si>
    <t>"GREAT VALUE MARKET" DI SINGH MANINDERPAL</t>
  </si>
  <si>
    <t>C:\Users\Omen\Desktop\Mamo target\Nord stock\Fared working\Sales\Combine\1252.xls</t>
  </si>
  <si>
    <t>ROYAL MINIMARKET DI ALTAF SYED NADEEM</t>
  </si>
  <si>
    <t>C:\Users\Omen\Desktop\Mamo target\Nord stock\Fared working\Sales\Combine\1253.xls</t>
  </si>
  <si>
    <t>Z TRS MARKET DI AFTAB MUHAMMAD ZUBAIR</t>
  </si>
  <si>
    <t>C:\Users\Omen\Desktop\Mamo target\Nord stock\Fared working\Sales\Combine\1254.xls</t>
  </si>
  <si>
    <t>YADGAAR MINI MARKET DI NASIR MUHAMMAD</t>
  </si>
  <si>
    <t>C:\Users\Omen\Desktop\Mamo target\Nord stock\Fared working\Sales\Combine\1255.xls</t>
  </si>
  <si>
    <t>BLUSKY DI RIAZ ATIF</t>
  </si>
  <si>
    <t>C:\Users\Omen\Desktop\Mamo target\Nord stock\Fared working\Sales\Combine\1256.xls</t>
  </si>
  <si>
    <t>RANI RAJ</t>
  </si>
  <si>
    <t>NAT JELLY ORANGE 80GX12</t>
  </si>
  <si>
    <t>C:\Users\Omen\Desktop\Mamo target\Nord stock\Fared working\Sales\Combine\1257.xls</t>
  </si>
  <si>
    <t>C:\Users\Omen\Desktop\Mamo target\Nord stock\Fared working\Sales\Combine\1258.xls</t>
  </si>
  <si>
    <t>C:\Users\Omen\Desktop\Mamo target\Nord stock\Fared working\Sales\Combine\1259.xls</t>
  </si>
  <si>
    <t>C:\Users\Omen\Desktop\Mamo target\Nord stock\Fared working\Sales\Combine\1260.xls</t>
  </si>
  <si>
    <t>BEST PRICE INDIAN SHOP UV S.R.L.S</t>
  </si>
  <si>
    <t>C:\Users\Omen\Desktop\Mamo target\Nord stock\Fared working\Sales\Combine\1261.xls</t>
  </si>
  <si>
    <t xml:space="preserve">SINGH JORA SHOP </t>
  </si>
  <si>
    <t>C:\Users\Omen\Desktop\Mamo target\Nord stock\Fared working\Sales\Combine\1262.xls</t>
  </si>
  <si>
    <t>ASIA ALIMENTARI SAS DI HASAN RAZIA.....</t>
  </si>
  <si>
    <t>C:\Users\Omen\Desktop\Mamo target\Nord stock\Fared working\Sales\Combine\1263.xls</t>
  </si>
  <si>
    <t>MINI MARKET DI KUMARI TOSHI</t>
  </si>
  <si>
    <t>C:\Users\Omen\Desktop\Mamo target\Nord stock\Fared working\Sales\Combine\1264.xls</t>
  </si>
  <si>
    <t>TROPICAL MINIMARKET SAS</t>
  </si>
  <si>
    <t>C:\Users\Omen\Desktop\Mamo target\Nord stock\Fared working\Sales\Combine\1265.xls</t>
  </si>
  <si>
    <t>IMRAN MUHAMMAD</t>
  </si>
  <si>
    <t>C:\Users\Omen\Desktop\Mamo target\Nord stock\Fared working\Sales\Combine\1266.xls</t>
  </si>
  <si>
    <t xml:space="preserve">PAL MINI MARKET DI SOMA PRAKASH </t>
  </si>
  <si>
    <t>1,13</t>
  </si>
  <si>
    <t>C:\Users\Omen\Desktop\Mamo target\Nord stock\Fared working\Sales\Combine\1267.xls</t>
  </si>
  <si>
    <t>GURDIP GENERAL STORE DI CHAND GURDIP</t>
  </si>
  <si>
    <t>C:\Users\Omen\Desktop\Mamo target\Nord stock\Fared working\Sales\Combine\1268.xls</t>
  </si>
  <si>
    <t>SUMAN ASIAN FOOD STORE DI SUMAN MANDEEP</t>
  </si>
  <si>
    <t>C:\Users\Omen\Desktop\Mamo target\Nord stock\Fared working\Sales\Combine\1269.xls</t>
  </si>
  <si>
    <t>INTERNATIONAL FOOD MARKET DI MAZOUZ SAKINA</t>
  </si>
  <si>
    <t xml:space="preserve">NAT SAUCE TAMRINDO 300 G X 12 </t>
  </si>
  <si>
    <t>Z BLUE MAGIC COND HAIR DRESS 12ozX3</t>
  </si>
  <si>
    <t xml:space="preserve">Z CANTU SB COCO CURLING CREAM 12ozX6 </t>
  </si>
  <si>
    <t>Z CANTU SB NAT DEFINE &amp; SHINE CUSTERD 12ozX3</t>
  </si>
  <si>
    <t>Z EVERSHEEN CB 25OML X 12 *</t>
  </si>
  <si>
    <t>Z FLORIDA WATER MED_EX7,5oz</t>
  </si>
  <si>
    <t>Z PINK OIL MOIST 12oz 355ML</t>
  </si>
  <si>
    <t>Z RT OLIVE OIL SHEEN SPRAY 14,7 OZ</t>
  </si>
  <si>
    <t>Z TS BLACK BEANS 400G</t>
  </si>
  <si>
    <t>C:\Users\Omen\Desktop\Mamo target\Nord stock\Fared working\Sales\Combine\1270.xls</t>
  </si>
  <si>
    <t>KAPPADUE UNIVERSAL SRL  ....</t>
  </si>
  <si>
    <t>C:\Users\Omen\Desktop\Mamo target\Nord stock\Fared working\Sales\Combine\1271.xls</t>
  </si>
  <si>
    <t>MERCATO PIU' DI IQBAL ZAHID &amp; C. SAS</t>
  </si>
  <si>
    <t>NAT JELLY STRAWBERRY 90 G X 6</t>
  </si>
  <si>
    <t>C:\Users\Omen\Desktop\Mamo target\Nord stock\Fared working\Sales\Combine\1272.xls</t>
  </si>
  <si>
    <t>TAJ MAHAL ADIL DONER HALAL SNC DI REHMAN FAZAL UL E C.</t>
  </si>
  <si>
    <t>C:\Users\Omen\Desktop\Mamo target\Nord stock\Fared working\Sales\Combine\1273.xls</t>
  </si>
  <si>
    <t>KHAJA PHON CENTER DI RAHAMTHULLA UPPUL URU KHAJA</t>
  </si>
  <si>
    <t>C:\Users\Omen\Desktop\Mamo target\Nord stock\Fared working\Sales\Combine\1274.xls</t>
  </si>
  <si>
    <t>MINIMARKET SAS DI SINGH MANWINDER &amp; C</t>
  </si>
  <si>
    <t>C:\Users\Omen\Desktop\Mamo target\Nord stock\Fared working\Sales\Combine\1275.xls</t>
  </si>
  <si>
    <t>RAJPUT FOOD STORE SNC</t>
  </si>
  <si>
    <t>AG MIX1x6  sab mix dalni ain</t>
  </si>
  <si>
    <t>C:\Users\Omen\Desktop\Mamo target\Nord stock\Fared working\Sales\Combine\1276.xls</t>
  </si>
  <si>
    <t>PUNJAB BAZAR DI SINGH JAGTAR....</t>
  </si>
  <si>
    <t>C:\Users\Omen\Desktop\Mamo target\Nord stock\Fared working\Sales\Combine\1277.xls</t>
  </si>
  <si>
    <t>SHIV-SHAKER MINIMARKET DI KUMAR RAKESH</t>
  </si>
  <si>
    <t>C:\Users\Omen\Desktop\Mamo target\Nord stock\Fared working\Sales\Combine\1278.xls</t>
  </si>
  <si>
    <t>S &amp; K INDIAN STORE DI KAUR PARMJEET</t>
  </si>
  <si>
    <t>NAT JELLY MIX FRUIT 90 G X 6</t>
  </si>
  <si>
    <t>C:\Users\Omen\Desktop\Mamo target\Nord stock\Fared working\Sales\Combine\1279.xls</t>
  </si>
  <si>
    <t xml:space="preserve">K.SHOP DI RANI BABITA </t>
  </si>
  <si>
    <t>C:\Users\Omen\Desktop\Mamo target\Nord stock\Fared working\Sales\Combine\1280.xls</t>
  </si>
  <si>
    <t>LAD BHAVESH DAHYABHAI</t>
  </si>
  <si>
    <t>C:\Users\Omen\Desktop\Mamo target\Nord stock\Fared working\Sales\Combine\1281.xls</t>
  </si>
  <si>
    <t>MEHMI ALIMENTARI SAS DI ANU RADHA &amp;C.</t>
  </si>
  <si>
    <t>C:\Users\Omen\Desktop\Mamo target\Nord stock\Fared working\Sales\Combine\1282.xls</t>
  </si>
  <si>
    <t>KAUR ALIMENTARI DI KAUR SNC</t>
  </si>
  <si>
    <t>C:\Users\Omen\Desktop\Mamo target\Nord stock\Fared working\Sales\Combine\1283.xls</t>
  </si>
  <si>
    <t>PRANAV SHOP SAS</t>
  </si>
  <si>
    <t>C:\Users\Omen\Desktop\Mamo target\Nord stock\Fared working\Sales\Combine\1284.xls</t>
  </si>
  <si>
    <t>K.GEETU DI KAMAL KIRAN</t>
  </si>
  <si>
    <t>C:\Users\Omen\Desktop\Mamo target\Nord stock\Fared working\Sales\Combine\1285.xls</t>
  </si>
  <si>
    <t>SAHIL PREET DI SINGH SUKJINDER</t>
  </si>
  <si>
    <t>C:\Users\Omen\Desktop\Mamo target\Nord stock\Fared working\Sales\Combine\1286.xls</t>
  </si>
  <si>
    <t>ALIMENTARY MSG SNC DI RANI RADHA &amp;CO.</t>
  </si>
  <si>
    <t>C:\Users\Omen\Desktop\Mamo target\Nord stock\Fared working\Sales\Combine\1287.xls</t>
  </si>
  <si>
    <t xml:space="preserve">INDIAN STORE DI JASSAL CHARANJIT </t>
  </si>
  <si>
    <t>C:\Users\Omen\Desktop\Mamo target\Nord stock\Fared working\Sales\Combine\1288.xls</t>
  </si>
  <si>
    <t xml:space="preserve">SOOD INDIAN STOR DI CHAND GIAN </t>
  </si>
  <si>
    <t>C:\Users\Omen\Desktop\Mamo target\Nord stock\Fared working\Sales\Combine\1289.xls</t>
  </si>
  <si>
    <t>DITTA ARMAAN DI SINGH MALKEET</t>
  </si>
  <si>
    <t xml:space="preserve">HR PANI PURI 360 G X 12 </t>
  </si>
  <si>
    <t>C:\Users\Omen\Desktop\Mamo target\Nord stock\Fared working\Sales\Combine\1290.xls</t>
  </si>
  <si>
    <t>C:\Users\Omen\Desktop\Mamo target\Nord stock\Fared working\Sales\Combine\1291.xls</t>
  </si>
  <si>
    <t>C:\Users\Omen\Desktop\Mamo target\Nord stock\Fared working\Sales\Combine\1292.xls</t>
  </si>
  <si>
    <t>C:\Users\Omen\Desktop\Mamo target\Nord stock\Fared working\Sales\Combine\1293.xls</t>
  </si>
  <si>
    <t>LUNA S.R.L.S.</t>
  </si>
  <si>
    <t>C:\Users\Omen\Desktop\Mamo target\Nord stock\Fared working\Sales\Combine\1294.xls</t>
  </si>
  <si>
    <t>C:\Users\Omen\Desktop\Mamo target\Nord stock\Fared working\Sales\Combine\1295.xls</t>
  </si>
  <si>
    <t>ASIAN MINI MARKET DI ISLAM ASHRAFUL S.N.C.</t>
  </si>
  <si>
    <t>C:\Users\Omen\Desktop\Mamo target\Nord stock\Fared working\Sales\Combine\1296.xls</t>
  </si>
  <si>
    <t>C:\Users\Omen\Desktop\Mamo target\Nord stock\Fared working\Sales\Combine\1297.xls</t>
  </si>
  <si>
    <t>C:\Users\Omen\Desktop\Mamo target\Nord stock\Fared working\Sales\Combine\1298.xls</t>
  </si>
  <si>
    <t>C:\Users\Omen\Desktop\Mamo target\Nord stock\Fared working\Sales\Combine\1299.xls</t>
  </si>
  <si>
    <t>JAMMU NATURAL FOODS S.R.L.</t>
  </si>
  <si>
    <t>C:\Users\Omen\Desktop\Mamo target\Nord stock\Fared working\Sales\Combine\1300.xls</t>
  </si>
  <si>
    <t>KANG BROTHER MARKET SRLS</t>
  </si>
  <si>
    <t>C:\Users\Omen\Desktop\Mamo target\Nord stock\Fared working\Sales\Combine\1301.xls</t>
  </si>
  <si>
    <t>KRISHNA EURO BAZAR AND INDIAN ALIMENTARI</t>
  </si>
  <si>
    <t>C:\Users\Omen\Desktop\Mamo target\Nord stock\Fared working\Sales\Combine\1302.xls</t>
  </si>
  <si>
    <t>31/01/2020</t>
  </si>
  <si>
    <t>CARPI MINI STORE DI IQBAL NASIR</t>
  </si>
  <si>
    <t>C:\Users\Omen\Desktop\Mamo target\Nord stock\Fared working\Sales\Combine\1303.xls</t>
  </si>
  <si>
    <t>SWEET &amp; SPICY ASIAN SHOPPING CENTRE DI RANI USHA</t>
  </si>
  <si>
    <t>C:\Users\Omen\Desktop\Mamo target\Nord stock\Fared working\Sales\Combine\1304.xls</t>
  </si>
  <si>
    <t>GOOD WORK SOCIETA' A RESPONSABILITA' LIMITATA SEMPLIFICATA</t>
  </si>
  <si>
    <t>C:\Users\Omen\Desktop\Mamo target\Nord stock\Fared working\Sales\Combine\1305.xls</t>
  </si>
  <si>
    <t>ASIAN HOUSE DI MUHAMMAD NASIR BASHIR</t>
  </si>
  <si>
    <t>C:\Users\Omen\Desktop\Mamo target\Nord stock\Fared working\Sales\Combine\1306.xls</t>
  </si>
  <si>
    <t>KAUL ASIAN STORE DI LAL MADAN</t>
  </si>
  <si>
    <t>C:\Users\Omen\Desktop\Mamo target\Nord stock\Fared working\Sales\Combine\1307.xls</t>
  </si>
  <si>
    <t>BHELA MINI MARKET SAS DI BHELA TARSEM &amp; C.</t>
  </si>
  <si>
    <t>C:\Users\Omen\Desktop\Mamo target\Nord stock\Fared working\Sales\Combine\1308.xls</t>
  </si>
  <si>
    <t>MD ATIK</t>
  </si>
  <si>
    <t>C:\Users\Omen\Desktop\Mamo target\Nord stock\Fared working\Sales\Combine\1309.xls</t>
  </si>
  <si>
    <t>RICKY TANDA T.R.S. DI PARUL PARUL</t>
  </si>
  <si>
    <t>C:\Users\Omen\Desktop\Mamo target\Nord stock\Fared working\Sales\Combine\1310.xls</t>
  </si>
  <si>
    <t>HELLO MARKET S.A.S. DI BALA RENU &amp; C.</t>
  </si>
  <si>
    <t>C:\Users\Omen\Desktop\Mamo target\Nord stock\Fared working\Sales\Combine\1311.xls</t>
  </si>
  <si>
    <t>IQBAL AMJAD</t>
  </si>
  <si>
    <t>C:\Users\Omen\Desktop\Mamo target\Nord stock\Fared working\Sales\Combine\1312.xls</t>
  </si>
  <si>
    <t>MASHAALLAH MARKET DI NAWAZ ADIL</t>
  </si>
  <si>
    <t>NAT JELLY MANGO 90 G X 6</t>
  </si>
  <si>
    <t>C:\Users\Omen\Desktop\Mamo target\Nord stock\Fared working\Sales\Combine\1313.xls</t>
  </si>
  <si>
    <t>HAIDER SUPER STORE DI ABBAS SAQLAIN</t>
  </si>
  <si>
    <t>C:\Users\Omen\Desktop\Mamo target\Nord stock\Fared working\Sales\Combine\1314.xls</t>
  </si>
  <si>
    <t>ASIAN SUPER STORE DI MUHAMMAD SOHAIL AHMED</t>
  </si>
  <si>
    <t>C:\Users\Omen\Desktop\Mamo target\Nord stock\Fared working\Sales\Combine\1315.xls</t>
  </si>
  <si>
    <t>KHAKTAR PUNJABI STORE DI SINGH JAIL</t>
  </si>
  <si>
    <t>C:\Users\Omen\Desktop\Mamo target\Nord stock\Fared working\Sales\Combine\1316.xls</t>
  </si>
  <si>
    <t xml:space="preserve">INDIAN FOOD DI KEWAL KRISHAN </t>
  </si>
  <si>
    <t>C:\Users\Omen\Desktop\Mamo target\Nord stock\Fared working\Sales\Combine\1317.xls</t>
  </si>
  <si>
    <t>BHUIYAN &amp; SONS DI HOSSAIN IMAM</t>
  </si>
  <si>
    <t>C:\Users\Omen\Desktop\Mamo target\Nord stock\Fared working\Sales\Combine\1318.xls</t>
  </si>
  <si>
    <t>FARAZI STORE DI FERDOUS FERDOUS</t>
  </si>
  <si>
    <t>C:\Users\Omen\Desktop\Mamo target\Nord stock\Fared working\Sales\Combine\1319.xls</t>
  </si>
  <si>
    <t>SAHA ALIMENTARI DI SAHA SANJOY</t>
  </si>
  <si>
    <t>C:\Users\Omen\Desktop\Mamo target\Nord stock\Fared working\Sales\Combine\1320.xls</t>
  </si>
  <si>
    <t>IQBAL MUDDASAR</t>
  </si>
  <si>
    <t>C:\Users\Omen\Desktop\Mamo target\Nord stock\Fared working\Sales\Combine\1321.xls</t>
  </si>
  <si>
    <t>PAK DONER KEBAB DI SHAHZAD MEHDI</t>
  </si>
  <si>
    <t>C:\Users\Omen\Desktop\Mamo target\Nord stock\Fared working\Sales\Combine\1322.xls</t>
  </si>
  <si>
    <t>"ARORA'S CENTER" DI ARORA SEEMA</t>
  </si>
  <si>
    <t>C:\Users\Omen\Desktop\Mamo target\Nord stock\Fared working\Sales\Combine\1323.xls</t>
  </si>
  <si>
    <t>ROYAL ASIAN FOODS S.R.L.S</t>
  </si>
  <si>
    <t>C:\Users\Omen\Desktop\Mamo target\Nord stock\Fared working\Sales\Combine\1324.xls</t>
  </si>
  <si>
    <t>WAHID ALIMENTARI  DI KAUR PARAMJIT</t>
  </si>
  <si>
    <t>C:\Users\Omen\Desktop\Mamo target\Nord stock\Fared working\Sales\Combine\1325.xls</t>
  </si>
  <si>
    <t>SACHDEVA STORE DI BALA ANJU</t>
  </si>
  <si>
    <t>C:\Users\Omen\Desktop\Mamo target\Nord stock\Fared working\Sales\Combine\1326.xls</t>
  </si>
  <si>
    <t>ALI BABA DI REHMAN ABID UR SNC</t>
  </si>
  <si>
    <t>C:\Users\Omen\Desktop\Mamo target\Nord stock\Fared working\Sales\Combine\1327.xls</t>
  </si>
  <si>
    <t>MI VA DI SHAHZAD KHURRAM</t>
  </si>
  <si>
    <t>C:\Users\Omen\Desktop\Mamo target\Nord stock\Fared working\Sales\Combine\1328.xls</t>
  </si>
  <si>
    <t>ANIA PODDA STORE DI GIASUDDIN NIPA</t>
  </si>
  <si>
    <t>C:\Users\Omen\Desktop\Mamo target\Nord stock\Fared working\Sales\Combine\1329.xls</t>
  </si>
  <si>
    <t>KIRPA MINI MARKET DI SINGH BALVINDER</t>
  </si>
  <si>
    <t>C:\Users\Omen\Desktop\Mamo target\Nord stock\Fared working\Sales\Combine\1330.xls</t>
  </si>
  <si>
    <t>HEERA ASHIAN STORE DI SINGH HARDEV</t>
  </si>
  <si>
    <t>C:\Users\Omen\Desktop\Mamo target\Nord stock\Fared working\Sales\Combine\1331.xls</t>
  </si>
  <si>
    <t>NAJRAN ASIAN SHOP DI SURJIT SURJIT</t>
  </si>
  <si>
    <t>C:\Users\Omen\Desktop\Mamo target\Nord stock\Fared working\Sales\Combine\1332.xls</t>
  </si>
  <si>
    <t>SONY K.M.B. MARKET DI SINGH BALWINDER &amp; C. S.A.S.</t>
  </si>
  <si>
    <t>C:\Users\Omen\Desktop\Mamo target\Nord stock\Fared working\Sales\Combine\1333.xls</t>
  </si>
  <si>
    <t>J &amp; A 2" DI LATIF WAJAHAT</t>
  </si>
  <si>
    <t>C:\Users\Omen\Desktop\Mamo target\Nord stock\Fared working\Sales\Combine\1334.xls</t>
  </si>
  <si>
    <t>S. P. S. MARKET DI SINGH SIMRANJIT</t>
  </si>
  <si>
    <t>C:\Users\Omen\Desktop\Mamo target\Nord stock\Fared working\Sales\Combine\1335.xls</t>
  </si>
  <si>
    <t>KHALSA DA SINGH SRLS</t>
  </si>
  <si>
    <t>C:\Users\Omen\Desktop\Mamo target\Nord stock\Fared working\Sales\Combine\1336.xls</t>
  </si>
  <si>
    <t>PAK FRUTTA E VERDURA DI IMRAN SHAHID</t>
  </si>
  <si>
    <t>C:\Users\Omen\Desktop\Mamo target\Nord stock\Fared working\Sales\Combine\1337.xls</t>
  </si>
  <si>
    <t>C:\Users\Omen\Desktop\Mamo target\Nord stock\Fared working\Sales\Combine\1338.xls</t>
  </si>
  <si>
    <t>KHAN SAMEER</t>
  </si>
  <si>
    <t>C:\Users\Omen\Desktop\Mamo target\Nord stock\Fared working\Sales\Combine\1339.xls</t>
  </si>
  <si>
    <t>SHABIR FRUTTA E VERDURA DI AHMED SHABIR</t>
  </si>
  <si>
    <t>C:\Users\Omen\Desktop\Mamo target\Nord stock\Fared working\Sales\Combine\1340.xls</t>
  </si>
  <si>
    <t>MUSA PIZZERIA E KEBAB</t>
  </si>
  <si>
    <t>C:\Users\Omen\Desktop\Mamo target\Nord stock\Fared working\Sales\Combine\1341.xls</t>
  </si>
  <si>
    <t>ZAIDA KEBAB RESTAURANT &amp; SWEETS SRLS UNIPPERSONALE</t>
  </si>
  <si>
    <t>C:\Users\Omen\Desktop\Mamo target\Nord stock\Fared working\Sales\Combine\1342.xls</t>
  </si>
  <si>
    <t>I.S. E FIGLI DI AHMED USMAN</t>
  </si>
  <si>
    <t>C:\Users\Omen\Desktop\Mamo target\Nord stock\Fared working\Sales\Combine\1343.xls</t>
  </si>
  <si>
    <t>IDEAL INTERNATIONAL DI UDDIN MOHI</t>
  </si>
  <si>
    <t>C:\Users\Omen\Desktop\Mamo target\Nord stock\Fared working\Sales\Combine\1344.xls</t>
  </si>
  <si>
    <t>ADIANNA MINIMARKET S.A.S. DI NAZNIN AHMED MUNNI &amp; C.</t>
  </si>
  <si>
    <t>C:\Users\Omen\Desktop\Mamo target\Nord stock\Fared working\Sales\Combine\1345.xls</t>
  </si>
  <si>
    <t>PRATO KEBAB S.R.L.</t>
  </si>
  <si>
    <t>C:\Users\Omen\Desktop\Mamo target\Nord stock\Fared working\Sales\Combine\1346.xls</t>
  </si>
  <si>
    <t>ZISHAN ALIMENTARI DI MUSLIM NAVEED &amp; C. S.A.S.</t>
  </si>
  <si>
    <t>C:\Users\Omen\Desktop\Mamo target\Nord stock\Fared working\Sales\Combine\1347.xls</t>
  </si>
  <si>
    <t>SIAM MINI MARKET &amp; MACELLERIA DI ISLAM MIZAN</t>
  </si>
  <si>
    <t>C:\Users\Omen\Desktop\Mamo target\Nord stock\Fared working\Sales\Combine\1348.xls</t>
  </si>
  <si>
    <t>USAMA MINIMARKET DI MUHAMMAD SAJID</t>
  </si>
  <si>
    <t>C:\Users\Omen\Desktop\Mamo target\Nord stock\Fared working\Sales\Combine\1349.xls</t>
  </si>
  <si>
    <t>MACELLERIA ABDULLAH DI PARVEEN ZAHIDA</t>
  </si>
  <si>
    <t>C:\Users\Omen\Desktop\Mamo target\Nord stock\Fared working\Sales\Combine\1350.xls</t>
  </si>
  <si>
    <t>GUJRAT FOODS DI IQBAL JAVED</t>
  </si>
  <si>
    <t>0,53</t>
  </si>
  <si>
    <t>C:\Users\Omen\Desktop\Mamo target\Nord stock\Fared working\Sales\Combine\1351.xls</t>
  </si>
  <si>
    <t>BISMILLAH MINIMARKET DI ASIF NADEEM</t>
  </si>
  <si>
    <t>C:\Users\Omen\Desktop\Mamo target\Nord stock\Fared working\Sales\Combine\1352.xls</t>
  </si>
  <si>
    <t>APON BANGLA MACELLERIA PRODOTTI ALIMENTARI MATUBBER MIZAN</t>
  </si>
  <si>
    <t>C:\Users\Omen\Desktop\Mamo target\Nord stock\Fared working\Sales\Combine\1353.xls</t>
  </si>
  <si>
    <t>BANGLADESH BAZAR DI KHAN ALAUDDIN</t>
  </si>
  <si>
    <t>C:\Users\Omen\Desktop\Mamo target\Nord stock\Fared working\Sales\Combine\1354.xls</t>
  </si>
  <si>
    <t>PAK SUPERSTORE DI USMAN MUHAMMAD</t>
  </si>
  <si>
    <t>C:\Users\Omen\Desktop\Mamo target\Nord stock\Fared working\Sales\Combine\1355.xls</t>
  </si>
  <si>
    <t>HOWLADER MINI MARKET DI HOWLADER KAYUM EC</t>
  </si>
  <si>
    <t>C:\Users\Omen\Desktop\Mamo target\Nord stock\Fared working\Sales\Combine\1356.xls</t>
  </si>
  <si>
    <t>RAW INTERNATIONAL STORE DI GAO XIANGMEI</t>
  </si>
  <si>
    <t>C:\Users\Omen\Desktop\Mamo target\Nord stock\Fared working\Sales\Combine\1357.xls</t>
  </si>
  <si>
    <t>ZAM ZAM FOOD</t>
  </si>
  <si>
    <t>C:\Users\Omen\Desktop\Mamo target\Nord stock\Fared working\Sales\Combine\1358.xls</t>
  </si>
  <si>
    <t xml:space="preserve">MALIK FOOD &amp; HALAL MEAT DI MUHAMMAD ADIL </t>
  </si>
  <si>
    <t>C:\Users\Omen\Desktop\Mamo target\Nord stock\Fared working\Sales\Combine\1359.xls</t>
  </si>
  <si>
    <t>ZAHID ARFA</t>
  </si>
  <si>
    <t>C:\Users\Omen\Desktop\Mamo target\Nord stock\Fared working\Sales\Combine\1360.xls</t>
  </si>
  <si>
    <t>M.A SUPER STORE SRLS</t>
  </si>
  <si>
    <t>C:\Users\Omen\Desktop\Mamo target\Nord stock\Fared working\Sales\Combine\1361.xls</t>
  </si>
  <si>
    <t>ALADDIN FOOD SRL....</t>
  </si>
  <si>
    <t>C:\Users\Omen\Desktop\Mamo target\Nord stock\Fared working\Sales\Combine\1362.xls</t>
  </si>
  <si>
    <t>ALIMENTARI BEST WAY DI MAZHAR AHMER</t>
  </si>
  <si>
    <t>C:\Users\Omen\Desktop\Mamo target\Nord stock\Fared working\Sales\Combine\1363.xls</t>
  </si>
  <si>
    <t>INTERNAZIONALE ALIMENTARI SNC DI HOSSAIN ITRAT &amp; C.</t>
  </si>
  <si>
    <t>C:\Users\Omen\Desktop\Mamo target\Nord stock\Fared working\Sales\Combine\1364.xls</t>
  </si>
  <si>
    <t>BEST FOOD SNC DI HOQUE EMDADUL E C.</t>
  </si>
  <si>
    <t>C:\Users\Omen\Desktop\Mamo target\Nord stock\Fared working\Sales\Combine\1365.xls</t>
  </si>
  <si>
    <t>PAK HALAL KABAB SAS DI ULLAH SALEEM &amp; C</t>
  </si>
  <si>
    <t>C:\Users\Omen\Desktop\Mamo target\Nord stock\Fared working\Sales\Combine\1366.xls</t>
  </si>
  <si>
    <t>TITAS ALIMENTARI SAS DI MD IBRAHIM &amp; C.</t>
  </si>
  <si>
    <t>C:\Users\Omen\Desktop\Mamo target\Nord stock\Fared working\Sales\Combine\1367.xls</t>
  </si>
  <si>
    <t>ASIAN HALAL FOOD FIRENZE DI SHAKAWAT HOSSAIN CHOWDHURY &amp; C. S.N.C.</t>
  </si>
  <si>
    <t>C:\Users\Omen\Desktop\Mamo target\Nord stock\Fared working\Sales\Combine\1368.xls</t>
  </si>
  <si>
    <t>NUOVA FARHANA DI ISLAM FARIDUL</t>
  </si>
  <si>
    <t>C:\Users\Omen\Desktop\Mamo target\Nord stock\Fared working\Sales\Combine\1369.xls</t>
  </si>
  <si>
    <t>KARMA DI DOGRA NITIN</t>
  </si>
  <si>
    <t>C:\Users\Omen\Desktop\Mamo target\Nord stock\Fared working\Sales\Combine\1370.xls</t>
  </si>
  <si>
    <t>KEBAB HUSSAIN SAFDAR</t>
  </si>
  <si>
    <t>C:\Users\Omen\Desktop\Mamo target\Nord stock\Fared working\Sales\Combine\1371.xls</t>
  </si>
  <si>
    <t>EL ALAMEIN SAS DI ASMAA MOUSTAFA MOHAMED ABDEL GAWWAD E C.</t>
  </si>
  <si>
    <t>1,75</t>
  </si>
  <si>
    <t>C:\Users\Omen\Desktop\Mamo target\Nord stock\Fared working\Sales\Combine\1372.xls</t>
  </si>
  <si>
    <t>ASIAN FOOD ALIMENTARI DI KHURAM SHAHZAD</t>
  </si>
  <si>
    <t>C:\Users\Omen\Desktop\Mamo target\Nord stock\Fared working\Sales\Combine\1373.xls</t>
  </si>
  <si>
    <t>KHAN MINI MARKET DI KHAN SUMON</t>
  </si>
  <si>
    <t>C:\Users\Omen\Desktop\Mamo target\Nord stock\Fared working\Sales\Combine\1374.xls</t>
  </si>
  <si>
    <t>MUNNI ALIMENTARI DI BEPARI MD NAYIM</t>
  </si>
  <si>
    <t>C:\Users\Omen\Desktop\Mamo target\Nord stock\Fared working\Sales\Combine\1375.xls</t>
  </si>
  <si>
    <t>NUR ALIMENARI DI KABIR FEROZ</t>
  </si>
  <si>
    <t>C:\Users\Omen\Desktop\Mamo target\Nord stock\Fared working\Sales\Combine\1376.xls</t>
  </si>
  <si>
    <t>PRADHAN LALITA</t>
  </si>
  <si>
    <t>C:\Users\Omen\Desktop\Mamo target\Nord stock\Fared working\Sales\Combine\1377.xls</t>
  </si>
  <si>
    <t>SINGH VARINDER</t>
  </si>
  <si>
    <t>C:\Users\Omen\Desktop\Mamo target\Nord stock\Fared working\Sales\Combine\1378.xls</t>
  </si>
  <si>
    <t>GREAT VALUE MARKET DI SINGH SURJIT</t>
  </si>
  <si>
    <t>C:\Users\Omen\Desktop\Mamo target\Nord stock\Fared working\Sales\Combine\1379.xls</t>
  </si>
  <si>
    <t>ASHU SHOPPING CENTER DI KOCHAR RAJNISH</t>
  </si>
  <si>
    <t>A1 MONAKA 200GX10</t>
  </si>
  <si>
    <t>C:\Users\Omen\Desktop\Mamo target\Nord stock\Fared working\Sales\Combine\1380.xls</t>
  </si>
  <si>
    <t>INDIAN GROCERY STORE DI SINGH GURSEWAK</t>
  </si>
  <si>
    <t>C:\Users\Omen\Desktop\Mamo target\Nord stock\Fared working\Sales\Combine\1381.xls</t>
  </si>
  <si>
    <t xml:space="preserve">PREM MARKET DI SINGH INDERJIT </t>
  </si>
  <si>
    <t>C:\Users\Omen\Desktop\Mamo target\Nord stock\Fared working\Sales\Combine\1382.xls</t>
  </si>
  <si>
    <t>C:\Users\Omen\Desktop\Mamo target\Nord stock\Fared working\Sales\Combine\1383.xls</t>
  </si>
  <si>
    <t>MADINA MARKET DI JAFFERY ALI IMRAN E C. SAS</t>
  </si>
  <si>
    <t>C:\Users\Omen\Desktop\Mamo target\Nord stock\Fared working\Sales\Combine\1384.xls</t>
  </si>
  <si>
    <t>PUNJABI MARKET E PREET TRAVEL S.A.S. DI SINGH TASWINDER E C.</t>
  </si>
  <si>
    <t>C:\Users\Omen\Desktop\Mamo target\Nord stock\Fared working\Sales\Combine\1385.xls</t>
  </si>
  <si>
    <t>MAJEED KHAN KASHIF</t>
  </si>
  <si>
    <t>C:\Users\Omen\Desktop\Mamo target\Nord stock\Fared working\Sales\Combine\1386.xls</t>
  </si>
  <si>
    <t>TANDA T.R.S. DI KUMAR SONIA JASRA &amp; C. S.A.S.</t>
  </si>
  <si>
    <t>WSA RED KIDNEY 1,5GX15</t>
  </si>
  <si>
    <t>C:\Users\Omen\Desktop\Mamo target\Nord stock\Fared working\Sales\Combine\1387.xls</t>
  </si>
  <si>
    <t>GOLDEN EAST STORE DI SAINI MANJIT SINGH</t>
  </si>
  <si>
    <t>C:\Users\Omen\Desktop\Mamo target\Nord stock\Fared working\Sales\Combine\1388.xls</t>
  </si>
  <si>
    <t>GUSTO WORLD ALIMENTARI - LEBENSMITTEL PIZZERIA VIVA SAS DI YASIR WASEEM &amp; C.</t>
  </si>
  <si>
    <t>C:\Users\Omen\Desktop\Mamo target\Nord stock\Fared working\Sales\Combine\1389.xls</t>
  </si>
  <si>
    <t>TIKKA SHOP SNC DI ILYAS MOHAMMAD &amp; ALI SHAN ILYAS ZESHAN (via firenze)</t>
  </si>
  <si>
    <t>C:\Users\Omen\Desktop\Mamo target\Nord stock\Fared working\Sales\Combine\1390.xls</t>
  </si>
  <si>
    <t>ASIAN ALIMENTARI S.A.S. DI ILYAS MUHAMMAD &amp; C.</t>
  </si>
  <si>
    <t>C:\Users\Omen\Desktop\Mamo target\Nord stock\Fared working\Sales\Combine\1391.xls</t>
  </si>
  <si>
    <t>TAJ MAHAL DI HIRA HARJINDER SINGH</t>
  </si>
  <si>
    <t>C:\Users\Omen\Desktop\Mamo target\Nord stock\Fared working\Sales\Combine\1392.xls</t>
  </si>
  <si>
    <t>MINI MERCATI DI HUSSAIN SADAQAT</t>
  </si>
  <si>
    <t>C:\Users\Omen\Desktop\Mamo target\Nord stock\Fared working\Sales\Combine\1393.xls</t>
  </si>
  <si>
    <t>MINI MARKET DI BEGUM MST NAZMA</t>
  </si>
  <si>
    <t xml:space="preserve">SOY SAUCE DARK 150 ML X 12 </t>
  </si>
  <si>
    <t>C:\Users\Omen\Desktop\Mamo target\Nord stock\Fared working\Sales\Combine\1394.xls</t>
  </si>
  <si>
    <t>ASIAN MINI SUPER MARKET SRLS</t>
  </si>
  <si>
    <t>C:\Users\Omen\Desktop\Mamo target\Nord stock\Fared working\Sales\Combine\1395.xls</t>
  </si>
  <si>
    <t>BANGLA MINI SUPER MARKET di Ullah Oli &amp; C. S.N.C.</t>
  </si>
  <si>
    <t>C:\Users\Omen\Desktop\Mamo target\Nord stock\Fared working\Sales\Combine\1396.xls</t>
  </si>
  <si>
    <t>EVERYDAY STORE DI BILAL MUHAMMAD</t>
  </si>
  <si>
    <t>C:\Users\Omen\Desktop\Mamo target\Nord stock\Fared working\Sales\Combine\1397.xls</t>
  </si>
  <si>
    <t>MINI SUPERMARKET DI RAHMAN ABDUR</t>
  </si>
  <si>
    <t>C:\Users\Omen\Desktop\Mamo target\Nord stock\Fared working\Sales\Combine\1398.xls</t>
  </si>
  <si>
    <t>NEW ARONG S.N.C. DI HOSSAIN KASHEM</t>
  </si>
  <si>
    <t>C:\Users\Omen\Desktop\Mamo target\Nord stock\Fared working\Sales\Combine\1399.xls</t>
  </si>
  <si>
    <t>LA NUOVA LUNA DI A.MOMEN &amp; C. SNC</t>
  </si>
  <si>
    <t>C:\Users\Omen\Desktop\Mamo target\Nord stock\Fared working\Sales\Combine\1400.xls</t>
  </si>
  <si>
    <t>GOOD LUCK SNC DI AMJAD USAMA &amp; C. (PISA)</t>
  </si>
  <si>
    <t>C:\Users\Omen\Desktop\Mamo target\Nord stock\Fared working\Sales\Combine\1401.xls</t>
  </si>
  <si>
    <t>BANGLADESH ALIMENTARI DI NASIR MD</t>
  </si>
  <si>
    <t xml:space="preserve">HEERA SARSON KA SAAG 450 G X 12 YA TRS </t>
  </si>
  <si>
    <t>C:\Users\Omen\Desktop\Mamo target\Nord stock\Fared working\Sales\Combine\1402.xls</t>
  </si>
  <si>
    <t>PURNO BANGLA BAZAR DI NAZRUL ISLAM MOSLEMUDDIN</t>
  </si>
  <si>
    <t>C:\Users\Omen\Desktop\Mamo target\Nord stock\Fared working\Sales\Combine\1403.xls</t>
  </si>
  <si>
    <t>HALAL GENERAL ALIMENTARI DI FATEMATUZ ZUHRA</t>
  </si>
  <si>
    <t>C:\Users\Omen\Desktop\Mamo target\Nord stock\Fared working\Sales\Combine\1404.xls</t>
  </si>
  <si>
    <t>ENAW MINI MARKET DI ENAMUL HAQUE</t>
  </si>
  <si>
    <t>C:\Users\Omen\Desktop\Mamo target\Nord stock\Fared working\Sales\Combine\1405.xls</t>
  </si>
  <si>
    <t>NASIR MD</t>
  </si>
  <si>
    <t>C:\Users\Omen\Desktop\Mamo target\Nord stock\Fared working\Sales\Combine\1406.xls</t>
  </si>
  <si>
    <t>B.D. SUPERMERCATO DI MIAH ELIAS</t>
  </si>
  <si>
    <t>C:\Users\Omen\Desktop\Mamo target\Nord stock\Fared working\Sales\Combine\1407.xls</t>
  </si>
  <si>
    <t>MOHAMMAD IMRAN</t>
  </si>
  <si>
    <t>C:\Users\Omen\Desktop\Mamo target\Nord stock\Fared working\Sales\Combine\1408.xls</t>
  </si>
  <si>
    <t>ANWAR H. &amp;CO SAS</t>
  </si>
  <si>
    <t xml:space="preserve">Z CERELAC MIX HONEY AND WHEAT 400G* 12 MESE </t>
  </si>
  <si>
    <t>Z MILO 500GX12*</t>
  </si>
  <si>
    <t>C:\Users\Omen\Desktop\Mamo target\Nord stock\Fared working\Sales\Combine\1409.xls</t>
  </si>
  <si>
    <t>HOSSAIN MOHAMMAD AFZAL</t>
  </si>
  <si>
    <t>C:\Users\Omen\Desktop\Mamo target\Nord stock\Fared working\Sales\Combine\1410.xls</t>
  </si>
  <si>
    <t>AKRAM MINIMERCATI</t>
  </si>
  <si>
    <t>C:\Users\Omen\Desktop\Mamo target\Nord stock\Fared working\Sales\Combine\1411.xls</t>
  </si>
  <si>
    <t>TOTAL SELF DI MOHAMMAD SHAHAIB SAS</t>
  </si>
  <si>
    <t>C:\Users\Omen\Desktop\Mamo target\Nord stock\Fared working\Sales\Combine\1412.xls</t>
  </si>
  <si>
    <t>INTERNATIONAL FOOD AND COMUNITION DI SHAHID FAROOQ</t>
  </si>
  <si>
    <t>C:\Users\Omen\Desktop\Mamo target\Nord stock\Fared working\Sales\Combine\1413.xls</t>
  </si>
  <si>
    <t>BILAL FOOD DI NASEEM SHAHIDA</t>
  </si>
  <si>
    <t>C:\Users\Omen\Desktop\Mamo target\Nord stock\Fared working\Sales\Combine\1414.xls</t>
  </si>
  <si>
    <t>KEBAB VENEZIA DI MUHAMMAD WAQAS</t>
  </si>
  <si>
    <t>C:\Users\Omen\Desktop\Mamo target\Nord stock\Fared working\Sales\Combine\1415.xls</t>
  </si>
  <si>
    <t>DATA SUPERSTORE DI AKRAM SOHAIL</t>
  </si>
  <si>
    <t>C:\Users\Omen\Desktop\Mamo target\Nord stock\Fared working\Sales\Combine\1416.xls</t>
  </si>
  <si>
    <t>HAMZA FOOD S.A.S. DI BHATTI TAHIR MASOOD &amp; C.</t>
  </si>
  <si>
    <t xml:space="preserve">BGD GOOR(IND)PLAIN 500GX12 </t>
  </si>
  <si>
    <t xml:space="preserve">BGD SHAKAR (IND) 500GX12  </t>
  </si>
  <si>
    <t>0,48</t>
  </si>
  <si>
    <t>C:\Users\Omen\Desktop\Mamo target\Nord stock\Fared working\Sales\Combine\1417.xls</t>
  </si>
  <si>
    <t>ARSHAD TELECOM DI ARSHAD RANA MUHAMMAD.</t>
  </si>
  <si>
    <t>C:\Users\Omen\Desktop\Mamo target\Nord stock\Fared working\Sales\Combine\1418.xls</t>
  </si>
  <si>
    <t>QUICK SERVICE MINIMARKET DI NOOR KHALID</t>
  </si>
  <si>
    <t>C:\Users\Omen\Desktop\Mamo target\Nord stock\Fared working\Sales\Combine\1419.xls</t>
  </si>
  <si>
    <t>C:\Users\Omen\Desktop\Mamo target\Nord stock\Fared working\Sales\Combine\1420.xls</t>
  </si>
  <si>
    <t>CHAHAL SWEET CENTRE SAS DI KAUR MANJIT &amp; C.</t>
  </si>
  <si>
    <t>C:\Users\Omen\Desktop\Mamo target\Nord stock\Fared working\Sales\Combine\1421.xls</t>
  </si>
  <si>
    <t>C:\Users\Omen\Desktop\Mamo target\Nord stock\Fared working\Sales\Combine\1422.xls</t>
  </si>
  <si>
    <t>ORTOFRUTTA DI RAZA MOHSAN</t>
  </si>
  <si>
    <t>0,58</t>
  </si>
  <si>
    <t>C:\Users\Omen\Desktop\Mamo target\Nord stock\Fared working\Sales\Combine\1423.xls</t>
  </si>
  <si>
    <t>C:\Users\Omen\Desktop\Mamo target\Nord stock\Fared working\Sales\Combine\1424.xls</t>
  </si>
  <si>
    <t>C:\Users\Omen\Desktop\Mamo target\Nord stock\Fared working\Sales\Combine\1425.xls</t>
  </si>
  <si>
    <t>C:\Users\Omen\Desktop\Mamo target\Nord stock\Fared working\Sales\Combine\1426.xls</t>
  </si>
  <si>
    <t>C:\Users\Omen\Desktop\Mamo target\Nord stock\Fared working\Sales\Combine\1427.xls</t>
  </si>
  <si>
    <t>C:\Users\Omen\Desktop\Mamo target\Nord stock\Fared working\Sales\Combine\1428.xls</t>
  </si>
  <si>
    <t>C:\Users\Omen\Desktop\Mamo target\Nord stock\Fared working\Sales\Combine\1429.xls</t>
  </si>
  <si>
    <t>C:\Users\Omen\Desktop\Mamo target\Nord stock\Fared working\Sales\Combine\1430.xls</t>
  </si>
  <si>
    <t>PAK ALIMENTARI SRLS</t>
  </si>
  <si>
    <t>C:\Users\Omen\Desktop\Mamo target\Nord stock\Fared working\Sales\Combine\1431.xls</t>
  </si>
  <si>
    <t>C:\Users\Omen\Desktop\Mamo target\Nord stock\Fared working\Sales\Combine\1432.xls</t>
  </si>
  <si>
    <t>C:\Users\Omen\Desktop\Mamo target\Nord stock\Fared working\Sales\Combine\1433.xls</t>
  </si>
  <si>
    <t>C:\Users\Omen\Desktop\Mamo target\Nord stock\Fared working\Sales\Combine\1434.xls</t>
  </si>
  <si>
    <t>C:\Users\Omen\Desktop\Mamo target\Nord stock\Fared working\Sales\Combine\1435.xls</t>
  </si>
  <si>
    <t>C:\Users\Omen\Desktop\Mamo target\Nord stock\Fared working\Sales\Combine\1436.xls</t>
  </si>
  <si>
    <t>C:\Users\Omen\Desktop\Mamo target\Nord stock\Fared working\Sales\Combine\1437.xls</t>
  </si>
  <si>
    <t>C:\Users\Omen\Desktop\Mamo target\Nord stock\Fared working\Sales\Combine\1438.xls</t>
  </si>
  <si>
    <t>C:\Users\Omen\Desktop\Mamo target\Nord stock\Fared working\Sales\Combine\1439.xls</t>
  </si>
  <si>
    <t>MINI MERCATO DI SINGH SUKHJINDER</t>
  </si>
  <si>
    <t>C:\Users\Omen\Desktop\Mamo target\Nord stock\Fared working\Sales\Combine\1440.xls</t>
  </si>
  <si>
    <t>ALIMENTARI PORTA ROMANA NURJAHAN MINI MARKET DI SIKDER SHAPAN</t>
  </si>
  <si>
    <t>C:\Users\Omen\Desktop\Mamo target\Nord stock\Fared working\Sales\Combine\1441.xls</t>
  </si>
  <si>
    <t>MONADIL S.R.L.S.</t>
  </si>
  <si>
    <t>C:\Users\Omen\Desktop\Mamo target\Nord stock\Fared working\Sales\Combine\1442.xls</t>
  </si>
  <si>
    <t>C:\Users\Omen\Desktop\Mamo target\Nord stock\Fared working\Sales\Combine\1443.xls</t>
  </si>
  <si>
    <t>C:\Users\Omen\Desktop\Mamo target\Nord stock\Fared working\Sales\Combine\1444.xls</t>
  </si>
  <si>
    <t>PAKITAL DI MUSTAFA GHULAM</t>
  </si>
  <si>
    <t>C:\Users\Omen\Desktop\Mamo target\Nord stock\Fared working\Sales\Combine\1445.xls</t>
  </si>
  <si>
    <t>C:\Users\Omen\Desktop\Mamo target\Nord stock\Fared working\Sales\Combine\1446.xls</t>
  </si>
  <si>
    <t>C:\Users\Omen\Desktop\Mamo target\Nord stock\Fared working\Sales\Combine\1447.xls</t>
  </si>
  <si>
    <t>LUNA SRL S.</t>
  </si>
  <si>
    <t>C:\Users\Omen\Desktop\Mamo target\Nord stock\Fared working\Sales\Combine\1448.xls</t>
  </si>
  <si>
    <t>C:\Users\Omen\Desktop\Mamo target\Nord stock\Fared working\Sales\Combine\1449.xls</t>
  </si>
  <si>
    <t>C:\Users\Omen\Desktop\Mamo target\Nord stock\Fared working\Sales\Combine\1450.xls</t>
  </si>
  <si>
    <t>ZAKIR HASSAIN SIDDIQUE</t>
  </si>
  <si>
    <t>C:\Users\Omen\Desktop\Mamo target\Nord stock\Fared working\Sales\Combine\1451.xls</t>
  </si>
  <si>
    <t>HASAN MAHAMODUL</t>
  </si>
  <si>
    <t>C:\Users\Omen\Desktop\Mamo target\Nord stock\Fared working\Sales\Combine\1452.xls</t>
  </si>
  <si>
    <t>C:\Users\Omen\Desktop\Mamo target\Nord stock\Fared working\Sales\Combine\1453.xls</t>
  </si>
  <si>
    <t>C:\Users\Omen\Desktop\Mamo target\Nord stock\Fared working\Sales\Combine\1454.xls</t>
  </si>
  <si>
    <t>C:\Users\Omen\Desktop\Mamo target\Nord stock\Fared working\Sales\Combine\1455 (blank).xls</t>
  </si>
  <si>
    <t>C:\Users\Omen\Desktop\Mamo target\Nord stock\Fared working\Sales\Combine\1456.xls</t>
  </si>
  <si>
    <t xml:space="preserve">HR CHILLI CHATAK LACHHA 200GX5  offerta </t>
  </si>
  <si>
    <t xml:space="preserve">HR MINT LACHHA 200 G X 5  offerta </t>
  </si>
  <si>
    <t>C:\Users\Omen\Desktop\Mamo target\Nord stock\Fared working\Sales\Combine\1457.xls</t>
  </si>
  <si>
    <t>C:\Users\Omen\Desktop\Mamo target\Nord stock\Fared working\Sales\Combine\1458.xls</t>
  </si>
  <si>
    <t>C:\Users\Omen\Desktop\Mamo target\Nord stock\Fared working\Sales\Combine\1459.xls</t>
  </si>
  <si>
    <t>AFRO - ASIA DI KAUR GURSHARN</t>
  </si>
  <si>
    <t>C:\Users\Omen\Desktop\Mamo target\Nord stock\Fared working\Sales\Combine\1460.xls</t>
  </si>
  <si>
    <t>AWIAS TROPICAL MARKET DI BEGUM ASIA</t>
  </si>
  <si>
    <t>C:\Users\Omen\Desktop\Mamo target\Nord stock\Fared working\Sales\Combine\1461.xls</t>
  </si>
  <si>
    <t>C:\Users\Omen\Desktop\Mamo target\Nord stock\Fared working\Sales\Combine\1462.xls</t>
  </si>
  <si>
    <t>C:\Users\Omen\Desktop\Mamo target\Nord stock\Fared working\Sales\Combine\1463.xls</t>
  </si>
  <si>
    <t>ISLAM ALIMENTARI DI ISLAM MD SHAHIDUL</t>
  </si>
  <si>
    <t>C:\Users\Omen\Desktop\Mamo target\Nord stock\Fared working\Sales\Combine\1464.xls</t>
  </si>
  <si>
    <t>SUPER ALIMENTARI &amp; CALL POINT DI MUHAMMAD SHAHID RAFIQ</t>
  </si>
  <si>
    <t>C:\Users\Omen\Desktop\Mamo target\Nord stock\Fared working\Sales\Combine\1465.xls</t>
  </si>
  <si>
    <t>C:\Users\Omen\Desktop\Mamo target\Nord stock\Fared working\Sales\Combine\1466 (blank).xls</t>
  </si>
  <si>
    <t>C:\Users\Omen\Desktop\Mamo target\Nord stock\Fared working\Sales\Combine\1467.xls</t>
  </si>
  <si>
    <t>C:\Users\Omen\Desktop\Mamo target\Nord stock\Fared working\Sales\Combine\1468.xls</t>
  </si>
  <si>
    <t>WSA URID WHOLE 2KGX8</t>
  </si>
  <si>
    <t>C:\Users\Omen\Desktop\Mamo target\Nord stock\Fared working\Sales\Combine\1469.xls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</si>
</sst>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  <numFmt numFmtId="167" formatCode="[$-409]d\-mmm\-yy;@"/>
  </numFmts>
  <fonts count="29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Calibri Light"/>
      <family val="2"/>
    </font>
    <font>
      <b/>
      <sz val="11"/>
      <color rgb="FFC00000"/>
      <name val="Verdana"/>
      <family val="2"/>
    </font>
    <font>
      <sz val="12"/>
      <color rgb="FFC00000"/>
      <name val="Verdana"/>
      <family val="2"/>
    </font>
    <font>
      <sz val="12"/>
      <color rgb="FF0000EE"/>
      <name val="Verdana"/>
      <family val="2"/>
    </font>
    <font>
      <sz val="11"/>
      <color theme="1"/>
      <name val="Verdana"/>
      <family val="2"/>
    </font>
    <font>
      <b/>
      <sz val="18"/>
      <color rgb="FF0000EE"/>
      <name val="Arial"/>
      <family val="2"/>
    </font>
    <font>
      <b/>
      <sz val="15"/>
      <color rgb="FF7030A0"/>
      <name val="Arial"/>
      <family val="2"/>
    </font>
    <font>
      <sz val="11"/>
      <color theme="1"/>
      <name val="Calibri"/>
      <family val="2"/>
      <scheme val="minor"/>
    </font>
    <font>
      <sz val="11"/>
      <color rgb="FF000000"/>
      <name val="Calibri Light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1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theme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1"/>
      </left>
      <right/>
      <top style="thin">
        <color auto="1"/>
      </top>
      <bottom style="thin">
        <color auto="1"/>
      </bottom>
      <diagonal/>
    </border>
    <border>
      <left style="thin">
        <color theme="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/>
      <top style="thin">
        <color auto="1"/>
      </top>
      <bottom style="thin">
        <color theme="4" tint="0.3999755851924192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n">
        <color theme="4" tint="0.39997558519241921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7" fillId="0" borderId="0"/>
    <xf numFmtId="44" fontId="7" fillId="0" borderId="0" applyFont="0" applyFill="0" applyBorder="0" applyAlignment="0" applyProtection="0"/>
    <xf numFmtId="0" fontId="27" fillId="0" borderId="0"/>
  </cellStyleXfs>
  <cellXfs count="127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0" borderId="0" xfId="0" applyFont="1"/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0" fontId="0" fillId="8" borderId="0" xfId="0" applyFill="1"/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3" fillId="6" borderId="0" xfId="0" applyFont="1" applyFill="1" applyBorder="1" applyAlignment="1">
      <alignment horizontal="center" vertical="center"/>
    </xf>
    <xf numFmtId="0" fontId="13" fillId="6" borderId="6" xfId="0" applyFont="1" applyFill="1" applyBorder="1" applyAlignment="1">
      <alignment horizontal="center" vertical="center"/>
    </xf>
    <xf numFmtId="42" fontId="13" fillId="6" borderId="6" xfId="0" applyNumberFormat="1" applyFont="1" applyFill="1" applyBorder="1" applyAlignment="1">
      <alignment horizontal="center" vertical="center"/>
    </xf>
    <xf numFmtId="14" fontId="13" fillId="6" borderId="6" xfId="0" applyNumberFormat="1" applyFont="1" applyFill="1" applyBorder="1" applyAlignment="1">
      <alignment horizontal="center" vertical="center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15" fontId="1" fillId="0" borderId="2" xfId="0" applyNumberFormat="1" applyFont="1" applyBorder="1" applyAlignment="1">
      <alignment horizontal="left"/>
    </xf>
    <xf numFmtId="0" fontId="14" fillId="0" borderId="2" xfId="0" applyFont="1" applyBorder="1" applyAlignment="1">
      <alignment horizontal="center" vertical="center"/>
    </xf>
    <xf numFmtId="42" fontId="14" fillId="0" borderId="2" xfId="0" applyNumberFormat="1" applyFont="1" applyBorder="1" applyAlignment="1">
      <alignment horizontal="center" vertical="center"/>
    </xf>
    <xf numFmtId="0" fontId="20" fillId="0" borderId="0" xfId="0" applyFont="1"/>
    <xf numFmtId="0" fontId="17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right" vertical="center"/>
      <protection hidden="1"/>
    </xf>
    <xf numFmtId="0" fontId="21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left" vertical="center"/>
      <protection hidden="1"/>
    </xf>
    <xf numFmtId="0" fontId="16" fillId="2" borderId="2" xfId="0" applyFont="1" applyFill="1" applyBorder="1" applyAlignment="1" applyProtection="1">
      <alignment horizontal="left" vertical="center"/>
      <protection locked="0"/>
    </xf>
    <xf numFmtId="0" fontId="1" fillId="2" borderId="2" xfId="0" applyFont="1" applyFill="1" applyBorder="1" applyAlignment="1" applyProtection="1">
      <alignment horizontal="left" vertical="center"/>
      <protection locked="0"/>
    </xf>
    <xf numFmtId="166" fontId="1" fillId="4" borderId="9" xfId="2" applyNumberFormat="1" applyFont="1" applyFill="1" applyBorder="1" applyAlignment="1" applyProtection="1">
      <alignment horizontal="left" vertical="center"/>
      <protection hidden="1"/>
    </xf>
    <xf numFmtId="15" fontId="1" fillId="0" borderId="2" xfId="0" applyNumberFormat="1" applyFont="1" applyFill="1" applyBorder="1" applyAlignment="1" applyProtection="1">
      <alignment horizontal="left" vertical="center"/>
      <protection locked="0"/>
    </xf>
    <xf numFmtId="14" fontId="1" fillId="4" borderId="2" xfId="0" applyNumberFormat="1" applyFont="1" applyFill="1" applyBorder="1" applyAlignment="1" applyProtection="1">
      <alignment horizontal="left" vertical="center"/>
      <protection hidden="1"/>
    </xf>
    <xf numFmtId="166" fontId="1" fillId="4" borderId="2" xfId="2" applyNumberFormat="1" applyFont="1" applyFill="1" applyBorder="1" applyAlignment="1" applyProtection="1">
      <alignment horizontal="left" vertical="center"/>
      <protection hidden="1"/>
    </xf>
    <xf numFmtId="0" fontId="19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14" fontId="14" fillId="0" borderId="11" xfId="0" applyNumberFormat="1" applyFont="1" applyBorder="1" applyAlignment="1">
      <alignment horizontal="center" vertical="center"/>
    </xf>
    <xf numFmtId="42" fontId="19" fillId="0" borderId="12" xfId="0" applyNumberFormat="1" applyFont="1" applyBorder="1" applyAlignment="1">
      <alignment horizontal="center" vertical="center"/>
    </xf>
    <xf numFmtId="0" fontId="1" fillId="4" borderId="2" xfId="0" applyFont="1" applyFill="1" applyBorder="1" applyAlignment="1" applyProtection="1">
      <alignment vertical="center"/>
      <protection hidden="1"/>
    </xf>
    <xf numFmtId="0" fontId="1" fillId="4" borderId="9" xfId="0" applyFont="1" applyFill="1" applyBorder="1" applyAlignment="1" applyProtection="1">
      <alignment vertical="center"/>
      <protection hidden="1"/>
    </xf>
    <xf numFmtId="0" fontId="5" fillId="4" borderId="2" xfId="0" applyFont="1" applyFill="1" applyBorder="1" applyAlignment="1" applyProtection="1">
      <alignment vertical="center"/>
      <protection hidden="1"/>
    </xf>
    <xf numFmtId="0" fontId="5" fillId="4" borderId="9" xfId="0" applyFont="1" applyFill="1" applyBorder="1" applyAlignment="1" applyProtection="1">
      <alignment vertical="center"/>
      <protection hidden="1"/>
    </xf>
    <xf numFmtId="0" fontId="0" fillId="0" borderId="0" xfId="0" applyAlignment="1">
      <alignment horizontal="left" vertical="center"/>
    </xf>
    <xf numFmtId="0" fontId="5" fillId="4" borderId="4" xfId="0" applyFont="1" applyFill="1" applyBorder="1" applyAlignment="1" applyProtection="1">
      <alignment vertical="center"/>
      <protection hidden="1"/>
    </xf>
    <xf numFmtId="15" fontId="22" fillId="2" borderId="3" xfId="0" applyNumberFormat="1" applyFont="1" applyFill="1" applyBorder="1" applyAlignment="1" applyProtection="1">
      <alignment horizontal="left" vertical="center"/>
      <protection locked="0"/>
    </xf>
    <xf numFmtId="0" fontId="22" fillId="2" borderId="1" xfId="0" applyFont="1" applyFill="1" applyBorder="1" applyAlignment="1" applyProtection="1">
      <alignment horizontal="left" vertical="center"/>
      <protection locked="0"/>
    </xf>
    <xf numFmtId="15" fontId="23" fillId="2" borderId="3" xfId="0" applyNumberFormat="1" applyFont="1" applyFill="1" applyBorder="1" applyAlignment="1" applyProtection="1">
      <alignment horizontal="left" vertical="center"/>
      <protection locked="0"/>
    </xf>
    <xf numFmtId="0" fontId="23" fillId="2" borderId="1" xfId="0" applyFont="1" applyFill="1" applyBorder="1" applyAlignment="1" applyProtection="1">
      <alignment horizontal="left" vertical="center"/>
      <protection locked="0"/>
    </xf>
    <xf numFmtId="167" fontId="24" fillId="0" borderId="13" xfId="1" applyNumberFormat="1" applyFont="1" applyFill="1" applyBorder="1" applyAlignment="1">
      <alignment horizontal="center"/>
    </xf>
    <xf numFmtId="42" fontId="24" fillId="0" borderId="13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9" borderId="0" xfId="0" applyFill="1"/>
    <xf numFmtId="0" fontId="8" fillId="9" borderId="2" xfId="0" applyFont="1" applyFill="1" applyBorder="1" applyAlignment="1" applyProtection="1">
      <alignment horizontal="right" vertical="center"/>
      <protection hidden="1"/>
    </xf>
    <xf numFmtId="0" fontId="26" fillId="5" borderId="2" xfId="0" applyFont="1" applyFill="1" applyBorder="1" applyAlignment="1" applyProtection="1">
      <alignment horizontal="right" vertical="center"/>
      <protection hidden="1"/>
    </xf>
    <xf numFmtId="0" fontId="0" fillId="9" borderId="0" xfId="0" applyFill="1" applyProtection="1">
      <protection hidden="1"/>
    </xf>
    <xf numFmtId="0" fontId="18" fillId="9" borderId="0" xfId="0" applyFont="1" applyFill="1" applyProtection="1">
      <protection hidden="1"/>
    </xf>
    <xf numFmtId="0" fontId="19" fillId="0" borderId="14" xfId="0" applyFont="1" applyBorder="1" applyAlignment="1">
      <alignment horizontal="center" vertical="center"/>
    </xf>
    <xf numFmtId="0" fontId="14" fillId="0" borderId="2" xfId="3" applyFont="1" applyBorder="1" applyAlignment="1">
      <alignment horizontal="center"/>
    </xf>
    <xf numFmtId="0" fontId="13" fillId="6" borderId="6" xfId="0" applyFont="1" applyFill="1" applyBorder="1" applyAlignment="1">
      <alignment horizontal="left" vertical="center"/>
    </xf>
    <xf numFmtId="0" fontId="14" fillId="0" borderId="2" xfId="3" applyFont="1" applyBorder="1" applyAlignment="1">
      <alignment horizontal="left"/>
    </xf>
    <xf numFmtId="0" fontId="13" fillId="6" borderId="15" xfId="0" applyFont="1" applyFill="1" applyBorder="1" applyAlignment="1">
      <alignment horizontal="center" vertical="center"/>
    </xf>
    <xf numFmtId="0" fontId="13" fillId="6" borderId="15" xfId="0" applyFont="1" applyFill="1" applyBorder="1" applyAlignment="1">
      <alignment horizontal="left" vertical="center"/>
    </xf>
    <xf numFmtId="42" fontId="13" fillId="6" borderId="15" xfId="0" applyNumberFormat="1" applyFont="1" applyFill="1" applyBorder="1" applyAlignment="1">
      <alignment horizontal="center" vertical="center"/>
    </xf>
    <xf numFmtId="14" fontId="13" fillId="6" borderId="15" xfId="0" applyNumberFormat="1" applyFont="1" applyFill="1" applyBorder="1" applyAlignment="1">
      <alignment horizontal="center" vertical="center"/>
    </xf>
    <xf numFmtId="0" fontId="14" fillId="10" borderId="2" xfId="3" applyNumberFormat="1" applyFont="1" applyFill="1" applyBorder="1" applyAlignment="1">
      <alignment horizontal="center"/>
    </xf>
    <xf numFmtId="0" fontId="14" fillId="10" borderId="2" xfId="3" applyNumberFormat="1" applyFont="1" applyFill="1" applyBorder="1" applyAlignment="1">
      <alignment horizontal="left"/>
    </xf>
    <xf numFmtId="0" fontId="14" fillId="10" borderId="2" xfId="0" applyFont="1" applyFill="1" applyBorder="1" applyAlignment="1">
      <alignment horizontal="center" vertical="center"/>
    </xf>
    <xf numFmtId="42" fontId="14" fillId="10" borderId="2" xfId="0" applyNumberFormat="1" applyFont="1" applyFill="1" applyBorder="1" applyAlignment="1">
      <alignment horizontal="center" vertical="center"/>
    </xf>
    <xf numFmtId="14" fontId="14" fillId="10" borderId="16" xfId="0" applyNumberFormat="1" applyFont="1" applyFill="1" applyBorder="1" applyAlignment="1">
      <alignment horizontal="center" vertical="center"/>
    </xf>
    <xf numFmtId="0" fontId="14" fillId="0" borderId="2" xfId="3" applyNumberFormat="1" applyFont="1" applyBorder="1" applyAlignment="1">
      <alignment horizontal="center"/>
    </xf>
    <xf numFmtId="0" fontId="14" fillId="0" borderId="2" xfId="3" applyNumberFormat="1" applyFont="1" applyBorder="1" applyAlignment="1">
      <alignment horizontal="left"/>
    </xf>
    <xf numFmtId="14" fontId="14" fillId="0" borderId="16" xfId="0" applyNumberFormat="1" applyFont="1" applyBorder="1" applyAlignment="1">
      <alignment horizontal="center" vertical="center"/>
    </xf>
    <xf numFmtId="14" fontId="14" fillId="0" borderId="17" xfId="0" applyNumberFormat="1" applyFont="1" applyBorder="1" applyAlignment="1">
      <alignment horizontal="center" vertical="center"/>
    </xf>
    <xf numFmtId="0" fontId="13" fillId="6" borderId="18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/>
    </xf>
    <xf numFmtId="15" fontId="1" fillId="0" borderId="13" xfId="0" applyNumberFormat="1" applyFont="1" applyBorder="1" applyAlignment="1">
      <alignment horizontal="center"/>
    </xf>
    <xf numFmtId="49" fontId="1" fillId="0" borderId="13" xfId="0" applyNumberFormat="1" applyFont="1" applyBorder="1" applyAlignment="1">
      <alignment horizontal="center"/>
    </xf>
    <xf numFmtId="15" fontId="1" fillId="0" borderId="13" xfId="0" applyNumberFormat="1" applyFont="1" applyBorder="1" applyAlignment="1">
      <alignment horizontal="left"/>
    </xf>
    <xf numFmtId="0" fontId="1" fillId="0" borderId="13" xfId="0" applyFont="1" applyFill="1" applyBorder="1" applyAlignment="1">
      <alignment horizontal="center" vertical="center"/>
    </xf>
    <xf numFmtId="0" fontId="1" fillId="0" borderId="13" xfId="0" applyFont="1" applyFill="1" applyBorder="1" applyAlignment="1">
      <alignment horizontal="left" vertical="center"/>
    </xf>
    <xf numFmtId="167" fontId="1" fillId="0" borderId="13" xfId="0" applyNumberFormat="1" applyFont="1" applyFill="1" applyBorder="1" applyAlignment="1">
      <alignment horizontal="center"/>
    </xf>
    <xf numFmtId="42" fontId="1" fillId="0" borderId="13" xfId="0" applyNumberFormat="1" applyFont="1" applyBorder="1" applyAlignment="1">
      <alignment horizontal="center"/>
    </xf>
    <xf numFmtId="0" fontId="14" fillId="10" borderId="16" xfId="0" applyFont="1" applyFill="1" applyBorder="1" applyAlignment="1">
      <alignment horizontal="center" vertical="center"/>
    </xf>
    <xf numFmtId="42" fontId="19" fillId="10" borderId="19" xfId="0" applyNumberFormat="1" applyFont="1" applyFill="1" applyBorder="1" applyAlignment="1">
      <alignment horizontal="center" vertical="center"/>
    </xf>
    <xf numFmtId="0" fontId="14" fillId="0" borderId="16" xfId="0" applyFont="1" applyBorder="1" applyAlignment="1">
      <alignment horizontal="center" vertical="center"/>
    </xf>
    <xf numFmtId="42" fontId="19" fillId="0" borderId="19" xfId="0" applyNumberFormat="1" applyFont="1" applyBorder="1" applyAlignment="1">
      <alignment horizontal="center" vertical="center"/>
    </xf>
    <xf numFmtId="14" fontId="14" fillId="10" borderId="17" xfId="0" applyNumberFormat="1" applyFont="1" applyFill="1" applyBorder="1" applyAlignment="1">
      <alignment horizontal="center" vertical="center"/>
    </xf>
    <xf numFmtId="0" fontId="14" fillId="10" borderId="17" xfId="0" applyFont="1" applyFill="1" applyBorder="1" applyAlignment="1">
      <alignment horizontal="center" vertical="center"/>
    </xf>
    <xf numFmtId="42" fontId="19" fillId="10" borderId="20" xfId="0" applyNumberFormat="1" applyFont="1" applyFill="1" applyBorder="1" applyAlignment="1">
      <alignment horizontal="center" vertical="center"/>
    </xf>
    <xf numFmtId="15" fontId="1" fillId="0" borderId="13" xfId="0" applyNumberFormat="1" applyFont="1" applyBorder="1" applyAlignment="1">
      <alignment horizontal="center"/>
    </xf>
    <xf numFmtId="15" fontId="1" fillId="0" borderId="13" xfId="0" applyNumberFormat="1" applyFont="1" applyBorder="1" applyAlignment="1">
      <alignment horizontal="left"/>
    </xf>
    <xf numFmtId="0" fontId="0" fillId="8" borderId="0" xfId="0" applyFill="1" applyAlignment="1">
      <alignment horizontal="center"/>
    </xf>
    <xf numFmtId="165" fontId="9" fillId="9" borderId="2" xfId="0" applyNumberFormat="1" applyFont="1" applyFill="1" applyBorder="1" applyAlignment="1" applyProtection="1">
      <alignment horizontal="center" vertical="center"/>
      <protection hidden="1"/>
    </xf>
    <xf numFmtId="0" fontId="12" fillId="9" borderId="0" xfId="0" applyFont="1" applyFill="1" applyBorder="1" applyAlignment="1" applyProtection="1">
      <alignment horizontal="left" vertical="center"/>
      <protection locked="0" hidden="1"/>
    </xf>
    <xf numFmtId="164" fontId="11" fillId="5" borderId="0" xfId="0" applyNumberFormat="1" applyFont="1" applyFill="1" applyBorder="1" applyAlignment="1" applyProtection="1">
      <alignment horizontal="center" vertical="top"/>
      <protection locked="0"/>
    </xf>
    <xf numFmtId="0" fontId="15" fillId="8" borderId="0" xfId="0" applyFont="1" applyFill="1" applyAlignment="1" applyProtection="1">
      <alignment horizontal="left" vertical="center"/>
      <protection hidden="1"/>
    </xf>
    <xf numFmtId="0" fontId="10" fillId="7" borderId="0" xfId="0" applyFont="1" applyFill="1" applyBorder="1" applyAlignment="1" applyProtection="1">
      <alignment horizontal="center" vertical="top"/>
      <protection hidden="1"/>
    </xf>
    <xf numFmtId="0" fontId="25" fillId="5" borderId="2" xfId="0" applyNumberFormat="1" applyFont="1" applyFill="1" applyBorder="1" applyAlignment="1" applyProtection="1">
      <alignment horizontal="center" vertical="center"/>
      <protection hidden="1"/>
    </xf>
    <xf numFmtId="0" fontId="0" fillId="2" borderId="8" xfId="0" applyFill="1" applyBorder="1" applyAlignment="1">
      <alignment horizontal="center"/>
    </xf>
  </cellXfs>
  <cellStyles count="4">
    <cellStyle name="Currency" xfId="2" builtinId="4"/>
    <cellStyle name="Normal" xfId="0" builtinId="0"/>
    <cellStyle name="Normal 5" xfId="1"/>
    <cellStyle name="Normal_ProductMaster" xfId="3"/>
  </cellStyles>
  <dxfs count="38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theme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auto="1"/>
        </top>
        <bottom/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</dxfs>
  <tableStyles count="0" defaultTableStyle="TableStyleMedium2" defaultPivotStyle="PivotStyleLight16"/>
  <colors>
    <mruColors>
      <color rgb="FFFFFF99"/>
      <color rgb="FF0000EE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07517440"/>
        <c:axId val="107518976"/>
      </c:barChart>
      <c:catAx>
        <c:axId val="1075174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07518976"/>
        <c:crosses val="autoZero"/>
        <c:auto val="1"/>
        <c:lblAlgn val="ctr"/>
        <c:lblOffset val="100"/>
        <c:noMultiLvlLbl val="0"/>
      </c:catAx>
      <c:valAx>
        <c:axId val="10751897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07517440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323850</xdr:colOff>
          <xdr:row>2</xdr:row>
          <xdr:rowOff>0</xdr:rowOff>
        </xdr:to>
        <xdr:sp macro="" textlink="">
          <xdr:nvSpPr>
            <xdr:cNvPr id="11265" name="reportForm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Print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323850</xdr:colOff>
          <xdr:row>2</xdr:row>
          <xdr:rowOff>0</xdr:rowOff>
        </xdr:to>
        <xdr:sp macro="" textlink="">
          <xdr:nvSpPr>
            <xdr:cNvPr id="34817" name="reportForm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8F2A61E8-D43E-4892-BC27-B617ED8D0E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Print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K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123825</xdr:colOff>
      <xdr:row>12</xdr:row>
      <xdr:rowOff>114300</xdr:rowOff>
    </xdr:from>
    <xdr:to>
      <xdr:col>19</xdr:col>
      <xdr:colOff>0</xdr:colOff>
      <xdr:row>14</xdr:row>
      <xdr:rowOff>118335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9953625" y="2400300"/>
          <a:ext cx="30289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Relax! Stock Is Above Re-Order Level.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502773</xdr:colOff>
      <xdr:row>14</xdr:row>
      <xdr:rowOff>85725</xdr:rowOff>
    </xdr:from>
    <xdr:ext cx="4774077" cy="27622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>
        <a:xfrm>
          <a:off x="6351123" y="2771775"/>
          <a:ext cx="4774077" cy="276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marL="0" indent="0" algn="l"/>
          <a:fld id="{455EFD9E-04D8-4D37-90F2-BBA855E61CE9}" type="TxLink">
            <a:rPr lang="en-US" sz="13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WSA SOYA CHUNKS 200GX15</a:t>
          </a:fld>
          <a:endParaRPr lang="en-US" sz="13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323851</xdr:colOff>
      <xdr:row>15</xdr:row>
      <xdr:rowOff>123826</xdr:rowOff>
    </xdr:from>
    <xdr:to>
      <xdr:col>14</xdr:col>
      <xdr:colOff>381001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180975</xdr:colOff>
      <xdr:row>7</xdr:row>
      <xdr:rowOff>142875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10010775" y="147637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19414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147032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66676</xdr:colOff>
      <xdr:row>7</xdr:row>
      <xdr:rowOff>114300</xdr:rowOff>
    </xdr:from>
    <xdr:to>
      <xdr:col>17</xdr:col>
      <xdr:colOff>514350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9896476" y="1447800"/>
          <a:ext cx="2771774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85726</xdr:colOff>
      <xdr:row>3</xdr:row>
      <xdr:rowOff>95251</xdr:rowOff>
    </xdr:from>
    <xdr:to>
      <xdr:col>12</xdr:col>
      <xdr:colOff>476250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6477001" y="666751"/>
          <a:ext cx="2752724" cy="704849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95249</xdr:colOff>
      <xdr:row>7</xdr:row>
      <xdr:rowOff>161925</xdr:rowOff>
    </xdr:from>
    <xdr:to>
      <xdr:col>12</xdr:col>
      <xdr:colOff>466724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6486524" y="1495425"/>
          <a:ext cx="2733675" cy="69532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66675</xdr:colOff>
      <xdr:row>3</xdr:row>
      <xdr:rowOff>76200</xdr:rowOff>
    </xdr:from>
    <xdr:to>
      <xdr:col>17</xdr:col>
      <xdr:colOff>533400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9896475" y="647700"/>
          <a:ext cx="2790825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$(200,402)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MainModule.Expiry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95250</xdr:colOff>
      <xdr:row>9</xdr:row>
      <xdr:rowOff>85725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6486525" y="18002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$(200,402)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542925</xdr:colOff>
          <xdr:row>12</xdr:row>
          <xdr:rowOff>171450</xdr:rowOff>
        </xdr:from>
        <xdr:to>
          <xdr:col>13</xdr:col>
          <xdr:colOff>381000</xdr:colOff>
          <xdr:row>14</xdr:row>
          <xdr:rowOff>57150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7</xdr:row>
          <xdr:rowOff>19050</xdr:rowOff>
        </xdr:from>
        <xdr:to>
          <xdr:col>7</xdr:col>
          <xdr:colOff>457200</xdr:colOff>
          <xdr:row>8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Override 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0</xdr:row>
      <xdr:rowOff>66675</xdr:rowOff>
    </xdr:from>
    <xdr:to>
      <xdr:col>12</xdr:col>
      <xdr:colOff>276225</xdr:colOff>
      <xdr:row>2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0896600" y="66675"/>
          <a:ext cx="895350" cy="27622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9525</xdr:rowOff>
    </xdr:from>
    <xdr:to>
      <xdr:col>11</xdr:col>
      <xdr:colOff>247650</xdr:colOff>
      <xdr:row>1</xdr:row>
      <xdr:rowOff>76200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1449050" y="9525"/>
          <a:ext cx="895350" cy="21907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0</xdr:rowOff>
    </xdr:from>
    <xdr:to>
      <xdr:col>11</xdr:col>
      <xdr:colOff>247650</xdr:colOff>
      <xdr:row>1</xdr:row>
      <xdr:rowOff>95250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1496675" y="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1</xdr:col>
      <xdr:colOff>2743200</xdr:colOff>
      <xdr:row>0</xdr:row>
      <xdr:rowOff>114300</xdr:rowOff>
    </xdr:from>
    <xdr:to>
      <xdr:col>2</xdr:col>
      <xdr:colOff>723900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5148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1704975</xdr:colOff>
      <xdr:row>6</xdr:row>
      <xdr:rowOff>190501</xdr:rowOff>
    </xdr:from>
    <xdr:to>
      <xdr:col>2</xdr:col>
      <xdr:colOff>9525</xdr:colOff>
      <xdr:row>7</xdr:row>
      <xdr:rowOff>85725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3476625" y="1743076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1390650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0" y="0"/>
          <a:ext cx="621982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0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1</xdr:col>
      <xdr:colOff>2933700</xdr:colOff>
      <xdr:row>0</xdr:row>
      <xdr:rowOff>114300</xdr:rowOff>
    </xdr:from>
    <xdr:to>
      <xdr:col>2</xdr:col>
      <xdr:colOff>1247775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49580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1371600</xdr:colOff>
      <xdr:row>6</xdr:row>
      <xdr:rowOff>238126</xdr:rowOff>
    </xdr:from>
    <xdr:to>
      <xdr:col>2</xdr:col>
      <xdr:colOff>9525</xdr:colOff>
      <xdr:row>7</xdr:row>
      <xdr:rowOff>133350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2933700" y="17907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YED/Desktop/VBA_Programming/6_Inventory_Management/3_Revisions/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Omen" refreshedDate="43878.758519560186" createdVersion="6" refreshedVersion="6" minRefreshableVersion="3" recordCount="2274">
  <cacheSource type="worksheet">
    <worksheetSource ref="A1:J2275" sheet="ProductMaster"/>
  </cacheSource>
  <cacheFields count="10">
    <cacheField name="S No." numFmtId="0">
      <sharedItems containsSemiMixedTypes="0" containsString="0" containsNumber="1" containsInteger="1" minValue="1" maxValue="2274"/>
    </cacheField>
    <cacheField name="Product ID" numFmtId="0">
      <sharedItems containsMixedTypes="1" containsNumber="1" containsInteger="1" minValue="106" maxValue="106"/>
    </cacheField>
    <cacheField name="Product Name" numFmtId="0">
      <sharedItems/>
    </cacheField>
    <cacheField name="Product Description" numFmtId="0">
      <sharedItems containsNonDate="0" containsString="0" containsBlank="1"/>
    </cacheField>
    <cacheField name="Product Category" numFmtId="0">
      <sharedItems containsNonDate="0" containsBlank="1" count="6">
        <m/>
        <s v="Plastic" u="1"/>
        <s v="Bottles" u="1"/>
        <s v="Bottled" u="1"/>
        <s v="Latest" u="1"/>
        <s v="Special" u="1"/>
      </sharedItems>
    </cacheField>
    <cacheField name="Unit Price" numFmtId="42">
      <sharedItems containsNonDate="0" containsString="0" containsBlank="1"/>
    </cacheField>
    <cacheField name="Expiry" numFmtId="14">
      <sharedItems containsDate="1" containsMixedTypes="1" minDate="2019-12-31T00:00:00" maxDate="2024-05-01T00:00:00"/>
    </cacheField>
    <cacheField name="Reorder Level" numFmtId="0">
      <sharedItems containsNonDate="0" containsString="0" containsBlank="1"/>
    </cacheField>
    <cacheField name="Current Stock" numFmtId="0">
      <sharedItems containsSemiMixedTypes="0" containsString="0" containsNumber="1" minValue="-706" maxValue="4818"/>
    </cacheField>
    <cacheField name="Value" numFmtId="42">
      <sharedItems containsSemiMixedTypes="0" containsString="0" containsNumber="1" minValue="-29252.91999999994" maxValue="666.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74">
  <r>
    <n v="1"/>
    <n v="106"/>
    <s v="MARVEL TEA RED PREMIUM 1KGX14"/>
    <m/>
    <x v="0"/>
    <m/>
    <d v="2021-03-31T00:00:00"/>
    <m/>
    <n v="42.43"/>
    <n v="4"/>
  </r>
  <r>
    <n v="2"/>
    <s v="A1"/>
    <s v="A1 ALUBUKHARA 200GX10"/>
    <m/>
    <x v="0"/>
    <m/>
    <d v="2021-08-31T00:00:00"/>
    <m/>
    <n v="78"/>
    <n v="12"/>
  </r>
  <r>
    <n v="3"/>
    <s v="A10"/>
    <s v="ALPAVIT MILK PWD 25KG X1"/>
    <m/>
    <x v="0"/>
    <m/>
    <d v="2020-10-31T00:00:00"/>
    <m/>
    <n v="58"/>
    <n v="65"/>
  </r>
  <r>
    <n v="4"/>
    <s v="A100"/>
    <s v="SHOPPERS BIG "/>
    <m/>
    <x v="0"/>
    <m/>
    <s v=""/>
    <m/>
    <n v="0"/>
    <n v="0"/>
  </r>
  <r>
    <n v="5"/>
    <s v="A101"/>
    <s v="SHOPPERS MED "/>
    <m/>
    <x v="0"/>
    <m/>
    <s v=""/>
    <m/>
    <n v="0"/>
    <n v="0"/>
  </r>
  <r>
    <n v="6"/>
    <s v="A102"/>
    <s v="SOCKSX1"/>
    <m/>
    <x v="0"/>
    <m/>
    <s v=""/>
    <m/>
    <n v="0"/>
    <n v="0"/>
  </r>
  <r>
    <n v="7"/>
    <s v="A103"/>
    <s v="SOY SAUCE DARK 150 ML X 12"/>
    <m/>
    <x v="0"/>
    <m/>
    <d v="2022-05-01T00:00:00"/>
    <m/>
    <n v="34"/>
    <n v="-67.28"/>
  </r>
  <r>
    <n v="8"/>
    <s v="A104"/>
    <s v="SOY SAUCE LIGHT 150 ML X 12"/>
    <m/>
    <x v="0"/>
    <m/>
    <s v=""/>
    <m/>
    <n v="0"/>
    <n v="0"/>
  </r>
  <r>
    <n v="9"/>
    <s v="A105"/>
    <s v="SOYA  SAUCE 200 ML X 6"/>
    <m/>
    <x v="0"/>
    <m/>
    <s v=""/>
    <m/>
    <n v="0"/>
    <n v="0"/>
  </r>
  <r>
    <n v="10"/>
    <s v="A106"/>
    <s v="SWEET CHICKEN CHILLI SAUCE 800 X 12  COOK"/>
    <m/>
    <x v="0"/>
    <m/>
    <d v="2020-09-03T00:00:00"/>
    <m/>
    <n v="203"/>
    <n v="-144.27000000000001"/>
  </r>
  <r>
    <n v="11"/>
    <s v="A107"/>
    <s v="SEWING MACHINE WOODEN X 1"/>
    <m/>
    <x v="0"/>
    <m/>
    <d v="2020-01-01T00:00:00"/>
    <m/>
    <n v="115"/>
    <n v="2"/>
  </r>
  <r>
    <n v="12"/>
    <s v="A108"/>
    <s v="SWSEWING MACHINE WOODEN X 1"/>
    <m/>
    <x v="0"/>
    <m/>
    <s v=""/>
    <m/>
    <n v="-6"/>
    <n v="-279"/>
  </r>
  <r>
    <n v="13"/>
    <s v="A109"/>
    <s v="KHANUM VEGETABLE GHEE 12.5 KG X 1"/>
    <m/>
    <x v="0"/>
    <m/>
    <d v="2021-04-23T00:00:00"/>
    <m/>
    <n v="47"/>
    <n v="-69.959999999999994"/>
  </r>
  <r>
    <n v="14"/>
    <s v="A11"/>
    <s v="BIGEN  N59-6GX6"/>
    <m/>
    <x v="0"/>
    <m/>
    <d v="2020-12-31T00:00:00"/>
    <m/>
    <n v="33.17"/>
    <n v="-13.54"/>
  </r>
  <r>
    <n v="15"/>
    <s v="A110"/>
    <s v="TATA TEA 1 KG X 12"/>
    <m/>
    <x v="0"/>
    <m/>
    <d v="2021-08-28T00:00:00"/>
    <m/>
    <n v="228.90999999999997"/>
    <n v="-3994.8800000000028"/>
  </r>
  <r>
    <n v="16"/>
    <s v="A111"/>
    <s v="TATA TEA 250 G X 48"/>
    <m/>
    <x v="0"/>
    <m/>
    <d v="2021-08-28T00:00:00"/>
    <m/>
    <n v="38"/>
    <n v="-394.02"/>
  </r>
  <r>
    <n v="17"/>
    <s v="A112"/>
    <s v="TATA TEA 500 G X 24"/>
    <m/>
    <x v="0"/>
    <m/>
    <d v="2021-07-31T00:00:00"/>
    <m/>
    <n v="65.13"/>
    <n v="-3591.0800000000013"/>
  </r>
  <r>
    <n v="18"/>
    <s v="A113"/>
    <s v="THAI CHILLI SAUCE 435 G X 12"/>
    <m/>
    <x v="0"/>
    <m/>
    <s v=""/>
    <m/>
    <n v="0"/>
    <n v="0"/>
  </r>
  <r>
    <n v="19"/>
    <s v="A114"/>
    <s v="TIBET PWD BIG X 6"/>
    <m/>
    <x v="0"/>
    <m/>
    <s v=""/>
    <m/>
    <n v="0"/>
    <n v="0"/>
  </r>
  <r>
    <n v="20"/>
    <s v="A115"/>
    <s v="TIBET SNOW S/4 5CC X 12"/>
    <m/>
    <x v="0"/>
    <m/>
    <s v=""/>
    <m/>
    <n v="0"/>
    <n v="0"/>
  </r>
  <r>
    <n v="21"/>
    <s v="A116"/>
    <s v="TIBET TALCUM PWD 85 G X 6"/>
    <m/>
    <x v="0"/>
    <m/>
    <s v=""/>
    <m/>
    <n v="0"/>
    <n v="0"/>
  </r>
  <r>
    <n v="22"/>
    <s v="A117"/>
    <s v="SUPARI TULSI PAN MASALA X 12"/>
    <m/>
    <x v="0"/>
    <m/>
    <s v=""/>
    <m/>
    <n v="0"/>
    <n v="0"/>
  </r>
  <r>
    <n v="23"/>
    <s v="A118"/>
    <s v="TWIST GUAVA JUICE 1LTX12"/>
    <m/>
    <x v="0"/>
    <m/>
    <s v=""/>
    <m/>
    <n v="0"/>
    <n v="0"/>
  </r>
  <r>
    <n v="24"/>
    <s v="A119"/>
    <s v="TWIST MIX JUICE 1 LT X 12"/>
    <m/>
    <x v="0"/>
    <m/>
    <s v=""/>
    <m/>
    <n v="0"/>
    <n v="0"/>
  </r>
  <r>
    <n v="25"/>
    <s v="A12"/>
    <s v="BLANKET BIG SIZEX1"/>
    <m/>
    <x v="0"/>
    <m/>
    <s v=""/>
    <m/>
    <n v="0"/>
    <n v="0"/>
  </r>
  <r>
    <n v="26"/>
    <s v="A120"/>
    <s v="VASELINE 100 X 12"/>
    <m/>
    <x v="0"/>
    <m/>
    <d v="2020-01-01T00:00:00"/>
    <m/>
    <n v="1.92"/>
    <n v="17.3"/>
  </r>
  <r>
    <n v="27"/>
    <s v="A121"/>
    <s v="VASLINE 50 G X 12"/>
    <m/>
    <x v="0"/>
    <m/>
    <d v="2020-01-01T00:00:00"/>
    <m/>
    <n v="9"/>
    <n v="-21.56"/>
  </r>
  <r>
    <n v="28"/>
    <s v="A122"/>
    <s v="VICCO TOOTHPASTE 100GX10"/>
    <m/>
    <x v="0"/>
    <m/>
    <d v="2020-01-31T00:00:00"/>
    <m/>
    <n v="15.9"/>
    <n v="2"/>
  </r>
  <r>
    <n v="29"/>
    <s v="A123"/>
    <s v="VICCO TOOTHPASTE 200GX10"/>
    <m/>
    <x v="0"/>
    <m/>
    <s v=""/>
    <m/>
    <n v="0"/>
    <n v="0"/>
  </r>
  <r>
    <n v="30"/>
    <s v="A124"/>
    <s v="VICKS X 12"/>
    <m/>
    <x v="0"/>
    <m/>
    <s v=""/>
    <m/>
    <n v="0"/>
    <n v="0"/>
  </r>
  <r>
    <n v="31"/>
    <s v="A125"/>
    <s v="YOUNG COCONUT WATERX24   offerta "/>
    <m/>
    <x v="0"/>
    <m/>
    <s v=""/>
    <m/>
    <n v="0"/>
    <n v="0"/>
  </r>
  <r>
    <n v="32"/>
    <s v="A127"/>
    <s v="PARACHUTE COCONUT OIL 200 ML X 12"/>
    <m/>
    <x v="0"/>
    <m/>
    <s v=""/>
    <m/>
    <n v="0"/>
    <n v="0"/>
  </r>
  <r>
    <n v="33"/>
    <s v="A128"/>
    <s v="BROKEN RISO 20KGX1"/>
    <m/>
    <x v="0"/>
    <m/>
    <d v="2020-01-02T00:00:00"/>
    <m/>
    <n v="125"/>
    <n v="-43.95"/>
  </r>
  <r>
    <n v="34"/>
    <s v="A129"/>
    <s v="PUNJABI WADI 400GX12"/>
    <m/>
    <x v="0"/>
    <m/>
    <s v=""/>
    <m/>
    <n v="0"/>
    <n v="0"/>
  </r>
  <r>
    <n v="35"/>
    <s v="A13"/>
    <s v="BLANKET MED SIZE X1"/>
    <m/>
    <x v="0"/>
    <m/>
    <s v=""/>
    <m/>
    <n v="0"/>
    <n v="0"/>
  </r>
  <r>
    <n v="36"/>
    <s v="A130"/>
    <s v="FAIR&amp;LOVELY FOR MENX12"/>
    <m/>
    <x v="0"/>
    <m/>
    <s v=""/>
    <m/>
    <n v="0"/>
    <n v="0"/>
  </r>
  <r>
    <n v="37"/>
    <s v="A131"/>
    <s v="HASHMI SURMA X12"/>
    <m/>
    <x v="0"/>
    <m/>
    <s v=""/>
    <m/>
    <n v="0"/>
    <n v="0"/>
  </r>
  <r>
    <n v="38"/>
    <s v="A132"/>
    <s v="TANG MANGO 340G X 24"/>
    <m/>
    <x v="0"/>
    <m/>
    <s v=""/>
    <m/>
    <n v="0"/>
    <n v="0"/>
  </r>
  <r>
    <n v="39"/>
    <s v="A134"/>
    <s v="MAGGI MASALA FAMILY PACK 1x24"/>
    <m/>
    <x v="0"/>
    <m/>
    <s v=""/>
    <m/>
    <n v="0"/>
    <n v="0"/>
  </r>
  <r>
    <n v="40"/>
    <s v="A135"/>
    <s v="QURSHI SYRUP ALMOND 800 ml"/>
    <m/>
    <x v="0"/>
    <m/>
    <s v=""/>
    <m/>
    <n v="0"/>
    <n v="0"/>
  </r>
  <r>
    <n v="41"/>
    <s v="A136"/>
    <s v="VASLINE 250GX6  "/>
    <m/>
    <x v="0"/>
    <m/>
    <d v="2022-06-30T00:00:00"/>
    <m/>
    <n v="19"/>
    <n v="-79.5"/>
  </r>
  <r>
    <n v="42"/>
    <s v="A137"/>
    <s v="A1 CLOVE OIL 30MLX12"/>
    <m/>
    <x v="0"/>
    <m/>
    <s v=""/>
    <m/>
    <n v="0"/>
    <n v="0"/>
  </r>
  <r>
    <n v="43"/>
    <s v="A138"/>
    <s v="CREAM FAIZA LARGE X 12"/>
    <m/>
    <x v="0"/>
    <m/>
    <d v="2020-01-01T00:00:00"/>
    <m/>
    <n v="29.75"/>
    <n v="-20.94"/>
  </r>
  <r>
    <n v="44"/>
    <s v="A139"/>
    <s v="CREAM FAIZA SMALLX6"/>
    <m/>
    <x v="0"/>
    <m/>
    <s v=""/>
    <m/>
    <n v="0"/>
    <n v="0"/>
  </r>
  <r>
    <n v="45"/>
    <s v="A14"/>
    <s v="BOURNVITA 500GX15"/>
    <m/>
    <x v="0"/>
    <m/>
    <d v="2020-09-30T00:00:00"/>
    <m/>
    <n v="34"/>
    <n v="30.299999999999997"/>
  </r>
  <r>
    <n v="46"/>
    <s v="A140"/>
    <s v="CREAM GOLDEN PEARL X6"/>
    <m/>
    <x v="0"/>
    <m/>
    <s v=""/>
    <m/>
    <n v="0"/>
    <n v="0"/>
  </r>
  <r>
    <n v="47"/>
    <s v="A141"/>
    <s v="PRESSURE COOKER 5 LT KNIGHT X1"/>
    <m/>
    <x v="0"/>
    <m/>
    <s v=""/>
    <m/>
    <n v="0"/>
    <n v="0"/>
  </r>
  <r>
    <n v="48"/>
    <s v="A142"/>
    <s v="PRESSURE COOKER 3LT X1**"/>
    <m/>
    <x v="0"/>
    <m/>
    <d v="2020-01-01T00:00:00"/>
    <m/>
    <n v="66"/>
    <n v="2"/>
  </r>
  <r>
    <n v="49"/>
    <s v="A143"/>
    <s v="PRESSURE COOKER CHEF 7LT"/>
    <m/>
    <x v="0"/>
    <m/>
    <s v=""/>
    <m/>
    <n v="0"/>
    <n v="0"/>
  </r>
  <r>
    <n v="50"/>
    <s v="A144"/>
    <s v="PRESSURE COOKER CHEF 9LT"/>
    <m/>
    <x v="0"/>
    <m/>
    <d v="2020-01-03T00:00:00"/>
    <m/>
    <n v="218"/>
    <n v="-93.94"/>
  </r>
  <r>
    <n v="51"/>
    <s v="A145"/>
    <s v="PRESSURE COOKER CHEF 11 LT"/>
    <m/>
    <x v="0"/>
    <m/>
    <s v=""/>
    <m/>
    <n v="0"/>
    <n v="0"/>
  </r>
  <r>
    <n v="52"/>
    <s v="A15"/>
    <s v="CIPOLE FRESCO 5KG "/>
    <m/>
    <x v="0"/>
    <m/>
    <d v="2020-01-01T00:00:00"/>
    <m/>
    <n v="4818"/>
    <n v="-2255.5300000000011"/>
  </r>
  <r>
    <n v="53"/>
    <s v="A150"/>
    <s v="SUPARI BOMBAY 1 X12"/>
    <m/>
    <x v="0"/>
    <m/>
    <d v="2020-12-01T00:00:00"/>
    <m/>
    <n v="23.5"/>
    <n v="202.43"/>
  </r>
  <r>
    <n v="54"/>
    <s v="A151"/>
    <s v="SUPARI SANNY 1X12"/>
    <m/>
    <x v="0"/>
    <m/>
    <s v=""/>
    <m/>
    <n v="0"/>
    <n v="0"/>
  </r>
  <r>
    <n v="55"/>
    <s v="A152"/>
    <s v="SUPARI 7 STAR 1X12"/>
    <m/>
    <x v="0"/>
    <m/>
    <s v=""/>
    <m/>
    <n v="0"/>
    <n v="0"/>
  </r>
  <r>
    <n v="56"/>
    <s v="A16"/>
    <s v="CLOVES OIL"/>
    <m/>
    <x v="0"/>
    <m/>
    <s v=""/>
    <m/>
    <n v="0"/>
    <n v="0"/>
  </r>
  <r>
    <n v="57"/>
    <s v="A17"/>
    <s v="COCONUT WHOLEX1PCS"/>
    <m/>
    <x v="0"/>
    <m/>
    <s v=""/>
    <m/>
    <n v="0"/>
    <n v="0"/>
  </r>
  <r>
    <n v="58"/>
    <s v="A18"/>
    <s v="COLGATE TOOTHPASTE 200GX12"/>
    <m/>
    <x v="0"/>
    <m/>
    <s v=""/>
    <m/>
    <n v="0"/>
    <n v="0"/>
  </r>
  <r>
    <n v="59"/>
    <s v="A19"/>
    <s v="COUS COUS FINE 1KGX12 no"/>
    <m/>
    <x v="0"/>
    <m/>
    <s v=""/>
    <m/>
    <n v="0"/>
    <n v="0"/>
  </r>
  <r>
    <n v="60"/>
    <s v="A2"/>
    <s v="A1 ANARDANA WHOLE 100GX20"/>
    <m/>
    <x v="0"/>
    <m/>
    <d v="2020-12-31T00:00:00"/>
    <m/>
    <n v="31"/>
    <n v="-37.6"/>
  </r>
  <r>
    <n v="61"/>
    <s v="A20"/>
    <s v="COUSCOUS MARAKISH FINE 1KGX10"/>
    <m/>
    <x v="0"/>
    <m/>
    <d v="2020-12-17T00:00:00"/>
    <m/>
    <n v="169"/>
    <n v="11.000000000000004"/>
  </r>
  <r>
    <n v="62"/>
    <s v="A200"/>
    <s v="TATA TEA 1KGX12 (UK)"/>
    <m/>
    <x v="0"/>
    <m/>
    <d v="2020-04-30T00:00:00"/>
    <m/>
    <n v="192.58"/>
    <n v="-1666.3999999999999"/>
  </r>
  <r>
    <n v="63"/>
    <s v="A21"/>
    <s v="COUSCOUS MARAKISH MEDIUM 1KGX10"/>
    <m/>
    <x v="0"/>
    <m/>
    <s v=""/>
    <m/>
    <n v="-1"/>
    <n v="-13.899999999999999"/>
  </r>
  <r>
    <n v="64"/>
    <s v="A22"/>
    <s v="COUSCOUS MEDIO 1KGX12"/>
    <m/>
    <x v="0"/>
    <m/>
    <d v="2021-02-28T00:00:00"/>
    <m/>
    <n v="29.92"/>
    <n v="-15.200000000000003"/>
  </r>
  <r>
    <n v="65"/>
    <s v="A23"/>
    <s v="DATTERI  RAMATI  1KGX12"/>
    <m/>
    <x v="0"/>
    <m/>
    <s v=""/>
    <m/>
    <n v="0"/>
    <n v="0"/>
  </r>
  <r>
    <n v="66"/>
    <s v="A24"/>
    <s v="DATTERI STANDARD 1KGX12"/>
    <m/>
    <x v="0"/>
    <m/>
    <s v=""/>
    <m/>
    <n v="0"/>
    <n v="0"/>
  </r>
  <r>
    <n v="67"/>
    <s v="A25"/>
    <s v="DATTERI RAMATI 500GX15"/>
    <m/>
    <x v="0"/>
    <m/>
    <s v=""/>
    <m/>
    <n v="0"/>
    <n v="0"/>
  </r>
  <r>
    <n v="68"/>
    <s v="A26"/>
    <s v="DATTERI ST 250GX24"/>
    <m/>
    <x v="0"/>
    <m/>
    <s v=""/>
    <m/>
    <n v="0"/>
    <n v="0"/>
  </r>
  <r>
    <n v="69"/>
    <s v="A27"/>
    <s v="DE-DE 250MLX12"/>
    <m/>
    <x v="0"/>
    <m/>
    <d v="2022-06-30T00:00:00"/>
    <m/>
    <n v="60"/>
    <n v="0"/>
  </r>
  <r>
    <n v="70"/>
    <s v="A28"/>
    <s v="DE-DE 500MLX6"/>
    <m/>
    <x v="0"/>
    <m/>
    <s v=""/>
    <m/>
    <n v="0"/>
    <n v="0"/>
  </r>
  <r>
    <n v="71"/>
    <s v="A29"/>
    <s v="DE-DE 750MLX6"/>
    <m/>
    <x v="0"/>
    <m/>
    <d v="2021-05-01T00:00:00"/>
    <m/>
    <n v="-1"/>
    <n v="-95.800000000000011"/>
  </r>
  <r>
    <n v="72"/>
    <s v="A3"/>
    <s v="A1 BANFASHAX12"/>
    <m/>
    <x v="0"/>
    <m/>
    <d v="2021-01-30T00:00:00"/>
    <m/>
    <n v="22"/>
    <n v="15.48"/>
  </r>
  <r>
    <n v="73"/>
    <s v="A30"/>
    <s v="PEAR SOAP 125GX12"/>
    <m/>
    <x v="0"/>
    <m/>
    <d v="2020-01-01T00:00:00"/>
    <m/>
    <n v="39"/>
    <n v="0.30000000000000071"/>
  </r>
  <r>
    <n v="74"/>
    <s v="A31"/>
    <s v="FABBRICS X 46 MTR"/>
    <m/>
    <x v="0"/>
    <m/>
    <s v=""/>
    <m/>
    <n v="0"/>
    <n v="0"/>
  </r>
  <r>
    <n v="75"/>
    <s v="A32"/>
    <s v="FAIR &amp; LOVELY  X12"/>
    <m/>
    <x v="0"/>
    <m/>
    <d v="2020-10-18T00:00:00"/>
    <m/>
    <n v="26"/>
    <n v="-13.949999999999998"/>
  </r>
  <r>
    <n v="76"/>
    <s v="A33"/>
    <s v="GAJAK 200 G X10"/>
    <m/>
    <x v="0"/>
    <m/>
    <s v=""/>
    <m/>
    <n v="0"/>
    <n v="0"/>
  </r>
  <r>
    <n v="77"/>
    <s v="A34"/>
    <s v="GINGER FRESH X 1 "/>
    <m/>
    <x v="0"/>
    <m/>
    <d v="2020-01-01T00:00:00"/>
    <m/>
    <n v="1233"/>
    <n v="-5434"/>
  </r>
  <r>
    <n v="78"/>
    <s v="A35"/>
    <s v="GREEN TEA 200 G X 60"/>
    <m/>
    <x v="0"/>
    <m/>
    <d v="2023-03-01T00:00:00"/>
    <m/>
    <n v="26.38"/>
    <n v="114.84"/>
  </r>
  <r>
    <n v="79"/>
    <s v="A36"/>
    <s v="GREEN TEA 999 - 250 G X 48"/>
    <m/>
    <x v="0"/>
    <m/>
    <s v=""/>
    <m/>
    <n v="0"/>
    <n v="0"/>
  </r>
  <r>
    <n v="80"/>
    <s v="A37"/>
    <s v="GREEN TEA CAMEL 4011 200 G X 48"/>
    <m/>
    <x v="0"/>
    <m/>
    <d v="2024-04-30T00:00:00"/>
    <m/>
    <n v="-0.62"/>
    <n v="-139.34"/>
  </r>
  <r>
    <n v="81"/>
    <s v="A38"/>
    <s v="GRIPE WATER 150 ML X 6"/>
    <m/>
    <x v="0"/>
    <m/>
    <s v=""/>
    <m/>
    <n v="0"/>
    <n v="0"/>
  </r>
  <r>
    <n v="82"/>
    <s v="A39"/>
    <s v="COCA COLA 1.75 LT X 8"/>
    <m/>
    <x v="0"/>
    <m/>
    <s v=""/>
    <m/>
    <n v="0"/>
    <n v="0"/>
  </r>
  <r>
    <n v="83"/>
    <s v="A4"/>
    <s v="A1 DRY DATE POUCH 200GX20"/>
    <m/>
    <x v="0"/>
    <m/>
    <s v=""/>
    <m/>
    <n v="0"/>
    <n v="0"/>
  </r>
  <r>
    <n v="84"/>
    <s v="A40"/>
    <s v="HARISSA 135 G X 30"/>
    <m/>
    <x v="0"/>
    <m/>
    <d v="2021-09-30T00:00:00"/>
    <m/>
    <n v="92.23"/>
    <n v="-18.600000000000001"/>
  </r>
  <r>
    <n v="85"/>
    <s v="A41"/>
    <s v="HARISSA 380 G X 24"/>
    <m/>
    <x v="0"/>
    <m/>
    <d v="2020-01-01T00:00:00"/>
    <m/>
    <n v="192"/>
    <n v="-38.569999999999993"/>
  </r>
  <r>
    <n v="86"/>
    <s v="A42"/>
    <s v="HASHMI KAJAL X10"/>
    <m/>
    <x v="0"/>
    <m/>
    <d v="2022-05-30T00:00:00"/>
    <m/>
    <n v="7"/>
    <n v="-8.9"/>
  </r>
  <r>
    <n v="87"/>
    <s v="A43"/>
    <s v="HEAD &amp; SHOULDERS 250MLX6"/>
    <m/>
    <x v="0"/>
    <m/>
    <s v=""/>
    <m/>
    <n v="0"/>
    <n v="0"/>
  </r>
  <r>
    <n v="88"/>
    <s v="A44"/>
    <s v="HEAD&amp;SHOULDERS 200MLX6"/>
    <m/>
    <x v="0"/>
    <m/>
    <s v=""/>
    <m/>
    <n v="0"/>
    <n v="0"/>
  </r>
  <r>
    <n v="89"/>
    <s v="A45"/>
    <s v="HEAD&amp;SHOULDERS400MLX6"/>
    <m/>
    <x v="0"/>
    <m/>
    <d v="2020-04-30T00:00:00"/>
    <m/>
    <n v="105"/>
    <n v="39.75"/>
  </r>
  <r>
    <n v="90"/>
    <s v="A46"/>
    <s v="HING 50 G X 10"/>
    <m/>
    <x v="0"/>
    <m/>
    <d v="2020-12-29T00:00:00"/>
    <m/>
    <n v="35"/>
    <n v="-41"/>
  </r>
  <r>
    <n v="91"/>
    <s v="A47"/>
    <s v="HORLICKS 200 G X 12"/>
    <m/>
    <x v="0"/>
    <m/>
    <s v=""/>
    <m/>
    <n v="0"/>
    <n v="0"/>
  </r>
  <r>
    <n v="92"/>
    <s v="A48"/>
    <s v="HORLICKS 500 G X 24"/>
    <m/>
    <x v="0"/>
    <m/>
    <s v=""/>
    <m/>
    <n v="0"/>
    <n v="0"/>
  </r>
  <r>
    <n v="93"/>
    <s v="A49"/>
    <s v="HORLICKS 500 G X 6"/>
    <m/>
    <x v="0"/>
    <m/>
    <s v=""/>
    <m/>
    <n v="0"/>
    <n v="0"/>
  </r>
  <r>
    <n v="94"/>
    <s v="A5"/>
    <s v="A1 KALA NIMAK PWD200GX10"/>
    <m/>
    <x v="0"/>
    <m/>
    <d v="2021-08-31T00:00:00"/>
    <m/>
    <n v="310"/>
    <n v="-25.249999999999996"/>
  </r>
  <r>
    <n v="95"/>
    <s v="A50"/>
    <s v="HORLICKS ORIG 300 G X 6"/>
    <m/>
    <x v="0"/>
    <m/>
    <s v=""/>
    <m/>
    <n v="0"/>
    <n v="0"/>
  </r>
  <r>
    <n v="96"/>
    <s v="A51"/>
    <s v="IODEX X 10"/>
    <m/>
    <x v="0"/>
    <m/>
    <s v=""/>
    <m/>
    <n v="0"/>
    <n v="0"/>
  </r>
  <r>
    <n v="97"/>
    <s v="A52"/>
    <s v="ISABGUL BHUSI 100 G X 10"/>
    <m/>
    <x v="0"/>
    <m/>
    <d v="2021-05-31T00:00:00"/>
    <m/>
    <n v="50"/>
    <n v="0"/>
  </r>
  <r>
    <n v="98"/>
    <s v="A53"/>
    <s v="ISABGUL BHUSI 200 G X 5   "/>
    <m/>
    <x v="0"/>
    <m/>
    <d v="2020-04-01T00:00:00"/>
    <m/>
    <n v="208"/>
    <n v="-66.650000000000006"/>
  </r>
  <r>
    <n v="99"/>
    <s v="A54"/>
    <s v="JOHAR JOSHANDA 30 X 1"/>
    <m/>
    <x v="0"/>
    <m/>
    <d v="2022-09-30T00:00:00"/>
    <m/>
    <n v="413"/>
    <n v="-208.13999999999996"/>
  </r>
  <r>
    <n v="100"/>
    <s v="A55"/>
    <s v="A1 JOSHANDA 35 G X 12"/>
    <m/>
    <x v="0"/>
    <m/>
    <d v="2021-01-31T00:00:00"/>
    <m/>
    <n v="35"/>
    <n v="23.72"/>
  </r>
  <r>
    <n v="101"/>
    <s v="A56"/>
    <s v="KALONJI OIL 100 ML X 12 no"/>
    <m/>
    <x v="0"/>
    <m/>
    <s v=""/>
    <m/>
    <n v="0"/>
    <n v="0"/>
  </r>
  <r>
    <n v="102"/>
    <s v="A57"/>
    <s v="KALONJI OIL 30 ML X 12"/>
    <m/>
    <x v="0"/>
    <m/>
    <d v="2022-01-31T00:00:00"/>
    <m/>
    <n v="87"/>
    <n v="336"/>
  </r>
  <r>
    <n v="103"/>
    <s v="A58"/>
    <s v="KALONJI OIL 60 ML X 12"/>
    <m/>
    <x v="0"/>
    <m/>
    <d v="2020-09-30T00:00:00"/>
    <m/>
    <n v="37.5"/>
    <n v="40.129999999999995"/>
  </r>
  <r>
    <n v="104"/>
    <s v="A59"/>
    <s v="KAYAM CHURAN 100 G X1 0"/>
    <m/>
    <x v="0"/>
    <m/>
    <d v="2020-10-30T00:00:00"/>
    <m/>
    <n v="7.6999999999999993"/>
    <n v="-31.8"/>
  </r>
  <r>
    <n v="105"/>
    <s v="A6"/>
    <s v="A1 MALTHI X12"/>
    <m/>
    <x v="0"/>
    <m/>
    <d v="2021-08-31T00:00:00"/>
    <m/>
    <n v="46"/>
    <n v="-30.04"/>
  </r>
  <r>
    <n v="106"/>
    <s v="A60"/>
    <s v="LS BAKING PWD 100 G X 6"/>
    <m/>
    <x v="0"/>
    <m/>
    <s v=""/>
    <m/>
    <n v="0"/>
    <n v="0"/>
  </r>
  <r>
    <n v="107"/>
    <s v="A61"/>
    <s v="LS BICARBONATE SODA 100 G X 6"/>
    <m/>
    <x v="0"/>
    <m/>
    <d v="2022-03-30T00:00:00"/>
    <m/>
    <n v="72"/>
    <n v="-7.2000000000000028"/>
  </r>
  <r>
    <n v="108"/>
    <s v="A62"/>
    <s v="LUX SOAP 115G X12"/>
    <m/>
    <x v="0"/>
    <m/>
    <s v=""/>
    <m/>
    <n v="0"/>
    <n v="0"/>
  </r>
  <r>
    <n v="109"/>
    <s v="A63"/>
    <s v="LUX-D X 12"/>
    <m/>
    <x v="0"/>
    <m/>
    <s v=""/>
    <m/>
    <n v="0"/>
    <n v="0"/>
  </r>
  <r>
    <n v="110"/>
    <s v="A64"/>
    <s v="MAGGI COCONUT MILK 1 KG X 10"/>
    <m/>
    <x v="0"/>
    <m/>
    <s v=""/>
    <m/>
    <n v="0"/>
    <n v="0"/>
  </r>
  <r>
    <n v="111"/>
    <s v="A65"/>
    <s v="MAGGI MASALA FLAVOUR X 96"/>
    <m/>
    <x v="0"/>
    <m/>
    <d v="2020-05-01T00:00:00"/>
    <m/>
    <n v="429.05"/>
    <n v="-675.43999999999971"/>
  </r>
  <r>
    <n v="112"/>
    <s v="A66"/>
    <s v="MANGO JUICE 1 LT X 12"/>
    <m/>
    <x v="0"/>
    <m/>
    <s v=""/>
    <m/>
    <n v="0"/>
    <n v="0"/>
  </r>
  <r>
    <n v="113"/>
    <s v="A67"/>
    <s v="MANGO PULP 850 G X 6"/>
    <m/>
    <x v="0"/>
    <m/>
    <s v=""/>
    <m/>
    <n v="0"/>
    <n v="0"/>
  </r>
  <r>
    <n v="114"/>
    <s v="A68"/>
    <s v="SUPARI NAZ PAN MASALA X12"/>
    <m/>
    <x v="0"/>
    <m/>
    <s v=""/>
    <m/>
    <n v="0"/>
    <n v="0"/>
  </r>
  <r>
    <n v="115"/>
    <s v="A69"/>
    <s v="NIDO 1800 X 6"/>
    <m/>
    <x v="0"/>
    <m/>
    <d v="2021-07-31T00:00:00"/>
    <m/>
    <n v="17"/>
    <n v="56.16"/>
  </r>
  <r>
    <n v="116"/>
    <s v="A7"/>
    <s v="A1 PHENNI 200GX24"/>
    <m/>
    <x v="0"/>
    <m/>
    <d v="2021-08-01T00:00:00"/>
    <m/>
    <n v="53"/>
    <n v="-366.40999999999997"/>
  </r>
  <r>
    <n v="117"/>
    <s v="A70"/>
    <s v="NIDO 400 G X 24"/>
    <m/>
    <x v="0"/>
    <m/>
    <d v="2021-07-31T00:00:00"/>
    <m/>
    <n v="29.38"/>
    <n v="-37.910000000000025"/>
  </r>
  <r>
    <n v="118"/>
    <s v="A71"/>
    <s v="NIDO 900 G X 12"/>
    <m/>
    <x v="0"/>
    <m/>
    <d v="2021-10-23T00:00:00"/>
    <m/>
    <n v="25"/>
    <n v="0"/>
  </r>
  <r>
    <n v="119"/>
    <s v="A72"/>
    <s v="NIDO 2500 X 6"/>
    <m/>
    <x v="0"/>
    <m/>
    <d v="2021-07-25T00:00:00"/>
    <m/>
    <n v="58.5"/>
    <n v="334.62"/>
  </r>
  <r>
    <n v="120"/>
    <s v="A73"/>
    <s v="PAN PARAG 100 G X 10"/>
    <m/>
    <x v="0"/>
    <m/>
    <d v="2021-06-30T00:00:00"/>
    <m/>
    <n v="239"/>
    <n v="-278.30000000000007"/>
  </r>
  <r>
    <n v="121"/>
    <s v="A74"/>
    <s v="PATATE FRESCO 5 KG"/>
    <m/>
    <x v="0"/>
    <m/>
    <d v="2020-01-01T00:00:00"/>
    <m/>
    <n v="2844"/>
    <n v="-998.66"/>
  </r>
  <r>
    <n v="122"/>
    <s v="A75"/>
    <s v="PHATKARY X 12"/>
    <m/>
    <x v="0"/>
    <m/>
    <d v="2022-05-31T00:00:00"/>
    <m/>
    <n v="233"/>
    <n v="-7.48"/>
  </r>
  <r>
    <n v="123"/>
    <s v="A76"/>
    <s v="PHENNY X 30"/>
    <m/>
    <x v="0"/>
    <m/>
    <s v=""/>
    <m/>
    <n v="0"/>
    <n v="0"/>
  </r>
  <r>
    <n v="124"/>
    <s v="A77"/>
    <s v="POWER UP BANANA X12"/>
    <m/>
    <x v="0"/>
    <m/>
    <s v=""/>
    <m/>
    <n v="0"/>
    <n v="0"/>
  </r>
  <r>
    <n v="125"/>
    <s v="A78"/>
    <s v="POWER UP CHOCO X12"/>
    <m/>
    <x v="0"/>
    <m/>
    <s v=""/>
    <m/>
    <n v="0"/>
    <n v="0"/>
  </r>
  <r>
    <n v="126"/>
    <s v="A79"/>
    <s v="POWER UP STABRE X12"/>
    <m/>
    <x v="0"/>
    <m/>
    <s v=""/>
    <m/>
    <n v="0"/>
    <n v="0"/>
  </r>
  <r>
    <n v="127"/>
    <s v="A8"/>
    <s v="MIX ALIMENTARI X1 "/>
    <m/>
    <x v="0"/>
    <m/>
    <d v="2020-01-02T00:00:00"/>
    <m/>
    <n v="18"/>
    <n v="3"/>
  </r>
  <r>
    <n v="128"/>
    <s v="A80"/>
    <s v="POWER UP VANILLA X12"/>
    <m/>
    <x v="0"/>
    <m/>
    <s v=""/>
    <m/>
    <n v="0"/>
    <n v="0"/>
  </r>
  <r>
    <n v="129"/>
    <s v="A81"/>
    <s v="PRESSURE COOKER 11LBX1"/>
    <m/>
    <x v="0"/>
    <m/>
    <s v=""/>
    <m/>
    <n v="0"/>
    <n v="0"/>
  </r>
  <r>
    <n v="130"/>
    <s v="A82"/>
    <s v="PRESSURE COOKER 18LTX1"/>
    <m/>
    <x v="0"/>
    <m/>
    <s v=""/>
    <m/>
    <n v="0"/>
    <n v="0"/>
  </r>
  <r>
    <n v="131"/>
    <s v="A83"/>
    <s v="PRESSURE COOKER 5 LTX1**"/>
    <m/>
    <x v="0"/>
    <m/>
    <d v="2020-01-01T00:00:00"/>
    <m/>
    <n v="37"/>
    <n v="-61.95"/>
  </r>
  <r>
    <n v="132"/>
    <s v="A84"/>
    <s v="PRESSURE COOKER 7 LT KNIGHT X1"/>
    <m/>
    <x v="0"/>
    <m/>
    <s v=""/>
    <m/>
    <n v="0"/>
    <n v="0"/>
  </r>
  <r>
    <n v="133"/>
    <s v="A85"/>
    <s v="PRESSURE COOKER 7LT IND X1**"/>
    <m/>
    <x v="0"/>
    <m/>
    <d v="2020-01-02T00:00:00"/>
    <m/>
    <n v="22"/>
    <n v="-124.91"/>
  </r>
  <r>
    <n v="134"/>
    <s v="A86"/>
    <s v="PRESSURE COOKER 9LBX1"/>
    <m/>
    <x v="0"/>
    <m/>
    <s v=""/>
    <m/>
    <n v="-3"/>
    <n v="-51"/>
  </r>
  <r>
    <n v="135"/>
    <s v="A87"/>
    <s v="PRESSURE COOKER STEAMER 9LT"/>
    <m/>
    <x v="0"/>
    <m/>
    <s v=""/>
    <m/>
    <n v="0"/>
    <n v="0"/>
  </r>
  <r>
    <n v="136"/>
    <s v="A88"/>
    <s v="PRESSURE COOKER MATKI 5.5LT X1"/>
    <m/>
    <x v="0"/>
    <m/>
    <d v="2020-01-01T00:00:00"/>
    <m/>
    <n v="1"/>
    <n v="1"/>
  </r>
  <r>
    <n v="137"/>
    <s v="A89"/>
    <s v="RAKHI FOR KIDS 24 PCS"/>
    <m/>
    <x v="0"/>
    <m/>
    <d v="2020-01-02T00:00:00"/>
    <m/>
    <n v="40"/>
    <n v="0"/>
  </r>
  <r>
    <n v="138"/>
    <s v="A9"/>
    <s v="AGLIO FRESHX1"/>
    <m/>
    <x v="0"/>
    <m/>
    <d v="2020-01-01T00:00:00"/>
    <m/>
    <n v="346"/>
    <n v="-1425"/>
  </r>
  <r>
    <n v="139"/>
    <s v="A90"/>
    <s v="RAKHI FOR LITTLE CHAMP KIDS 24 PCS "/>
    <m/>
    <x v="0"/>
    <m/>
    <s v=""/>
    <m/>
    <n v="0"/>
    <n v="0"/>
  </r>
  <r>
    <n v="140"/>
    <s v="A91"/>
    <s v="RAKHI X24"/>
    <m/>
    <x v="0"/>
    <m/>
    <s v=""/>
    <m/>
    <n v="0"/>
    <n v="0"/>
  </r>
  <r>
    <n v="141"/>
    <s v="A92"/>
    <s v="SUPARI  RASILYX 12"/>
    <m/>
    <x v="0"/>
    <m/>
    <s v=""/>
    <m/>
    <n v="0"/>
    <n v="0"/>
  </r>
  <r>
    <n v="142"/>
    <s v="A93"/>
    <s v="RED BULL ENERGY DRINK X24"/>
    <m/>
    <x v="0"/>
    <m/>
    <d v="2021-04-01T00:00:00"/>
    <m/>
    <n v="63"/>
    <n v="-212.60000000000002"/>
  </r>
  <r>
    <n v="143"/>
    <s v="A94"/>
    <s v="WSA REWDI 200 G X 15 "/>
    <m/>
    <x v="0"/>
    <m/>
    <d v="2020-06-11T00:00:00"/>
    <m/>
    <n v="104"/>
    <n v="-19.350000000000001"/>
  </r>
  <r>
    <n v="144"/>
    <s v="A95"/>
    <s v="ROOH AFZA 800MLX12 *Offerta*"/>
    <m/>
    <x v="0"/>
    <m/>
    <d v="2021-03-31T00:00:00"/>
    <m/>
    <n v="2603"/>
    <n v="29.400000000000002"/>
  </r>
  <r>
    <n v="145"/>
    <s v="A96"/>
    <s v="SAFFRAN SPANISH 1 GM X 12"/>
    <m/>
    <x v="0"/>
    <m/>
    <s v=""/>
    <m/>
    <n v="0"/>
    <n v="0"/>
  </r>
  <r>
    <n v="146"/>
    <s v="A97"/>
    <s v="SAFFRAN SPANISH 2 GM X 12"/>
    <m/>
    <x v="0"/>
    <m/>
    <s v=""/>
    <m/>
    <n v="0"/>
    <n v="0"/>
  </r>
  <r>
    <n v="147"/>
    <s v="A98"/>
    <s v="SHAKTI BHOG ATTA 10 KG X 2 "/>
    <m/>
    <x v="0"/>
    <m/>
    <s v=""/>
    <m/>
    <n v="0"/>
    <n v="0"/>
  </r>
  <r>
    <n v="148"/>
    <s v="A99"/>
    <s v="SHAKTI BHOG ATTA 5 KG X 4  "/>
    <m/>
    <x v="0"/>
    <m/>
    <s v=""/>
    <m/>
    <n v="0"/>
    <n v="0"/>
  </r>
  <r>
    <n v="149"/>
    <s v="AF7"/>
    <s v="AFT ALSI 800GX6"/>
    <m/>
    <x v="0"/>
    <m/>
    <s v=""/>
    <m/>
    <n v="0"/>
    <n v="0"/>
  </r>
  <r>
    <n v="150"/>
    <s v="AFT"/>
    <s v="AFT SOYA CHUNKS 700 G X 6"/>
    <m/>
    <x v="0"/>
    <m/>
    <s v=""/>
    <m/>
    <n v="0"/>
    <n v="0"/>
  </r>
  <r>
    <n v="151"/>
    <s v="AFT1"/>
    <s v="FARINA KHUSHBOO CHAKKI 20 KG X 1"/>
    <m/>
    <x v="0"/>
    <m/>
    <s v=""/>
    <m/>
    <n v="0"/>
    <n v="0"/>
  </r>
  <r>
    <n v="152"/>
    <s v="AFT10"/>
    <s v="AFT PHOOL MAKHANA 50GX20"/>
    <m/>
    <x v="0"/>
    <m/>
    <d v="2022-06-30T00:00:00"/>
    <m/>
    <n v="4"/>
    <n v="0"/>
  </r>
  <r>
    <n v="153"/>
    <s v="AFT11"/>
    <s v="AFT SOYA CHUNKS 200GX24"/>
    <m/>
    <x v="0"/>
    <m/>
    <d v="2021-08-21T00:00:00"/>
    <m/>
    <n v="1"/>
    <n v="0"/>
  </r>
  <r>
    <n v="154"/>
    <s v="AFT2"/>
    <s v="FARINA KHUSHBOO CHAKKI 5KG X 2"/>
    <m/>
    <x v="0"/>
    <m/>
    <d v="2020-03-31T00:00:00"/>
    <m/>
    <n v="45"/>
    <n v="0"/>
  </r>
  <r>
    <n v="155"/>
    <s v="AFT3"/>
    <s v="AFT KALA NAMAK 100 G X 20"/>
    <m/>
    <x v="0"/>
    <m/>
    <s v=""/>
    <m/>
    <n v="0"/>
    <n v="0"/>
  </r>
  <r>
    <n v="156"/>
    <s v="AFT4"/>
    <s v="AFT CHILLI CRUSHED 300 G X 10"/>
    <m/>
    <x v="0"/>
    <m/>
    <s v=""/>
    <m/>
    <n v="0"/>
    <n v="0"/>
  </r>
  <r>
    <n v="157"/>
    <s v="AFT5"/>
    <s v="AFT CHILLI CRUSHED 75 G X 20"/>
    <m/>
    <x v="0"/>
    <m/>
    <s v=""/>
    <m/>
    <n v="0"/>
    <n v="0"/>
  </r>
  <r>
    <n v="158"/>
    <s v="AFT6"/>
    <s v="AFT BAY LEAVES 20GX20"/>
    <m/>
    <x v="0"/>
    <m/>
    <d v="2021-03-30T00:00:00"/>
    <m/>
    <n v="4"/>
    <n v="0"/>
  </r>
  <r>
    <n v="159"/>
    <s v="AFT8"/>
    <s v="AFT SOYA CHUNKS 400GX12"/>
    <m/>
    <x v="0"/>
    <m/>
    <d v="2021-08-31T00:00:00"/>
    <m/>
    <n v="32.08"/>
    <n v="13"/>
  </r>
  <r>
    <n v="160"/>
    <s v="AFT9"/>
    <s v="AFT ALSI SEEDS 400GX10"/>
    <m/>
    <x v="0"/>
    <m/>
    <s v=""/>
    <m/>
    <n v="0"/>
    <n v="0"/>
  </r>
  <r>
    <n v="161"/>
    <s v="AG1"/>
    <s v="AG BLESSING  1X6"/>
    <m/>
    <x v="0"/>
    <m/>
    <s v=""/>
    <m/>
    <n v="0"/>
    <n v="0"/>
  </r>
  <r>
    <n v="162"/>
    <s v="AG10"/>
    <s v="AG METRO MILAN 25GX12"/>
    <m/>
    <x v="0"/>
    <m/>
    <d v="2019-12-31T00:00:00"/>
    <m/>
    <n v="373"/>
    <n v="-20.04"/>
  </r>
  <r>
    <n v="163"/>
    <s v="AG11"/>
    <s v="AG KHUSHBOO  MIX 1x6"/>
    <m/>
    <x v="0"/>
    <m/>
    <d v="2019-12-31T00:00:00"/>
    <m/>
    <n v="800.33"/>
    <n v="-67.56"/>
  </r>
  <r>
    <n v="164"/>
    <s v="AG12"/>
    <s v="AG MIX1x6"/>
    <m/>
    <x v="0"/>
    <m/>
    <d v="2019-12-31T00:00:00"/>
    <m/>
    <n v="90"/>
    <n v="-13.399999999999999"/>
  </r>
  <r>
    <n v="165"/>
    <s v="AG13"/>
    <s v="AG NIGHT QUEEN 25GX12"/>
    <m/>
    <x v="0"/>
    <m/>
    <s v=""/>
    <m/>
    <n v="0"/>
    <n v="0"/>
  </r>
  <r>
    <n v="166"/>
    <s v="AG14"/>
    <s v="AG ROSE X6"/>
    <m/>
    <x v="0"/>
    <m/>
    <s v=""/>
    <m/>
    <n v="-9"/>
    <n v="-12.96"/>
  </r>
  <r>
    <n v="167"/>
    <s v="AG15"/>
    <s v="AG RP AKASH GANGA 20GX10"/>
    <m/>
    <x v="0"/>
    <m/>
    <s v=""/>
    <m/>
    <n v="0"/>
    <n v="0"/>
  </r>
  <r>
    <n v="168"/>
    <s v="AG16"/>
    <s v="AG RP CRYSTAL 20GX12"/>
    <m/>
    <x v="0"/>
    <m/>
    <s v=""/>
    <m/>
    <n v="0"/>
    <n v="0"/>
  </r>
  <r>
    <n v="169"/>
    <s v="AG17"/>
    <s v="AG RP EMERLAD 20GX12"/>
    <m/>
    <x v="0"/>
    <m/>
    <s v=""/>
    <m/>
    <n v="0"/>
    <n v="0"/>
  </r>
  <r>
    <n v="170"/>
    <s v="AG18"/>
    <s v="AG RP RUBY 20GX12"/>
    <m/>
    <x v="0"/>
    <m/>
    <s v=""/>
    <m/>
    <n v="0"/>
    <n v="0"/>
  </r>
  <r>
    <n v="171"/>
    <s v="AG19"/>
    <s v="AG RP SAPPHIRE 20GX12"/>
    <m/>
    <x v="0"/>
    <m/>
    <d v="2020-01-02T00:00:00"/>
    <m/>
    <n v="89"/>
    <n v="0.3"/>
  </r>
  <r>
    <n v="172"/>
    <s v="AG2"/>
    <s v="AG ANTI-STRESS 1X6"/>
    <m/>
    <x v="0"/>
    <m/>
    <s v=""/>
    <m/>
    <n v="0"/>
    <n v="0"/>
  </r>
  <r>
    <n v="173"/>
    <s v="AG20"/>
    <s v="AG RP SEA SECREAT 20GX12"/>
    <m/>
    <x v="0"/>
    <m/>
    <s v=""/>
    <m/>
    <n v="0"/>
    <n v="0"/>
  </r>
  <r>
    <n v="174"/>
    <s v="AG21"/>
    <s v="AG RP TOPAZ 20GX12"/>
    <m/>
    <x v="0"/>
    <m/>
    <s v=""/>
    <m/>
    <n v="0"/>
    <n v="0"/>
  </r>
  <r>
    <n v="175"/>
    <s v="AG22"/>
    <s v="AG SUDARSHANX10"/>
    <m/>
    <x v="0"/>
    <m/>
    <d v="2019-12-31T00:00:00"/>
    <m/>
    <n v="79"/>
    <n v="-2.9000000000000004"/>
  </r>
  <r>
    <n v="176"/>
    <s v="AG23"/>
    <s v="AG THREE IN ONE 25GX12"/>
    <m/>
    <x v="0"/>
    <m/>
    <d v="2020-01-01T00:00:00"/>
    <m/>
    <n v="66"/>
    <n v="3"/>
  </r>
  <r>
    <n v="177"/>
    <s v="AG24"/>
    <s v="AG MUSK 1X6"/>
    <m/>
    <x v="0"/>
    <m/>
    <s v=""/>
    <m/>
    <n v="0"/>
    <n v="0"/>
  </r>
  <r>
    <n v="178"/>
    <s v="AG25"/>
    <s v="AG TWO IN ONE 25GX12"/>
    <m/>
    <x v="0"/>
    <m/>
    <d v="2020-01-01T00:00:00"/>
    <m/>
    <n v="23"/>
    <n v="-18.2"/>
  </r>
  <r>
    <n v="179"/>
    <s v="AG26"/>
    <s v="AG AGRBATI INDIA 1 X12PCS"/>
    <m/>
    <x v="0"/>
    <m/>
    <d v="2020-01-01T00:00:00"/>
    <m/>
    <n v="785"/>
    <n v="-1.5600000000000005"/>
  </r>
  <r>
    <n v="180"/>
    <s v="AG27"/>
    <s v="AG SANDAL X6"/>
    <m/>
    <x v="0"/>
    <m/>
    <s v=""/>
    <m/>
    <n v="-2"/>
    <n v="-2.7600000000000002"/>
  </r>
  <r>
    <n v="181"/>
    <s v="AG28"/>
    <s v="AG JASMINE 1X6"/>
    <m/>
    <x v="0"/>
    <m/>
    <s v=""/>
    <m/>
    <n v="0"/>
    <n v="0"/>
  </r>
  <r>
    <n v="182"/>
    <s v="AG29"/>
    <s v="AG MOGRA 1X6"/>
    <m/>
    <x v="0"/>
    <m/>
    <s v=""/>
    <m/>
    <n v="0"/>
    <n v="0"/>
  </r>
  <r>
    <n v="183"/>
    <s v="AG3"/>
    <s v="AG YOGA  X12"/>
    <m/>
    <x v="0"/>
    <m/>
    <s v=""/>
    <m/>
    <n v="0"/>
    <n v="0"/>
  </r>
  <r>
    <n v="184"/>
    <s v="AG30"/>
    <s v="AG LAVANDER 1X6"/>
    <m/>
    <x v="0"/>
    <m/>
    <s v=""/>
    <m/>
    <n v="0"/>
    <n v="0"/>
  </r>
  <r>
    <n v="185"/>
    <s v="AG31"/>
    <s v="AG DESIRE 1X6"/>
    <m/>
    <x v="0"/>
    <m/>
    <s v=""/>
    <m/>
    <n v="0"/>
    <n v="0"/>
  </r>
  <r>
    <n v="186"/>
    <s v="AG32"/>
    <s v="AG GOOD FORTUNE 1X6"/>
    <m/>
    <x v="0"/>
    <m/>
    <s v=""/>
    <m/>
    <n v="0"/>
    <n v="0"/>
  </r>
  <r>
    <n v="187"/>
    <s v="AG33"/>
    <s v="AG CRYSTAL PYRAMID 1X6"/>
    <m/>
    <x v="0"/>
    <m/>
    <d v="2020-01-01T00:00:00"/>
    <m/>
    <n v="2"/>
    <n v="1.55"/>
  </r>
  <r>
    <n v="188"/>
    <s v="AG34"/>
    <s v="AG ZED BLACK 3IN1 1X6"/>
    <m/>
    <x v="0"/>
    <m/>
    <s v=""/>
    <m/>
    <n v="0"/>
    <n v="0"/>
  </r>
  <r>
    <n v="189"/>
    <s v="AG4"/>
    <s v="AG MDH KEWRA 20GX12"/>
    <m/>
    <x v="0"/>
    <m/>
    <d v="2020-01-02T00:00:00"/>
    <m/>
    <n v="80"/>
    <n v="3.22"/>
  </r>
  <r>
    <n v="190"/>
    <s v="AG5"/>
    <s v="AG MDH MOGRA 20GX12"/>
    <m/>
    <x v="0"/>
    <m/>
    <d v="2019-12-31T00:00:00"/>
    <m/>
    <n v="299"/>
    <n v="2"/>
  </r>
  <r>
    <n v="191"/>
    <s v="AG6"/>
    <s v="AG MDH CHANDAN 20GX12"/>
    <m/>
    <x v="0"/>
    <m/>
    <s v=""/>
    <m/>
    <n v="-2"/>
    <n v="-7.68"/>
  </r>
  <r>
    <n v="192"/>
    <s v="AG7"/>
    <s v="AG MDH ROOH 20GX12"/>
    <m/>
    <x v="0"/>
    <m/>
    <d v="2019-12-31T00:00:00"/>
    <m/>
    <n v="639.67000000000007"/>
    <n v="7.56"/>
  </r>
  <r>
    <n v="193"/>
    <s v="AG8"/>
    <s v="AG MDH ROSE 20GX12"/>
    <m/>
    <x v="0"/>
    <m/>
    <d v="2020-01-01T00:00:00"/>
    <m/>
    <n v="181"/>
    <n v="-24.28"/>
  </r>
  <r>
    <n v="194"/>
    <s v="AG9"/>
    <s v="AG MDH SANDAL 20GX12"/>
    <m/>
    <x v="0"/>
    <m/>
    <d v="2019-12-31T00:00:00"/>
    <m/>
    <n v="117"/>
    <n v="-5.38"/>
  </r>
  <r>
    <n v="195"/>
    <s v="AH1"/>
    <s v="AHM AMLA MURABBA 400GX12"/>
    <m/>
    <x v="0"/>
    <m/>
    <s v=""/>
    <m/>
    <n v="0"/>
    <n v="0"/>
  </r>
  <r>
    <n v="196"/>
    <s v="AH10"/>
    <s v="AHM CUST VANILLA 300GX8"/>
    <m/>
    <x v="0"/>
    <m/>
    <s v=""/>
    <m/>
    <n v="0"/>
    <n v="0"/>
  </r>
  <r>
    <n v="197"/>
    <s v="AH11"/>
    <s v="AHM GARLIC PICKLE 1 KG X 6"/>
    <m/>
    <x v="0"/>
    <m/>
    <s v=""/>
    <m/>
    <n v="0"/>
    <n v="0"/>
  </r>
  <r>
    <n v="198"/>
    <s v="AH12"/>
    <s v="AHM GREEN CHILLI PICKLE 1 KG X 6"/>
    <m/>
    <x v="0"/>
    <m/>
    <s v=""/>
    <m/>
    <n v="0"/>
    <n v="0"/>
  </r>
  <r>
    <n v="199"/>
    <s v="AH13"/>
    <s v="AHM GREEN CHILLI SAUCE 300GX12  "/>
    <m/>
    <x v="0"/>
    <m/>
    <s v=""/>
    <m/>
    <n v="0"/>
    <n v="0"/>
  </r>
  <r>
    <n v="200"/>
    <s v="AH14"/>
    <s v="AHM GULKAND (ROSE PETAL SPREAD) 400GX12"/>
    <m/>
    <x v="0"/>
    <m/>
    <s v=""/>
    <m/>
    <n v="0"/>
    <n v="0"/>
  </r>
  <r>
    <n v="201"/>
    <s v="AH15"/>
    <s v="PAN PARAG 20GX16"/>
    <m/>
    <x v="0"/>
    <m/>
    <s v=""/>
    <m/>
    <n v="0"/>
    <n v="0"/>
  </r>
  <r>
    <n v="202"/>
    <s v="AH16"/>
    <s v="AHM KEWARA WATER 250MLX12"/>
    <m/>
    <x v="0"/>
    <m/>
    <s v=""/>
    <m/>
    <n v="0"/>
    <n v="0"/>
  </r>
  <r>
    <n v="203"/>
    <s v="AH17"/>
    <s v="AHM LIME PICKLE 1 KG X 6"/>
    <m/>
    <x v="0"/>
    <m/>
    <s v=""/>
    <m/>
    <n v="0"/>
    <n v="0"/>
  </r>
  <r>
    <n v="204"/>
    <s v="AH18"/>
    <s v="AHM MANGO CHUTNEY HOT 400GX12"/>
    <m/>
    <x v="0"/>
    <m/>
    <s v=""/>
    <m/>
    <n v="0"/>
    <n v="0"/>
  </r>
  <r>
    <n v="205"/>
    <s v="AH19"/>
    <s v="AHM MANGO JAM 400GX12"/>
    <m/>
    <x v="0"/>
    <m/>
    <s v=""/>
    <m/>
    <n v="0"/>
    <n v="0"/>
  </r>
  <r>
    <n v="206"/>
    <s v="AH2"/>
    <s v="AHM APPLE MURABBA 400GX12"/>
    <m/>
    <x v="0"/>
    <m/>
    <s v=""/>
    <m/>
    <n v="0"/>
    <n v="0"/>
  </r>
  <r>
    <n v="207"/>
    <s v="AH20"/>
    <s v="AHM MANGO PICKLE 1 KG X 6"/>
    <m/>
    <x v="0"/>
    <m/>
    <d v="2021-07-31T00:00:00"/>
    <m/>
    <n v="7"/>
    <n v="-3.5499999999999989"/>
  </r>
  <r>
    <n v="208"/>
    <s v="AH21"/>
    <s v="AHM MANGO SQUASH 800MLX12"/>
    <m/>
    <x v="0"/>
    <m/>
    <s v=""/>
    <m/>
    <n v="0"/>
    <n v="0"/>
  </r>
  <r>
    <n v="209"/>
    <s v="AH22"/>
    <s v="AHM MIX FRUIT JAM 400GX12"/>
    <m/>
    <x v="0"/>
    <m/>
    <s v=""/>
    <m/>
    <n v="0"/>
    <n v="0"/>
  </r>
  <r>
    <n v="210"/>
    <s v="AH23"/>
    <s v="AHM MIX PICKLE 1 KG x 6"/>
    <m/>
    <x v="0"/>
    <m/>
    <d v="2021-07-01T00:00:00"/>
    <m/>
    <n v="721"/>
    <n v="-827.01"/>
  </r>
  <r>
    <n v="211"/>
    <s v="AH24"/>
    <s v="AHM ROSE WATER 250MLX12"/>
    <m/>
    <x v="0"/>
    <m/>
    <s v=""/>
    <m/>
    <n v="0"/>
    <n v="0"/>
  </r>
  <r>
    <n v="212"/>
    <s v="AH25"/>
    <s v="AHM TAMRIND SAUCE 300GX12  "/>
    <m/>
    <x v="0"/>
    <m/>
    <s v=""/>
    <m/>
    <n v="0"/>
    <n v="0"/>
  </r>
  <r>
    <n v="213"/>
    <s v="AH26"/>
    <s v="AHM TOMATO KETCHUP 300GX12"/>
    <m/>
    <x v="0"/>
    <m/>
    <d v="2020-01-02T00:00:00"/>
    <m/>
    <n v="396"/>
    <n v="0.98"/>
  </r>
  <r>
    <n v="214"/>
    <s v="AH27"/>
    <s v="AHM WHITE VINEGAR 800MLX12"/>
    <m/>
    <x v="0"/>
    <m/>
    <s v=""/>
    <m/>
    <n v="-9"/>
    <n v="-117.80999999999997"/>
  </r>
  <r>
    <n v="215"/>
    <s v="AH28"/>
    <s v="AHM JELLY MANGO 80GX12"/>
    <m/>
    <x v="0"/>
    <m/>
    <s v=""/>
    <m/>
    <n v="0"/>
    <n v="0"/>
  </r>
  <r>
    <n v="216"/>
    <s v="AH29"/>
    <s v="AHM JELLY BANANA 80 GX12"/>
    <m/>
    <x v="0"/>
    <m/>
    <s v=""/>
    <m/>
    <n v="0"/>
    <n v="0"/>
  </r>
  <r>
    <n v="217"/>
    <s v="AH3"/>
    <s v="AHM CARROT MURABBA 400GX12"/>
    <m/>
    <x v="0"/>
    <m/>
    <s v=""/>
    <m/>
    <n v="0"/>
    <n v="0"/>
  </r>
  <r>
    <n v="218"/>
    <s v="AH30"/>
    <s v="AHM JELLY MIXED FRUIT 80G X12"/>
    <m/>
    <x v="0"/>
    <m/>
    <s v=""/>
    <m/>
    <n v="0"/>
    <n v="0"/>
  </r>
  <r>
    <n v="219"/>
    <s v="AH4"/>
    <s v="AHM CHILLI &amp; GARLIC SAUCE 300GX12"/>
    <m/>
    <x v="0"/>
    <m/>
    <s v=""/>
    <m/>
    <n v="0"/>
    <n v="0"/>
  </r>
  <r>
    <n v="220"/>
    <s v="AH5"/>
    <s v="AHM CORN FLOUR 300GX8"/>
    <m/>
    <x v="0"/>
    <m/>
    <s v=""/>
    <m/>
    <n v="0"/>
    <n v="0"/>
  </r>
  <r>
    <n v="221"/>
    <s v="AH6"/>
    <s v="AHM CUST BANANA 300GX8"/>
    <m/>
    <x v="0"/>
    <m/>
    <s v=""/>
    <m/>
    <n v="0"/>
    <n v="0"/>
  </r>
  <r>
    <n v="222"/>
    <s v="AH7"/>
    <s v="AHM CUST MANGO 300GX8"/>
    <m/>
    <x v="0"/>
    <m/>
    <s v=""/>
    <m/>
    <n v="0"/>
    <n v="0"/>
  </r>
  <r>
    <n v="223"/>
    <s v="AH8"/>
    <s v="AHM CUST MIX FRUIT 300GX8"/>
    <m/>
    <x v="0"/>
    <m/>
    <s v=""/>
    <m/>
    <n v="0"/>
    <n v="0"/>
  </r>
  <r>
    <n v="224"/>
    <s v="AH9"/>
    <s v="AHM CUST STRAWBERRY 300GX8"/>
    <m/>
    <x v="0"/>
    <m/>
    <s v=""/>
    <m/>
    <n v="0"/>
    <n v="0"/>
  </r>
  <r>
    <n v="225"/>
    <s v="AS"/>
    <s v="ASHOKA PALAK PANEER 280GX10"/>
    <m/>
    <x v="0"/>
    <m/>
    <d v="2021-11-30T00:00:00"/>
    <m/>
    <n v="360"/>
    <n v="-21.5"/>
  </r>
  <r>
    <n v="226"/>
    <s v="AS1"/>
    <s v="ASHOKA MATAR PANEER 280GX10"/>
    <m/>
    <x v="0"/>
    <m/>
    <d v="2021-01-01T00:00:00"/>
    <m/>
    <n v="297"/>
    <n v="-30.5"/>
  </r>
  <r>
    <n v="227"/>
    <s v="AS10"/>
    <s v="ASHOKA BOMBAY PAV BHAJI 280GX10"/>
    <m/>
    <x v="0"/>
    <m/>
    <d v="2020-11-25T00:00:00"/>
    <m/>
    <n v="7"/>
    <n v="-54.149999999999991"/>
  </r>
  <r>
    <n v="228"/>
    <s v="AS13"/>
    <s v="ASHOKA ALOO MUTTAR 280GX10"/>
    <m/>
    <x v="0"/>
    <m/>
    <s v=""/>
    <m/>
    <n v="0"/>
    <n v="0"/>
  </r>
  <r>
    <n v="229"/>
    <s v="AS2"/>
    <s v="ASHOKA NAVRATN KORMA 280GX10"/>
    <m/>
    <x v="0"/>
    <m/>
    <d v="2020-08-25T00:00:00"/>
    <m/>
    <n v="9"/>
    <n v="13.95"/>
  </r>
  <r>
    <n v="230"/>
    <s v="AS3"/>
    <s v="ASHOKA PUNJABI CHOLAY 280GX10  "/>
    <m/>
    <x v="0"/>
    <m/>
    <d v="2021-01-01T00:00:00"/>
    <m/>
    <n v="509"/>
    <n v="16.199999999999996"/>
  </r>
  <r>
    <n v="231"/>
    <s v="AS4"/>
    <s v="ASHOKA SHAHI RAJMAH 280GX10"/>
    <m/>
    <x v="0"/>
    <m/>
    <s v=""/>
    <m/>
    <n v="0"/>
    <n v="0"/>
  </r>
  <r>
    <n v="232"/>
    <s v="AS5"/>
    <s v="ASHOKA PANEER MAKHANI 280G X 10"/>
    <m/>
    <x v="0"/>
    <m/>
    <d v="2021-01-01T00:00:00"/>
    <m/>
    <n v="280"/>
    <n v="22.049999999999994"/>
  </r>
  <r>
    <n v="233"/>
    <s v="AS6"/>
    <s v="ASHOKA DAL MAKHANI 280GX10"/>
    <m/>
    <x v="0"/>
    <m/>
    <d v="2021-01-30T00:00:00"/>
    <m/>
    <n v="511"/>
    <n v="-26.450000000000003"/>
  </r>
  <r>
    <n v="234"/>
    <s v="AS7"/>
    <s v="ASHOKA BENGAN BHARTA 280GX10"/>
    <m/>
    <x v="0"/>
    <m/>
    <d v="2020-08-25T00:00:00"/>
    <m/>
    <n v="49"/>
    <n v="18"/>
  </r>
  <r>
    <n v="235"/>
    <s v="AS8"/>
    <s v="ASHOKA TARKA DAL 280GX10"/>
    <m/>
    <x v="0"/>
    <m/>
    <s v=""/>
    <m/>
    <n v="0"/>
    <n v="0"/>
  </r>
  <r>
    <n v="236"/>
    <s v="AS9"/>
    <s v="ASHOKA SAAG ALOO 280GX10"/>
    <m/>
    <x v="0"/>
    <m/>
    <s v=""/>
    <m/>
    <n v="0"/>
    <n v="0"/>
  </r>
  <r>
    <n v="237"/>
    <s v="B1"/>
    <s v="BDM SARSON KA SAAG TIN 800GX12"/>
    <m/>
    <x v="0"/>
    <m/>
    <s v=""/>
    <m/>
    <n v="0"/>
    <n v="0"/>
  </r>
  <r>
    <n v="238"/>
    <s v="B10"/>
    <s v="BEST MANGO LATINA 250MLX30"/>
    <m/>
    <x v="0"/>
    <m/>
    <s v=""/>
    <m/>
    <n v="0"/>
    <n v="0"/>
  </r>
  <r>
    <n v="239"/>
    <s v="B11"/>
    <s v="BEST MIX BOT 1LTX6"/>
    <m/>
    <x v="0"/>
    <m/>
    <d v="2020-09-01T00:00:00"/>
    <m/>
    <n v="222"/>
    <n v="-2.490000000000002"/>
  </r>
  <r>
    <n v="240"/>
    <s v="B12"/>
    <s v="BEST MIX BOTTLE 250MLX24"/>
    <m/>
    <x v="0"/>
    <m/>
    <d v="2020-09-30T00:00:00"/>
    <m/>
    <n v="46"/>
    <n v="-23.52"/>
  </r>
  <r>
    <n v="241"/>
    <s v="B13"/>
    <s v="BEST MIX CARTA 1LTX6"/>
    <m/>
    <x v="0"/>
    <m/>
    <d v="2020-12-01T00:00:00"/>
    <m/>
    <n v="238"/>
    <n v="-268.91999999999996"/>
  </r>
  <r>
    <n v="242"/>
    <s v="B14"/>
    <s v="BEST MIX LATINA 250MLX30"/>
    <m/>
    <x v="0"/>
    <m/>
    <d v="2020-07-01T00:00:00"/>
    <m/>
    <n v="35"/>
    <n v="12.6"/>
  </r>
  <r>
    <n v="243"/>
    <s v="B15"/>
    <s v="B ALOO BHUJIA 150GX10"/>
    <m/>
    <x v="0"/>
    <m/>
    <s v=""/>
    <m/>
    <n v="0"/>
    <n v="0"/>
  </r>
  <r>
    <n v="244"/>
    <s v="B19"/>
    <s v="B REWARI GUR 400GX24"/>
    <m/>
    <x v="0"/>
    <m/>
    <d v="2021-02-28T00:00:00"/>
    <m/>
    <n v="163.75"/>
    <n v="84.329999999999984"/>
  </r>
  <r>
    <n v="245"/>
    <s v="B2"/>
    <s v="BEST GUAVA BOTTLE 1LTX6"/>
    <m/>
    <x v="0"/>
    <m/>
    <d v="2020-09-30T00:00:00"/>
    <m/>
    <n v="165"/>
    <n v="3.4199999999999982"/>
  </r>
  <r>
    <n v="246"/>
    <s v="B20"/>
    <s v="B BESAN LADOO 400GX24"/>
    <m/>
    <x v="0"/>
    <m/>
    <s v=""/>
    <m/>
    <n v="0"/>
    <n v="0"/>
  </r>
  <r>
    <n v="247"/>
    <s v="B21"/>
    <s v="B CHIKKI TIL 100G X10"/>
    <m/>
    <x v="0"/>
    <m/>
    <d v="2021-02-28T00:00:00"/>
    <m/>
    <n v="143.6"/>
    <n v="83.24"/>
  </r>
  <r>
    <n v="248"/>
    <s v="B22"/>
    <s v="B GAJJACK PEANUT 400GX28"/>
    <m/>
    <x v="0"/>
    <m/>
    <d v="2021-02-28T00:00:00"/>
    <m/>
    <n v="117.93"/>
    <n v="121.25999999999999"/>
  </r>
  <r>
    <n v="249"/>
    <s v="B23"/>
    <s v="B SOAN CAKE 480GX12"/>
    <m/>
    <x v="0"/>
    <m/>
    <d v="2021-02-28T00:00:00"/>
    <m/>
    <n v="7.33"/>
    <n v="2"/>
  </r>
  <r>
    <n v="250"/>
    <s v="B24"/>
    <s v="B GAJJACK AGRA GUR 400GX24"/>
    <m/>
    <x v="0"/>
    <m/>
    <d v="2021-02-28T00:00:00"/>
    <m/>
    <n v="5.96"/>
    <n v="-58.02000000000001"/>
  </r>
  <r>
    <n v="251"/>
    <s v="B25"/>
    <s v="B CHIPS ALL KINDS X1"/>
    <m/>
    <x v="0"/>
    <m/>
    <s v=""/>
    <m/>
    <n v="0"/>
    <n v="0"/>
  </r>
  <r>
    <n v="252"/>
    <s v="B3"/>
    <s v="BEST GUAVA BOTTLE 250MLX24"/>
    <m/>
    <x v="0"/>
    <m/>
    <d v="2020-09-01T00:00:00"/>
    <m/>
    <n v="15"/>
    <n v="-1.6799999999999997"/>
  </r>
  <r>
    <n v="253"/>
    <s v="B4"/>
    <s v="BEST GUAVA CARTA 1LTX6"/>
    <m/>
    <x v="0"/>
    <m/>
    <d v="2021-01-01T00:00:00"/>
    <m/>
    <n v="533.66999999999996"/>
    <n v="-353.03999999999991"/>
  </r>
  <r>
    <n v="254"/>
    <s v="B5"/>
    <s v="BEST GUAVA LATINA 250MLX30"/>
    <m/>
    <x v="0"/>
    <m/>
    <s v=""/>
    <m/>
    <n v="0"/>
    <n v="0"/>
  </r>
  <r>
    <n v="255"/>
    <s v="B53"/>
    <s v="BGD SUNFLOWER OIL 5 L X 3"/>
    <m/>
    <x v="0"/>
    <m/>
    <d v="2021-11-25T00:00:00"/>
    <m/>
    <n v="469.32999999999993"/>
    <n v="-669.75000000000023"/>
  </r>
  <r>
    <n v="256"/>
    <s v="B6"/>
    <s v="BEST MANGO BOTTLE 1LTX6"/>
    <m/>
    <x v="0"/>
    <m/>
    <d v="2021-01-31T00:00:00"/>
    <m/>
    <n v="340"/>
    <n v="-261.60000000000008"/>
  </r>
  <r>
    <n v="257"/>
    <s v="B7"/>
    <s v="BEST MANGO BOTTLE 250MLX24"/>
    <m/>
    <x v="0"/>
    <m/>
    <d v="2021-02-28T00:00:00"/>
    <m/>
    <n v="10.630000000000003"/>
    <n v="-552.71999999999969"/>
  </r>
  <r>
    <n v="258"/>
    <s v="B8"/>
    <s v="BEST MANGO CARTA 1LTX6"/>
    <m/>
    <x v="0"/>
    <m/>
    <d v="2021-02-28T00:00:00"/>
    <m/>
    <n v="1640"/>
    <n v="-1998.6600000000021"/>
  </r>
  <r>
    <n v="259"/>
    <s v="B9"/>
    <s v="BEST MANGO CARTA 200MLX27"/>
    <m/>
    <x v="0"/>
    <m/>
    <d v="2020-10-30T00:00:00"/>
    <m/>
    <n v="363"/>
    <n v="-242.18999999999988"/>
  </r>
  <r>
    <n v="260"/>
    <s v="BD2"/>
    <s v="BDM SARSON KA SAAG TIN 450GX24"/>
    <m/>
    <x v="0"/>
    <m/>
    <s v=""/>
    <m/>
    <n v="0"/>
    <n v="0"/>
  </r>
  <r>
    <n v="261"/>
    <s v="BG 82"/>
    <s v="BGD DESI ATTA (BROWN) 10KG X1"/>
    <m/>
    <x v="0"/>
    <m/>
    <s v=""/>
    <m/>
    <n v="0"/>
    <n v="0"/>
  </r>
  <r>
    <n v="262"/>
    <s v="BG 83"/>
    <s v="BG TOSTED CORN 400G X 12"/>
    <m/>
    <x v="0"/>
    <m/>
    <d v="2020-10-01T00:00:00"/>
    <m/>
    <n v="8"/>
    <n v="1"/>
  </r>
  <r>
    <n v="263"/>
    <s v="BG1"/>
    <s v="BG BOMBAY MIX 400G X 12"/>
    <m/>
    <x v="0"/>
    <m/>
    <d v="2020-10-01T00:00:00"/>
    <m/>
    <n v="68"/>
    <n v="-107.36"/>
  </r>
  <r>
    <n v="264"/>
    <s v="BG10"/>
    <s v="BG SPICY CHICK PEAS 400G X12"/>
    <m/>
    <x v="0"/>
    <m/>
    <d v="2020-10-01T00:00:00"/>
    <m/>
    <n v="10"/>
    <n v="-45.44"/>
  </r>
  <r>
    <n v="265"/>
    <s v="BG11"/>
    <s v="BG TRADITIONAL MIX 400GX12"/>
    <m/>
    <x v="0"/>
    <m/>
    <d v="2020-10-01T00:00:00"/>
    <m/>
    <n v="34"/>
    <n v="-91.88000000000001"/>
  </r>
  <r>
    <n v="266"/>
    <s v="BG12"/>
    <s v="BGD AMLA CANDY 1KGX14"/>
    <m/>
    <x v="0"/>
    <m/>
    <s v=""/>
    <m/>
    <n v="0"/>
    <n v="0"/>
  </r>
  <r>
    <n v="267"/>
    <s v="BG13"/>
    <s v="BGD BATASAY 300GX24"/>
    <m/>
    <x v="0"/>
    <m/>
    <s v=""/>
    <m/>
    <n v="0"/>
    <n v="0"/>
  </r>
  <r>
    <n v="268"/>
    <s v="BG14"/>
    <s v="BGD BATASAY 500GX12"/>
    <m/>
    <x v="0"/>
    <m/>
    <s v=""/>
    <m/>
    <n v="0"/>
    <n v="0"/>
  </r>
  <r>
    <n v="269"/>
    <s v="BG15"/>
    <s v="BGD CORN FLOUR 300GX6"/>
    <m/>
    <x v="0"/>
    <m/>
    <d v="2021-02-28T00:00:00"/>
    <m/>
    <n v="507"/>
    <n v="-21.149999999999991"/>
  </r>
  <r>
    <n v="270"/>
    <s v="BG16"/>
    <s v="BGD GARLIC PASTE 1KGX6"/>
    <m/>
    <x v="0"/>
    <m/>
    <d v="2020-09-30T00:00:00"/>
    <m/>
    <n v="54.33"/>
    <n v="18.480000000000004"/>
  </r>
  <r>
    <n v="271"/>
    <s v="BG17"/>
    <s v="BGD GINGER PASTE 1KGX6"/>
    <m/>
    <x v="0"/>
    <m/>
    <d v="2020-09-30T00:00:00"/>
    <m/>
    <n v="146.83000000000001"/>
    <n v="-8.94"/>
  </r>
  <r>
    <n v="272"/>
    <s v="BG18"/>
    <s v="BGD GINGER&amp;GARLIC PASTE1KGX6"/>
    <m/>
    <x v="0"/>
    <m/>
    <d v="2020-09-30T00:00:00"/>
    <m/>
    <n v="23.67"/>
    <n v="3.6"/>
  </r>
  <r>
    <n v="273"/>
    <s v="BG19"/>
    <s v="BGD GOOR ( IND)MASALA 1KGX12"/>
    <m/>
    <x v="0"/>
    <m/>
    <d v="2021-01-31T00:00:00"/>
    <m/>
    <n v="-1"/>
    <n v="-47.870000000000005"/>
  </r>
  <r>
    <n v="274"/>
    <s v="BG2"/>
    <s v="BG CHANA DAL 400G X12"/>
    <m/>
    <x v="0"/>
    <m/>
    <s v=""/>
    <m/>
    <n v="0"/>
    <n v="0"/>
  </r>
  <r>
    <n v="275"/>
    <s v="BG20"/>
    <s v="BGD GOOR 1KG (IND)PLAINX12"/>
    <m/>
    <x v="0"/>
    <m/>
    <s v=""/>
    <m/>
    <n v="-12"/>
    <n v="-419.58"/>
  </r>
  <r>
    <n v="276"/>
    <s v="BG21"/>
    <s v="BGD GOOR JAR PACK 500GX12"/>
    <m/>
    <x v="0"/>
    <m/>
    <s v=""/>
    <m/>
    <n v="0"/>
    <n v="0"/>
  </r>
  <r>
    <n v="277"/>
    <s v="BG22"/>
    <s v="BGD GOOR JAR PACK1KGX12"/>
    <m/>
    <x v="0"/>
    <m/>
    <s v=""/>
    <m/>
    <n v="0"/>
    <n v="0"/>
  </r>
  <r>
    <n v="278"/>
    <s v="BG23"/>
    <s v="BGD KASOORI MEETHI 100GX6"/>
    <m/>
    <x v="0"/>
    <m/>
    <d v="2021-08-31T00:00:00"/>
    <m/>
    <n v="601"/>
    <n v="-192.65999999999994"/>
  </r>
  <r>
    <n v="279"/>
    <s v="BG24"/>
    <s v="BGD MARUNDA 270GX10"/>
    <m/>
    <x v="0"/>
    <m/>
    <s v=""/>
    <m/>
    <n v="0"/>
    <n v="0"/>
  </r>
  <r>
    <n v="280"/>
    <s v="BG25"/>
    <s v="BGD MUSTARD OIL 1LTX12"/>
    <m/>
    <x v="0"/>
    <m/>
    <s v=""/>
    <m/>
    <n v="0"/>
    <n v="0"/>
  </r>
  <r>
    <n v="281"/>
    <s v="BG26"/>
    <s v="BGD SHAKAR (IND) 1KGX12"/>
    <m/>
    <x v="0"/>
    <m/>
    <d v="2020-12-31T00:00:00"/>
    <m/>
    <n v="0"/>
    <n v="-50.830000000000005"/>
  </r>
  <r>
    <n v="282"/>
    <s v="BG27"/>
    <s v="BGD SHAKAR (IND) 500GX12"/>
    <m/>
    <x v="0"/>
    <m/>
    <d v="2020-12-30T00:00:00"/>
    <m/>
    <n v="25"/>
    <n v="-149.35999999999999"/>
  </r>
  <r>
    <n v="283"/>
    <s v="BG28"/>
    <s v="BGD SHAKKAR JAR PACK 500GX12"/>
    <m/>
    <x v="0"/>
    <m/>
    <d v="2021-08-31T00:00:00"/>
    <m/>
    <n v="3.42"/>
    <n v="-3.4800000000000004"/>
  </r>
  <r>
    <n v="284"/>
    <s v="BG29"/>
    <s v="BGD TEA JAR PACK 500GX20"/>
    <m/>
    <x v="0"/>
    <m/>
    <d v="2021-08-31T00:00:00"/>
    <m/>
    <n v="18.75"/>
    <n v="43.690000000000005"/>
  </r>
  <r>
    <n v="285"/>
    <s v="BG3"/>
    <s v="BG CHIN CHIN 400G X12"/>
    <m/>
    <x v="0"/>
    <m/>
    <d v="2020-10-01T00:00:00"/>
    <m/>
    <n v="112"/>
    <n v="-60.28"/>
  </r>
  <r>
    <n v="286"/>
    <s v="BG30"/>
    <s v="BGD TEA JAR PACK 1KGX12"/>
    <m/>
    <x v="0"/>
    <m/>
    <d v="2021-08-31T00:00:00"/>
    <m/>
    <n v="191.33"/>
    <n v="-271"/>
  </r>
  <r>
    <n v="287"/>
    <s v="BG31"/>
    <s v="BGD TOP DANADAR TEA 1KGX10"/>
    <m/>
    <x v="0"/>
    <m/>
    <s v=""/>
    <m/>
    <n v="0"/>
    <n v="0"/>
  </r>
  <r>
    <n v="288"/>
    <s v="BG32"/>
    <s v="BGD TOP DANEDAR TEA 500GX20"/>
    <m/>
    <x v="0"/>
    <m/>
    <s v=""/>
    <m/>
    <n v="0"/>
    <n v="0"/>
  </r>
  <r>
    <n v="289"/>
    <s v="BG33"/>
    <s v="BGD REWDI 200GX48PCS"/>
    <m/>
    <x v="0"/>
    <m/>
    <s v=""/>
    <m/>
    <n v="0"/>
    <n v="0"/>
  </r>
  <r>
    <n v="290"/>
    <s v="BG34"/>
    <s v="BGD GOOR(IND)PLAIN 500GX12"/>
    <m/>
    <x v="0"/>
    <m/>
    <d v="2020-12-30T00:00:00"/>
    <m/>
    <n v="16"/>
    <n v="-587.47"/>
  </r>
  <r>
    <n v="291"/>
    <s v="BG35"/>
    <s v="BGD GOOR(IND)MASALA 500GX12"/>
    <m/>
    <x v="0"/>
    <m/>
    <d v="2020-12-31T00:00:00"/>
    <m/>
    <n v="84"/>
    <n v="-10.080000000000002"/>
  </r>
  <r>
    <n v="292"/>
    <s v="BG36"/>
    <s v="BGD MUMRA LADOO200GX6"/>
    <m/>
    <x v="0"/>
    <m/>
    <s v=""/>
    <m/>
    <n v="0"/>
    <n v="0"/>
  </r>
  <r>
    <n v="293"/>
    <s v="BG37"/>
    <s v="BGD TAMRINDO 400GX50"/>
    <m/>
    <x v="0"/>
    <m/>
    <d v="2021-10-30T00:00:00"/>
    <m/>
    <n v="648.74"/>
    <n v="-747.29"/>
  </r>
  <r>
    <n v="294"/>
    <s v="BG38"/>
    <s v="BGD TAMRINDO 200GX100 N"/>
    <m/>
    <x v="0"/>
    <m/>
    <s v=""/>
    <m/>
    <n v="0"/>
    <n v="0"/>
  </r>
  <r>
    <n v="295"/>
    <s v="BG39"/>
    <s v="BGD PHATKHARY 100GX20"/>
    <m/>
    <x v="0"/>
    <m/>
    <d v="2021-08-31T00:00:00"/>
    <m/>
    <n v="145"/>
    <n v="-29.6"/>
  </r>
  <r>
    <n v="296"/>
    <s v="BG4"/>
    <s v="BG GHATHIA MIX 400G X12"/>
    <m/>
    <x v="0"/>
    <m/>
    <s v=""/>
    <m/>
    <n v="0"/>
    <n v="0"/>
  </r>
  <r>
    <n v="297"/>
    <s v="BG40"/>
    <s v="BGD TAMRINDO PASTE 400GX50"/>
    <m/>
    <x v="0"/>
    <m/>
    <s v=""/>
    <m/>
    <n v="0"/>
    <n v="0"/>
  </r>
  <r>
    <n v="298"/>
    <s v="BG41"/>
    <s v="BGD ANARDANA WHOLE 100GX20"/>
    <m/>
    <x v="0"/>
    <m/>
    <s v=""/>
    <m/>
    <n v="0"/>
    <n v="0"/>
  </r>
  <r>
    <n v="299"/>
    <s v="BG42"/>
    <s v="BGD MONAKA 200GX10"/>
    <m/>
    <x v="0"/>
    <m/>
    <d v="2021-08-30T00:00:00"/>
    <m/>
    <n v="30"/>
    <n v="-68.8"/>
  </r>
  <r>
    <n v="300"/>
    <s v="BG43"/>
    <s v="SUPARI SHAHI MEWA 1 X12"/>
    <m/>
    <x v="0"/>
    <m/>
    <d v="2021-10-01T00:00:00"/>
    <m/>
    <n v="79.33"/>
    <n v="79.25"/>
  </r>
  <r>
    <n v="301"/>
    <s v="BG44"/>
    <s v="BGD ALUBOKHARA 200GX10"/>
    <m/>
    <x v="0"/>
    <m/>
    <s v=""/>
    <m/>
    <n v="-3"/>
    <n v="-53.699999999999996"/>
  </r>
  <r>
    <n v="302"/>
    <s v="BG45"/>
    <s v="BGD PERBOILED RISO 20 KG X 1 "/>
    <m/>
    <x v="0"/>
    <m/>
    <s v=""/>
    <m/>
    <n v="0"/>
    <n v="0"/>
  </r>
  <r>
    <n v="303"/>
    <s v="BG46"/>
    <s v="BGD PERBOILED RISO 5 KG X 1 "/>
    <m/>
    <x v="0"/>
    <m/>
    <s v=""/>
    <m/>
    <n v="0"/>
    <n v="0"/>
  </r>
  <r>
    <n v="304"/>
    <s v="BG47"/>
    <s v="BGD MURABBA APPLE 1 KG X 12"/>
    <m/>
    <x v="0"/>
    <m/>
    <d v="2020-05-31T00:00:00"/>
    <m/>
    <n v="73"/>
    <n v="-37.590000000000003"/>
  </r>
  <r>
    <n v="305"/>
    <s v="BG48"/>
    <s v="BGD MURABBA AMLA 1 KG X 12"/>
    <m/>
    <x v="0"/>
    <m/>
    <s v=""/>
    <m/>
    <n v="0"/>
    <n v="0"/>
  </r>
  <r>
    <n v="306"/>
    <s v="BG49"/>
    <s v="BGD MURABBA CARROT 1 KG X 12"/>
    <m/>
    <x v="0"/>
    <m/>
    <s v=""/>
    <m/>
    <n v="0"/>
    <n v="0"/>
  </r>
  <r>
    <n v="307"/>
    <s v="BG5"/>
    <s v="BG GREEN PEAS 400G  X 12"/>
    <m/>
    <x v="0"/>
    <m/>
    <s v=""/>
    <m/>
    <n v="0"/>
    <n v="0"/>
  </r>
  <r>
    <n v="308"/>
    <s v="BG50"/>
    <s v="BGD MURABBA HARAR 1 KG X 12"/>
    <m/>
    <x v="0"/>
    <m/>
    <s v=""/>
    <m/>
    <n v="0"/>
    <n v="-13.95"/>
  </r>
  <r>
    <n v="309"/>
    <s v="BG51"/>
    <s v="BGD BIS COCONUT 300G X20(NO)"/>
    <m/>
    <x v="0"/>
    <m/>
    <s v=""/>
    <m/>
    <n v="0"/>
    <n v="0"/>
  </r>
  <r>
    <n v="310"/>
    <s v="BG52"/>
    <s v="BGD BIS PUNJABI 350G X20"/>
    <m/>
    <x v="0"/>
    <m/>
    <s v=""/>
    <m/>
    <n v="0"/>
    <n v="0"/>
  </r>
  <r>
    <n v="311"/>
    <s v="BG53"/>
    <s v="BGD BIS AJWAIN 300G X20"/>
    <m/>
    <x v="0"/>
    <m/>
    <d v="2020-06-30T00:00:00"/>
    <m/>
    <n v="17"/>
    <n v="0.95"/>
  </r>
  <r>
    <n v="312"/>
    <s v="BG54"/>
    <s v="BGD BIS JEERA 300G X20"/>
    <m/>
    <x v="0"/>
    <m/>
    <d v="2020-06-30T00:00:00"/>
    <m/>
    <n v="3"/>
    <n v="13.8"/>
  </r>
  <r>
    <n v="313"/>
    <s v="BG55"/>
    <s v="BGD BIS SUJI 300G X20 "/>
    <m/>
    <x v="0"/>
    <m/>
    <d v="2020-06-01T00:00:00"/>
    <m/>
    <n v="40"/>
    <n v="2"/>
  </r>
  <r>
    <n v="314"/>
    <s v="BG56"/>
    <s v="BGD BIS KALONJI 300G X20"/>
    <m/>
    <x v="0"/>
    <m/>
    <d v="2020-06-01T00:00:00"/>
    <m/>
    <n v="38.65"/>
    <n v="15.75"/>
  </r>
  <r>
    <n v="315"/>
    <s v="BG57"/>
    <s v="BGD BIS DRY FRUIT 300G X20 "/>
    <m/>
    <x v="0"/>
    <m/>
    <d v="2020-06-30T00:00:00"/>
    <m/>
    <n v="15.6"/>
    <n v="-1.96"/>
  </r>
  <r>
    <n v="316"/>
    <s v="BG58"/>
    <s v="BGD BIS ALMOND 300G X20  "/>
    <m/>
    <x v="0"/>
    <m/>
    <d v="2020-06-30T00:00:00"/>
    <m/>
    <n v="8"/>
    <n v="-6.45"/>
  </r>
  <r>
    <n v="317"/>
    <s v="BG59"/>
    <s v="BGD CAKE RUSK 400G X20"/>
    <m/>
    <x v="0"/>
    <m/>
    <d v="2020-06-30T00:00:00"/>
    <m/>
    <n v="15.9"/>
    <n v="2"/>
  </r>
  <r>
    <n v="318"/>
    <s v="BG6"/>
    <s v="BG GUJRATI MIX 400G X12"/>
    <m/>
    <x v="0"/>
    <m/>
    <d v="2020-10-30T00:00:00"/>
    <m/>
    <n v="63"/>
    <n v="-64.320000000000007"/>
  </r>
  <r>
    <n v="319"/>
    <s v="BG60"/>
    <s v="BGD CHANA+MAKHANA JAR 350GX12"/>
    <m/>
    <x v="0"/>
    <m/>
    <d v="2020-09-30T00:00:00"/>
    <m/>
    <n v="42"/>
    <n v="-16.68"/>
  </r>
  <r>
    <n v="320"/>
    <s v="BG61"/>
    <s v="BGD BATASHA &amp; SWEET PUFFED RICE 400GX12"/>
    <m/>
    <x v="0"/>
    <m/>
    <s v=""/>
    <m/>
    <n v="0"/>
    <n v="0"/>
  </r>
  <r>
    <n v="321"/>
    <s v="BG62"/>
    <s v="BGD SWEET PUFFED RICE JAR 200GX12"/>
    <m/>
    <x v="0"/>
    <m/>
    <d v="2020-09-30T00:00:00"/>
    <m/>
    <n v="4"/>
    <n v="0"/>
  </r>
  <r>
    <n v="322"/>
    <s v="BG7"/>
    <s v="BG KASHMIRI MIX 400G X12"/>
    <m/>
    <x v="0"/>
    <m/>
    <d v="2020-10-01T00:00:00"/>
    <m/>
    <n v="26"/>
    <n v="-39.839999999999996"/>
  </r>
  <r>
    <n v="323"/>
    <s v="BG8"/>
    <s v="BG LAHORI MIX 400G X 12"/>
    <m/>
    <x v="0"/>
    <m/>
    <d v="2020-10-01T00:00:00"/>
    <m/>
    <n v="23"/>
    <n v="1"/>
  </r>
  <r>
    <n v="324"/>
    <s v="BG81"/>
    <s v="BGD DESI ATTA  10KG X1"/>
    <m/>
    <x v="0"/>
    <m/>
    <s v=""/>
    <m/>
    <n v="0"/>
    <n v="0"/>
  </r>
  <r>
    <n v="325"/>
    <s v="BG82"/>
    <s v="BGD SWEET MAKHAN WITH ROASTED CHANA400GX12"/>
    <m/>
    <x v="0"/>
    <m/>
    <d v="2020-09-30T00:00:00"/>
    <m/>
    <n v="16"/>
    <n v="0"/>
  </r>
  <r>
    <n v="326"/>
    <s v="BG9"/>
    <s v="BG PUNJABI MIX 400G X 12"/>
    <m/>
    <x v="0"/>
    <m/>
    <s v=""/>
    <m/>
    <n v="0"/>
    <n v="0"/>
  </r>
  <r>
    <n v="327"/>
    <s v="BGD51"/>
    <s v="BGD CHANA+MAKHANA JAR 400GX12"/>
    <m/>
    <x v="0"/>
    <m/>
    <d v="2020-09-01T00:00:00"/>
    <m/>
    <n v="105.67"/>
    <n v="8.5"/>
  </r>
  <r>
    <n v="328"/>
    <s v="BGD52"/>
    <s v="BGD SUNFLOWER OIL 1 L  X 15"/>
    <m/>
    <x v="0"/>
    <m/>
    <d v="2021-11-25T00:00:00"/>
    <m/>
    <n v="1241"/>
    <n v="-293.3"/>
  </r>
  <r>
    <n v="329"/>
    <s v="BGD53"/>
    <s v="BGD CHICKEE PEANUT 100GX 10PCS"/>
    <m/>
    <x v="0"/>
    <m/>
    <s v=""/>
    <m/>
    <n v="0"/>
    <n v="0"/>
  </r>
  <r>
    <n v="330"/>
    <s v="BGD59"/>
    <s v="BGD CHICKEE SESAME 100G X10PCS"/>
    <m/>
    <x v="0"/>
    <m/>
    <s v=""/>
    <m/>
    <n v="0"/>
    <n v="0"/>
  </r>
  <r>
    <n v="331"/>
    <s v="BGD60"/>
    <s v="BGD CHICKEE PEANUT &amp; SESAME X10PCS"/>
    <m/>
    <x v="0"/>
    <m/>
    <s v=""/>
    <m/>
    <n v="0"/>
    <n v="0"/>
  </r>
  <r>
    <n v="332"/>
    <s v="BGD61"/>
    <s v="BGD CHICKEE SESAME BALL 350GX20"/>
    <m/>
    <x v="0"/>
    <m/>
    <s v=""/>
    <m/>
    <n v="0"/>
    <n v="0"/>
  </r>
  <r>
    <n v="333"/>
    <s v="BGD62"/>
    <s v="BGD CHICKEE SESAME BALL(JAR)400G X12"/>
    <m/>
    <x v="0"/>
    <m/>
    <s v=""/>
    <m/>
    <n v="0"/>
    <n v="0"/>
  </r>
  <r>
    <n v="334"/>
    <s v="BGD63"/>
    <s v="BGD GREEN CHILLI SAUCE 200G X6"/>
    <m/>
    <x v="0"/>
    <m/>
    <s v=""/>
    <m/>
    <n v="0"/>
    <n v="0"/>
  </r>
  <r>
    <n v="335"/>
    <s v="BGD64"/>
    <s v="BGD TOMATO KETCHUP 500GX12"/>
    <m/>
    <x v="0"/>
    <m/>
    <d v="2021-01-31T00:00:00"/>
    <m/>
    <n v="7"/>
    <n v="-3.8800000000000008"/>
  </r>
  <r>
    <n v="336"/>
    <s v="BGD65"/>
    <s v="BGD TOMATO PUREE 425X12"/>
    <m/>
    <x v="0"/>
    <m/>
    <s v=""/>
    <m/>
    <n v="0"/>
    <n v="0"/>
  </r>
  <r>
    <n v="337"/>
    <s v="BGD66"/>
    <s v="BGD TOMATO PUREE 825 X6"/>
    <m/>
    <x v="0"/>
    <m/>
    <s v=""/>
    <m/>
    <n v="0"/>
    <n v="0"/>
  </r>
  <r>
    <n v="338"/>
    <s v="BGD67"/>
    <s v="BGD SARSOON SAAG 400GX12"/>
    <m/>
    <x v="0"/>
    <m/>
    <d v="2021-01-31T00:00:00"/>
    <m/>
    <n v="25"/>
    <n v="-2.83"/>
  </r>
  <r>
    <n v="339"/>
    <s v="BGD68"/>
    <s v="BGD SARSOON KA SAAG 800GX6"/>
    <m/>
    <x v="0"/>
    <m/>
    <s v=""/>
    <m/>
    <n v="0"/>
    <n v="0"/>
  </r>
  <r>
    <n v="340"/>
    <s v="BGD69"/>
    <s v="BGD OKRA IN BRINE 400GX12"/>
    <m/>
    <x v="0"/>
    <m/>
    <d v="2021-01-31T00:00:00"/>
    <m/>
    <n v="24"/>
    <n v="6.4"/>
  </r>
  <r>
    <n v="341"/>
    <s v="BGD70"/>
    <s v="BGD KARELA IN BRINE 400GX12"/>
    <m/>
    <x v="0"/>
    <m/>
    <d v="2021-01-31T00:00:00"/>
    <m/>
    <n v="28"/>
    <n v="6.4"/>
  </r>
  <r>
    <n v="342"/>
    <s v="BGD71"/>
    <s v="BGD PICKLE MIX 1KGX 12"/>
    <m/>
    <x v="0"/>
    <m/>
    <d v="2021-01-01T00:00:00"/>
    <m/>
    <n v="48"/>
    <n v="10.770000000000003"/>
  </r>
  <r>
    <n v="343"/>
    <s v="BGD72"/>
    <s v="BGD PICKLE MANGO 1KGX12"/>
    <m/>
    <x v="0"/>
    <m/>
    <d v="2021-01-30T00:00:00"/>
    <m/>
    <n v="64"/>
    <n v="-17.88"/>
  </r>
  <r>
    <n v="344"/>
    <s v="BGD73"/>
    <s v="BGD PICKLE MIX 2KGX4"/>
    <m/>
    <x v="0"/>
    <m/>
    <d v="2021-01-01T00:00:00"/>
    <m/>
    <n v="69"/>
    <n v="14.4"/>
  </r>
  <r>
    <n v="345"/>
    <s v="BGD74"/>
    <s v="BGD GOOR BHILLI 500GX24 offerta "/>
    <m/>
    <x v="0"/>
    <m/>
    <d v="2021-01-30T00:00:00"/>
    <m/>
    <n v="187"/>
    <n v="-11.820000000000004"/>
  </r>
  <r>
    <n v="346"/>
    <s v="BGD75"/>
    <s v="BGD MANGO PULP KESAR 850X6"/>
    <m/>
    <x v="0"/>
    <m/>
    <d v="2021-01-31T00:00:00"/>
    <m/>
    <n v="503"/>
    <n v="-73.919999999999987"/>
  </r>
  <r>
    <n v="347"/>
    <s v="BGD76"/>
    <s v="BGD MANGO PULP ALPHONSO SLICE 850GX6"/>
    <m/>
    <x v="0"/>
    <m/>
    <d v="2021-03-30T00:00:00"/>
    <m/>
    <n v="30"/>
    <n v="-15.78"/>
  </r>
  <r>
    <n v="348"/>
    <s v="BGD77"/>
    <s v="BGD PICKLE LIME 1KGX12"/>
    <m/>
    <x v="0"/>
    <m/>
    <d v="2021-01-30T00:00:00"/>
    <m/>
    <n v="24"/>
    <n v="-17.080000000000002"/>
  </r>
  <r>
    <n v="349"/>
    <s v="BGD78"/>
    <s v="BGD PICKLE GREEN CHILLI 1KGX12"/>
    <m/>
    <x v="0"/>
    <m/>
    <d v="2021-01-30T00:00:00"/>
    <m/>
    <n v="20"/>
    <n v="0"/>
  </r>
  <r>
    <n v="350"/>
    <s v="BGD79"/>
    <s v="BGD GOOR JAR PACK 2KGX6  offerta "/>
    <m/>
    <x v="0"/>
    <m/>
    <d v="2021-03-31T00:00:00"/>
    <m/>
    <n v="77"/>
    <n v="10.559999999999999"/>
  </r>
  <r>
    <n v="351"/>
    <s v="BGD80"/>
    <s v="BGD GOOR BHILLI 1KGX 12 offerta "/>
    <m/>
    <x v="0"/>
    <m/>
    <s v=""/>
    <m/>
    <n v="0"/>
    <n v="0"/>
  </r>
  <r>
    <n v="352"/>
    <s v="BI 1"/>
    <s v="B DRY PETHA 400G X20"/>
    <m/>
    <x v="0"/>
    <m/>
    <d v="2020-09-30T00:00:00"/>
    <m/>
    <n v="1.75"/>
    <n v="2"/>
  </r>
  <r>
    <n v="353"/>
    <s v="BI2"/>
    <s v="B TASTY NUT 150GX10"/>
    <m/>
    <x v="0"/>
    <m/>
    <d v="2021-02-02T00:00:00"/>
    <m/>
    <n v="23"/>
    <n v="1"/>
  </r>
  <r>
    <n v="354"/>
    <s v="BI3"/>
    <s v="B CHATAX  120GX6"/>
    <m/>
    <x v="0"/>
    <m/>
    <s v=""/>
    <m/>
    <n v="0"/>
    <n v="0"/>
  </r>
  <r>
    <n v="355"/>
    <s v="BI4"/>
    <s v="B BIKANERI BHUJIA 150GX10"/>
    <m/>
    <x v="0"/>
    <m/>
    <s v=""/>
    <m/>
    <n v="0"/>
    <n v="0"/>
  </r>
  <r>
    <n v="356"/>
    <s v="BI6"/>
    <s v="B CHANA PATAKA 150GX10"/>
    <m/>
    <x v="0"/>
    <m/>
    <s v=""/>
    <m/>
    <n v="0"/>
    <n v="0"/>
  </r>
  <r>
    <n v="357"/>
    <s v="BI7"/>
    <s v="B CHANA MASALA 150GX10"/>
    <m/>
    <x v="0"/>
    <m/>
    <d v="2020-08-11T00:00:00"/>
    <m/>
    <n v="5.8"/>
    <n v="2"/>
  </r>
  <r>
    <n v="358"/>
    <s v="BI8"/>
    <s v="B SOAN PAPADI 250GX48"/>
    <m/>
    <x v="0"/>
    <m/>
    <d v="2020-10-05T00:00:00"/>
    <m/>
    <n v="1"/>
    <n v="1"/>
  </r>
  <r>
    <n v="359"/>
    <s v="BI9"/>
    <s v="B SOAN PAPADI 500GX24"/>
    <m/>
    <x v="0"/>
    <m/>
    <s v=""/>
    <m/>
    <n v="0"/>
    <n v="0"/>
  </r>
  <r>
    <n v="360"/>
    <s v="BR1"/>
    <s v="BRAGA CORNMEAL 1KG X10"/>
    <m/>
    <x v="0"/>
    <m/>
    <d v="2020-08-08T00:00:00"/>
    <m/>
    <n v="31"/>
    <n v="-15.260000000000002"/>
  </r>
  <r>
    <n v="361"/>
    <s v="BR2"/>
    <s v="BRAGA CORNMEAL 5KG X1"/>
    <m/>
    <x v="0"/>
    <m/>
    <d v="2020-11-30T00:00:00"/>
    <m/>
    <n v="165"/>
    <n v="-63"/>
  </r>
  <r>
    <n v="362"/>
    <s v="BT1"/>
    <s v="BRIT MILK RUSK 504GX6"/>
    <m/>
    <x v="0"/>
    <m/>
    <d v="2020-08-30T00:00:00"/>
    <m/>
    <n v="53"/>
    <n v="-24.639999999999997"/>
  </r>
  <r>
    <n v="363"/>
    <s v="BT10"/>
    <s v="BRIT WHEAT RUSK 670GX6"/>
    <m/>
    <x v="0"/>
    <m/>
    <s v=""/>
    <m/>
    <n v="0"/>
    <n v="0"/>
  </r>
  <r>
    <n v="364"/>
    <s v="BT11"/>
    <s v="BROOKE BOND RED LABEL TEA 500GX24"/>
    <m/>
    <x v="0"/>
    <m/>
    <s v=""/>
    <m/>
    <n v="0"/>
    <n v="0"/>
  </r>
  <r>
    <n v="365"/>
    <s v="BT12"/>
    <s v="BROOKE BOND RED LABLE TEA 1KGX12"/>
    <m/>
    <x v="0"/>
    <m/>
    <s v=""/>
    <m/>
    <n v="0"/>
    <n v="0"/>
  </r>
  <r>
    <n v="366"/>
    <s v="BT13"/>
    <s v="BROOKE BOND RED LABLE TEA 900GX12"/>
    <m/>
    <x v="0"/>
    <m/>
    <s v=""/>
    <m/>
    <n v="0"/>
    <n v="0"/>
  </r>
  <r>
    <n v="367"/>
    <s v="BT2"/>
    <s v="BRIT CREAM TREAT BOURBON 400GX24 no"/>
    <m/>
    <x v="0"/>
    <m/>
    <s v=""/>
    <m/>
    <n v="0"/>
    <n v="0"/>
  </r>
  <r>
    <n v="368"/>
    <s v="BT3"/>
    <s v="BRIT BUTTER COOKIES 12X3X72 no"/>
    <m/>
    <x v="0"/>
    <m/>
    <s v=""/>
    <m/>
    <n v="0"/>
    <n v="0"/>
  </r>
  <r>
    <n v="369"/>
    <s v="BT4"/>
    <s v="BRIT CASHEW COOKIES 12X3X72G no"/>
    <m/>
    <x v="0"/>
    <m/>
    <s v=""/>
    <m/>
    <n v="0"/>
    <n v="0"/>
  </r>
  <r>
    <n v="370"/>
    <s v="BT5"/>
    <s v="BRIT PISTA&amp;BADAM COOKIES12X3X72G no"/>
    <m/>
    <x v="0"/>
    <m/>
    <s v=""/>
    <m/>
    <n v="0"/>
    <n v="0"/>
  </r>
  <r>
    <n v="371"/>
    <s v="BT6"/>
    <s v="BRIT BUTTER COOKIES 72GX24"/>
    <m/>
    <x v="0"/>
    <m/>
    <d v="2020-10-31T00:00:00"/>
    <m/>
    <n v="225"/>
    <n v="-65.52"/>
  </r>
  <r>
    <n v="372"/>
    <s v="BT7"/>
    <s v="BRIT CASHEW COOKIES 72GX24 "/>
    <m/>
    <x v="0"/>
    <m/>
    <d v="2020-10-30T00:00:00"/>
    <m/>
    <n v="249"/>
    <n v="-5.1299999999999955"/>
  </r>
  <r>
    <n v="373"/>
    <s v="BT8"/>
    <s v="BRIT PISTA/BADAM COOKIES 72GX24 "/>
    <m/>
    <x v="0"/>
    <m/>
    <d v="2020-10-01T00:00:00"/>
    <m/>
    <n v="371"/>
    <n v="-112.32"/>
  </r>
  <r>
    <n v="374"/>
    <s v="BT9"/>
    <s v="BRIT PUNJABI COOKIES 620GX8"/>
    <m/>
    <x v="0"/>
    <m/>
    <d v="2020-07-31T00:00:00"/>
    <m/>
    <n v="245"/>
    <n v="-62.740000000000009"/>
  </r>
  <r>
    <n v="375"/>
    <s v="D1"/>
    <s v="DABUR ZAITH BLACK SEED 500GX3"/>
    <m/>
    <x v="0"/>
    <m/>
    <s v=""/>
    <m/>
    <n v="0"/>
    <n v="0"/>
  </r>
  <r>
    <n v="376"/>
    <s v="D10"/>
    <s v="DABUR CHAYWANPRASH 1KGX3"/>
    <m/>
    <x v="0"/>
    <m/>
    <d v="2021-06-30T00:00:00"/>
    <m/>
    <n v="58"/>
    <n v="71.77000000000001"/>
  </r>
  <r>
    <n v="377"/>
    <s v="D11"/>
    <s v="DABUR CHAYWANPRASH 250GX6"/>
    <m/>
    <x v="0"/>
    <m/>
    <d v="2021-10-30T00:00:00"/>
    <m/>
    <n v="53.83"/>
    <n v="180.52"/>
  </r>
  <r>
    <n v="378"/>
    <s v="D12"/>
    <s v="DABUR CHAYWANPRASH 500GX6"/>
    <m/>
    <x v="0"/>
    <m/>
    <d v="2021-07-31T00:00:00"/>
    <m/>
    <n v="54"/>
    <n v="84.32"/>
  </r>
  <r>
    <n v="379"/>
    <s v="D13"/>
    <s v="DABUR CHAYWANPRASH LIGHT500GX6"/>
    <m/>
    <x v="0"/>
    <m/>
    <s v=""/>
    <m/>
    <n v="0"/>
    <n v="0"/>
  </r>
  <r>
    <n v="380"/>
    <s v="D14"/>
    <s v="DABUR FACE SCRUB NEEM 150MLX6"/>
    <m/>
    <x v="0"/>
    <m/>
    <s v=""/>
    <m/>
    <n v="0"/>
    <n v="0"/>
  </r>
  <r>
    <n v="381"/>
    <s v="D15"/>
    <s v="DABUR FACE WASH NEEM 150MLX6"/>
    <m/>
    <x v="0"/>
    <m/>
    <s v=""/>
    <m/>
    <n v="0"/>
    <n v="0"/>
  </r>
  <r>
    <n v="382"/>
    <s v="D16"/>
    <s v="DABUR HAIR COLOUR SANDALWOOD&amp;ROSEX6"/>
    <m/>
    <x v="0"/>
    <m/>
    <s v=""/>
    <m/>
    <n v="0"/>
    <n v="0"/>
  </r>
  <r>
    <n v="383"/>
    <s v="D17"/>
    <s v="DABUR HAIR CREAM CACTUS 140MLX6"/>
    <m/>
    <x v="0"/>
    <m/>
    <s v=""/>
    <m/>
    <n v="0"/>
    <n v="0"/>
  </r>
  <r>
    <n v="384"/>
    <s v="D18"/>
    <s v="DABUR HAJMOLA STD 130GX12"/>
    <m/>
    <x v="0"/>
    <m/>
    <d v="2021-03-01T00:00:00"/>
    <m/>
    <n v="23.66"/>
    <n v="45.92"/>
  </r>
  <r>
    <n v="385"/>
    <s v="D19"/>
    <s v="DABUR HAJMOLA PODINA 130GX12"/>
    <m/>
    <x v="0"/>
    <m/>
    <d v="2021-03-01T00:00:00"/>
    <m/>
    <n v="17"/>
    <n v="10.280000000000001"/>
  </r>
  <r>
    <n v="386"/>
    <s v="D2"/>
    <s v="DABUR AMLA GOLD 200MLX6"/>
    <m/>
    <x v="0"/>
    <m/>
    <d v="2020-10-30T00:00:00"/>
    <m/>
    <n v="8"/>
    <n v="-15.14"/>
  </r>
  <r>
    <n v="387"/>
    <s v="D20"/>
    <s v="DABUR HAJMULA IMLY 130GX12"/>
    <m/>
    <x v="0"/>
    <m/>
    <d v="2021-04-30T00:00:00"/>
    <m/>
    <n v="115"/>
    <n v="67.2"/>
  </r>
  <r>
    <n v="388"/>
    <s v="D21"/>
    <s v="DABUR HAIR COLOUR DARK BROWN  60GX6"/>
    <m/>
    <x v="0"/>
    <m/>
    <s v=""/>
    <m/>
    <n v="0"/>
    <n v="0"/>
  </r>
  <r>
    <n v="389"/>
    <s v="D22"/>
    <s v="DABUR HAIR COLOUR NATURAL BROWN  60GX6"/>
    <m/>
    <x v="0"/>
    <m/>
    <d v="2021-11-30T00:00:00"/>
    <m/>
    <n v="15"/>
    <n v="1"/>
  </r>
  <r>
    <n v="390"/>
    <s v="D23"/>
    <s v="DABUR SOAP ALMOND X4"/>
    <m/>
    <x v="0"/>
    <m/>
    <d v="2021-11-01T00:00:00"/>
    <m/>
    <n v="0"/>
    <n v="33.61"/>
  </r>
  <r>
    <n v="391"/>
    <s v="D24"/>
    <s v="DABUR SOAP BLACK SEED X4"/>
    <m/>
    <x v="0"/>
    <m/>
    <d v="2022-02-01T00:00:00"/>
    <m/>
    <n v="42"/>
    <n v="33.61"/>
  </r>
  <r>
    <n v="392"/>
    <s v="D25"/>
    <s v="DABUR SOAP NEEM X4"/>
    <m/>
    <x v="0"/>
    <m/>
    <d v="2022-04-30T00:00:00"/>
    <m/>
    <n v="83"/>
    <n v="48.260000000000005"/>
  </r>
  <r>
    <n v="393"/>
    <s v="D26"/>
    <s v="DABUR SOAP OLIVE X4"/>
    <m/>
    <x v="0"/>
    <m/>
    <d v="2021-07-31T00:00:00"/>
    <m/>
    <n v="60"/>
    <n v="67.22"/>
  </r>
  <r>
    <n v="394"/>
    <s v="D27"/>
    <s v="DABUR OIL ANMOL COCONUT OIL 500MLX6"/>
    <m/>
    <x v="0"/>
    <m/>
    <s v=""/>
    <m/>
    <n v="0"/>
    <n v="0"/>
  </r>
  <r>
    <n v="395"/>
    <s v="D28"/>
    <s v="DABUR OIL VATIKA COCONUT 50MLX6"/>
    <m/>
    <x v="0"/>
    <m/>
    <d v="2021-01-30T00:00:00"/>
    <m/>
    <n v="26"/>
    <n v="1"/>
  </r>
  <r>
    <n v="396"/>
    <s v="D29"/>
    <s v="DABUR OIL BRAHMI 200MLX6"/>
    <m/>
    <x v="0"/>
    <m/>
    <s v=""/>
    <m/>
    <n v="0"/>
    <n v="0"/>
  </r>
  <r>
    <n v="397"/>
    <s v="D3"/>
    <s v="DABUR AMLA GOLD 300MLX6"/>
    <m/>
    <x v="0"/>
    <m/>
    <s v=""/>
    <m/>
    <n v="0"/>
    <n v="0"/>
  </r>
  <r>
    <n v="398"/>
    <s v="D30"/>
    <s v="DABUR OIL JASMINE 200MLX6"/>
    <m/>
    <x v="0"/>
    <m/>
    <d v="2021-10-30T00:00:00"/>
    <m/>
    <n v="29"/>
    <n v="-12.14"/>
  </r>
  <r>
    <n v="399"/>
    <s v="D31"/>
    <s v="DABUR OIL PURE MUSTARD  250MLX6"/>
    <m/>
    <x v="0"/>
    <m/>
    <s v=""/>
    <m/>
    <n v="0"/>
    <n v="0"/>
  </r>
  <r>
    <n v="400"/>
    <s v="D32"/>
    <s v="DABUR OIL PURE MUSTARD 500MLX6"/>
    <m/>
    <x v="0"/>
    <m/>
    <s v=""/>
    <m/>
    <n v="0"/>
    <n v="0"/>
  </r>
  <r>
    <n v="401"/>
    <s v="D33"/>
    <s v="DABUR OIL VATIKA CASTOR 200MLX6"/>
    <m/>
    <x v="0"/>
    <m/>
    <d v="2021-12-30T00:00:00"/>
    <m/>
    <n v="12"/>
    <n v="-14.54"/>
  </r>
  <r>
    <n v="402"/>
    <s v="D34"/>
    <s v="DABUR OIL VATIKA  OLIVE 200MLX6"/>
    <m/>
    <x v="0"/>
    <m/>
    <s v=""/>
    <m/>
    <n v="0"/>
    <n v="0"/>
  </r>
  <r>
    <n v="403"/>
    <s v="D35"/>
    <s v="DABUR OIL VATIKA ALMOND  200MLX6"/>
    <m/>
    <x v="0"/>
    <m/>
    <d v="2021-09-30T00:00:00"/>
    <m/>
    <n v="12"/>
    <n v="-95.84"/>
  </r>
  <r>
    <n v="404"/>
    <s v="D36"/>
    <s v="DABUR OIL VATIKA ARGAN HAIR 200MLX6"/>
    <m/>
    <x v="0"/>
    <m/>
    <d v="2021-05-30T00:00:00"/>
    <m/>
    <n v="2"/>
    <n v="1"/>
  </r>
  <r>
    <n v="405"/>
    <s v="D37"/>
    <s v="DABUR OIL VATIKA BLACK SEED  200MLX6"/>
    <m/>
    <x v="0"/>
    <m/>
    <d v="2020-08-31T00:00:00"/>
    <m/>
    <n v="30.17"/>
    <n v="-46.24"/>
  </r>
  <r>
    <n v="406"/>
    <s v="D38"/>
    <s v="DABUR OIL VATIKA CACTUS  200MLX6"/>
    <m/>
    <x v="0"/>
    <m/>
    <d v="2021-11-30T00:00:00"/>
    <m/>
    <n v="6"/>
    <n v="-14.54"/>
  </r>
  <r>
    <n v="407"/>
    <s v="D39"/>
    <s v="DABUR OIL VATIKA COCONUT 200ML X6"/>
    <m/>
    <x v="0"/>
    <m/>
    <d v="2021-09-30T00:00:00"/>
    <m/>
    <n v="16"/>
    <n v="-113.72000000000001"/>
  </r>
  <r>
    <n v="408"/>
    <s v="D4"/>
    <s v="DABUR AMLA OIL KIDS 200MLX6"/>
    <m/>
    <x v="0"/>
    <m/>
    <s v=""/>
    <m/>
    <n v="0"/>
    <n v="0"/>
  </r>
  <r>
    <n v="409"/>
    <s v="D40"/>
    <s v="DABUR OIL VATIKA GARLIC 200MLX6"/>
    <m/>
    <x v="0"/>
    <m/>
    <s v=""/>
    <m/>
    <n v="0"/>
    <n v="0"/>
  </r>
  <r>
    <n v="410"/>
    <s v="D41"/>
    <s v="DABUR OIL VATIKA JOJOBA200MLX6"/>
    <m/>
    <x v="0"/>
    <m/>
    <s v=""/>
    <m/>
    <n v="0"/>
    <n v="0"/>
  </r>
  <r>
    <n v="411"/>
    <s v="D42"/>
    <s v="DABUR OIL VATIKA COCO HAIR  150MLX6"/>
    <m/>
    <x v="0"/>
    <m/>
    <d v="2020-05-30T00:00:00"/>
    <m/>
    <n v="19.829999999999998"/>
    <n v="2"/>
  </r>
  <r>
    <n v="412"/>
    <s v="D43"/>
    <s v="DABUR OIL VATIKA COCO HAIR  300MLX6"/>
    <m/>
    <x v="0"/>
    <m/>
    <d v="2020-05-30T00:00:00"/>
    <m/>
    <n v="9"/>
    <n v="1"/>
  </r>
  <r>
    <n v="413"/>
    <s v="D44"/>
    <s v="DABUR OIL VATIKA SHIKAKAI 200MLX6"/>
    <m/>
    <x v="0"/>
    <m/>
    <d v="2021-12-30T00:00:00"/>
    <m/>
    <n v="7"/>
    <n v="1"/>
  </r>
  <r>
    <n v="414"/>
    <s v="D45"/>
    <s v="DABUR ROSE SYRUPX12"/>
    <m/>
    <x v="0"/>
    <m/>
    <s v=""/>
    <m/>
    <n v="0"/>
    <n v="0"/>
  </r>
  <r>
    <n v="415"/>
    <s v="D46"/>
    <s v="DABUR SHAMPOO ALMONDX6"/>
    <m/>
    <x v="0"/>
    <m/>
    <s v=""/>
    <m/>
    <n v="0"/>
    <n v="0"/>
  </r>
  <r>
    <n v="416"/>
    <s v="D47"/>
    <s v="DABUR SHAMPOO HENNA 200MLX6"/>
    <m/>
    <x v="0"/>
    <m/>
    <s v=""/>
    <m/>
    <n v="0"/>
    <n v="0"/>
  </r>
  <r>
    <n v="417"/>
    <s v="D48"/>
    <s v="DABUR SHAMPOO LEMON 200MLX6"/>
    <m/>
    <x v="0"/>
    <m/>
    <s v=""/>
    <m/>
    <n v="0"/>
    <n v="0"/>
  </r>
  <r>
    <n v="418"/>
    <s v="D49"/>
    <s v="DABUR SHAMPOO SHIKAKAI 200MLX6"/>
    <m/>
    <x v="0"/>
    <m/>
    <s v=""/>
    <m/>
    <n v="0"/>
    <n v="0"/>
  </r>
  <r>
    <n v="419"/>
    <s v="D5"/>
    <s v="DABUR AMLA OIL 100MLX6"/>
    <m/>
    <x v="0"/>
    <m/>
    <d v="2021-10-30T00:00:00"/>
    <m/>
    <n v="49"/>
    <n v="-12.080000000000002"/>
  </r>
  <r>
    <n v="420"/>
    <s v="D50"/>
    <s v="DABUR SHAMPOO TROPICAL COCONUT 200MLX6"/>
    <m/>
    <x v="0"/>
    <m/>
    <s v=""/>
    <m/>
    <n v="0"/>
    <n v="0"/>
  </r>
  <r>
    <n v="421"/>
    <s v="D51"/>
    <s v="DABUR SHAMPOO ARGAN 200MLX6"/>
    <m/>
    <x v="0"/>
    <m/>
    <s v=""/>
    <m/>
    <n v="0"/>
    <n v="0"/>
  </r>
  <r>
    <n v="422"/>
    <s v="D52"/>
    <s v="DABUR SHAMPOO BLACK SEED 200MLX6"/>
    <m/>
    <x v="0"/>
    <m/>
    <s v=""/>
    <m/>
    <n v="0"/>
    <n v="0"/>
  </r>
  <r>
    <n v="423"/>
    <s v="D53"/>
    <s v="DABUR SHAMPOO CACTUS 200MLX6"/>
    <m/>
    <x v="0"/>
    <m/>
    <s v=""/>
    <m/>
    <n v="0"/>
    <n v="0"/>
  </r>
  <r>
    <n v="424"/>
    <s v="D54"/>
    <s v="DABUR SHAMPOO EGG 200MLX6"/>
    <m/>
    <x v="0"/>
    <m/>
    <s v=""/>
    <m/>
    <n v="0"/>
    <n v="0"/>
  </r>
  <r>
    <n v="425"/>
    <s v="D55"/>
    <s v="DABUR SHAMPOO GARLIC 200MLX6"/>
    <m/>
    <x v="0"/>
    <m/>
    <s v=""/>
    <m/>
    <n v="0"/>
    <n v="0"/>
  </r>
  <r>
    <n v="426"/>
    <s v="D56"/>
    <s v="DABUR SHAMPOO OLIVE 200MLX6"/>
    <m/>
    <x v="0"/>
    <m/>
    <s v=""/>
    <m/>
    <n v="0"/>
    <n v="0"/>
  </r>
  <r>
    <n v="427"/>
    <s v="D57"/>
    <s v="DABUR SHAMPOO VIRGIN OLIVE N&amp;P 200MLX6"/>
    <m/>
    <x v="0"/>
    <m/>
    <s v=""/>
    <m/>
    <n v="0"/>
    <n v="0"/>
  </r>
  <r>
    <n v="428"/>
    <s v="D58"/>
    <s v="DABUR SHAMPOO WILD CACTUS 200MLX6"/>
    <m/>
    <x v="0"/>
    <m/>
    <s v=""/>
    <m/>
    <n v="0"/>
    <n v="0"/>
  </r>
  <r>
    <n v="429"/>
    <s v="D59"/>
    <s v="DABUR TOOTHPASTE ALOEVERA100GX6"/>
    <m/>
    <x v="0"/>
    <m/>
    <d v="2020-10-01T00:00:00"/>
    <m/>
    <n v="4"/>
    <n v="-29.42"/>
  </r>
  <r>
    <n v="430"/>
    <s v="D6"/>
    <s v="DABUR AMLA OIL 200MLX6"/>
    <m/>
    <x v="0"/>
    <m/>
    <d v="2021-07-31T00:00:00"/>
    <m/>
    <n v="168"/>
    <n v="-170.95999999999998"/>
  </r>
  <r>
    <n v="431"/>
    <s v="D60"/>
    <s v="DABUR TOOTHPASTE BASIL100GX6"/>
    <m/>
    <x v="0"/>
    <m/>
    <d v="2021-10-31T00:00:00"/>
    <m/>
    <n v="16"/>
    <n v="85.21"/>
  </r>
  <r>
    <n v="432"/>
    <s v="D61"/>
    <s v="DABUR TOOTHPASTE CLOVE 100GX6"/>
    <m/>
    <x v="0"/>
    <m/>
    <d v="2021-09-30T00:00:00"/>
    <m/>
    <n v="284"/>
    <n v="44.649999999999991"/>
  </r>
  <r>
    <n v="433"/>
    <s v="D62"/>
    <s v="DABUR TOOTHPASTE MISWAK 100GX6"/>
    <m/>
    <x v="0"/>
    <m/>
    <s v=""/>
    <m/>
    <n v="0"/>
    <n v="0"/>
  </r>
  <r>
    <n v="434"/>
    <s v="D63"/>
    <s v="DABUR TOOTHPASTE NEEM 100GX6"/>
    <m/>
    <x v="0"/>
    <m/>
    <d v="2021-10-31T00:00:00"/>
    <m/>
    <n v="112"/>
    <n v="184.64999999999998"/>
  </r>
  <r>
    <n v="435"/>
    <s v="D64"/>
    <s v="DABUR TOOTHPASTE PROMISE 100GX6"/>
    <m/>
    <x v="0"/>
    <m/>
    <s v=""/>
    <m/>
    <n v="0"/>
    <n v="0"/>
  </r>
  <r>
    <n v="436"/>
    <s v="D65"/>
    <s v="DABUR TOOTHPASTE RED 100GX12"/>
    <m/>
    <x v="0"/>
    <m/>
    <s v=""/>
    <m/>
    <n v="0"/>
    <n v="0"/>
  </r>
  <r>
    <n v="437"/>
    <s v="D66"/>
    <s v="DABUR TOOTHPASTE RED 200GX6"/>
    <m/>
    <x v="0"/>
    <m/>
    <d v="2021-10-01T00:00:00"/>
    <m/>
    <n v="5"/>
    <n v="-1.6200000000000045"/>
  </r>
  <r>
    <n v="438"/>
    <s v="D67"/>
    <s v="DABUR CONDITIONER BLACK SEED 200MLX6"/>
    <m/>
    <x v="0"/>
    <m/>
    <s v=""/>
    <m/>
    <n v="0"/>
    <n v="0"/>
  </r>
  <r>
    <n v="439"/>
    <s v="D68"/>
    <s v="DABUR CONDITIONER ALMOND 200MLX6"/>
    <m/>
    <x v="0"/>
    <m/>
    <s v=""/>
    <m/>
    <n v="0"/>
    <n v="0"/>
  </r>
  <r>
    <n v="440"/>
    <s v="D69"/>
    <s v="DABUR CONDITIONER ARGAN 200MLX6"/>
    <m/>
    <x v="0"/>
    <m/>
    <s v=""/>
    <m/>
    <n v="0"/>
    <n v="0"/>
  </r>
  <r>
    <n v="441"/>
    <s v="D7"/>
    <s v="DABUR AMLA OIL 300MLX6"/>
    <m/>
    <x v="0"/>
    <m/>
    <d v="2021-10-31T00:00:00"/>
    <m/>
    <n v="123"/>
    <n v="-116.59000000000006"/>
  </r>
  <r>
    <n v="442"/>
    <s v="D70"/>
    <s v="DABUR CONDITIONER CACTUS 200MLX6"/>
    <m/>
    <x v="0"/>
    <m/>
    <s v=""/>
    <m/>
    <n v="0"/>
    <n v="0"/>
  </r>
  <r>
    <n v="443"/>
    <s v="D71"/>
    <s v="DABUR CONDITIONER EGG 200MLX6"/>
    <m/>
    <x v="0"/>
    <m/>
    <s v=""/>
    <m/>
    <n v="0"/>
    <n v="0"/>
  </r>
  <r>
    <n v="444"/>
    <s v="D72"/>
    <s v="DABUR CONDITIONER GARLIC 200MLX6"/>
    <m/>
    <x v="0"/>
    <m/>
    <s v=""/>
    <m/>
    <n v="0"/>
    <n v="0"/>
  </r>
  <r>
    <n v="445"/>
    <s v="D73"/>
    <s v="DABUR CONDITIONER HENNA 200MLX6"/>
    <m/>
    <x v="0"/>
    <m/>
    <s v=""/>
    <m/>
    <n v="0"/>
    <n v="0"/>
  </r>
  <r>
    <n v="446"/>
    <s v="D74"/>
    <s v="DABUR CONDITIONER LEMON 200MLX6"/>
    <m/>
    <x v="0"/>
    <m/>
    <s v=""/>
    <m/>
    <n v="0"/>
    <n v="0"/>
  </r>
  <r>
    <n v="447"/>
    <s v="D75"/>
    <s v="DABUR CONDITIONER OLIVE 200MLX6"/>
    <m/>
    <x v="0"/>
    <m/>
    <s v=""/>
    <m/>
    <n v="0"/>
    <n v="0"/>
  </r>
  <r>
    <n v="448"/>
    <s v="D76"/>
    <s v="DABUR CONDITIONER SHIKAKAI 200MLX6"/>
    <m/>
    <x v="0"/>
    <m/>
    <s v=""/>
    <m/>
    <n v="0"/>
    <n v="0"/>
  </r>
  <r>
    <n v="449"/>
    <s v="D77"/>
    <s v="DABUR CONDITIONER TROPICAL COCONUT 200MLX6"/>
    <m/>
    <x v="0"/>
    <m/>
    <s v=""/>
    <m/>
    <n v="0"/>
    <n v="0"/>
  </r>
  <r>
    <n v="450"/>
    <s v="D78"/>
    <s v="DABUR CONDITIONER VIRGIN OLIVE N&amp;P 200MLX6"/>
    <m/>
    <x v="0"/>
    <m/>
    <s v=""/>
    <m/>
    <n v="0"/>
    <n v="0"/>
  </r>
  <r>
    <n v="451"/>
    <s v="D79"/>
    <s v="DABUR CONDITIONER WILD CACTUS 200MLX6"/>
    <m/>
    <x v="0"/>
    <m/>
    <s v=""/>
    <m/>
    <n v="0"/>
    <n v="0"/>
  </r>
  <r>
    <n v="452"/>
    <s v="D8"/>
    <s v="DABUR CACTUS HAIR MASK 500GX3"/>
    <m/>
    <x v="0"/>
    <m/>
    <s v=""/>
    <m/>
    <n v="0"/>
    <n v="0"/>
  </r>
  <r>
    <n v="453"/>
    <s v="D80"/>
    <s v="DABUR HAIR COLOUR BLACK  60GX6"/>
    <m/>
    <x v="0"/>
    <m/>
    <s v=""/>
    <m/>
    <n v="0"/>
    <n v="0"/>
  </r>
  <r>
    <n v="454"/>
    <s v="D81"/>
    <s v="DABUR HAIR COLOUR BURGENDY  60GX6"/>
    <m/>
    <x v="0"/>
    <m/>
    <d v="2022-01-01T00:00:00"/>
    <m/>
    <n v="5"/>
    <n v="54.67"/>
  </r>
  <r>
    <n v="455"/>
    <s v="D82"/>
    <s v="DABUR HAIR CREAM ARGON 140MLX6"/>
    <m/>
    <x v="0"/>
    <m/>
    <s v=""/>
    <m/>
    <n v="0"/>
    <n v="0"/>
  </r>
  <r>
    <n v="456"/>
    <s v="D83"/>
    <s v="DABUR HAIR MASK BLACK SEED 500GX3"/>
    <m/>
    <x v="0"/>
    <m/>
    <s v=""/>
    <m/>
    <n v="0"/>
    <n v="0"/>
  </r>
  <r>
    <n v="457"/>
    <s v="D84"/>
    <s v="DABUR AMLA ANTI DANDRUFF HAIR OIL 200MLX6"/>
    <m/>
    <x v="0"/>
    <m/>
    <s v=""/>
    <m/>
    <n v="0"/>
    <n v="0"/>
  </r>
  <r>
    <n v="458"/>
    <s v="D85"/>
    <s v="DABUR SOAP SANDALWOOD X6"/>
    <m/>
    <x v="0"/>
    <m/>
    <d v="2021-09-30T00:00:00"/>
    <m/>
    <n v="43"/>
    <n v="67.600000000000009"/>
  </r>
  <r>
    <n v="459"/>
    <s v="D86"/>
    <s v="DABUR HAIR MASK EGG PROTEIN 500GX3"/>
    <m/>
    <x v="0"/>
    <m/>
    <s v=""/>
    <m/>
    <n v="0"/>
    <n v="0"/>
  </r>
  <r>
    <n v="460"/>
    <s v="D87"/>
    <s v="DABUR AMLA COOLING HAIR OIL 200MLX6"/>
    <m/>
    <x v="0"/>
    <m/>
    <s v=""/>
    <m/>
    <n v="0"/>
    <n v="0"/>
  </r>
  <r>
    <n v="461"/>
    <s v="D88"/>
    <s v="DABUR TOOTHPASTE CHARCOLE 100GX6"/>
    <m/>
    <x v="0"/>
    <m/>
    <s v=""/>
    <m/>
    <n v="0"/>
    <n v="0"/>
  </r>
  <r>
    <n v="462"/>
    <s v="D89"/>
    <s v="DABUR VATIKA CASTOR HAIR OIL X 6"/>
    <m/>
    <x v="0"/>
    <m/>
    <s v=""/>
    <m/>
    <n v="0"/>
    <n v="0"/>
  </r>
  <r>
    <n v="463"/>
    <s v="D9"/>
    <s v="DABUR CARDAMOM EXTRACT 60MLX6"/>
    <m/>
    <x v="0"/>
    <m/>
    <s v=""/>
    <m/>
    <n v="0"/>
    <n v="0"/>
  </r>
  <r>
    <n v="464"/>
    <s v="D90"/>
    <s v="DABUR VATIKA SOAP SANDAL X 72"/>
    <m/>
    <x v="0"/>
    <m/>
    <s v=""/>
    <m/>
    <n v="0"/>
    <n v="0"/>
  </r>
  <r>
    <n v="465"/>
    <s v="D91"/>
    <s v="DABUR VATIKA HERBAL HENNA SANDAL X 24"/>
    <m/>
    <x v="0"/>
    <m/>
    <s v=""/>
    <m/>
    <n v="0"/>
    <n v="0"/>
  </r>
  <r>
    <n v="466"/>
    <s v="D92"/>
    <s v="DABUR VATIKA HERBAL HENNA OUDH X 24"/>
    <m/>
    <x v="0"/>
    <m/>
    <d v="2021-02-28T00:00:00"/>
    <m/>
    <n v="0.28999999999999998"/>
    <n v="1"/>
  </r>
  <r>
    <n v="467"/>
    <s v="F1"/>
    <s v="FARINA BARAGA CHAPATI 10 KG X 1 "/>
    <m/>
    <x v="0"/>
    <m/>
    <d v="2020-06-28T00:00:00"/>
    <m/>
    <n v="1377"/>
    <n v="-1052.5700000000006"/>
  </r>
  <r>
    <n v="468"/>
    <s v="F10"/>
    <s v="FARINA BARAGA CHAPATI 5 KG"/>
    <m/>
    <x v="0"/>
    <m/>
    <d v="2020-08-16T00:00:00"/>
    <m/>
    <n v="211"/>
    <n v="-189.75"/>
  </r>
  <r>
    <n v="469"/>
    <s v="F11"/>
    <s v="FARINA AASHIRAWAD 5KG X 4"/>
    <m/>
    <x v="0"/>
    <m/>
    <d v="2020-01-01T00:00:00"/>
    <m/>
    <n v="177"/>
    <n v="-258.06"/>
  </r>
  <r>
    <n v="470"/>
    <s v="F12"/>
    <s v="FARINA AASHIRAWAD 10 KG X 2"/>
    <m/>
    <x v="0"/>
    <m/>
    <d v="2020-12-21T00:00:00"/>
    <m/>
    <n v="200"/>
    <n v="0"/>
  </r>
  <r>
    <n v="471"/>
    <s v="F2"/>
    <s v="FARINA BARAGA CHAPATI 25 KG X 1"/>
    <m/>
    <x v="0"/>
    <m/>
    <d v="2020-06-28T00:00:00"/>
    <m/>
    <n v="2987"/>
    <n v="-6661.5499999999993"/>
  </r>
  <r>
    <n v="472"/>
    <s v="F3"/>
    <s v="FARINA LAILA BROWN 10 KG X 1"/>
    <m/>
    <x v="0"/>
    <m/>
    <d v="2020-06-30T00:00:00"/>
    <m/>
    <n v="536"/>
    <n v="-1001.5700000000002"/>
  </r>
  <r>
    <n v="473"/>
    <s v="F4"/>
    <s v="FARINA LAILA BROWN 20 KG X 1"/>
    <m/>
    <x v="0"/>
    <m/>
    <d v="2021-01-31T00:00:00"/>
    <m/>
    <n v="938"/>
    <n v="-5330.6100000000006"/>
  </r>
  <r>
    <n v="474"/>
    <s v="F5"/>
    <s v="FARINA LAILA LIGHT MED 10 KG X 1"/>
    <m/>
    <x v="0"/>
    <m/>
    <d v="2021-01-31T00:00:00"/>
    <m/>
    <n v="397"/>
    <n v="-2342.0899999999997"/>
  </r>
  <r>
    <n v="475"/>
    <s v="F6"/>
    <s v="FARINA LAILA LIGHT MED 20 KG X 1"/>
    <m/>
    <x v="0"/>
    <m/>
    <d v="2021-01-31T00:00:00"/>
    <m/>
    <n v="1502"/>
    <n v="-9536.1300000000083"/>
  </r>
  <r>
    <n v="476"/>
    <s v="F7"/>
    <s v="FARINA LAILA WHITE 20 KG X 1"/>
    <m/>
    <x v="0"/>
    <m/>
    <d v="2021-01-31T00:00:00"/>
    <m/>
    <n v="35"/>
    <n v="-135.51"/>
  </r>
  <r>
    <n v="477"/>
    <s v="F8"/>
    <s v="FARINA LAILA WHITE 10 KG X 1"/>
    <m/>
    <x v="0"/>
    <m/>
    <d v="2020-06-30T00:00:00"/>
    <m/>
    <n v="503"/>
    <n v="-306.22000000000003"/>
  </r>
  <r>
    <n v="478"/>
    <s v="F9"/>
    <s v="FARINA AASHIRAWAD MULTIGRAINS 5KG X 4"/>
    <m/>
    <x v="0"/>
    <m/>
    <d v="2020-08-31T00:00:00"/>
    <m/>
    <n v="100"/>
    <n v="0"/>
  </r>
  <r>
    <n v="479"/>
    <s v="FC1"/>
    <s v="FOOD COLOUR GREEN SMALLX 12"/>
    <m/>
    <x v="0"/>
    <m/>
    <d v="2022-08-30T00:00:00"/>
    <m/>
    <n v="53"/>
    <n v="87.97"/>
  </r>
  <r>
    <n v="480"/>
    <s v="FC2"/>
    <s v="FOOD COLOUR ORANGE SMALL X 12"/>
    <m/>
    <x v="0"/>
    <m/>
    <d v="2022-04-30T00:00:00"/>
    <m/>
    <n v="200"/>
    <n v="1.6000000000000005"/>
  </r>
  <r>
    <n v="481"/>
    <s v="FC3"/>
    <s v="FOOD COLOUR ORANGE BIG(4) X 20"/>
    <m/>
    <x v="0"/>
    <m/>
    <d v="2022-03-30T00:00:00"/>
    <m/>
    <n v="4.95"/>
    <n v="55"/>
  </r>
  <r>
    <n v="482"/>
    <s v="FC4"/>
    <s v="FOOD COLOUR ORANGE BIG(5)X 20"/>
    <m/>
    <x v="0"/>
    <m/>
    <d v="2022-03-01T00:00:00"/>
    <m/>
    <n v="6"/>
    <n v="1"/>
  </r>
  <r>
    <n v="483"/>
    <s v="FC5"/>
    <s v="FOOD COLOUR RED SMALL X 12"/>
    <m/>
    <x v="0"/>
    <m/>
    <d v="2022-04-01T00:00:00"/>
    <m/>
    <n v="106"/>
    <n v="4.1700000000000008"/>
  </r>
  <r>
    <n v="484"/>
    <s v="FC6"/>
    <s v="FOOD COLOUR RED BIG X 20"/>
    <m/>
    <x v="0"/>
    <m/>
    <d v="2022-04-01T00:00:00"/>
    <m/>
    <n v="5"/>
    <n v="33.75"/>
  </r>
  <r>
    <n v="485"/>
    <s v="FC7"/>
    <s v="FOOD COLOUR YELLOW SMALL X 12"/>
    <m/>
    <x v="0"/>
    <m/>
    <d v="2022-03-30T00:00:00"/>
    <m/>
    <n v="78"/>
    <n v="-45.040000000000006"/>
  </r>
  <r>
    <n v="486"/>
    <s v="FC8"/>
    <s v="FOOD COLOUR YELLOW BIG X 20"/>
    <m/>
    <x v="0"/>
    <m/>
    <d v="2022-03-30T00:00:00"/>
    <m/>
    <n v="9.35"/>
    <n v="19.43"/>
  </r>
  <r>
    <n v="487"/>
    <s v="FC9"/>
    <s v="FOOD COLOUR YELLOW BIG X 20"/>
    <m/>
    <x v="0"/>
    <m/>
    <s v=""/>
    <m/>
    <n v="0"/>
    <n v="0"/>
  </r>
  <r>
    <n v="488"/>
    <s v="FK1"/>
    <s v="FALAK BASMATI EXTREME 5 KG X 4"/>
    <m/>
    <x v="0"/>
    <m/>
    <d v="2021-08-30T00:00:00"/>
    <m/>
    <n v="700.25"/>
    <n v="1"/>
  </r>
  <r>
    <n v="489"/>
    <s v="FK10"/>
    <s v="SALAM BASMATI RICE 20 KG X 1"/>
    <m/>
    <x v="0"/>
    <m/>
    <d v="2020-06-30T00:00:00"/>
    <m/>
    <n v="30"/>
    <n v="1"/>
  </r>
  <r>
    <n v="490"/>
    <s v="FK11"/>
    <s v="FALAK SUPER RICE 20 KG X 1"/>
    <m/>
    <x v="0"/>
    <m/>
    <s v=""/>
    <m/>
    <n v="0"/>
    <n v="0"/>
  </r>
  <r>
    <n v="491"/>
    <s v="FK2"/>
    <s v="FALAK BASMATI RICE 1 KG X 20"/>
    <m/>
    <x v="0"/>
    <m/>
    <d v="2022-12-31T00:00:00"/>
    <m/>
    <n v="237"/>
    <n v="-6161.4"/>
  </r>
  <r>
    <n v="492"/>
    <s v="FK3"/>
    <s v="FALAK BASMATI RICE 20 KG X 1"/>
    <m/>
    <x v="0"/>
    <m/>
    <d v="2020-06-30T00:00:00"/>
    <m/>
    <n v="1"/>
    <n v="1"/>
  </r>
  <r>
    <n v="493"/>
    <s v="FK4"/>
    <s v="FALAK BASMATI RICE 2 KG X 10"/>
    <m/>
    <x v="0"/>
    <m/>
    <d v="2020-10-30T00:00:00"/>
    <m/>
    <n v="155"/>
    <n v="-2205.1999999999998"/>
  </r>
  <r>
    <n v="494"/>
    <s v="FK5"/>
    <s v="FALAK BASMATI RICE 5 KG X 4"/>
    <m/>
    <x v="0"/>
    <m/>
    <d v="2021-04-30T00:00:00"/>
    <m/>
    <n v="453.25"/>
    <n v="-8387.1199999999972"/>
  </r>
  <r>
    <n v="495"/>
    <s v="FK6"/>
    <s v="FALAK PERBOILED BASMATI RICE 20 KG X 1"/>
    <m/>
    <x v="0"/>
    <m/>
    <s v=""/>
    <m/>
    <n v="0"/>
    <n v="0"/>
  </r>
  <r>
    <n v="496"/>
    <s v="FK7"/>
    <s v="FALAK PINK SALT 150 G X 24"/>
    <m/>
    <x v="0"/>
    <m/>
    <s v=""/>
    <m/>
    <n v="0"/>
    <n v="0"/>
  </r>
  <r>
    <n v="497"/>
    <s v="FK8"/>
    <s v="FALAK PINK SALT 800 G X 18"/>
    <m/>
    <x v="0"/>
    <m/>
    <s v=""/>
    <m/>
    <n v="0"/>
    <n v="0"/>
  </r>
  <r>
    <n v="498"/>
    <s v="FK9"/>
    <s v="FALAK RICE FLOUR 1 KG X 8"/>
    <m/>
    <x v="0"/>
    <m/>
    <s v=""/>
    <m/>
    <n v="-2"/>
    <n v="-20.64"/>
  </r>
  <r>
    <n v="499"/>
    <s v="FL"/>
    <s v="F ALING GONCHING SHRMP CRACKERS 40X70G"/>
    <m/>
    <x v="0"/>
    <m/>
    <s v=""/>
    <m/>
    <n v="0"/>
    <n v="0"/>
  </r>
  <r>
    <n v="500"/>
    <s v="FL1"/>
    <s v="F BOY BAWANG BBQ 40X100G"/>
    <m/>
    <x v="0"/>
    <m/>
    <s v=""/>
    <m/>
    <n v="0"/>
    <n v="0"/>
  </r>
  <r>
    <n v="501"/>
    <s v="FL10"/>
    <s v="F LESLIE CLOVER CHIPS BBQ FLAVOR 40X55G"/>
    <m/>
    <x v="0"/>
    <m/>
    <s v=""/>
    <m/>
    <n v="0"/>
    <n v="0"/>
  </r>
  <r>
    <n v="502"/>
    <s v="FL11"/>
    <s v="F LESLIE CLOVER CHEESE FLAVOR 40X55G"/>
    <m/>
    <x v="0"/>
    <m/>
    <s v=""/>
    <m/>
    <n v="0"/>
    <n v="0"/>
  </r>
  <r>
    <n v="503"/>
    <s v="FL12"/>
    <s v="F LUCKY ME NOODLES BEEF FLAOVOR 72X55G"/>
    <m/>
    <x v="0"/>
    <m/>
    <s v=""/>
    <m/>
    <n v="0"/>
    <n v="0"/>
  </r>
  <r>
    <n v="504"/>
    <s v="FL13"/>
    <s v="F LUCKY ME NOODLES CHICKEN FLAVOR 72X55G"/>
    <m/>
    <x v="0"/>
    <m/>
    <s v=""/>
    <m/>
    <n v="0"/>
    <n v="0"/>
  </r>
  <r>
    <n v="505"/>
    <s v="FL14"/>
    <s v="F LUCKY ME PANCIT CANTON CALAMANSI 72X80G"/>
    <m/>
    <x v="0"/>
    <m/>
    <s v=""/>
    <m/>
    <n v="0"/>
    <n v="0"/>
  </r>
  <r>
    <n v="506"/>
    <s v="FL15"/>
    <s v="F LUCKY ME SUPREME BOWL BULALO 30X70G"/>
    <m/>
    <x v="0"/>
    <m/>
    <s v=""/>
    <m/>
    <n v="0"/>
    <n v="0"/>
  </r>
  <r>
    <n v="507"/>
    <s v="FL16"/>
    <s v="F LUCKY ME SUPREME BOWL CHICKEN 30X70G"/>
    <m/>
    <x v="0"/>
    <m/>
    <s v=""/>
    <m/>
    <n v="0"/>
    <n v="0"/>
  </r>
  <r>
    <n v="508"/>
    <s v="FL17"/>
    <s v="F LUCKY ME SUPREME BOWL LA PAZ BATCHOY 30X70G"/>
    <m/>
    <x v="0"/>
    <m/>
    <s v=""/>
    <m/>
    <n v="0"/>
    <n v="0"/>
  </r>
  <r>
    <n v="509"/>
    <s v="FL18"/>
    <s v="F OISHI PRAWN CRACKERS HOT 50X60G"/>
    <m/>
    <x v="0"/>
    <m/>
    <s v=""/>
    <m/>
    <n v="0"/>
    <n v="0"/>
  </r>
  <r>
    <n v="510"/>
    <s v="FL19"/>
    <s v="F OISHI PRAWN CRACKERS REG 50X60G"/>
    <m/>
    <x v="0"/>
    <m/>
    <s v=""/>
    <m/>
    <n v="0"/>
    <n v="0"/>
  </r>
  <r>
    <n v="511"/>
    <s v="FL2"/>
    <s v="F BOY BAWANG GARLIC 40X100G"/>
    <m/>
    <x v="0"/>
    <m/>
    <s v=""/>
    <m/>
    <n v="0"/>
    <n v="0"/>
  </r>
  <r>
    <n v="512"/>
    <s v="FL20"/>
    <s v="F RAM TOMATO SAUCE 48X250G"/>
    <m/>
    <x v="0"/>
    <m/>
    <s v=""/>
    <m/>
    <n v="0"/>
    <n v="0"/>
  </r>
  <r>
    <n v="513"/>
    <s v="FL21"/>
    <s v="F RAM TOMATO SPAGHETTI SAUCE 36X250G"/>
    <m/>
    <x v="0"/>
    <m/>
    <s v=""/>
    <m/>
    <n v="0"/>
    <n v="0"/>
  </r>
  <r>
    <n v="514"/>
    <s v="FL22"/>
    <s v="F RICOA CURLY TOPS TWISTED WRAOPPED 24X30X150G"/>
    <m/>
    <x v="0"/>
    <m/>
    <s v=""/>
    <m/>
    <n v="0"/>
    <n v="0"/>
  </r>
  <r>
    <n v="515"/>
    <s v="FL23"/>
    <s v="F SILVER SWAN SOY SAUCE 12X1LT"/>
    <m/>
    <x v="0"/>
    <m/>
    <s v=""/>
    <m/>
    <n v="0"/>
    <n v="0"/>
  </r>
  <r>
    <n v="516"/>
    <s v="FL24"/>
    <s v="F SUPER Q PANCIT CANTON 30X227G"/>
    <m/>
    <x v="0"/>
    <m/>
    <s v=""/>
    <m/>
    <n v="0"/>
    <n v="0"/>
  </r>
  <r>
    <n v="517"/>
    <s v="FL25"/>
    <s v="F SUPER Q GOLDEN BIHON30X454G"/>
    <m/>
    <x v="0"/>
    <m/>
    <s v=""/>
    <m/>
    <n v="0"/>
    <n v="0"/>
  </r>
  <r>
    <n v="518"/>
    <s v="FL26"/>
    <s v="F SUPER Q PALABOK 30X454G"/>
    <m/>
    <x v="0"/>
    <m/>
    <s v=""/>
    <m/>
    <n v="0"/>
    <n v="0"/>
  </r>
  <r>
    <n v="519"/>
    <s v="FL27"/>
    <s v="F UFC BANANA SAUCE HOT 24X320G"/>
    <m/>
    <x v="0"/>
    <m/>
    <s v=""/>
    <m/>
    <n v="0"/>
    <n v="0"/>
  </r>
  <r>
    <n v="520"/>
    <s v="FL28"/>
    <s v="F UFC BANANA SAUCE REG 18X550G"/>
    <m/>
    <x v="0"/>
    <m/>
    <s v=""/>
    <m/>
    <n v="0"/>
    <n v="0"/>
  </r>
  <r>
    <n v="521"/>
    <s v="FL3"/>
    <s v="F DATU PUTI SOY SAUCE 12X1LT"/>
    <m/>
    <x v="0"/>
    <m/>
    <s v=""/>
    <m/>
    <n v="0"/>
    <n v="0"/>
  </r>
  <r>
    <n v="522"/>
    <s v="FL4"/>
    <s v="F DATU PUTI VINEGAR 12X1LT"/>
    <m/>
    <x v="0"/>
    <m/>
    <s v=""/>
    <m/>
    <n v="0"/>
    <n v="0"/>
  </r>
  <r>
    <n v="523"/>
    <s v="FL5"/>
    <s v="F GRANNY GOOSE TORTILLOS BBQ 50X100G"/>
    <m/>
    <x v="0"/>
    <m/>
    <s v=""/>
    <m/>
    <n v="0"/>
    <n v="0"/>
  </r>
  <r>
    <n v="524"/>
    <s v="FL6"/>
    <s v="F GRANNY GOOSE TORTILLOS CHEESE 50X100G"/>
    <m/>
    <x v="0"/>
    <m/>
    <s v=""/>
    <m/>
    <n v="0"/>
    <n v="0"/>
  </r>
  <r>
    <n v="525"/>
    <s v="FL7"/>
    <s v="F GROWERS GARLIC FLAVOUR 24X80G"/>
    <m/>
    <x v="0"/>
    <m/>
    <s v=""/>
    <m/>
    <n v="0"/>
    <n v="0"/>
  </r>
  <r>
    <n v="526"/>
    <s v="FL8"/>
    <s v="F JBC DING DONG MIXED NUTS 60X100G"/>
    <m/>
    <x v="0"/>
    <m/>
    <s v=""/>
    <m/>
    <n v="0"/>
    <n v="0"/>
  </r>
  <r>
    <n v="527"/>
    <s v="FL9"/>
    <s v="F KNORR TAMARIND MIX 144X40G"/>
    <m/>
    <x v="0"/>
    <m/>
    <s v=""/>
    <m/>
    <n v="0"/>
    <n v="0"/>
  </r>
  <r>
    <n v="528"/>
    <s v="G1"/>
    <s v="GOA TEA 1 KG X 6"/>
    <m/>
    <x v="0"/>
    <m/>
    <s v=""/>
    <m/>
    <n v="0"/>
    <n v="0"/>
  </r>
  <r>
    <n v="529"/>
    <s v="G13"/>
    <s v="GITS MEDU VADAI 200GX10"/>
    <m/>
    <x v="0"/>
    <m/>
    <s v=""/>
    <m/>
    <n v="0"/>
    <n v="0"/>
  </r>
  <r>
    <n v="530"/>
    <s v="G14"/>
    <s v="GITS SAMBHAR MIX 200G X 10"/>
    <m/>
    <x v="0"/>
    <m/>
    <s v=""/>
    <m/>
    <n v="0"/>
    <n v="0"/>
  </r>
  <r>
    <n v="531"/>
    <s v="G2"/>
    <s v="GOA TEA 450GX12"/>
    <m/>
    <x v="0"/>
    <m/>
    <s v=""/>
    <m/>
    <n v="0"/>
    <n v="0"/>
  </r>
  <r>
    <n v="532"/>
    <s v="GT1"/>
    <s v="GITS DAHI BARA 200 X 10"/>
    <m/>
    <x v="0"/>
    <m/>
    <d v="2021-01-30T00:00:00"/>
    <m/>
    <n v="5"/>
    <n v="6.49"/>
  </r>
  <r>
    <n v="533"/>
    <s v="GT10"/>
    <s v="GITS JILEBI MIX WITH MAKER100 G X 5"/>
    <m/>
    <x v="0"/>
    <m/>
    <s v=""/>
    <m/>
    <n v="0"/>
    <n v="0"/>
  </r>
  <r>
    <n v="534"/>
    <s v="GT11"/>
    <s v="GITS PAKORA 200 G X 10"/>
    <m/>
    <x v="0"/>
    <m/>
    <s v=""/>
    <m/>
    <n v="0"/>
    <n v="0"/>
  </r>
  <r>
    <n v="535"/>
    <s v="GT12"/>
    <s v="GITS SAMBHAR MIX 100GX10"/>
    <m/>
    <x v="0"/>
    <m/>
    <s v=""/>
    <m/>
    <n v="0"/>
    <n v="0"/>
  </r>
  <r>
    <n v="536"/>
    <s v="GT2"/>
    <s v="GITS DOSAI 500 G X 5"/>
    <m/>
    <x v="0"/>
    <m/>
    <s v=""/>
    <m/>
    <n v="0"/>
    <n v="0"/>
  </r>
  <r>
    <n v="537"/>
    <s v="GT3"/>
    <s v="GITS DOSAI MIX 200 G X 10"/>
    <m/>
    <x v="0"/>
    <m/>
    <s v=""/>
    <m/>
    <n v="0"/>
    <n v="0"/>
  </r>
  <r>
    <n v="538"/>
    <s v="GT4"/>
    <s v="GITS G J MIX 100 G X 10"/>
    <m/>
    <x v="0"/>
    <m/>
    <s v=""/>
    <m/>
    <n v="0"/>
    <n v="0"/>
  </r>
  <r>
    <n v="539"/>
    <s v="GT5"/>
    <s v="GITS G J MIX 200 G X 10"/>
    <m/>
    <x v="0"/>
    <m/>
    <s v=""/>
    <m/>
    <n v="0"/>
    <n v="0"/>
  </r>
  <r>
    <n v="540"/>
    <s v="GT6"/>
    <s v="GITS G J MIX 500 G X 5"/>
    <m/>
    <x v="0"/>
    <m/>
    <s v=""/>
    <m/>
    <n v="0"/>
    <n v="0"/>
  </r>
  <r>
    <n v="541"/>
    <s v="GT7"/>
    <s v="GITS IDLI 200 G X 10"/>
    <m/>
    <x v="0"/>
    <m/>
    <d v="2021-01-31T00:00:00"/>
    <m/>
    <n v="21"/>
    <n v="-1.2000000000000002"/>
  </r>
  <r>
    <n v="542"/>
    <s v="GT8"/>
    <s v="GITS IDLI 500 G X 5"/>
    <m/>
    <x v="0"/>
    <m/>
    <s v=""/>
    <m/>
    <n v="0"/>
    <n v="0"/>
  </r>
  <r>
    <n v="543"/>
    <s v="GT9"/>
    <s v="GITS JILEBI MIX 100 G X 10"/>
    <m/>
    <x v="0"/>
    <m/>
    <s v=""/>
    <m/>
    <n v="0"/>
    <n v="0"/>
  </r>
  <r>
    <n v="544"/>
    <s v="HD 100"/>
    <s v="HR MATHIS MAHARASTRA BHAKARBADI 200X24***"/>
    <m/>
    <x v="0"/>
    <m/>
    <s v=""/>
    <m/>
    <n v="0"/>
    <n v="0"/>
  </r>
  <r>
    <n v="545"/>
    <s v="HD1"/>
    <s v="HR ALL IN ONE 200 G X 10"/>
    <m/>
    <x v="0"/>
    <m/>
    <d v="2020-10-01T00:00:00"/>
    <m/>
    <n v="380"/>
    <n v="-167.44000000000008"/>
  </r>
  <r>
    <n v="546"/>
    <s v="HD10"/>
    <s v="HR COOKIES ATTA 200GX24 offerta "/>
    <m/>
    <x v="0"/>
    <m/>
    <s v=""/>
    <m/>
    <n v="0"/>
    <n v="0"/>
  </r>
  <r>
    <n v="547"/>
    <s v="HD100"/>
    <s v="HR MOONG DALL 40GX12"/>
    <m/>
    <x v="0"/>
    <m/>
    <s v=""/>
    <m/>
    <n v="0"/>
    <n v="0"/>
  </r>
  <r>
    <n v="548"/>
    <s v="HD101"/>
    <s v="HR BOONDI MASALA 400GX5"/>
    <m/>
    <x v="0"/>
    <m/>
    <d v="2020-09-01T00:00:00"/>
    <m/>
    <n v="287"/>
    <n v="-10.249999999999993"/>
  </r>
  <r>
    <n v="549"/>
    <s v="HD102"/>
    <s v="HR KHATTA METHA 40GX12"/>
    <m/>
    <x v="0"/>
    <m/>
    <s v=""/>
    <m/>
    <n v="0"/>
    <n v="0"/>
  </r>
  <r>
    <n v="550"/>
    <s v="HD103"/>
    <s v="HR ALOO BHUJIA 40GX12"/>
    <m/>
    <x v="0"/>
    <m/>
    <s v=""/>
    <m/>
    <n v="0"/>
    <n v="0"/>
  </r>
  <r>
    <n v="551"/>
    <s v="HD104"/>
    <s v="HR BHUJIA MAS 40GX12"/>
    <m/>
    <x v="0"/>
    <m/>
    <s v=""/>
    <m/>
    <n v="0"/>
    <n v="0"/>
  </r>
  <r>
    <n v="552"/>
    <s v="HD105"/>
    <s v="HR NAVRATAN 40GX12"/>
    <m/>
    <x v="0"/>
    <m/>
    <s v=""/>
    <m/>
    <n v="0"/>
    <n v="0"/>
  </r>
  <r>
    <n v="553"/>
    <s v="HD106"/>
    <s v="HR COOKIES KAJU 200GX24 **offerta "/>
    <m/>
    <x v="0"/>
    <m/>
    <s v=""/>
    <m/>
    <n v="0"/>
    <n v="0"/>
  </r>
  <r>
    <n v="554"/>
    <s v="HD106A"/>
    <s v="HR COOKIES COCONUT 360G X 6 **"/>
    <m/>
    <x v="0"/>
    <m/>
    <s v=""/>
    <m/>
    <n v="0"/>
    <n v="0"/>
  </r>
  <r>
    <n v="555"/>
    <s v="HD107"/>
    <s v="HRR DAL PALAK 300GX40"/>
    <m/>
    <x v="0"/>
    <m/>
    <d v="2020-12-25T00:00:00"/>
    <m/>
    <n v="22.75"/>
    <n v="-4.6000000000000014"/>
  </r>
  <r>
    <n v="556"/>
    <s v="HD108"/>
    <s v="HR MURUKKU 200GX10"/>
    <m/>
    <x v="0"/>
    <m/>
    <s v=""/>
    <m/>
    <n v="0"/>
    <n v="0"/>
  </r>
  <r>
    <n v="557"/>
    <s v="HD109"/>
    <s v="HR DIET MURMURA 180GX6"/>
    <m/>
    <x v="0"/>
    <m/>
    <d v="2020-01-11T00:00:00"/>
    <m/>
    <n v="9"/>
    <n v="1"/>
  </r>
  <r>
    <n v="558"/>
    <s v="HD11"/>
    <s v="HR BOONDI 200 G X 10"/>
    <m/>
    <x v="0"/>
    <m/>
    <d v="2020-09-15T00:00:00"/>
    <m/>
    <n v="145"/>
    <n v="23.919999999999998"/>
  </r>
  <r>
    <n v="559"/>
    <s v="HD110"/>
    <s v="HR GATHIYA MIX 200G X5"/>
    <m/>
    <x v="0"/>
    <m/>
    <d v="2020-08-01T00:00:00"/>
    <m/>
    <n v="265"/>
    <n v="37.6"/>
  </r>
  <r>
    <n v="560"/>
    <s v="HD111"/>
    <s v="HR LONG SEV 200GX10"/>
    <m/>
    <x v="0"/>
    <m/>
    <d v="2020-09-01T00:00:00"/>
    <m/>
    <n v="182"/>
    <n v="186.7"/>
  </r>
  <r>
    <n v="561"/>
    <s v="HD112"/>
    <s v="HR COOKIES ATTA 400 G X 6"/>
    <m/>
    <x v="0"/>
    <m/>
    <s v=""/>
    <m/>
    <n v="0"/>
    <n v="0"/>
  </r>
  <r>
    <n v="562"/>
    <s v="HD112A"/>
    <s v="HR COOKIES JEERA 300G X 6***"/>
    <m/>
    <x v="0"/>
    <m/>
    <s v=""/>
    <m/>
    <n v="0"/>
    <n v="0"/>
  </r>
  <r>
    <n v="563"/>
    <s v="HD113"/>
    <s v="HR COOKIES ATTA KHATAI 300G X 6 **"/>
    <m/>
    <x v="0"/>
    <m/>
    <s v=""/>
    <m/>
    <n v="0"/>
    <n v="0"/>
  </r>
  <r>
    <n v="564"/>
    <s v="HD113A"/>
    <s v="HR COOKIES AJWAIN 300G X6 **"/>
    <m/>
    <x v="0"/>
    <m/>
    <s v=""/>
    <m/>
    <n v="0"/>
    <n v="0"/>
  </r>
  <r>
    <n v="565"/>
    <s v="HD114"/>
    <s v="HR SABJI PAKORA 150X 8"/>
    <m/>
    <x v="0"/>
    <m/>
    <d v="2020-09-15T00:00:00"/>
    <m/>
    <n v="11"/>
    <n v="-21.08"/>
  </r>
  <r>
    <n v="566"/>
    <s v="HD115"/>
    <s v="HR GOLDEN MIXTURE 150GX 12"/>
    <m/>
    <x v="0"/>
    <m/>
    <d v="2020-09-15T00:00:00"/>
    <m/>
    <n v="31"/>
    <n v="-27.16"/>
  </r>
  <r>
    <n v="567"/>
    <s v="HD116"/>
    <s v="HR BANANA CHIPS 180G X6"/>
    <m/>
    <x v="0"/>
    <m/>
    <d v="2020-10-29T00:00:00"/>
    <m/>
    <n v="66"/>
    <n v="-1.9299999999999926"/>
  </r>
  <r>
    <n v="568"/>
    <s v="HD117"/>
    <s v="HR KARA BOONDI 180G X10"/>
    <m/>
    <x v="0"/>
    <m/>
    <s v=""/>
    <m/>
    <n v="0"/>
    <n v="0"/>
  </r>
  <r>
    <n v="569"/>
    <s v="HD118"/>
    <s v="HR MADRAS MIXTURE 200G X10"/>
    <m/>
    <x v="0"/>
    <m/>
    <d v="2020-10-29T00:00:00"/>
    <m/>
    <n v="41"/>
    <n v="-80.400000000000006"/>
  </r>
  <r>
    <n v="570"/>
    <s v="HD119"/>
    <s v="HR KERALA MIXTURE 180G X10"/>
    <m/>
    <x v="0"/>
    <m/>
    <s v=""/>
    <m/>
    <n v="0"/>
    <n v="0"/>
  </r>
  <r>
    <n v="571"/>
    <s v="HD12"/>
    <s v="HR BOONDI 400 G X 5"/>
    <m/>
    <x v="0"/>
    <m/>
    <d v="2020-10-29T00:00:00"/>
    <m/>
    <n v="676"/>
    <n v="-611.8499999999998"/>
  </r>
  <r>
    <n v="572"/>
    <s v="HD120"/>
    <s v="HR SWEETS MOTICHOOR LADOO 300G X16"/>
    <m/>
    <x v="0"/>
    <m/>
    <d v="2020-01-13T00:00:00"/>
    <m/>
    <n v="3.44"/>
    <n v="34.6"/>
  </r>
  <r>
    <n v="573"/>
    <s v="HD121"/>
    <s v="HR SWEETS MILK CAKE 300G X16"/>
    <m/>
    <x v="0"/>
    <m/>
    <d v="2020-01-13T00:00:00"/>
    <m/>
    <n v="5.6899999999999995"/>
    <n v="2"/>
  </r>
  <r>
    <n v="574"/>
    <s v="HD122"/>
    <s v="HR SWEETS KAJU KALTLI 300G X16"/>
    <m/>
    <x v="0"/>
    <m/>
    <s v=""/>
    <m/>
    <n v="0"/>
    <n v="0"/>
  </r>
  <r>
    <n v="575"/>
    <s v="HD13"/>
    <s v="HR BOONDI MAS 200 G X 10"/>
    <m/>
    <x v="0"/>
    <m/>
    <d v="2020-08-01T00:00:00"/>
    <m/>
    <n v="112"/>
    <n v="18.239999999999995"/>
  </r>
  <r>
    <n v="576"/>
    <s v="HD14"/>
    <s v="HR CHANA CRACKER 200 G X 10"/>
    <m/>
    <x v="0"/>
    <m/>
    <s v=""/>
    <m/>
    <n v="0"/>
    <n v="0"/>
  </r>
  <r>
    <n v="577"/>
    <s v="HD15"/>
    <s v="HR CHANA DAL 200 G X 10"/>
    <m/>
    <x v="0"/>
    <m/>
    <d v="2020-09-01T00:00:00"/>
    <m/>
    <n v="397"/>
    <n v="13.679999999999922"/>
  </r>
  <r>
    <n v="578"/>
    <s v="HD16"/>
    <s v="HR CHANA DAL 400 G X 5"/>
    <m/>
    <x v="0"/>
    <m/>
    <s v=""/>
    <m/>
    <n v="0"/>
    <n v="0"/>
  </r>
  <r>
    <n v="579"/>
    <s v="HD17"/>
    <s v="HR CHANACHUR  200 G X10"/>
    <m/>
    <x v="0"/>
    <m/>
    <s v=""/>
    <m/>
    <n v="0"/>
    <n v="0"/>
  </r>
  <r>
    <n v="580"/>
    <s v="HD18"/>
    <s v="HR COOKIES ALMOND 200 G X 24 **offeta "/>
    <m/>
    <x v="0"/>
    <m/>
    <s v=""/>
    <m/>
    <n v="0"/>
    <n v="0"/>
  </r>
  <r>
    <n v="581"/>
    <s v="HD19"/>
    <s v="HR COOKIES ALMOND&amp;PISTA 200 G X 24"/>
    <m/>
    <x v="0"/>
    <m/>
    <s v=""/>
    <m/>
    <n v="0"/>
    <n v="0"/>
  </r>
  <r>
    <n v="582"/>
    <s v="HD2"/>
    <s v="HR ALOO BHUJIA 200 G X 10"/>
    <m/>
    <x v="0"/>
    <m/>
    <d v="2020-10-29T00:00:00"/>
    <m/>
    <n v="402"/>
    <n v="-574.85999999999956"/>
  </r>
  <r>
    <n v="583"/>
    <s v="HD20"/>
    <s v="HR COOKIES COCONUT 200 G X 24 **offerta "/>
    <m/>
    <x v="0"/>
    <m/>
    <s v=""/>
    <m/>
    <n v="0"/>
    <n v="0"/>
  </r>
  <r>
    <n v="584"/>
    <s v="HD21"/>
    <s v="HR COOKIES JEERA 200 G X 24 **offerta "/>
    <m/>
    <x v="0"/>
    <m/>
    <s v=""/>
    <m/>
    <n v="0"/>
    <n v="0"/>
  </r>
  <r>
    <n v="585"/>
    <s v="HD22"/>
    <s v="HR COOKIES KAJU&amp;PISTA  200 G X 24 offerta "/>
    <m/>
    <x v="0"/>
    <m/>
    <s v=""/>
    <m/>
    <n v="0"/>
    <n v="0"/>
  </r>
  <r>
    <n v="586"/>
    <s v="HD23"/>
    <s v="HR COOKIES MULTIGRAIN 200 G X 24"/>
    <m/>
    <x v="0"/>
    <m/>
    <s v=""/>
    <m/>
    <n v="0"/>
    <n v="0"/>
  </r>
  <r>
    <n v="587"/>
    <s v="HD24"/>
    <s v="HR DAL BIJI 200 G X 10"/>
    <m/>
    <x v="0"/>
    <m/>
    <s v=""/>
    <m/>
    <n v="0"/>
    <n v="0"/>
  </r>
  <r>
    <n v="588"/>
    <s v="HD25"/>
    <s v="HR DRY PETHA 400 G X 20 "/>
    <m/>
    <x v="0"/>
    <m/>
    <s v=""/>
    <m/>
    <n v="0"/>
    <n v="0"/>
  </r>
  <r>
    <n v="589"/>
    <s v="HD26"/>
    <s v="HR BHELPURI FATAFAT 150 G X 6"/>
    <m/>
    <x v="0"/>
    <m/>
    <s v=""/>
    <m/>
    <n v="0"/>
    <n v="0"/>
  </r>
  <r>
    <n v="590"/>
    <s v="HD27"/>
    <s v="HR SWEETS GULAB JAMUN 1 KG X 12 oferta"/>
    <m/>
    <x v="0"/>
    <m/>
    <s v=""/>
    <m/>
    <n v="0"/>
    <n v="0"/>
  </r>
  <r>
    <n v="591"/>
    <s v="HD28"/>
    <s v="HR KABALI CHANA 200 G X 10"/>
    <m/>
    <x v="0"/>
    <m/>
    <s v=""/>
    <m/>
    <n v="0"/>
    <n v="0"/>
  </r>
  <r>
    <n v="592"/>
    <s v="HD29"/>
    <s v="HR KAJU MIX 200 G X 15"/>
    <m/>
    <x v="0"/>
    <m/>
    <d v="2020-09-01T00:00:00"/>
    <m/>
    <n v="38"/>
    <n v="-78.899999999999977"/>
  </r>
  <r>
    <n v="593"/>
    <s v="HD3"/>
    <s v="HR ALOO MASALA 150 G X 24"/>
    <m/>
    <x v="0"/>
    <m/>
    <s v=""/>
    <m/>
    <n v="0"/>
    <n v="0"/>
  </r>
  <r>
    <n v="594"/>
    <s v="HD30"/>
    <s v="HR KALAM PETHA 1 KG X 12 "/>
    <m/>
    <x v="0"/>
    <m/>
    <s v=""/>
    <m/>
    <n v="0"/>
    <n v="0"/>
  </r>
  <r>
    <n v="595"/>
    <s v="HD31"/>
    <s v="HR KASHMIR MIX 200 G X 15"/>
    <m/>
    <x v="0"/>
    <m/>
    <d v="2020-09-01T00:00:00"/>
    <m/>
    <n v="45"/>
    <n v="126.63"/>
  </r>
  <r>
    <n v="596"/>
    <s v="HD32"/>
    <s v="HR KASHMIRI MIX 400 G X 5"/>
    <m/>
    <x v="0"/>
    <m/>
    <s v=""/>
    <m/>
    <n v="0"/>
    <n v="0"/>
  </r>
  <r>
    <n v="597"/>
    <s v="HD33"/>
    <s v="HR LIGHT MURMURA 180G X 6"/>
    <m/>
    <x v="0"/>
    <m/>
    <d v="2020-06-01T00:00:00"/>
    <m/>
    <n v="55"/>
    <n v="2.98"/>
  </r>
  <r>
    <n v="598"/>
    <s v="HD34"/>
    <s v="HR KHARI METHI PUFF 200 G X 24"/>
    <m/>
    <x v="0"/>
    <m/>
    <s v=""/>
    <m/>
    <n v="0"/>
    <n v="0"/>
  </r>
  <r>
    <n v="599"/>
    <s v="HD35"/>
    <s v="HR KHARI PLAIN PUFF 200 G X 24"/>
    <m/>
    <x v="0"/>
    <m/>
    <s v=""/>
    <m/>
    <n v="0"/>
    <n v="0"/>
  </r>
  <r>
    <n v="600"/>
    <s v="HD36"/>
    <s v="HR KHATTA MEETHA 200 G X 10"/>
    <m/>
    <x v="0"/>
    <m/>
    <d v="2020-09-01T00:00:00"/>
    <m/>
    <n v="2066"/>
    <n v="-385.41999999999967"/>
  </r>
  <r>
    <n v="601"/>
    <s v="HD37"/>
    <s v="HR KHATTA METHA 400 G X 5"/>
    <m/>
    <x v="0"/>
    <m/>
    <d v="2020-10-29T00:00:00"/>
    <m/>
    <n v="285"/>
    <n v="-75.099999999999994"/>
  </r>
  <r>
    <n v="602"/>
    <s v="HD38"/>
    <s v="HR MATHRI 200 G X 10"/>
    <m/>
    <x v="0"/>
    <m/>
    <d v="2020-09-15T00:00:00"/>
    <m/>
    <n v="13"/>
    <n v="1"/>
  </r>
  <r>
    <n v="603"/>
    <s v="HD39"/>
    <s v="HR MINT LACHHA 200 G X 5"/>
    <m/>
    <x v="0"/>
    <m/>
    <d v="2020-09-01T00:00:00"/>
    <m/>
    <n v="239"/>
    <n v="149"/>
  </r>
  <r>
    <n v="604"/>
    <s v="HD4"/>
    <s v="HR HULI MURUKU 180 GX10"/>
    <m/>
    <x v="0"/>
    <m/>
    <s v=""/>
    <m/>
    <n v="0"/>
    <n v="0"/>
  </r>
  <r>
    <n v="605"/>
    <s v="HD40"/>
    <s v="HR MOONG DAL MAS 200 G X 10"/>
    <m/>
    <x v="0"/>
    <m/>
    <d v="2020-09-01T00:00:00"/>
    <m/>
    <n v="128"/>
    <n v="61.539999999999978"/>
  </r>
  <r>
    <n v="606"/>
    <s v="HD41"/>
    <s v="HR MOONG DAL 200 G X 10"/>
    <m/>
    <x v="0"/>
    <m/>
    <d v="2020-09-01T00:00:00"/>
    <m/>
    <n v="957"/>
    <n v="-150.5999999999998"/>
  </r>
  <r>
    <n v="607"/>
    <s v="HD42"/>
    <s v="HR NAVRATAN 200 G X 10"/>
    <m/>
    <x v="0"/>
    <m/>
    <d v="2020-10-01T00:00:00"/>
    <m/>
    <n v="851"/>
    <n v="-91.300000000000068"/>
  </r>
  <r>
    <n v="608"/>
    <s v="HD43"/>
    <s v="HR NIMBU MAS 200 G X 10"/>
    <m/>
    <x v="0"/>
    <m/>
    <d v="2020-10-29T00:00:00"/>
    <m/>
    <n v="850"/>
    <n v="-183.42000000000002"/>
  </r>
  <r>
    <n v="609"/>
    <s v="HD44"/>
    <s v="HR NIMBU MASALA 400 G X 5"/>
    <m/>
    <x v="0"/>
    <m/>
    <s v=""/>
    <m/>
    <n v="0"/>
    <n v="0"/>
  </r>
  <r>
    <n v="610"/>
    <s v="HD45"/>
    <s v="HR NUT CRACKERS 200 G X 15"/>
    <m/>
    <x v="0"/>
    <m/>
    <d v="2020-10-03T00:00:00"/>
    <m/>
    <n v="582"/>
    <n v="-1746.8999999999999"/>
  </r>
  <r>
    <n v="611"/>
    <s v="HD46"/>
    <s v="HR PANCH RATAN 200 G X 10"/>
    <m/>
    <x v="0"/>
    <m/>
    <d v="2020-08-01T00:00:00"/>
    <m/>
    <n v="184"/>
    <n v="-27.700000000000031"/>
  </r>
  <r>
    <n v="612"/>
    <s v="HD47"/>
    <s v="HR PANI PURI 360 G X 12"/>
    <m/>
    <x v="0"/>
    <m/>
    <d v="2020-06-01T00:00:00"/>
    <m/>
    <n v="373.83"/>
    <n v="-52.019999999999925"/>
  </r>
  <r>
    <n v="613"/>
    <s v="HD48"/>
    <s v="HR PATISHA 500 G X 20"/>
    <m/>
    <x v="0"/>
    <m/>
    <d v="2020-07-29T00:00:00"/>
    <m/>
    <n v="20.2"/>
    <n v="-61.84"/>
  </r>
  <r>
    <n v="614"/>
    <s v="HD49"/>
    <s v="HR PUNJABI TAKDA 200 G X 10 "/>
    <m/>
    <x v="0"/>
    <m/>
    <d v="2020-09-01T00:00:00"/>
    <m/>
    <n v="844"/>
    <n v="11.5"/>
  </r>
  <r>
    <n v="615"/>
    <s v="HD5"/>
    <s v="HR BHELPURI 200 G X 10"/>
    <m/>
    <x v="0"/>
    <m/>
    <d v="2020-05-01T00:00:00"/>
    <m/>
    <n v="217"/>
    <n v="68.700000000000017"/>
  </r>
  <r>
    <n v="616"/>
    <s v="HD50"/>
    <s v="HR SWEETS RASGULLA 1 KG X 12 offerta"/>
    <m/>
    <x v="0"/>
    <m/>
    <d v="2020-10-31T00:00:00"/>
    <m/>
    <n v="25.33"/>
    <n v="-132.5"/>
  </r>
  <r>
    <n v="617"/>
    <s v="HD51"/>
    <s v="HR SWEETS RASMALAI 1 KG X 12 offerta "/>
    <m/>
    <x v="0"/>
    <m/>
    <d v="2020-05-01T00:00:00"/>
    <m/>
    <n v="1.92"/>
    <n v="2"/>
  </r>
  <r>
    <n v="618"/>
    <s v="HD52"/>
    <s v="HR SAMOSA 200 G X 10"/>
    <m/>
    <x v="0"/>
    <m/>
    <d v="2020-09-15T00:00:00"/>
    <m/>
    <n v="334"/>
    <n v="-96.180000000000021"/>
  </r>
  <r>
    <n v="619"/>
    <s v="HD53"/>
    <s v="HR SOAN CAKE DESI GHEE500 G X 20 "/>
    <m/>
    <x v="0"/>
    <m/>
    <s v=""/>
    <m/>
    <n v="0"/>
    <n v="0"/>
  </r>
  <r>
    <n v="620"/>
    <s v="HD54"/>
    <s v="HR SOAN PAPADI 250 G X 40"/>
    <m/>
    <x v="0"/>
    <m/>
    <d v="2020-10-29T00:00:00"/>
    <m/>
    <n v="522.83000000000004"/>
    <n v="-219.59000000000003"/>
  </r>
  <r>
    <n v="621"/>
    <s v="HD55"/>
    <s v="HR SOAN PAPDI 500 G X 20"/>
    <m/>
    <x v="0"/>
    <m/>
    <d v="2020-10-29T00:00:00"/>
    <m/>
    <n v="167.9"/>
    <n v="-222.75"/>
  </r>
  <r>
    <n v="622"/>
    <s v="HD56"/>
    <s v="HR SOAN PAPDI GUR &amp; TIL 500 G X 20"/>
    <m/>
    <x v="0"/>
    <m/>
    <s v=""/>
    <m/>
    <n v="0"/>
    <n v="0"/>
  </r>
  <r>
    <n v="623"/>
    <s v="HD57"/>
    <s v="HR SOYSTIX CHATPATA MAS 150 G X 6  "/>
    <m/>
    <x v="0"/>
    <m/>
    <d v="2020-10-29T00:00:00"/>
    <m/>
    <n v="150"/>
    <n v="14.68"/>
  </r>
  <r>
    <n v="624"/>
    <s v="HD58"/>
    <s v="HRR CHOLEY MASALA300 G X 40"/>
    <m/>
    <x v="0"/>
    <m/>
    <d v="2020-12-30T00:00:00"/>
    <m/>
    <n v="13.75"/>
    <n v="-26.299999999999997"/>
  </r>
  <r>
    <n v="625"/>
    <s v="HD59"/>
    <s v="HRR DAL MAKHANI 300 G X 40"/>
    <m/>
    <x v="0"/>
    <m/>
    <d v="2020-11-18T00:00:00"/>
    <m/>
    <n v="72"/>
    <n v="29.800000000000004"/>
  </r>
  <r>
    <n v="626"/>
    <s v="HD6"/>
    <s v="HR BHUJIA MAS 200 G X 10"/>
    <m/>
    <x v="0"/>
    <m/>
    <d v="2020-09-01T00:00:00"/>
    <m/>
    <n v="381"/>
    <n v="1.1599999999999966"/>
  </r>
  <r>
    <n v="627"/>
    <s v="HD60"/>
    <s v="HRR DUM ALOO X 40"/>
    <m/>
    <x v="0"/>
    <m/>
    <s v=""/>
    <m/>
    <n v="0"/>
    <n v="0"/>
  </r>
  <r>
    <n v="628"/>
    <s v="HD61"/>
    <s v="HRR VEG. PULO 200 G X 40"/>
    <m/>
    <x v="0"/>
    <m/>
    <s v=""/>
    <m/>
    <n v="0"/>
    <n v="0"/>
  </r>
  <r>
    <n v="629"/>
    <s v="HD62"/>
    <s v="HRR KADHAI PAKORA 300 G X 40"/>
    <m/>
    <x v="0"/>
    <m/>
    <s v=""/>
    <m/>
    <n v="0"/>
    <n v="0"/>
  </r>
  <r>
    <n v="630"/>
    <s v="HD63"/>
    <s v="HRR  MIX VEGETABLE 300 G X 40"/>
    <m/>
    <x v="0"/>
    <m/>
    <s v=""/>
    <m/>
    <n v="0"/>
    <n v="0"/>
  </r>
  <r>
    <n v="631"/>
    <s v="HD64"/>
    <s v="HRR PANEER MAKHANI 300 G X 40"/>
    <m/>
    <x v="0"/>
    <m/>
    <d v="2020-12-25T00:00:00"/>
    <m/>
    <n v="14.75"/>
    <n v="39.9"/>
  </r>
  <r>
    <n v="632"/>
    <s v="HD65"/>
    <s v="HRR PAV BHAJI 300 G X 40"/>
    <m/>
    <x v="0"/>
    <m/>
    <s v=""/>
    <m/>
    <n v="0"/>
    <n v="0"/>
  </r>
  <r>
    <n v="633"/>
    <s v="HD66"/>
    <s v="HRR RAJMA RASEELA 300 G X 40"/>
    <m/>
    <x v="0"/>
    <m/>
    <d v="2020-12-30T00:00:00"/>
    <m/>
    <n v="36.25"/>
    <n v="-6.1999999999999993"/>
  </r>
  <r>
    <n v="634"/>
    <s v="HD67"/>
    <s v="HRR SARSOON KA SAAG X 40"/>
    <m/>
    <x v="0"/>
    <m/>
    <s v=""/>
    <m/>
    <n v="0"/>
    <n v="0"/>
  </r>
  <r>
    <n v="635"/>
    <s v="HD68"/>
    <s v="HRR DAL TADKA 300 G X 40"/>
    <m/>
    <x v="0"/>
    <m/>
    <d v="2020-12-30T00:00:00"/>
    <m/>
    <n v="44.25"/>
    <n v="1.6999999999999957"/>
  </r>
  <r>
    <n v="636"/>
    <s v="HD69"/>
    <s v="HRR PALAK PANNER 300GX40"/>
    <m/>
    <x v="0"/>
    <m/>
    <d v="2020-12-25T00:00:00"/>
    <m/>
    <n v="6.25"/>
    <n v="-61.6"/>
  </r>
  <r>
    <n v="637"/>
    <s v="HD7"/>
    <s v="HR BHUJJIA PLAIN 200 G X 10 "/>
    <m/>
    <x v="0"/>
    <m/>
    <d v="2020-09-15T00:00:00"/>
    <m/>
    <n v="439"/>
    <n v="12.999999999999972"/>
  </r>
  <r>
    <n v="638"/>
    <s v="HD70"/>
    <s v="HRR MUTTER PANNER300GX40"/>
    <m/>
    <x v="0"/>
    <m/>
    <d v="2020-12-15T00:00:00"/>
    <m/>
    <n v="0.5"/>
    <n v="1"/>
  </r>
  <r>
    <n v="639"/>
    <s v="HD71"/>
    <s v="HR BHELPURI  WITH CHUTNEY 200GX10"/>
    <m/>
    <x v="0"/>
    <m/>
    <d v="2020-02-11T00:00:00"/>
    <m/>
    <n v="48"/>
    <n v="24.7"/>
  </r>
  <r>
    <n v="640"/>
    <s v="HD72"/>
    <s v="HR ALOO SEV CRAZY MAS200GX10"/>
    <m/>
    <x v="0"/>
    <m/>
    <s v=""/>
    <m/>
    <n v="0"/>
    <n v="0"/>
  </r>
  <r>
    <n v="641"/>
    <s v="HD73"/>
    <s v="HR SHAHI MIX 200GX15"/>
    <m/>
    <x v="0"/>
    <m/>
    <d v="2020-07-01T00:00:00"/>
    <m/>
    <n v="164"/>
    <n v="666.95"/>
  </r>
  <r>
    <n v="642"/>
    <s v="HD74"/>
    <s v="HR CHAM CHAM 1KGX12"/>
    <m/>
    <x v="0"/>
    <m/>
    <s v=""/>
    <m/>
    <n v="0"/>
    <n v="0"/>
  </r>
  <r>
    <n v="643"/>
    <s v="HD75"/>
    <s v="HR GUJRATI MIX 200GX10"/>
    <m/>
    <x v="0"/>
    <m/>
    <d v="2020-09-01T00:00:00"/>
    <m/>
    <n v="91"/>
    <n v="-48.20000000000001"/>
  </r>
  <r>
    <n v="644"/>
    <s v="HD76"/>
    <s v="HR KARANCHI MIX 200 G X 10"/>
    <m/>
    <x v="0"/>
    <m/>
    <d v="2020-02-11T00:00:00"/>
    <m/>
    <n v="3"/>
    <n v="1"/>
  </r>
  <r>
    <n v="645"/>
    <s v="HD77"/>
    <s v="HR CHANA DAL NIBULA 200 G X 10"/>
    <m/>
    <x v="0"/>
    <m/>
    <d v="2020-09-01T00:00:00"/>
    <m/>
    <n v="50"/>
    <n v="-39.200000000000003"/>
  </r>
  <r>
    <n v="646"/>
    <s v="HD78"/>
    <s v="HR RATLAMI 200 G X 10"/>
    <m/>
    <x v="0"/>
    <m/>
    <d v="2020-09-15T00:00:00"/>
    <m/>
    <n v="37"/>
    <n v="9.9999999999997868E-2"/>
  </r>
  <r>
    <n v="647"/>
    <s v="HD79"/>
    <s v="HR MATHIS PALAK MATHRI 200 G X 10"/>
    <m/>
    <x v="0"/>
    <m/>
    <s v=""/>
    <m/>
    <n v="0"/>
    <n v="0"/>
  </r>
  <r>
    <n v="648"/>
    <s v="HD8"/>
    <s v="HR BOMBAY CHANA 200 G X 10"/>
    <m/>
    <x v="0"/>
    <m/>
    <s v=""/>
    <m/>
    <n v="0"/>
    <n v="0"/>
  </r>
  <r>
    <n v="649"/>
    <s v="HD80"/>
    <s v="HR SYRUP ROSE 750MLX12 OFFERTA"/>
    <m/>
    <x v="0"/>
    <m/>
    <s v=""/>
    <m/>
    <n v="0"/>
    <n v="0"/>
  </r>
  <r>
    <n v="650"/>
    <s v="HD81"/>
    <s v="HR SYRUP ORANGE CRUSH 750MLX12 OFFERTA"/>
    <m/>
    <x v="0"/>
    <m/>
    <s v=""/>
    <m/>
    <n v="0"/>
    <n v="0"/>
  </r>
  <r>
    <n v="651"/>
    <s v="HD82"/>
    <s v="HR SYRUP PINEAPPLE CRUSH 750MLX12 OFFERTA"/>
    <m/>
    <x v="0"/>
    <m/>
    <s v=""/>
    <m/>
    <n v="0"/>
    <n v="0"/>
  </r>
  <r>
    <n v="652"/>
    <s v="HD83"/>
    <s v="HR SYRUP MANGO PANNA 750MLX12 OFFERTA"/>
    <m/>
    <x v="0"/>
    <m/>
    <s v=""/>
    <m/>
    <n v="0"/>
    <n v="0"/>
  </r>
  <r>
    <n v="653"/>
    <s v="HD84"/>
    <s v="HR SYRUPTHANDAI KESARIA 750MLX12 OFFERTA"/>
    <m/>
    <x v="0"/>
    <m/>
    <s v=""/>
    <m/>
    <n v="0"/>
    <n v="0"/>
  </r>
  <r>
    <n v="654"/>
    <s v="HD85"/>
    <s v="HR SYRUP BADAM KESARIA 750MLX12 OFFERTA"/>
    <m/>
    <x v="0"/>
    <m/>
    <s v=""/>
    <m/>
    <n v="0"/>
    <n v="0"/>
  </r>
  <r>
    <n v="655"/>
    <s v="HD86"/>
    <s v="HR ALOO BHUJJIA COCTAIL 200GX10"/>
    <m/>
    <x v="0"/>
    <m/>
    <s v=""/>
    <m/>
    <n v="0"/>
    <n v="0"/>
  </r>
  <r>
    <n v="656"/>
    <s v="HD87"/>
    <s v="HR MATHIS TIKONI  200GX24"/>
    <m/>
    <x v="0"/>
    <m/>
    <s v=""/>
    <m/>
    <n v="0"/>
    <n v="0"/>
  </r>
  <r>
    <n v="657"/>
    <s v="HD88"/>
    <s v="HR MATHIS KARELA  200GX24"/>
    <m/>
    <x v="0"/>
    <m/>
    <s v=""/>
    <m/>
    <n v="0"/>
    <n v="0"/>
  </r>
  <r>
    <n v="658"/>
    <s v="HD89"/>
    <s v="HR CHAT PAPDI 130GX24"/>
    <m/>
    <x v="0"/>
    <m/>
    <s v=""/>
    <m/>
    <n v="0"/>
    <n v="0"/>
  </r>
  <r>
    <n v="659"/>
    <s v="HD9"/>
    <s v="HR BOMBAY MIX 200 G X 10"/>
    <m/>
    <x v="0"/>
    <m/>
    <d v="2020-09-15T00:00:00"/>
    <m/>
    <n v="594"/>
    <n v="65.919999999999973"/>
  </r>
  <r>
    <n v="660"/>
    <s v="HD90"/>
    <s v="HR MATHIS BHAKARWADI BIKANERI 200GX24 **"/>
    <m/>
    <x v="0"/>
    <m/>
    <s v=""/>
    <m/>
    <n v="0"/>
    <n v="0"/>
  </r>
  <r>
    <n v="661"/>
    <s v="HD91"/>
    <s v="HR MATHIS NAMAK PARA 200G X 24***"/>
    <m/>
    <x v="0"/>
    <m/>
    <s v=""/>
    <m/>
    <n v="0"/>
    <n v="0"/>
  </r>
  <r>
    <n v="662"/>
    <s v="HD92"/>
    <s v="HR CORNCHY 125GX16"/>
    <m/>
    <x v="0"/>
    <m/>
    <s v=""/>
    <m/>
    <n v="0"/>
    <n v="0"/>
  </r>
  <r>
    <n v="663"/>
    <s v="HD93"/>
    <s v="HR CHILLI CHATAK LACHHA 200GX5"/>
    <m/>
    <x v="0"/>
    <m/>
    <d v="2020-09-30T00:00:00"/>
    <m/>
    <n v="149.80000000000001"/>
    <n v="36.849999999999994"/>
  </r>
  <r>
    <n v="664"/>
    <s v="HD94"/>
    <s v="HR MATHIS METHI PURI 200GX24 **"/>
    <m/>
    <x v="0"/>
    <m/>
    <s v=""/>
    <m/>
    <n v="0"/>
    <n v="0"/>
  </r>
  <r>
    <n v="665"/>
    <s v="HD95"/>
    <s v="HR MATHIS MAIDA MATAR 130GX24"/>
    <m/>
    <x v="0"/>
    <m/>
    <s v=""/>
    <m/>
    <n v="0"/>
    <n v="0"/>
  </r>
  <r>
    <n v="666"/>
    <s v="HD96"/>
    <s v="HR KAJU COOKIES 200X24"/>
    <m/>
    <x v="0"/>
    <m/>
    <s v=""/>
    <m/>
    <n v="0"/>
    <n v="0"/>
  </r>
  <r>
    <n v="667"/>
    <s v="HD97"/>
    <s v="HR MATHIS ACHARI  200GX24"/>
    <m/>
    <x v="0"/>
    <m/>
    <s v=""/>
    <m/>
    <n v="0"/>
    <n v="0"/>
  </r>
  <r>
    <n v="668"/>
    <s v="HD98"/>
    <s v="HR MATHIS GOL  200X24***"/>
    <m/>
    <x v="0"/>
    <m/>
    <d v="2020-05-16T00:00:00"/>
    <m/>
    <n v="0.57999999999999996"/>
    <n v="1"/>
  </r>
  <r>
    <n v="669"/>
    <s v="HD99"/>
    <s v="ALOO BHUJIA 40GX10"/>
    <m/>
    <x v="0"/>
    <m/>
    <s v=""/>
    <m/>
    <n v="0"/>
    <n v="0"/>
  </r>
  <r>
    <n v="670"/>
    <s v="HE1"/>
    <s v="HEERA BAJRA FLOUR 1 KG X 12"/>
    <m/>
    <x v="0"/>
    <m/>
    <s v=""/>
    <m/>
    <n v="0"/>
    <n v="0"/>
  </r>
  <r>
    <n v="671"/>
    <s v="HE10"/>
    <s v="HEERA BARLEY FLOUR 1 KG X 6"/>
    <m/>
    <x v="0"/>
    <m/>
    <s v=""/>
    <m/>
    <n v="0"/>
    <n v="0"/>
  </r>
  <r>
    <n v="672"/>
    <s v="HE11"/>
    <s v="HEERA BAY LEAVES 10 G X 20"/>
    <m/>
    <x v="0"/>
    <m/>
    <s v=""/>
    <m/>
    <n v="0"/>
    <n v="0"/>
  </r>
  <r>
    <n v="673"/>
    <s v="HE12"/>
    <s v="HEERA BICARBONATE SODA X 10"/>
    <m/>
    <x v="0"/>
    <m/>
    <s v=""/>
    <m/>
    <n v="0"/>
    <n v="0"/>
  </r>
  <r>
    <n v="674"/>
    <s v="HE13"/>
    <s v="HEERA BOILD CHICK PEAS 400 G X 12"/>
    <m/>
    <x v="0"/>
    <m/>
    <s v=""/>
    <m/>
    <n v="0"/>
    <n v="0"/>
  </r>
  <r>
    <n v="675"/>
    <s v="HE14"/>
    <s v="HEERA TIN CHATPATA CHANA 450 G X 12"/>
    <m/>
    <x v="0"/>
    <m/>
    <d v="2021-03-30T00:00:00"/>
    <m/>
    <n v="103"/>
    <n v="-25.04"/>
  </r>
  <r>
    <n v="676"/>
    <s v="HE15"/>
    <s v="HEERA COCONUT MILK 400 G X 24"/>
    <m/>
    <x v="0"/>
    <m/>
    <s v=""/>
    <m/>
    <n v="0"/>
    <n v="0"/>
  </r>
  <r>
    <n v="677"/>
    <s v="HE16"/>
    <s v="HEERA COCONUT OIL RISHTA 250 G X 12"/>
    <m/>
    <x v="0"/>
    <m/>
    <s v=""/>
    <m/>
    <n v="0"/>
    <n v="0"/>
  </r>
  <r>
    <n v="678"/>
    <s v="HE17"/>
    <s v="HEERA COCONUT OIL RISHTA 500 G X 12"/>
    <m/>
    <x v="0"/>
    <m/>
    <s v=""/>
    <m/>
    <n v="0"/>
    <n v="0"/>
  </r>
  <r>
    <n v="679"/>
    <s v="HE18"/>
    <s v="HEERA CURRY LEAVES 20 G X 15"/>
    <m/>
    <x v="0"/>
    <m/>
    <s v=""/>
    <m/>
    <n v="0"/>
    <n v="0"/>
  </r>
  <r>
    <n v="680"/>
    <s v="HE19"/>
    <s v="HEERA TIN DAL MAKHANI 450 G X 12"/>
    <m/>
    <x v="0"/>
    <m/>
    <d v="2021-03-01T00:00:00"/>
    <m/>
    <n v="125"/>
    <n v="-58.400000000000006"/>
  </r>
  <r>
    <n v="681"/>
    <s v="HE2"/>
    <s v="HEERA CORN FLOUR 500G X 12"/>
    <m/>
    <x v="0"/>
    <m/>
    <d v="2021-04-30T00:00:00"/>
    <m/>
    <n v="1.42"/>
    <n v="12.99"/>
  </r>
  <r>
    <n v="682"/>
    <s v="HE20"/>
    <s v="HEERA DALCHINI 200 G X 10"/>
    <m/>
    <x v="0"/>
    <m/>
    <s v=""/>
    <m/>
    <n v="0"/>
    <n v="0"/>
  </r>
  <r>
    <n v="683"/>
    <s v="HE21"/>
    <s v="HEERA DRIED COCONUT 300 G X 10"/>
    <m/>
    <x v="0"/>
    <m/>
    <d v="2022-03-31T00:00:00"/>
    <m/>
    <n v="37"/>
    <n v="2"/>
  </r>
  <r>
    <n v="684"/>
    <s v="HE22"/>
    <s v="HEERA DRIED DATE 300 G X 20"/>
    <m/>
    <x v="0"/>
    <m/>
    <s v=""/>
    <m/>
    <n v="0"/>
    <n v="0"/>
  </r>
  <r>
    <n v="685"/>
    <s v="HE23"/>
    <s v="HEERA DRY AMLA WHOLE 100 G X 20"/>
    <m/>
    <x v="0"/>
    <m/>
    <d v="2020-12-30T00:00:00"/>
    <m/>
    <n v="0.3"/>
    <n v="6.99"/>
  </r>
  <r>
    <n v="686"/>
    <s v="HE24"/>
    <s v="HEERA FLAKE RICE 200 G X 20"/>
    <m/>
    <x v="0"/>
    <m/>
    <s v=""/>
    <m/>
    <n v="0"/>
    <n v="0"/>
  </r>
  <r>
    <n v="687"/>
    <s v="HE25"/>
    <s v="HEERA GOL GAPPA FRY 250 G X 10"/>
    <m/>
    <x v="0"/>
    <m/>
    <d v="2021-11-30T00:00:00"/>
    <m/>
    <n v="356"/>
    <n v="-135.20000000000002"/>
  </r>
  <r>
    <n v="688"/>
    <s v="HE26"/>
    <s v="HEERA GARAM MASALA WHOLE 200 G X 10"/>
    <m/>
    <x v="0"/>
    <m/>
    <s v=""/>
    <m/>
    <n v="0"/>
    <n v="0"/>
  </r>
  <r>
    <n v="689"/>
    <s v="HE27"/>
    <s v="HEERA GHEE 1 KG X 12"/>
    <m/>
    <x v="0"/>
    <m/>
    <s v=""/>
    <m/>
    <n v="0"/>
    <n v="0"/>
  </r>
  <r>
    <n v="690"/>
    <s v="HE28"/>
    <s v="HEERA GHEE 2 KG X 6  offerta "/>
    <m/>
    <x v="0"/>
    <m/>
    <d v="2020-02-28T00:00:00"/>
    <m/>
    <n v="29"/>
    <n v="-405.01"/>
  </r>
  <r>
    <n v="691"/>
    <s v="HE29"/>
    <s v="HEERA GHEE 500 G X 12"/>
    <m/>
    <x v="0"/>
    <m/>
    <s v=""/>
    <m/>
    <n v="0"/>
    <n v="0"/>
  </r>
  <r>
    <n v="692"/>
    <s v="HE3"/>
    <s v="HEERA AG PURE ROSE X 12"/>
    <m/>
    <x v="0"/>
    <m/>
    <s v=""/>
    <m/>
    <n v="0"/>
    <n v="0"/>
  </r>
  <r>
    <n v="693"/>
    <s v="HE30"/>
    <s v="HEERA GINGER WHOLE 300 G X 10"/>
    <m/>
    <x v="0"/>
    <m/>
    <s v=""/>
    <m/>
    <n v="0"/>
    <n v="0"/>
  </r>
  <r>
    <n v="694"/>
    <s v="HE31"/>
    <s v="HEERA GOOR 450 G X 20"/>
    <m/>
    <x v="0"/>
    <m/>
    <s v=""/>
    <m/>
    <n v="0"/>
    <n v="0"/>
  </r>
  <r>
    <n v="695"/>
    <s v="HE32"/>
    <s v="HEERA GOUND KATERA 100 G X 20"/>
    <m/>
    <x v="0"/>
    <m/>
    <d v="2021-01-31T00:00:00"/>
    <m/>
    <n v="28.85"/>
    <n v="-36.799999999999997"/>
  </r>
  <r>
    <n v="696"/>
    <s v="HE33"/>
    <s v="HEERA GRAM FLOUR 2 KG X 6  offerta "/>
    <m/>
    <x v="0"/>
    <m/>
    <s v=""/>
    <m/>
    <n v="0"/>
    <n v="0"/>
  </r>
  <r>
    <n v="697"/>
    <s v="HE34"/>
    <s v="A1 MALTHI POWDER X12"/>
    <m/>
    <x v="0"/>
    <m/>
    <d v="2021-08-30T00:00:00"/>
    <m/>
    <n v="9"/>
    <n v="24.5"/>
  </r>
  <r>
    <n v="698"/>
    <s v="HE35"/>
    <s v="HEERA JUWAR FLOUR 1 KG X 6"/>
    <m/>
    <x v="0"/>
    <m/>
    <s v=""/>
    <m/>
    <n v="0"/>
    <n v="0"/>
  </r>
  <r>
    <n v="699"/>
    <s v="HE36"/>
    <s v="HEERA KAMARKHAS 100 G X 20"/>
    <m/>
    <x v="0"/>
    <m/>
    <d v="2020-11-30T00:00:00"/>
    <m/>
    <n v="25"/>
    <n v="-5.9"/>
  </r>
  <r>
    <n v="700"/>
    <s v="HE37"/>
    <s v="HEERA TIN KARRI PAKORA 450 G X 12"/>
    <m/>
    <x v="0"/>
    <m/>
    <d v="2021-03-31T00:00:00"/>
    <m/>
    <n v="137"/>
    <n v="6.32"/>
  </r>
  <r>
    <n v="701"/>
    <s v="HE38"/>
    <s v="HEERA TIN MATTAR PANEER 450 G X 12"/>
    <m/>
    <x v="0"/>
    <m/>
    <d v="2021-03-31T00:00:00"/>
    <m/>
    <n v="60"/>
    <n v="-125.12"/>
  </r>
  <r>
    <n v="702"/>
    <s v="HE39"/>
    <s v="HEERA MOONG FLOUR 1 KG X 12"/>
    <m/>
    <x v="0"/>
    <m/>
    <s v=""/>
    <m/>
    <n v="0"/>
    <n v="0"/>
  </r>
  <r>
    <n v="703"/>
    <s v="HE4"/>
    <s v="HEERA AG PURE RUDRAKSH X12"/>
    <m/>
    <x v="0"/>
    <m/>
    <s v=""/>
    <m/>
    <n v="0"/>
    <n v="0"/>
  </r>
  <r>
    <n v="704"/>
    <s v="HE40"/>
    <s v="HEERA OKRA 400 G X 12"/>
    <m/>
    <x v="0"/>
    <m/>
    <s v=""/>
    <m/>
    <n v="0"/>
    <n v="0"/>
  </r>
  <r>
    <n v="705"/>
    <s v="HE41"/>
    <s v="HEERA TIN PALAK PANEER 450 G X 12"/>
    <m/>
    <x v="0"/>
    <m/>
    <d v="2021-03-31T00:00:00"/>
    <m/>
    <n v="82"/>
    <n v="-58.400000000000006"/>
  </r>
  <r>
    <n v="706"/>
    <s v="HE42"/>
    <s v="HEERA PHOOL MAKHANA 100 G X 10"/>
    <m/>
    <x v="0"/>
    <m/>
    <s v=""/>
    <m/>
    <n v="0"/>
    <n v="0"/>
  </r>
  <r>
    <n v="707"/>
    <s v="HE43"/>
    <s v="HEERA PUNJABI WARIAN 300 G X12"/>
    <m/>
    <x v="0"/>
    <m/>
    <s v=""/>
    <m/>
    <n v="0"/>
    <n v="0"/>
  </r>
  <r>
    <n v="708"/>
    <s v="HE44"/>
    <s v="HEERA RATHAY 100 G X 20"/>
    <m/>
    <x v="0"/>
    <m/>
    <s v=""/>
    <m/>
    <n v="0"/>
    <n v="0"/>
  </r>
  <r>
    <n v="709"/>
    <s v="HE45"/>
    <s v="HEERA SARSON KA SAAG 450 G X 12"/>
    <m/>
    <x v="0"/>
    <m/>
    <d v="2020-12-31T00:00:00"/>
    <m/>
    <n v="178"/>
    <n v="-262.68000000000006"/>
  </r>
  <r>
    <n v="710"/>
    <s v="HE46"/>
    <s v="HEERA SARSON KA SAAG 800 G X 12"/>
    <m/>
    <x v="0"/>
    <m/>
    <d v="2021-03-31T00:00:00"/>
    <m/>
    <n v="88"/>
    <n v="-152.52000000000001"/>
  </r>
  <r>
    <n v="711"/>
    <s v="HE47"/>
    <s v="HEERA SAMO RICE 400 G X 20"/>
    <m/>
    <x v="0"/>
    <m/>
    <s v=""/>
    <m/>
    <n v="0"/>
    <n v="0"/>
  </r>
  <r>
    <n v="712"/>
    <s v="HE48"/>
    <s v="HEERA SHAKKAR 1 KG X 12"/>
    <m/>
    <x v="0"/>
    <m/>
    <s v=""/>
    <m/>
    <n v="0"/>
    <n v="0"/>
  </r>
  <r>
    <n v="713"/>
    <s v="HE49"/>
    <s v="HEERA SHAKKAR 400 G X 24"/>
    <m/>
    <x v="0"/>
    <m/>
    <s v=""/>
    <m/>
    <n v="0"/>
    <n v="0"/>
  </r>
  <r>
    <n v="714"/>
    <s v="HE5"/>
    <s v="HEERA AMLA POWDER 100 G X 20"/>
    <m/>
    <x v="0"/>
    <m/>
    <s v=""/>
    <m/>
    <n v="0"/>
    <n v="0"/>
  </r>
  <r>
    <n v="715"/>
    <s v="HE50"/>
    <s v="HEERA SHAKKAR 500G X 10"/>
    <m/>
    <x v="0"/>
    <m/>
    <s v=""/>
    <m/>
    <n v="0"/>
    <n v="0"/>
  </r>
  <r>
    <n v="716"/>
    <s v="HE51"/>
    <s v="HEERA SINGODA 400 G X 10"/>
    <m/>
    <x v="0"/>
    <m/>
    <s v=""/>
    <m/>
    <n v="0"/>
    <n v="0"/>
  </r>
  <r>
    <n v="717"/>
    <s v="HE52"/>
    <s v="HEERA SONGI 100 G X 20"/>
    <m/>
    <x v="0"/>
    <m/>
    <s v=""/>
    <m/>
    <n v="0"/>
    <n v="0"/>
  </r>
  <r>
    <n v="718"/>
    <s v="HE53"/>
    <s v="HEERA SONGI 250 G X 20"/>
    <m/>
    <x v="0"/>
    <m/>
    <s v=""/>
    <m/>
    <n v="0"/>
    <n v="0"/>
  </r>
  <r>
    <n v="719"/>
    <s v="HE54"/>
    <s v="HEERA STAR ANI SEED 100 G X 20"/>
    <m/>
    <x v="0"/>
    <m/>
    <d v="2022-04-01T00:00:00"/>
    <m/>
    <n v="31"/>
    <n v="19.98"/>
  </r>
  <r>
    <n v="720"/>
    <s v="HE55"/>
    <s v="HEERA URID FLOUR 1 KG X 12 "/>
    <m/>
    <x v="0"/>
    <m/>
    <s v=""/>
    <m/>
    <n v="0"/>
    <n v="0"/>
  </r>
  <r>
    <n v="721"/>
    <s v="HE56"/>
    <s v="BGD SHAKAR JAR PACK 1KG X12 "/>
    <m/>
    <x v="0"/>
    <m/>
    <d v="2021-08-31T00:00:00"/>
    <m/>
    <n v="23.5"/>
    <n v="15.55"/>
  </r>
  <r>
    <n v="722"/>
    <s v="HE57"/>
    <s v="HEERA TIN NAVRATAN KORMA450GX12"/>
    <m/>
    <x v="0"/>
    <m/>
    <d v="2020-12-30T00:00:00"/>
    <m/>
    <n v="39"/>
    <n v="8.32"/>
  </r>
  <r>
    <n v="723"/>
    <s v="HE58"/>
    <s v="HEERA TIN PANEER TIKKA MAS450GX12"/>
    <m/>
    <x v="0"/>
    <m/>
    <s v=""/>
    <m/>
    <n v="0"/>
    <n v="0"/>
  </r>
  <r>
    <n v="724"/>
    <s v="HE59"/>
    <s v="HEERA TUKMARIA (BASIL SEED) 100GX20"/>
    <m/>
    <x v="0"/>
    <m/>
    <s v=""/>
    <m/>
    <n v="0"/>
    <n v="0"/>
  </r>
  <r>
    <n v="725"/>
    <s v="HE6"/>
    <s v="HEERA ANARDANA PWD 100 G X 12"/>
    <m/>
    <x v="0"/>
    <m/>
    <s v=""/>
    <m/>
    <n v="0"/>
    <n v="0"/>
  </r>
  <r>
    <n v="726"/>
    <s v="HE60"/>
    <s v="HEERA BJ CORNFLAKE MIX 300X6"/>
    <m/>
    <x v="0"/>
    <m/>
    <s v=""/>
    <m/>
    <n v="0"/>
    <n v="0"/>
  </r>
  <r>
    <n v="727"/>
    <s v="HE61"/>
    <s v="HEERA BJ HOT CHEVDA 300G X 6"/>
    <m/>
    <x v="0"/>
    <m/>
    <s v=""/>
    <m/>
    <n v="0"/>
    <n v="0"/>
  </r>
  <r>
    <n v="728"/>
    <s v="HE62"/>
    <s v="HEERA BJ FINE SEV 350G X 6"/>
    <m/>
    <x v="0"/>
    <m/>
    <s v=""/>
    <m/>
    <n v="0"/>
    <n v="0"/>
  </r>
  <r>
    <n v="729"/>
    <s v="HE63"/>
    <s v="HEERA BJ PUNJABI MIX 350G X 6"/>
    <m/>
    <x v="0"/>
    <m/>
    <s v=""/>
    <m/>
    <n v="0"/>
    <n v="0"/>
  </r>
  <r>
    <n v="730"/>
    <s v="HE64"/>
    <s v="HEERA BJ KASHMIRI MIX 350G X 6"/>
    <m/>
    <x v="0"/>
    <m/>
    <s v=""/>
    <m/>
    <n v="0"/>
    <n v="0"/>
  </r>
  <r>
    <n v="731"/>
    <s v="HE65"/>
    <s v="HEERA BJ GREEN PEA WITH PEANUTS 260G X 6"/>
    <m/>
    <x v="0"/>
    <m/>
    <s v=""/>
    <m/>
    <n v="0"/>
    <n v="0"/>
  </r>
  <r>
    <n v="732"/>
    <s v="HE66"/>
    <s v="HEERA BJ SEV MAMRA WITH PEANUTS 300G X 6"/>
    <m/>
    <x v="0"/>
    <m/>
    <s v=""/>
    <m/>
    <n v="0"/>
    <n v="0"/>
  </r>
  <r>
    <n v="733"/>
    <s v="HE68"/>
    <s v="HEERA BJ BALTI MIX 350G X 6"/>
    <m/>
    <x v="0"/>
    <m/>
    <s v=""/>
    <m/>
    <n v="0"/>
    <n v="0"/>
  </r>
  <r>
    <n v="734"/>
    <s v="HE69"/>
    <s v="HEERA BJ BOMBAY MIX 350X6"/>
    <m/>
    <x v="0"/>
    <m/>
    <s v=""/>
    <m/>
    <n v="0"/>
    <n v="0"/>
  </r>
  <r>
    <n v="735"/>
    <s v="HE7"/>
    <s v="HEERA ANARDANA WHOLE 100 G X 20"/>
    <m/>
    <x v="0"/>
    <m/>
    <s v=""/>
    <m/>
    <n v="0"/>
    <n v="0"/>
  </r>
  <r>
    <n v="736"/>
    <s v="HE70"/>
    <s v="HEERA ROSE WATER 12X190ML"/>
    <m/>
    <x v="0"/>
    <m/>
    <d v="2021-07-30T00:00:00"/>
    <m/>
    <n v="57"/>
    <n v="-19.240000000000002"/>
  </r>
  <r>
    <n v="737"/>
    <s v="HE71"/>
    <s v="HEERA COCONUT HALVES 300GX10"/>
    <m/>
    <x v="0"/>
    <m/>
    <s v=""/>
    <m/>
    <n v="0"/>
    <n v="0"/>
  </r>
  <r>
    <n v="738"/>
    <s v="HE8"/>
    <s v="HEERA TIN BAIGHAN BHARTA 450 G X 12"/>
    <m/>
    <x v="0"/>
    <m/>
    <s v=""/>
    <m/>
    <n v="0"/>
    <n v="0"/>
  </r>
  <r>
    <n v="739"/>
    <s v="HE9"/>
    <s v="HEERA BAJRA FLOUR 1 KG X 6*"/>
    <m/>
    <x v="0"/>
    <m/>
    <s v=""/>
    <m/>
    <n v="0"/>
    <n v="0"/>
  </r>
  <r>
    <n v="740"/>
    <s v="HEA54"/>
    <s v="HEERA STAR ANI SEED 50 X 20"/>
    <m/>
    <x v="0"/>
    <m/>
    <s v=""/>
    <m/>
    <n v="-2"/>
    <n v="-23.599999999999998"/>
  </r>
  <r>
    <n v="741"/>
    <s v="HM"/>
    <s v="HM OIL MUSTARD 250ML X12"/>
    <m/>
    <x v="0"/>
    <m/>
    <s v=""/>
    <m/>
    <n v="0"/>
    <n v="0"/>
  </r>
  <r>
    <n v="742"/>
    <s v="HM1"/>
    <s v="HM HENNA BLACK 150G X6"/>
    <m/>
    <x v="0"/>
    <m/>
    <s v=""/>
    <m/>
    <n v="0"/>
    <n v="0"/>
  </r>
  <r>
    <n v="743"/>
    <s v="HM10"/>
    <s v="HM FW OIL CONTROL WITH LEMON EXTRACT 150ML X12"/>
    <m/>
    <x v="0"/>
    <m/>
    <s v=""/>
    <m/>
    <n v="0"/>
    <n v="0"/>
  </r>
  <r>
    <n v="744"/>
    <s v="HM11"/>
    <s v="HM FW ACNE WITH NEEM EXTRACTS 150ML X12"/>
    <m/>
    <x v="0"/>
    <m/>
    <s v=""/>
    <m/>
    <n v="0"/>
    <n v="0"/>
  </r>
  <r>
    <n v="745"/>
    <s v="HM12"/>
    <s v="HM FW DEEP CLEANSING WITH MUD 150ML X12"/>
    <m/>
    <x v="0"/>
    <m/>
    <s v=""/>
    <m/>
    <n v="0"/>
    <n v="0"/>
  </r>
  <r>
    <n v="746"/>
    <s v="HM13"/>
    <s v="HM FACE MASK ARGAN 200ML X12"/>
    <m/>
    <x v="0"/>
    <m/>
    <s v=""/>
    <m/>
    <n v="0"/>
    <n v="0"/>
  </r>
  <r>
    <n v="747"/>
    <s v="HM14"/>
    <s v="HM FACE MASK BLACK SEED 200MLx12"/>
    <m/>
    <x v="0"/>
    <m/>
    <s v=""/>
    <m/>
    <n v="0"/>
    <n v="0"/>
  </r>
  <r>
    <n v="748"/>
    <s v="HM15"/>
    <s v="HM OIL HAIR COCONUT BLU 200ML X12"/>
    <m/>
    <x v="0"/>
    <m/>
    <s v=""/>
    <m/>
    <n v="0"/>
    <n v="0"/>
  </r>
  <r>
    <n v="749"/>
    <s v="HM16"/>
    <s v="HM OIL HAIR COCONUT BLU 100ML X12"/>
    <m/>
    <x v="0"/>
    <m/>
    <s v=""/>
    <m/>
    <n v="0"/>
    <n v="0"/>
  </r>
  <r>
    <n v="750"/>
    <s v="HM17"/>
    <s v="HM OIL HAIR COCONUT BLU 50ML X12"/>
    <m/>
    <x v="0"/>
    <m/>
    <s v=""/>
    <m/>
    <n v="0"/>
    <n v="0"/>
  </r>
  <r>
    <n v="751"/>
    <s v="HM18"/>
    <s v="HM OIL HAIR COCONUT 200ML X12"/>
    <m/>
    <x v="0"/>
    <m/>
    <s v=""/>
    <m/>
    <n v="0"/>
    <n v="0"/>
  </r>
  <r>
    <n v="752"/>
    <s v="HM19"/>
    <s v="HM OIL HAIR ALMOND 200ML X12"/>
    <m/>
    <x v="0"/>
    <m/>
    <s v=""/>
    <m/>
    <n v="0"/>
    <n v="0"/>
  </r>
  <r>
    <n v="753"/>
    <s v="HM2"/>
    <s v="HM OIL CASTOR 250ML X12"/>
    <m/>
    <x v="0"/>
    <m/>
    <d v="2022-09-01T00:00:00"/>
    <m/>
    <n v="19"/>
    <n v="0"/>
  </r>
  <r>
    <n v="754"/>
    <s v="HM20"/>
    <s v="HM OIL HAIR ARGAN 200ML X12"/>
    <m/>
    <x v="0"/>
    <m/>
    <d v="2021-10-01T00:00:00"/>
    <m/>
    <n v="1"/>
    <n v="1"/>
  </r>
  <r>
    <n v="755"/>
    <s v="HM21"/>
    <s v="HM OIL AMLA GREEN BOX 200ML X12"/>
    <m/>
    <x v="0"/>
    <m/>
    <d v="2022-08-01T00:00:00"/>
    <m/>
    <n v="2.33"/>
    <n v="0"/>
  </r>
  <r>
    <n v="756"/>
    <s v="HM22"/>
    <s v="HM OIL BLACKSEEDS 60ML X12"/>
    <m/>
    <x v="0"/>
    <m/>
    <d v="2022-11-01T00:00:00"/>
    <m/>
    <n v="4.17"/>
    <n v="1"/>
  </r>
  <r>
    <n v="757"/>
    <s v="HM23"/>
    <s v="HM OIL NEEM 60ML X12"/>
    <m/>
    <x v="0"/>
    <m/>
    <d v="2022-11-01T00:00:00"/>
    <m/>
    <n v="1.25"/>
    <n v="2"/>
  </r>
  <r>
    <n v="758"/>
    <s v="HM24"/>
    <s v="HM OIL HAIR ANTI DANDRUFF 75ML X 6"/>
    <m/>
    <x v="0"/>
    <m/>
    <d v="2022-08-01T00:00:00"/>
    <m/>
    <n v="1"/>
    <n v="1"/>
  </r>
  <r>
    <n v="759"/>
    <s v="HM25"/>
    <s v="HM OIL ANTI HAIR LOSS 75ML X 6"/>
    <m/>
    <x v="0"/>
    <m/>
    <s v=""/>
    <m/>
    <n v="0"/>
    <n v="0"/>
  </r>
  <r>
    <n v="760"/>
    <s v="HM26"/>
    <s v="HM GOLD WHITENING CREAM 40ML X6"/>
    <m/>
    <x v="0"/>
    <m/>
    <s v=""/>
    <m/>
    <n v="0"/>
    <n v="0"/>
  </r>
  <r>
    <n v="761"/>
    <s v="HM27"/>
    <s v="HM OIL GINGER 30ML X 12"/>
    <m/>
    <x v="0"/>
    <m/>
    <d v="2022-11-01T00:00:00"/>
    <m/>
    <n v="13"/>
    <n v="-23.22"/>
  </r>
  <r>
    <n v="762"/>
    <s v="HM28"/>
    <s v="HM OIL NEEM 30ML X12"/>
    <m/>
    <x v="0"/>
    <m/>
    <s v=""/>
    <m/>
    <n v="0"/>
    <n v="0"/>
  </r>
  <r>
    <n v="763"/>
    <s v="HM29"/>
    <s v="HM OIL SAFFRON 30ML X12"/>
    <m/>
    <x v="0"/>
    <m/>
    <s v=""/>
    <m/>
    <n v="0"/>
    <n v="0"/>
  </r>
  <r>
    <n v="764"/>
    <s v="HM3"/>
    <s v="HM OIL ALMOND 250ML X12"/>
    <m/>
    <x v="0"/>
    <m/>
    <s v=""/>
    <m/>
    <n v="0"/>
    <n v="0"/>
  </r>
  <r>
    <n v="765"/>
    <s v="HM30"/>
    <s v="HM OIL CINNAMON 30ML X12"/>
    <m/>
    <x v="0"/>
    <m/>
    <d v="2022-11-01T00:00:00"/>
    <m/>
    <n v="8"/>
    <n v="0"/>
  </r>
  <r>
    <n v="766"/>
    <s v="HM31"/>
    <s v="HM OIL CUCUMBER 30ML X12"/>
    <m/>
    <x v="0"/>
    <m/>
    <d v="2022-11-30T00:00:00"/>
    <m/>
    <n v="10"/>
    <n v="-16.68"/>
  </r>
  <r>
    <n v="767"/>
    <s v="HM32"/>
    <s v="HM MIXTURE TEA COLDX 1 (20PCS)"/>
    <m/>
    <x v="0"/>
    <m/>
    <d v="2022-11-30T00:00:00"/>
    <m/>
    <n v="179"/>
    <n v="-3.58"/>
  </r>
  <r>
    <n v="768"/>
    <s v="HM33"/>
    <s v="HM SOAP BLACK SEED 75GM X12"/>
    <m/>
    <x v="0"/>
    <m/>
    <d v="2021-09-01T00:00:00"/>
    <m/>
    <n v="2"/>
    <n v="0"/>
  </r>
  <r>
    <n v="769"/>
    <s v="HM34"/>
    <s v="HM SOAP TURMERIC 75GM X12"/>
    <m/>
    <x v="0"/>
    <m/>
    <s v=""/>
    <m/>
    <n v="0"/>
    <n v="0"/>
  </r>
  <r>
    <n v="770"/>
    <s v="HM35"/>
    <s v="HM SOAP SANDALWOOD 75GM X12"/>
    <m/>
    <x v="0"/>
    <m/>
    <s v=""/>
    <m/>
    <n v="0"/>
    <n v="0"/>
  </r>
  <r>
    <n v="771"/>
    <s v="HM36"/>
    <s v="HM HAIR REMOVAL CREAM-ARGAN100MLX12"/>
    <m/>
    <x v="0"/>
    <m/>
    <d v="2021-10-01T00:00:00"/>
    <m/>
    <n v="10.33"/>
    <n v="0"/>
  </r>
  <r>
    <n v="772"/>
    <s v="HM37"/>
    <s v="HM FS ACNE WITH AVACADO &amp; GRAPEFRUIT150MLX12"/>
    <m/>
    <x v="0"/>
    <m/>
    <s v=""/>
    <m/>
    <n v="0"/>
    <n v="0"/>
  </r>
  <r>
    <n v="773"/>
    <s v="HM38"/>
    <s v="HM FS APRICOT/ WALNUT 150MLX12"/>
    <m/>
    <x v="0"/>
    <m/>
    <d v="2022-03-15T00:00:00"/>
    <m/>
    <n v="7"/>
    <n v="0"/>
  </r>
  <r>
    <n v="774"/>
    <s v="HM39"/>
    <s v="HM FS POMEGRANATE/ ALOE VERA 150MLX12"/>
    <m/>
    <x v="0"/>
    <m/>
    <d v="2022-09-03T00:00:00"/>
    <m/>
    <n v="26"/>
    <n v="0"/>
  </r>
  <r>
    <n v="775"/>
    <s v="HM4"/>
    <s v="HM OIL LINSEED 250MLX12"/>
    <m/>
    <x v="0"/>
    <m/>
    <s v=""/>
    <m/>
    <n v="0"/>
    <n v="0"/>
  </r>
  <r>
    <n v="776"/>
    <s v="HM40"/>
    <s v="HM FS SMOOTHING BERRY BURST 150MLX12"/>
    <m/>
    <x v="0"/>
    <m/>
    <s v=""/>
    <m/>
    <n v="0"/>
    <n v="0"/>
  </r>
  <r>
    <n v="777"/>
    <s v="HM41"/>
    <s v="HM FS WHITNENING 5 IN 1 150MLX12"/>
    <m/>
    <x v="0"/>
    <m/>
    <s v=""/>
    <m/>
    <n v="0"/>
    <n v="0"/>
  </r>
  <r>
    <n v="778"/>
    <s v="HM42"/>
    <s v="HM SHEA BODY BUTTER 50ML X6"/>
    <m/>
    <x v="0"/>
    <m/>
    <d v="2022-11-30T00:00:00"/>
    <m/>
    <n v="13"/>
    <n v="0"/>
  </r>
  <r>
    <n v="779"/>
    <s v="HM43"/>
    <s v="HM OIL COCONUT EXTRA VIRGIN 300ML X12"/>
    <m/>
    <x v="0"/>
    <m/>
    <s v=""/>
    <m/>
    <n v="0"/>
    <n v="0"/>
  </r>
  <r>
    <n v="780"/>
    <s v="HM5"/>
    <s v="HM FW WHITENING WITH CUCUMBER150MLX12"/>
    <m/>
    <x v="0"/>
    <m/>
    <s v=""/>
    <m/>
    <n v="0"/>
    <n v="0"/>
  </r>
  <r>
    <n v="781"/>
    <s v="HM6"/>
    <s v="HM FW OLIVE  MOISTURISING 150ML X12"/>
    <m/>
    <x v="0"/>
    <m/>
    <s v=""/>
    <m/>
    <n v="0"/>
    <n v="0"/>
  </r>
  <r>
    <n v="782"/>
    <s v="HM7"/>
    <s v="HM FW BLACKSEDD ADVANCED WHITENING 150MLX12"/>
    <m/>
    <x v="0"/>
    <m/>
    <s v=""/>
    <m/>
    <n v="0"/>
    <n v="0"/>
  </r>
  <r>
    <n v="783"/>
    <s v="HM8"/>
    <s v="HM FW ALOE EXTRACT 150ML X12"/>
    <m/>
    <x v="0"/>
    <m/>
    <d v="2022-02-15T00:00:00"/>
    <m/>
    <n v="6.92"/>
    <n v="0"/>
  </r>
  <r>
    <n v="784"/>
    <s v="HM9"/>
    <s v="HM FW MILK &amp; HONEY 150ML X12"/>
    <m/>
    <x v="0"/>
    <m/>
    <s v=""/>
    <m/>
    <n v="0"/>
    <n v="0"/>
  </r>
  <r>
    <n v="785"/>
    <s v="HR 101"/>
    <s v="HRR ALOO MUTTER 300GX40"/>
    <m/>
    <x v="0"/>
    <m/>
    <s v=""/>
    <m/>
    <n v="0"/>
    <n v="0"/>
  </r>
  <r>
    <n v="786"/>
    <s v="HR 102"/>
    <s v="HRR TADKA 300GX40"/>
    <m/>
    <x v="0"/>
    <m/>
    <s v=""/>
    <m/>
    <n v="0"/>
    <n v="0"/>
  </r>
  <r>
    <n v="787"/>
    <s v="HR67"/>
    <s v="HEERA BJ SEV WITH PEANUTS 350G X 6"/>
    <m/>
    <x v="0"/>
    <m/>
    <s v=""/>
    <m/>
    <n v="0"/>
    <n v="0"/>
  </r>
  <r>
    <n v="788"/>
    <s v="HS1"/>
    <s v="HESH AMLA POWDER 100 G X 10"/>
    <m/>
    <x v="0"/>
    <m/>
    <s v=""/>
    <m/>
    <n v="0"/>
    <n v="0"/>
  </r>
  <r>
    <n v="789"/>
    <s v="HS10"/>
    <s v="HESH LEMON PEEL PWD 100 G X 10"/>
    <m/>
    <x v="0"/>
    <m/>
    <s v=""/>
    <m/>
    <n v="0"/>
    <n v="0"/>
  </r>
  <r>
    <n v="790"/>
    <s v="HS11"/>
    <s v="HESH MANJISHTA PWD 50 G X 10"/>
    <m/>
    <x v="0"/>
    <m/>
    <s v=""/>
    <m/>
    <n v="0"/>
    <n v="0"/>
  </r>
  <r>
    <n v="791"/>
    <s v="HS12"/>
    <s v="HESH MEHNDI 100 G X 10"/>
    <m/>
    <x v="0"/>
    <m/>
    <s v=""/>
    <m/>
    <n v="0"/>
    <n v="0"/>
  </r>
  <r>
    <n v="792"/>
    <s v="HS13"/>
    <s v="HESH MULTANI POWDER100 G X 10"/>
    <m/>
    <x v="0"/>
    <m/>
    <s v=""/>
    <m/>
    <n v="0"/>
    <n v="0"/>
  </r>
  <r>
    <n v="793"/>
    <s v="HS14"/>
    <s v="HESH NEEM POWDER 100 G X 10"/>
    <m/>
    <x v="0"/>
    <m/>
    <s v=""/>
    <m/>
    <n v="0"/>
    <n v="0"/>
  </r>
  <r>
    <n v="794"/>
    <s v="HS15"/>
    <s v="HESH ORANGE PEEL POWDER 100 G X 10"/>
    <m/>
    <x v="0"/>
    <m/>
    <s v=""/>
    <m/>
    <n v="0"/>
    <n v="0"/>
  </r>
  <r>
    <n v="795"/>
    <s v="HS16"/>
    <s v="HESH ROSE PETAL POWDER100 G X 10"/>
    <m/>
    <x v="0"/>
    <m/>
    <s v=""/>
    <m/>
    <n v="0"/>
    <n v="0"/>
  </r>
  <r>
    <n v="796"/>
    <s v="HS17"/>
    <s v="HESH SANDLWOOD FACE PACK 100 G X10"/>
    <m/>
    <x v="0"/>
    <m/>
    <s v=""/>
    <m/>
    <n v="0"/>
    <n v="0"/>
  </r>
  <r>
    <n v="797"/>
    <s v="HS18"/>
    <s v="HESH SHIKAKI POWDER 100 G X 10"/>
    <m/>
    <x v="0"/>
    <m/>
    <s v=""/>
    <m/>
    <n v="0"/>
    <n v="0"/>
  </r>
  <r>
    <n v="798"/>
    <s v="HS19"/>
    <s v="HESH SKINTONE UP 100 G X 10"/>
    <m/>
    <x v="0"/>
    <m/>
    <s v=""/>
    <m/>
    <n v="0"/>
    <n v="0"/>
  </r>
  <r>
    <n v="799"/>
    <s v="HS2"/>
    <s v="HESH ARITHA POWDER 100 G X 10"/>
    <m/>
    <x v="0"/>
    <m/>
    <s v=""/>
    <m/>
    <n v="0"/>
    <n v="0"/>
  </r>
  <r>
    <n v="800"/>
    <s v="HS20"/>
    <s v="HESH TULSI POWDER 100 G X 10"/>
    <m/>
    <x v="0"/>
    <m/>
    <s v=""/>
    <m/>
    <n v="0"/>
    <n v="0"/>
  </r>
  <r>
    <n v="801"/>
    <s v="HS21"/>
    <s v="HESH UBTAN 100 G X 10"/>
    <m/>
    <x v="0"/>
    <m/>
    <s v=""/>
    <m/>
    <n v="0"/>
    <n v="0"/>
  </r>
  <r>
    <n v="802"/>
    <s v="HS3"/>
    <s v="HESH BRAHMI POWDER 100 G X 10"/>
    <m/>
    <x v="0"/>
    <m/>
    <s v=""/>
    <m/>
    <n v="0"/>
    <n v="0"/>
  </r>
  <r>
    <n v="803"/>
    <s v="HS4"/>
    <s v="HESH HARADE 50 G X 10"/>
    <m/>
    <x v="0"/>
    <m/>
    <s v=""/>
    <m/>
    <n v="0"/>
    <n v="0"/>
  </r>
  <r>
    <n v="804"/>
    <s v="HS5"/>
    <s v="HESH HENNARA HAIR WASH 100 G X 10"/>
    <m/>
    <x v="0"/>
    <m/>
    <s v=""/>
    <m/>
    <n v="0"/>
    <n v="0"/>
  </r>
  <r>
    <n v="805"/>
    <s v="HS6"/>
    <s v="HESH HERBAL HAIR PK HENNARA 100 G X 10"/>
    <m/>
    <x v="0"/>
    <m/>
    <s v=""/>
    <m/>
    <n v="0"/>
    <n v="0"/>
  </r>
  <r>
    <n v="806"/>
    <s v="HS7"/>
    <s v="HESH HERDE POWDER 100 G X 10"/>
    <m/>
    <x v="0"/>
    <m/>
    <s v=""/>
    <m/>
    <n v="0"/>
    <n v="0"/>
  </r>
  <r>
    <n v="807"/>
    <s v="HS8"/>
    <s v="HESH KALPI TONE 100 G X 10"/>
    <m/>
    <x v="0"/>
    <m/>
    <s v=""/>
    <m/>
    <n v="0"/>
    <n v="0"/>
  </r>
  <r>
    <n v="808"/>
    <s v="HS9"/>
    <s v="HESH KAPOOR KACHI 50 G X 10"/>
    <m/>
    <x v="0"/>
    <m/>
    <s v=""/>
    <m/>
    <n v="0"/>
    <n v="0"/>
  </r>
  <r>
    <n v="809"/>
    <s v="ID1"/>
    <s v="Z AGOBONO SECCO 20"/>
    <m/>
    <x v="0"/>
    <m/>
    <s v=""/>
    <m/>
    <n v="0"/>
    <n v="0"/>
  </r>
  <r>
    <n v="810"/>
    <s v="ID10"/>
    <s v="Z BLACK BEANS 800GX15 *"/>
    <m/>
    <x v="0"/>
    <m/>
    <s v=""/>
    <m/>
    <n v="0"/>
    <n v="0"/>
  </r>
  <r>
    <n v="811"/>
    <s v="ID100"/>
    <s v="Z PATATE AMERICANO "/>
    <m/>
    <x v="0"/>
    <m/>
    <s v=""/>
    <m/>
    <n v="0"/>
    <n v="0"/>
  </r>
  <r>
    <n v="812"/>
    <s v="ID101"/>
    <s v="Z PEAK EVAPORATED 170 G X 48 *"/>
    <m/>
    <x v="0"/>
    <m/>
    <d v="2021-04-30T00:00:00"/>
    <m/>
    <n v="89.25"/>
    <n v="-30.200000000000003"/>
  </r>
  <r>
    <n v="813"/>
    <s v="ID102"/>
    <s v="Z PEAK EVAPORATED 410 G X 24 *"/>
    <m/>
    <x v="0"/>
    <m/>
    <d v="2021-02-28T00:00:00"/>
    <m/>
    <n v="82.13"/>
    <n v="1"/>
  </r>
  <r>
    <n v="814"/>
    <s v="ID103"/>
    <s v="Z PEANUT PINK 500GX15"/>
    <m/>
    <x v="0"/>
    <m/>
    <s v=""/>
    <m/>
    <n v="0"/>
    <n v="0"/>
  </r>
  <r>
    <n v="815"/>
    <s v="ID104"/>
    <s v="Z PEPE FRESH ROSSO X1*"/>
    <m/>
    <x v="0"/>
    <m/>
    <d v="2022-06-30T00:00:00"/>
    <m/>
    <n v="14"/>
    <n v="0"/>
  </r>
  <r>
    <n v="816"/>
    <s v="ID105"/>
    <s v="Z PEPE SECCO100GX50"/>
    <m/>
    <x v="0"/>
    <m/>
    <s v=""/>
    <m/>
    <n v="0"/>
    <n v="0"/>
  </r>
  <r>
    <n v="817"/>
    <s v="ID106"/>
    <s v="Z PCD PEANUT BUTTER 500 G X 12 *"/>
    <m/>
    <x v="0"/>
    <m/>
    <d v="2022-06-30T00:00:00"/>
    <m/>
    <n v="24"/>
    <n v="0"/>
  </r>
  <r>
    <n v="818"/>
    <s v="ID107"/>
    <s v="Z PCD PEANUT BUTTER 350 G X 12 *"/>
    <m/>
    <x v="0"/>
    <m/>
    <s v=""/>
    <m/>
    <n v="0"/>
    <n v="0"/>
  </r>
  <r>
    <n v="819"/>
    <s v="ID108"/>
    <s v="Z PLANTAIN CHIPS CHILLI X24"/>
    <m/>
    <x v="0"/>
    <m/>
    <s v=""/>
    <m/>
    <n v="0"/>
    <n v="0"/>
  </r>
  <r>
    <n v="820"/>
    <s v="ID109"/>
    <s v="Z PLANTAIN CHIPS SALT X24"/>
    <m/>
    <x v="0"/>
    <m/>
    <s v=""/>
    <m/>
    <n v="0"/>
    <n v="0"/>
  </r>
  <r>
    <n v="821"/>
    <s v="ID11"/>
    <s v="Z BODY LOTION FAIR&amp;WHITE 500MLX24"/>
    <m/>
    <x v="0"/>
    <m/>
    <s v=""/>
    <m/>
    <n v="0"/>
    <n v="0"/>
  </r>
  <r>
    <n v="822"/>
    <s v="ID110"/>
    <s v="Z PLANTAIN CHIPS SWEETX24"/>
    <m/>
    <x v="0"/>
    <m/>
    <s v=""/>
    <m/>
    <n v="0"/>
    <n v="0"/>
  </r>
  <r>
    <n v="823"/>
    <s v="ID111"/>
    <s v="Z PLATAN GREEN"/>
    <m/>
    <x v="0"/>
    <m/>
    <s v=""/>
    <m/>
    <n v="0"/>
    <n v="0"/>
  </r>
  <r>
    <n v="824"/>
    <s v="ID112"/>
    <s v="Z PLATANO YELLOW"/>
    <m/>
    <x v="0"/>
    <m/>
    <s v=""/>
    <m/>
    <n v="0"/>
    <n v="0"/>
  </r>
  <r>
    <n v="825"/>
    <s v="ID113"/>
    <s v="Z POMODORO CON 400 G X 24 *"/>
    <m/>
    <x v="0"/>
    <m/>
    <s v=""/>
    <m/>
    <n v="0"/>
    <n v="0"/>
  </r>
  <r>
    <n v="826"/>
    <s v="ID114"/>
    <s v="Z POMODORO CONC 850 G X 12 *"/>
    <m/>
    <x v="0"/>
    <m/>
    <s v=""/>
    <m/>
    <n v="0"/>
    <n v="0"/>
  </r>
  <r>
    <n v="827"/>
    <s v="ID115"/>
    <s v="Z PONY MALTA X24"/>
    <m/>
    <x v="0"/>
    <m/>
    <s v=""/>
    <m/>
    <n v="0"/>
    <n v="0"/>
  </r>
  <r>
    <n v="828"/>
    <s v="ID116"/>
    <s v="Z POUNDED YAM 1KGX12"/>
    <m/>
    <x v="0"/>
    <m/>
    <s v=""/>
    <m/>
    <n v="0"/>
    <n v="0"/>
  </r>
  <r>
    <n v="829"/>
    <s v="ID117"/>
    <s v="Z POUNDED YAM 2KGX6"/>
    <m/>
    <x v="0"/>
    <m/>
    <s v=""/>
    <m/>
    <n v="0"/>
    <n v="0"/>
  </r>
  <r>
    <n v="830"/>
    <s v="ID118"/>
    <s v="Z POUNDED YAM 5KG*"/>
    <m/>
    <x v="0"/>
    <m/>
    <s v=""/>
    <m/>
    <n v="0"/>
    <n v="0"/>
  </r>
  <r>
    <n v="831"/>
    <s v="ID119"/>
    <s v="Z PROLINE HAIR FOOD X12"/>
    <m/>
    <x v="0"/>
    <m/>
    <s v=""/>
    <m/>
    <n v="0"/>
    <n v="0"/>
  </r>
  <r>
    <n v="832"/>
    <s v="ID12"/>
    <s v="Z BONNET ROUGH410MX24*"/>
    <m/>
    <x v="0"/>
    <m/>
    <s v=""/>
    <m/>
    <n v="-1"/>
    <n v="-50.04"/>
  </r>
  <r>
    <n v="833"/>
    <s v="ID120"/>
    <s v="C"/>
    <m/>
    <x v="0"/>
    <m/>
    <s v=""/>
    <m/>
    <n v="0"/>
    <n v="0"/>
  </r>
  <r>
    <n v="834"/>
    <s v="ID121"/>
    <s v="Z PURE HEAVEN VINO NON ALCOLIC STRABERRY 750GMX12*"/>
    <m/>
    <x v="0"/>
    <m/>
    <s v=""/>
    <m/>
    <n v="0"/>
    <n v="0"/>
  </r>
  <r>
    <n v="835"/>
    <s v="ID122"/>
    <s v="Z PURE HEAVEN VINO NON ALCO. WHITE 750GMX12*"/>
    <m/>
    <x v="0"/>
    <m/>
    <s v=""/>
    <m/>
    <n v="0"/>
    <n v="0"/>
  </r>
  <r>
    <n v="836"/>
    <s v="ID123"/>
    <s v="Z PURE HEAVEN VINO NON ALCOL. RED GRAPE 750MLX12*"/>
    <m/>
    <x v="0"/>
    <m/>
    <s v=""/>
    <m/>
    <n v="0"/>
    <n v="0"/>
  </r>
  <r>
    <n v="837"/>
    <s v="ID124"/>
    <s v="Z QUACKER OATS 1KGX10 *"/>
    <m/>
    <x v="0"/>
    <m/>
    <s v=""/>
    <m/>
    <n v="-1"/>
    <n v="-25.5"/>
  </r>
  <r>
    <n v="838"/>
    <s v="ID125"/>
    <s v="Z QUAKER OATS 500GX 24 *"/>
    <m/>
    <x v="0"/>
    <m/>
    <d v="2022-06-30T00:00:00"/>
    <m/>
    <n v="18"/>
    <n v="-11.040000000000001"/>
  </r>
  <r>
    <n v="839"/>
    <s v="ID126"/>
    <s v="Z QUEEN HELEN C/B LOTION 473MLX6*"/>
    <m/>
    <x v="0"/>
    <m/>
    <s v=""/>
    <m/>
    <n v="0"/>
    <n v="0"/>
  </r>
  <r>
    <n v="840"/>
    <s v="ID127"/>
    <s v="Z RAZAC HAND &amp; BODY LOTIONX12*"/>
    <m/>
    <x v="0"/>
    <m/>
    <s v=""/>
    <m/>
    <n v="0"/>
    <n v="0"/>
  </r>
  <r>
    <n v="841"/>
    <s v="ID128"/>
    <s v="Z RB COCO/PINE 330MLX24"/>
    <m/>
    <x v="0"/>
    <m/>
    <s v=""/>
    <m/>
    <n v="0"/>
    <n v="0"/>
  </r>
  <r>
    <n v="842"/>
    <s v="ID129"/>
    <s v="Z RB TROPICAL 330MLX 24"/>
    <m/>
    <x v="0"/>
    <m/>
    <s v=""/>
    <m/>
    <n v="0"/>
    <n v="0"/>
  </r>
  <r>
    <n v="843"/>
    <s v="ID13"/>
    <s v="Z BRA KIKKO SIYAU - 160MLX6"/>
    <m/>
    <x v="0"/>
    <m/>
    <s v=""/>
    <m/>
    <n v="0"/>
    <n v="0"/>
  </r>
  <r>
    <n v="844"/>
    <s v="ID130"/>
    <s v="Z TCB RELAXER REGULAR 15OZ X 12 *"/>
    <m/>
    <x v="0"/>
    <m/>
    <s v=""/>
    <m/>
    <n v="0"/>
    <n v="0"/>
  </r>
  <r>
    <n v="845"/>
    <s v="ID131"/>
    <s v="Z RISO SPOON 10KGX1*"/>
    <m/>
    <x v="0"/>
    <m/>
    <s v=""/>
    <m/>
    <n v="0"/>
    <n v="0"/>
  </r>
  <r>
    <n v="846"/>
    <s v="ID132"/>
    <s v="Z RISO SPOON 1KGX10*"/>
    <m/>
    <x v="0"/>
    <m/>
    <d v="2022-06-30T00:00:00"/>
    <m/>
    <n v="10"/>
    <n v="0"/>
  </r>
  <r>
    <n v="847"/>
    <s v="ID133"/>
    <s v="Z RISO SPOON 20KGX1*"/>
    <m/>
    <x v="0"/>
    <m/>
    <d v="2022-06-30T00:00:00"/>
    <m/>
    <n v="3"/>
    <n v="0"/>
  </r>
  <r>
    <n v="848"/>
    <s v="ID134"/>
    <s v="Z RISO SPOON 5KGX4 *"/>
    <m/>
    <x v="0"/>
    <m/>
    <d v="2022-06-30T00:00:00"/>
    <m/>
    <n v="4"/>
    <n v="0"/>
  </r>
  <r>
    <n v="849"/>
    <s v="ID135"/>
    <s v="Z ROYAL UMBERALA RISO 20KGX1*"/>
    <m/>
    <x v="0"/>
    <m/>
    <d v="2021-10-21T00:00:00"/>
    <m/>
    <n v="9"/>
    <n v="-29.5"/>
  </r>
  <r>
    <n v="850"/>
    <s v="ID136"/>
    <s v="Z ROYAL UMBERALA RISO1KGX10*"/>
    <m/>
    <x v="0"/>
    <m/>
    <s v=""/>
    <m/>
    <n v="0"/>
    <n v="0"/>
  </r>
  <r>
    <n v="851"/>
    <s v="ID137"/>
    <s v="Z ROYAL UMBERELA RISO 5KGX4*"/>
    <m/>
    <x v="0"/>
    <m/>
    <s v=""/>
    <m/>
    <n v="0"/>
    <n v="0"/>
  </r>
  <r>
    <n v="852"/>
    <s v="ID138"/>
    <s v="Z  ORG OIL MOIST. LOTION 316MLX12"/>
    <m/>
    <x v="0"/>
    <m/>
    <s v=""/>
    <m/>
    <n v="0"/>
    <n v="0"/>
  </r>
  <r>
    <n v="853"/>
    <s v="ID139"/>
    <s v="Z SEMOLINA 1 KG X 10 *"/>
    <m/>
    <x v="0"/>
    <m/>
    <s v=""/>
    <m/>
    <n v="0"/>
    <n v="0"/>
  </r>
  <r>
    <n v="854"/>
    <s v="ID14"/>
    <s v="Z "/>
    <m/>
    <x v="0"/>
    <m/>
    <s v=""/>
    <m/>
    <n v="0"/>
    <n v="0"/>
  </r>
  <r>
    <n v="855"/>
    <s v="ID140"/>
    <s v="Z SEMOLINA 25 KG X 1 *"/>
    <m/>
    <x v="0"/>
    <m/>
    <d v="2022-06-30T00:00:00"/>
    <m/>
    <n v="11"/>
    <n v="-40.650000000000006"/>
  </r>
  <r>
    <n v="856"/>
    <s v="ID141"/>
    <s v="Z SEMOLINA 5 KG X 1 *"/>
    <m/>
    <x v="0"/>
    <m/>
    <d v="2020-01-01T00:00:00"/>
    <m/>
    <n v="145"/>
    <n v="-27"/>
  </r>
  <r>
    <n v="857"/>
    <s v="ID142"/>
    <s v="Z SPORTIN WAVE JEL POMADE 3.5OZ - BLACK"/>
    <m/>
    <x v="0"/>
    <m/>
    <s v=""/>
    <m/>
    <n v="0"/>
    <n v="0"/>
  </r>
  <r>
    <n v="858"/>
    <s v="ID143"/>
    <s v="DIRITTI DOGANALI"/>
    <m/>
    <x v="0"/>
    <m/>
    <s v=""/>
    <m/>
    <n v="0"/>
    <n v="0"/>
  </r>
  <r>
    <n v="859"/>
    <s v="ID144"/>
    <s v="SPEZE BOLLO"/>
    <m/>
    <x v="0"/>
    <m/>
    <s v=""/>
    <m/>
    <n v="0"/>
    <n v="0"/>
  </r>
  <r>
    <n v="860"/>
    <s v="ID145"/>
    <s v="Z "/>
    <m/>
    <x v="0"/>
    <m/>
    <s v=""/>
    <m/>
    <n v="0"/>
    <n v="0"/>
  </r>
  <r>
    <n v="861"/>
    <s v="ID146"/>
    <s v="Z THAI DANCER 1KGX10*"/>
    <m/>
    <x v="0"/>
    <m/>
    <d v="2022-06-30T00:00:00"/>
    <m/>
    <n v="30"/>
    <n v="0"/>
  </r>
  <r>
    <n v="862"/>
    <s v="ID147"/>
    <s v="Z THAI DANCER 5 KG X 4 *"/>
    <m/>
    <x v="0"/>
    <m/>
    <s v=""/>
    <m/>
    <n v="0"/>
    <n v="0"/>
  </r>
  <r>
    <n v="863"/>
    <s v="ID148"/>
    <s v="Z"/>
    <m/>
    <x v="0"/>
    <m/>
    <s v=""/>
    <m/>
    <n v="0"/>
    <n v="0"/>
  </r>
  <r>
    <n v="864"/>
    <s v="ID149"/>
    <s v="Z THAKRI 400GX30****"/>
    <m/>
    <x v="0"/>
    <m/>
    <s v=""/>
    <m/>
    <n v="0"/>
    <n v="0"/>
  </r>
  <r>
    <n v="865"/>
    <s v="ID15"/>
    <s v="Z CAFFE TOUBA X20"/>
    <m/>
    <x v="0"/>
    <m/>
    <s v=""/>
    <m/>
    <n v="0"/>
    <n v="0"/>
  </r>
  <r>
    <n v="866"/>
    <s v="ID150"/>
    <s v="Z VIMTO BOTTLE 2LX6*"/>
    <m/>
    <x v="0"/>
    <m/>
    <d v="2022-06-30T00:00:00"/>
    <m/>
    <n v="25"/>
    <n v="-128.04"/>
  </r>
  <r>
    <n v="867"/>
    <s v="ID151"/>
    <s v="Z VIMTO LATTINA (RED CAN) X 24 *"/>
    <m/>
    <x v="0"/>
    <m/>
    <d v="2020-01-01T00:00:00"/>
    <m/>
    <n v="210"/>
    <n v="-91.4"/>
  </r>
  <r>
    <n v="868"/>
    <s v="ID152"/>
    <s v="Z VITA MALT BOTTLE 33CLX24 * "/>
    <m/>
    <x v="0"/>
    <m/>
    <d v="2022-06-30T00:00:00"/>
    <m/>
    <n v="71"/>
    <n v="-14.64"/>
  </r>
  <r>
    <n v="869"/>
    <s v="ID153"/>
    <s v="Z VITA MALTA LATINA 500MLX24 *"/>
    <m/>
    <x v="0"/>
    <m/>
    <d v="2022-06-30T00:00:00"/>
    <m/>
    <n v="96"/>
    <n v="0"/>
  </r>
  <r>
    <n v="870"/>
    <s v="ID154"/>
    <s v="Z WSA BLACK BEANS 1KGX16"/>
    <m/>
    <x v="0"/>
    <m/>
    <s v=""/>
    <m/>
    <n v="0"/>
    <n v="0"/>
  </r>
  <r>
    <n v="871"/>
    <s v="ID155"/>
    <s v="Z YAMX1"/>
    <m/>
    <x v="0"/>
    <m/>
    <s v=""/>
    <m/>
    <n v="0"/>
    <n v="0"/>
  </r>
  <r>
    <n v="872"/>
    <s v="ID156"/>
    <s v="Z HYPER MALT LATTINA 33CLX 24*"/>
    <m/>
    <x v="0"/>
    <m/>
    <d v="2022-06-30T00:00:00"/>
    <m/>
    <n v="47"/>
    <n v="-9.36"/>
  </r>
  <r>
    <n v="873"/>
    <s v="ID157"/>
    <s v="Z BB PALM OIL 2LTX6 *"/>
    <m/>
    <x v="0"/>
    <m/>
    <d v="2022-01-30T00:00:00"/>
    <m/>
    <n v="9"/>
    <n v="-37.94"/>
  </r>
  <r>
    <n v="874"/>
    <s v="ID158"/>
    <s v="Z RUKER ZOMI 1 LT X 12 *"/>
    <m/>
    <x v="0"/>
    <m/>
    <s v=""/>
    <m/>
    <n v="0"/>
    <n v="0"/>
  </r>
  <r>
    <n v="875"/>
    <s v="ID159"/>
    <s v="Z NESTLE CONDENSED MILK SWEET 397 X 12 *"/>
    <m/>
    <x v="0"/>
    <m/>
    <d v="2021-01-01T00:00:00"/>
    <m/>
    <n v="49"/>
    <n v="-31.400000000000006"/>
  </r>
  <r>
    <n v="876"/>
    <s v="ID16"/>
    <s v="Z CARNATION EVAP410G X12*"/>
    <m/>
    <x v="0"/>
    <m/>
    <s v=""/>
    <m/>
    <n v="0"/>
    <n v="0"/>
  </r>
  <r>
    <n v="877"/>
    <s v="ID160"/>
    <s v="Z VITA MALT LATTINA 33CLX24 * "/>
    <m/>
    <x v="0"/>
    <m/>
    <d v="2022-06-30T00:00:00"/>
    <m/>
    <n v="68"/>
    <n v="-51.84"/>
  </r>
  <r>
    <n v="878"/>
    <s v="ID161"/>
    <s v="Z BB PALM OIL 1LX12*"/>
    <m/>
    <x v="0"/>
    <m/>
    <d v="2022-06-30T00:00:00"/>
    <m/>
    <n v="11"/>
    <n v="-40.08"/>
  </r>
  <r>
    <n v="879"/>
    <s v="ID162"/>
    <s v="Z POMODORO 210 G X 24 *"/>
    <m/>
    <x v="0"/>
    <m/>
    <s v=""/>
    <m/>
    <n v="0"/>
    <n v="0"/>
  </r>
  <r>
    <n v="880"/>
    <s v="ID163"/>
    <s v="Z YUM YUM VEG NOODLESX180PCS*"/>
    <m/>
    <x v="0"/>
    <m/>
    <s v=""/>
    <m/>
    <n v="0"/>
    <n v="0"/>
  </r>
  <r>
    <n v="881"/>
    <s v="ID164"/>
    <s v="Z YUM YUM CHICKEN NOODLESX180*"/>
    <m/>
    <x v="0"/>
    <m/>
    <s v=""/>
    <m/>
    <n v="0"/>
    <n v="0"/>
  </r>
  <r>
    <n v="882"/>
    <s v="ID165"/>
    <s v="TRANSPORT CHARGES"/>
    <m/>
    <x v="0"/>
    <m/>
    <s v=""/>
    <m/>
    <n v="0"/>
    <n v="0"/>
  </r>
  <r>
    <n v="883"/>
    <s v="ID166"/>
    <s v="Z IS FARINA DI RISO 1.5KG*"/>
    <m/>
    <x v="0"/>
    <m/>
    <s v=""/>
    <m/>
    <n v="0"/>
    <n v="0"/>
  </r>
  <r>
    <n v="884"/>
    <s v="ID167"/>
    <s v="Z DAK PEANUT 500GX12*"/>
    <m/>
    <x v="0"/>
    <m/>
    <d v="2022-06-30T00:00:00"/>
    <m/>
    <n v="58"/>
    <n v="-43.2"/>
  </r>
  <r>
    <n v="885"/>
    <s v="ID168"/>
    <s v="Z FARINA DI MAIS BIANCO 5KG*"/>
    <m/>
    <x v="0"/>
    <m/>
    <s v=""/>
    <m/>
    <n v="0"/>
    <n v="0"/>
  </r>
  <r>
    <n v="886"/>
    <s v="ID169"/>
    <s v="Z BEST GOLD RISO JASMINE PERFUMATO 20KG*"/>
    <m/>
    <x v="0"/>
    <m/>
    <d v="2022-06-30T00:00:00"/>
    <m/>
    <n v="5"/>
    <n v="0"/>
  </r>
  <r>
    <n v="887"/>
    <s v="ID17"/>
    <s v="Z CARPI RISO RIBE 1KGX12*"/>
    <m/>
    <x v="0"/>
    <m/>
    <d v="2022-06-30T00:00:00"/>
    <m/>
    <n v="12"/>
    <n v="0"/>
  </r>
  <r>
    <n v="888"/>
    <s v="ID170"/>
    <s v="Z PLATANO VERDE"/>
    <m/>
    <x v="0"/>
    <m/>
    <d v="2022-06-30T00:00:00"/>
    <m/>
    <n v="3"/>
    <n v="0"/>
  </r>
  <r>
    <n v="889"/>
    <s v="ID171"/>
    <s v="Z MISTER CHIPS SALT 85G*"/>
    <m/>
    <x v="0"/>
    <m/>
    <d v="2022-06-30T00:00:00"/>
    <m/>
    <n v="47"/>
    <n v="-15.36"/>
  </r>
  <r>
    <n v="890"/>
    <s v="ID172"/>
    <s v="Z MOUTARDE DE DIJONA 370G*"/>
    <m/>
    <x v="0"/>
    <m/>
    <s v=""/>
    <m/>
    <n v="0"/>
    <n v="0"/>
  </r>
  <r>
    <n v="891"/>
    <s v="ID173"/>
    <s v="Z CARPI RISO THAI BONNET PARB 5KG*"/>
    <m/>
    <x v="0"/>
    <m/>
    <d v="2022-06-30T00:00:00"/>
    <m/>
    <n v="36"/>
    <n v="0"/>
  </r>
  <r>
    <n v="892"/>
    <s v="ID174"/>
    <s v="Z KAOLIN 10 PZ"/>
    <m/>
    <x v="0"/>
    <m/>
    <s v=""/>
    <m/>
    <n v="0"/>
    <n v="0"/>
  </r>
  <r>
    <n v="893"/>
    <s v="ID175"/>
    <s v="Z INDO MIE VEGETABLE NOODLESX40 *"/>
    <m/>
    <x v="0"/>
    <m/>
    <s v=""/>
    <m/>
    <n v="0"/>
    <n v="0"/>
  </r>
  <r>
    <n v="894"/>
    <s v="ID176"/>
    <s v="Z PEAK PWD 400 G x 24 *"/>
    <m/>
    <x v="0"/>
    <m/>
    <s v=""/>
    <m/>
    <n v="0"/>
    <n v="0"/>
  </r>
  <r>
    <n v="895"/>
    <s v="ID177"/>
    <s v="Z BB POUNDED YAM 5KGX1*"/>
    <m/>
    <x v="0"/>
    <m/>
    <s v=""/>
    <m/>
    <n v="0"/>
    <n v="0"/>
  </r>
  <r>
    <n v="896"/>
    <s v="ID178"/>
    <s v="Z MISTER CHIPS SWEET 85G*"/>
    <m/>
    <x v="0"/>
    <m/>
    <d v="2022-06-30T00:00:00"/>
    <m/>
    <n v="23"/>
    <n v="-15.36"/>
  </r>
  <r>
    <n v="897"/>
    <s v="ID179"/>
    <s v="Z WSA NIG. BROWN BEANS 800GX16*"/>
    <m/>
    <x v="0"/>
    <m/>
    <s v=""/>
    <m/>
    <n v="0"/>
    <n v="0"/>
  </r>
  <r>
    <n v="898"/>
    <s v="ID18"/>
    <s v="Z CARPI RISO RIBE 5KGX3 *"/>
    <m/>
    <x v="0"/>
    <m/>
    <s v=""/>
    <m/>
    <n v="0"/>
    <n v="0"/>
  </r>
  <r>
    <n v="899"/>
    <s v="ID180"/>
    <s v="Z AFINEST PALM OIL 500ML"/>
    <m/>
    <x v="0"/>
    <m/>
    <s v=""/>
    <m/>
    <n v="0"/>
    <n v="0"/>
  </r>
  <r>
    <n v="900"/>
    <s v="ID181"/>
    <s v="Z ARACHIDI MACHINATA 500G*"/>
    <m/>
    <x v="0"/>
    <m/>
    <s v=""/>
    <m/>
    <n v="0"/>
    <n v="0"/>
  </r>
  <r>
    <n v="901"/>
    <s v="ID182"/>
    <s v="Z TAS TAMARIND JUICE*"/>
    <m/>
    <x v="0"/>
    <m/>
    <s v=""/>
    <m/>
    <n v="0"/>
    <n v="0"/>
  </r>
  <r>
    <n v="902"/>
    <s v="ID183"/>
    <s v="Z PLANTANO MATURA*"/>
    <m/>
    <x v="0"/>
    <m/>
    <s v=""/>
    <m/>
    <n v="0"/>
    <n v="0"/>
  </r>
  <r>
    <n v="903"/>
    <s v="ID184"/>
    <s v="Z KARA THSISKRS AICHA 370GX30*"/>
    <m/>
    <x v="0"/>
    <m/>
    <s v=""/>
    <m/>
    <n v="0"/>
    <n v="0"/>
  </r>
  <r>
    <n v="904"/>
    <s v="ID185"/>
    <s v="Z CARPI RISO THAI BONNET PARB 1KG*"/>
    <m/>
    <x v="0"/>
    <m/>
    <d v="2022-06-30T00:00:00"/>
    <m/>
    <n v="24"/>
    <n v="0"/>
  </r>
  <r>
    <n v="905"/>
    <s v="ID186"/>
    <s v="Z NESTLE CONDENSED SUGAR MILK 397G*"/>
    <m/>
    <x v="0"/>
    <m/>
    <d v="2022-06-30T00:00:00"/>
    <m/>
    <n v="276"/>
    <n v="0"/>
  </r>
  <r>
    <n v="906"/>
    <s v="ID187"/>
    <s v="Z BB CASSAVA FLOUR 1KGX10"/>
    <m/>
    <x v="0"/>
    <m/>
    <s v=""/>
    <m/>
    <n v="0"/>
    <n v="0"/>
  </r>
  <r>
    <n v="907"/>
    <s v="ID188"/>
    <s v="Z BB POUNDED YAM 1KGX12*"/>
    <m/>
    <x v="0"/>
    <m/>
    <s v=""/>
    <m/>
    <n v="0"/>
    <n v="0"/>
  </r>
  <r>
    <n v="908"/>
    <s v="ID189"/>
    <s v="Z PRONTO FARINA DI RISO 5KG*"/>
    <m/>
    <x v="0"/>
    <m/>
    <s v=""/>
    <m/>
    <n v="0"/>
    <n v="0"/>
  </r>
  <r>
    <n v="909"/>
    <s v="ID19"/>
    <s v="Z CARPI RISO THAI BONNET 1KGX12*"/>
    <m/>
    <x v="0"/>
    <m/>
    <s v=""/>
    <m/>
    <n v="0"/>
    <n v="0"/>
  </r>
  <r>
    <n v="910"/>
    <s v="ID190"/>
    <s v="Z PRONTO FARINA DI RISO 1KG*"/>
    <m/>
    <x v="0"/>
    <m/>
    <s v=""/>
    <m/>
    <n v="0"/>
    <n v="0"/>
  </r>
  <r>
    <n v="911"/>
    <s v="ID191"/>
    <s v="Z MOUTARDE DE DIJONA 1KG*"/>
    <m/>
    <x v="0"/>
    <m/>
    <s v=""/>
    <m/>
    <n v="0"/>
    <n v="0"/>
  </r>
  <r>
    <n v="912"/>
    <s v="ID192"/>
    <s v="Z MOUTARDE DE DIJONA 850G*"/>
    <m/>
    <x v="0"/>
    <m/>
    <s v=""/>
    <m/>
    <n v="0"/>
    <n v="0"/>
  </r>
  <r>
    <n v="913"/>
    <s v="ID193"/>
    <s v="Z CERELAC MIX HONEY AND WHEAT 400G*"/>
    <m/>
    <x v="0"/>
    <m/>
    <d v="2022-06-30T00:00:00"/>
    <m/>
    <n v="13"/>
    <n v="-9.42"/>
  </r>
  <r>
    <n v="914"/>
    <s v="ID194"/>
    <s v="Z TROPICAL SWEET PLANTAIN CHIPS 85G*"/>
    <m/>
    <x v="0"/>
    <m/>
    <s v=""/>
    <m/>
    <n v="0"/>
    <n v="0"/>
  </r>
  <r>
    <n v="915"/>
    <s v="ID195"/>
    <s v="Z TROPICAL SALT PLANTAIN CHIPS 85G*"/>
    <m/>
    <x v="0"/>
    <m/>
    <s v=""/>
    <m/>
    <n v="0"/>
    <n v="0"/>
  </r>
  <r>
    <n v="916"/>
    <s v="ID196"/>
    <s v="Z CERELAC MIX BANANA AND WHEAT 400G*"/>
    <m/>
    <x v="0"/>
    <m/>
    <s v=""/>
    <m/>
    <n v="0"/>
    <n v="0"/>
  </r>
  <r>
    <n v="917"/>
    <s v="ID197"/>
    <s v="Z CERELAC MIX APPLE AND WHEAT 400G*"/>
    <m/>
    <x v="0"/>
    <m/>
    <s v=""/>
    <m/>
    <n v="0"/>
    <n v="0"/>
  </r>
  <r>
    <n v="918"/>
    <s v="ID198"/>
    <s v="Z CERELAC 3 CEREALS 400G*"/>
    <m/>
    <x v="0"/>
    <m/>
    <s v=""/>
    <m/>
    <n v="0"/>
    <n v="0"/>
  </r>
  <r>
    <n v="919"/>
    <s v="ID199"/>
    <s v="Z CERELAC MIX FRUIT AND WHEAT 400G*"/>
    <m/>
    <x v="0"/>
    <m/>
    <s v=""/>
    <m/>
    <n v="0"/>
    <n v="0"/>
  </r>
  <r>
    <n v="920"/>
    <s v="ID2"/>
    <s v="Z AMERICAN EASY COOK RICE 10KGX1*"/>
    <m/>
    <x v="0"/>
    <m/>
    <s v=""/>
    <m/>
    <n v="0"/>
    <n v="0"/>
  </r>
  <r>
    <n v="921"/>
    <s v="ID20"/>
    <s v="Z CARPI RISO THAI BONNET 5 KG X 3 *"/>
    <m/>
    <x v="0"/>
    <m/>
    <s v=""/>
    <m/>
    <n v="0"/>
    <n v="0"/>
  </r>
  <r>
    <n v="922"/>
    <s v="ID200"/>
    <s v="Z DE RICA TOMATO PASTE 850GX12*"/>
    <m/>
    <x v="0"/>
    <m/>
    <s v=""/>
    <m/>
    <n v="0"/>
    <n v="0"/>
  </r>
  <r>
    <n v="923"/>
    <s v="ID201"/>
    <s v="Z TW PALM OIL 1LT"/>
    <m/>
    <x v="0"/>
    <m/>
    <s v=""/>
    <m/>
    <n v="0"/>
    <n v="0"/>
  </r>
  <r>
    <n v="924"/>
    <s v="ID202"/>
    <s v="Z BURRO DI KARITE 100G*"/>
    <m/>
    <x v="0"/>
    <m/>
    <d v="2022-06-30T00:00:00"/>
    <m/>
    <n v="100"/>
    <n v="0"/>
  </r>
  <r>
    <n v="925"/>
    <s v="ID203"/>
    <s v="Z BEST GOLD RISO JASMINE PERFUMATO 5KG*"/>
    <m/>
    <x v="0"/>
    <m/>
    <s v=""/>
    <m/>
    <n v="-4"/>
    <n v="-155"/>
  </r>
  <r>
    <n v="926"/>
    <s v="ID204"/>
    <s v="Z BEST GOLD RISO JASMINE PERFUMATO 1KG*"/>
    <m/>
    <x v="0"/>
    <m/>
    <s v=""/>
    <m/>
    <n v="0"/>
    <n v="0"/>
  </r>
  <r>
    <n v="927"/>
    <s v="ID205"/>
    <s v="Z TROPICAL BOTTEL 2LT"/>
    <m/>
    <x v="0"/>
    <m/>
    <s v=""/>
    <m/>
    <n v="0"/>
    <n v="0"/>
  </r>
  <r>
    <n v="928"/>
    <s v="ID206"/>
    <s v="Z CARPI THAI BONNET PARB 25KG X 1 *"/>
    <m/>
    <x v="0"/>
    <m/>
    <s v=""/>
    <m/>
    <n v="0"/>
    <n v="0"/>
  </r>
  <r>
    <n v="929"/>
    <s v="ID207"/>
    <s v="Z PUNA YAM 20KG"/>
    <m/>
    <x v="0"/>
    <m/>
    <d v="2022-06-30T00:00:00"/>
    <m/>
    <n v="3"/>
    <n v="0"/>
  </r>
  <r>
    <n v="930"/>
    <s v="ID208"/>
    <s v="Z FECOLA IDEAL AFRICA 5KG*"/>
    <m/>
    <x v="0"/>
    <m/>
    <s v=""/>
    <m/>
    <n v="0"/>
    <n v="0"/>
  </r>
  <r>
    <n v="931"/>
    <s v="ID209"/>
    <s v="Z CARNATION CONDENSED MILK 410G*"/>
    <m/>
    <x v="0"/>
    <m/>
    <d v="2022-06-30T00:00:00"/>
    <m/>
    <n v="11"/>
    <n v="-17.28"/>
  </r>
  <r>
    <n v="932"/>
    <s v="ID21"/>
    <s v="Z CERELAC MIX VEG AND RICE 400G*"/>
    <m/>
    <x v="0"/>
    <m/>
    <s v=""/>
    <m/>
    <n v="0"/>
    <n v="0"/>
  </r>
  <r>
    <n v="933"/>
    <s v="ID210"/>
    <s v="Z PLANTANO  VERDE*"/>
    <m/>
    <x v="0"/>
    <m/>
    <s v=""/>
    <m/>
    <n v="0"/>
    <n v="0"/>
  </r>
  <r>
    <n v="934"/>
    <s v="ID211"/>
    <s v="Z MANZANA BOTTEL  2LT*         "/>
    <m/>
    <x v="0"/>
    <m/>
    <s v=""/>
    <m/>
    <n v="0"/>
    <n v="0"/>
  </r>
  <r>
    <n v="935"/>
    <s v="ID212"/>
    <s v="Z BEST GOLD RISO JASMINE PERFUMATO 10KG*"/>
    <m/>
    <x v="0"/>
    <m/>
    <s v=""/>
    <m/>
    <n v="0"/>
    <n v="0"/>
  </r>
  <r>
    <n v="936"/>
    <s v="ID213"/>
    <s v="Z PRAISE PALM CREAM 400G*"/>
    <m/>
    <x v="0"/>
    <m/>
    <s v=""/>
    <m/>
    <n v="0"/>
    <n v="0"/>
  </r>
  <r>
    <n v="937"/>
    <s v="ID214"/>
    <s v="Z PRAISE PALM CREAM 800G*"/>
    <m/>
    <x v="0"/>
    <m/>
    <s v=""/>
    <m/>
    <n v="0"/>
    <n v="0"/>
  </r>
  <r>
    <n v="938"/>
    <s v="ID215"/>
    <s v="A1 FALUDA VERMICELLI x48"/>
    <m/>
    <x v="0"/>
    <m/>
    <d v="2021-08-31T00:00:00"/>
    <m/>
    <n v="18.25"/>
    <n v="16"/>
  </r>
  <r>
    <n v="939"/>
    <s v="ID216"/>
    <s v="NAMKINO KHATA MITHA 200G X 20"/>
    <m/>
    <x v="0"/>
    <m/>
    <s v=""/>
    <m/>
    <n v="0"/>
    <n v="0"/>
  </r>
  <r>
    <n v="940"/>
    <s v="ID217"/>
    <s v="Z NRICH BANANA 400X12*"/>
    <m/>
    <x v="0"/>
    <m/>
    <s v=""/>
    <m/>
    <n v="0"/>
    <n v="0"/>
  </r>
  <r>
    <n v="941"/>
    <s v="ID218"/>
    <s v="Z AROY-D COCO MILK DESERT 400MLX24*"/>
    <m/>
    <x v="0"/>
    <m/>
    <d v="2022-06-30T00:00:00"/>
    <m/>
    <n v="150"/>
    <n v="0"/>
  </r>
  <r>
    <n v="942"/>
    <s v="ID219"/>
    <s v="Z KNOOR HALAL  CUBES *"/>
    <m/>
    <x v="0"/>
    <m/>
    <d v="2022-06-30T00:00:00"/>
    <m/>
    <n v="17"/>
    <n v="0"/>
  </r>
  <r>
    <n v="943"/>
    <s v="ID22"/>
    <s v="Z CHICKEN CUBE X16*"/>
    <m/>
    <x v="0"/>
    <m/>
    <d v="2021-03-01T00:00:00"/>
    <m/>
    <n v="0.88"/>
    <n v="1"/>
  </r>
  <r>
    <n v="944"/>
    <s v="ID220"/>
    <s v="Z CERELAC MIX RICE AND MILK 400G*"/>
    <m/>
    <x v="0"/>
    <m/>
    <s v=""/>
    <m/>
    <n v="0"/>
    <n v="0"/>
  </r>
  <r>
    <n v="945"/>
    <s v="ID221"/>
    <s v="Z LA MAMAN PALM OIL 500ML X 12*"/>
    <m/>
    <x v="0"/>
    <m/>
    <s v=""/>
    <m/>
    <n v="0"/>
    <n v="0"/>
  </r>
  <r>
    <n v="946"/>
    <s v="ID222"/>
    <s v="Z GINO POMODORO 850G X 12*"/>
    <m/>
    <x v="0"/>
    <m/>
    <d v="2020-12-30T00:00:00"/>
    <m/>
    <n v="13"/>
    <n v="1"/>
  </r>
  <r>
    <n v="947"/>
    <s v="ID223"/>
    <s v="Z NRICH VANILLA 400X12*"/>
    <m/>
    <x v="0"/>
    <m/>
    <s v=""/>
    <m/>
    <n v="0"/>
    <n v="0"/>
  </r>
  <r>
    <n v="948"/>
    <s v="ID224"/>
    <s v="Z NRICH STRAWBERRY 400X12*"/>
    <m/>
    <x v="0"/>
    <m/>
    <s v=""/>
    <m/>
    <n v="0"/>
    <n v="0"/>
  </r>
  <r>
    <n v="949"/>
    <s v="ID225"/>
    <s v="Z TAS IMLI JUICE*"/>
    <m/>
    <x v="0"/>
    <m/>
    <s v=""/>
    <m/>
    <n v="0"/>
    <n v="0"/>
  </r>
  <r>
    <n v="950"/>
    <s v="ID226"/>
    <s v="Z EAGLE POUNDED YAM 5KG X 1*"/>
    <m/>
    <x v="0"/>
    <m/>
    <d v="2022-06-30T00:00:00"/>
    <m/>
    <n v="10"/>
    <n v="0"/>
  </r>
  <r>
    <n v="951"/>
    <s v="ID227"/>
    <s v="Z GINO POMODORO 400G X 24*"/>
    <m/>
    <x v="0"/>
    <m/>
    <d v="2020-12-30T00:00:00"/>
    <m/>
    <n v="1"/>
    <n v="1"/>
  </r>
  <r>
    <n v="952"/>
    <s v="ID228"/>
    <s v="Z FOCO TAMARIND JUICE X24*"/>
    <m/>
    <x v="0"/>
    <m/>
    <d v="2022-06-30T00:00:00"/>
    <m/>
    <n v="144"/>
    <n v="0"/>
  </r>
  <r>
    <n v="953"/>
    <s v="ID229"/>
    <s v="Z VALLE DEI SOLE - GREEN X 12*"/>
    <m/>
    <x v="0"/>
    <m/>
    <s v=""/>
    <m/>
    <n v="0"/>
    <n v="0"/>
  </r>
  <r>
    <n v="954"/>
    <s v="ID23"/>
    <s v="Z COCO BUTTER QUEEN HELEN 944ML"/>
    <m/>
    <x v="0"/>
    <m/>
    <s v=""/>
    <m/>
    <n v="0"/>
    <n v="0"/>
  </r>
  <r>
    <n v="955"/>
    <s v="ID230"/>
    <s v="Z TE VERDE CAMEL 200 G X 48"/>
    <m/>
    <x v="0"/>
    <m/>
    <d v="2022-06-30T00:00:00"/>
    <m/>
    <n v="147"/>
    <n v="-65.88"/>
  </r>
  <r>
    <n v="956"/>
    <s v="ID231"/>
    <s v="Z TE VERDE CHIEVI 200 G X 60"/>
    <m/>
    <x v="0"/>
    <m/>
    <d v="2022-06-30T00:00:00"/>
    <m/>
    <n v="96"/>
    <n v="0"/>
  </r>
  <r>
    <n v="957"/>
    <s v="ID232"/>
    <s v="Z BG RISO JASMINE PERFUMATO 20KG*"/>
    <m/>
    <x v="0"/>
    <m/>
    <s v=""/>
    <m/>
    <n v="0"/>
    <n v="0"/>
  </r>
  <r>
    <n v="958"/>
    <s v="ID233"/>
    <s v="Z PEZZIOL POMODORO DOPIO CONC. 850G*"/>
    <m/>
    <x v="0"/>
    <m/>
    <d v="2022-06-30T00:00:00"/>
    <m/>
    <n v="36"/>
    <n v="-11.64"/>
  </r>
  <r>
    <n v="959"/>
    <s v="ID234"/>
    <s v="Z TROPICAL ALOVERA JUICE 500G*"/>
    <m/>
    <x v="0"/>
    <m/>
    <s v=""/>
    <m/>
    <n v="0"/>
    <n v="0"/>
  </r>
  <r>
    <n v="960"/>
    <s v="ID235"/>
    <s v="Z TROFAI PALM NUT 400G*"/>
    <m/>
    <x v="0"/>
    <m/>
    <s v=""/>
    <m/>
    <n v="0"/>
    <n v="0"/>
  </r>
  <r>
    <n v="961"/>
    <s v="ID236"/>
    <s v="Z HYPER MALT BOTTLE 33CLX 24*"/>
    <m/>
    <x v="0"/>
    <m/>
    <s v=""/>
    <m/>
    <n v="0"/>
    <n v="0"/>
  </r>
  <r>
    <n v="962"/>
    <s v="ID237"/>
    <s v="Z HYPER MALT ORIGINAL 330ML"/>
    <m/>
    <x v="0"/>
    <m/>
    <s v=""/>
    <m/>
    <n v="0"/>
    <n v="0"/>
  </r>
  <r>
    <n v="963"/>
    <s v="ID239"/>
    <s v="Z JUMBO SHRIMPS 480G X 24*"/>
    <m/>
    <x v="0"/>
    <m/>
    <s v=""/>
    <m/>
    <n v="0"/>
    <n v="0"/>
  </r>
  <r>
    <n v="964"/>
    <s v="ID24"/>
    <s v="Z COCO BUTTER QUEEN HELEN473ML"/>
    <m/>
    <x v="0"/>
    <m/>
    <s v=""/>
    <m/>
    <n v="0"/>
    <n v="0"/>
  </r>
  <r>
    <n v="965"/>
    <s v="ID240"/>
    <s v="Z JUMBO VITA CUBE 480G X 24*"/>
    <m/>
    <x v="0"/>
    <m/>
    <s v=""/>
    <m/>
    <n v="0"/>
    <n v="0"/>
  </r>
  <r>
    <n v="966"/>
    <s v="ID241"/>
    <s v="Z JUMBO CHICKEN 480G X 24*"/>
    <m/>
    <x v="0"/>
    <m/>
    <s v=""/>
    <m/>
    <n v="0"/>
    <n v="0"/>
  </r>
  <r>
    <n v="967"/>
    <s v="ID242"/>
    <s v="Z PEAK PWD 900G*"/>
    <m/>
    <x v="0"/>
    <m/>
    <d v="2022-06-30T00:00:00"/>
    <m/>
    <n v="3"/>
    <n v="0"/>
  </r>
  <r>
    <n v="968"/>
    <s v="ID243"/>
    <s v="Z PEAK PWD 2.5 KG"/>
    <m/>
    <x v="0"/>
    <m/>
    <s v=""/>
    <m/>
    <n v="0"/>
    <n v="0"/>
  </r>
  <r>
    <n v="969"/>
    <s v="ID244"/>
    <s v="Z IS CONDENSED MILK (SWEET) 397ML"/>
    <m/>
    <x v="0"/>
    <m/>
    <s v=""/>
    <m/>
    <n v="0"/>
    <n v="0"/>
  </r>
  <r>
    <n v="970"/>
    <s v="ID245"/>
    <s v="Z NKULENU 400G X 12*"/>
    <m/>
    <x v="0"/>
    <m/>
    <s v=""/>
    <m/>
    <n v="0"/>
    <n v="0"/>
  </r>
  <r>
    <n v="971"/>
    <s v="ID246"/>
    <s v="Z NKULENU 800G X 12*"/>
    <m/>
    <x v="0"/>
    <m/>
    <s v=""/>
    <m/>
    <n v="0"/>
    <n v="0"/>
  </r>
  <r>
    <n v="972"/>
    <s v="ID247"/>
    <s v="Z FANTA NIGERIAN 300ML"/>
    <m/>
    <x v="0"/>
    <m/>
    <s v=""/>
    <m/>
    <n v="0"/>
    <n v="0"/>
  </r>
  <r>
    <n v="973"/>
    <s v="ID248"/>
    <s v="Z MALTA GUINNESS 330 CL X 24*"/>
    <m/>
    <x v="0"/>
    <m/>
    <s v=""/>
    <m/>
    <n v="0"/>
    <n v="0"/>
  </r>
  <r>
    <n v="974"/>
    <s v="ID249"/>
    <s v="Z MALTEX BOTTLE 33CL"/>
    <m/>
    <x v="0"/>
    <m/>
    <s v=""/>
    <m/>
    <n v="0"/>
    <n v="0"/>
  </r>
  <r>
    <n v="975"/>
    <s v="ID25"/>
    <s v="Z "/>
    <m/>
    <x v="0"/>
    <m/>
    <s v=""/>
    <m/>
    <n v="0"/>
    <n v="0"/>
  </r>
  <r>
    <n v="976"/>
    <s v="ID250"/>
    <s v="Z MA PEANUT BUTTER 1 KG X 6*"/>
    <m/>
    <x v="0"/>
    <m/>
    <s v=""/>
    <m/>
    <n v="0"/>
    <n v="0"/>
  </r>
  <r>
    <n v="977"/>
    <s v="ID251"/>
    <s v="Z MA PEANUT BUTTER 500G X 12*"/>
    <m/>
    <x v="0"/>
    <m/>
    <d v="2022-06-30T00:00:00"/>
    <m/>
    <n v="12"/>
    <n v="0"/>
  </r>
  <r>
    <n v="978"/>
    <s v="ID252"/>
    <s v="Z  OLIVE RELAXER KIT REGULAR*"/>
    <m/>
    <x v="0"/>
    <m/>
    <d v="2022-06-30T00:00:00"/>
    <m/>
    <n v="2"/>
    <n v="0"/>
  </r>
  <r>
    <n v="979"/>
    <s v="ID253"/>
    <s v="Z  RELAXER KIT SUPER*"/>
    <m/>
    <x v="0"/>
    <m/>
    <s v=""/>
    <m/>
    <n v="0"/>
    <n v="0"/>
  </r>
  <r>
    <n v="980"/>
    <s v="ID254"/>
    <s v="Z  RELAXER KIT SUPER*"/>
    <m/>
    <x v="0"/>
    <m/>
    <s v=""/>
    <m/>
    <n v="0"/>
    <n v="0"/>
  </r>
  <r>
    <n v="981"/>
    <s v="ID255"/>
    <s v="Z  RELAXER KIT REGULAR*"/>
    <m/>
    <x v="0"/>
    <m/>
    <s v=""/>
    <m/>
    <n v="0"/>
    <n v="0"/>
  </r>
  <r>
    <n v="982"/>
    <s v="ID256"/>
    <s v="Z PINK RELAXER KIT SUPER*"/>
    <m/>
    <x v="0"/>
    <m/>
    <s v=""/>
    <m/>
    <n v="0"/>
    <n v="0"/>
  </r>
  <r>
    <n v="983"/>
    <s v="ID257"/>
    <s v="Z PINK RELAXER KIT REGULAR*"/>
    <m/>
    <x v="0"/>
    <m/>
    <s v=""/>
    <m/>
    <n v="0"/>
    <n v="0"/>
  </r>
  <r>
    <n v="984"/>
    <s v="ID258"/>
    <s v="Z RUBEE HAND &amp; BODY LOTION 500ML*"/>
    <m/>
    <x v="0"/>
    <m/>
    <s v=""/>
    <m/>
    <n v="0"/>
    <n v="0"/>
  </r>
  <r>
    <n v="985"/>
    <s v="ID259"/>
    <s v="Z FOCO ALOE VERA JUICE X 24*"/>
    <m/>
    <x v="0"/>
    <m/>
    <s v=""/>
    <m/>
    <n v="0"/>
    <n v="0"/>
  </r>
  <r>
    <n v="986"/>
    <s v="ID26"/>
    <s v="Z CORNED BEEF 340G*"/>
    <m/>
    <x v="0"/>
    <m/>
    <s v=""/>
    <m/>
    <n v="0"/>
    <n v="0"/>
  </r>
  <r>
    <n v="987"/>
    <s v="ID260"/>
    <s v="Z FOCO MANGO JUICE X 24*"/>
    <m/>
    <x v="0"/>
    <m/>
    <s v=""/>
    <m/>
    <n v="0"/>
    <n v="0"/>
  </r>
  <r>
    <n v="988"/>
    <s v="ID261"/>
    <s v="Z BG RISO JASMINE PERFUMATO 10KG*"/>
    <m/>
    <x v="0"/>
    <m/>
    <s v=""/>
    <m/>
    <n v="0"/>
    <n v="0"/>
  </r>
  <r>
    <n v="989"/>
    <s v="ID262"/>
    <s v="Z BG RISO JASMINE PERFUMATO 5KG*"/>
    <m/>
    <x v="0"/>
    <m/>
    <s v=""/>
    <m/>
    <n v="0"/>
    <n v="0"/>
  </r>
  <r>
    <n v="990"/>
    <s v="ID263"/>
    <s v="Z ID EGUSI GROUND 100G*"/>
    <m/>
    <x v="0"/>
    <m/>
    <s v=""/>
    <m/>
    <n v="0"/>
    <n v="0"/>
  </r>
  <r>
    <n v="991"/>
    <s v="ID264"/>
    <s v="Z TCB RELAXER SUPER 15OZ X 12 *"/>
    <m/>
    <x v="0"/>
    <m/>
    <s v=""/>
    <m/>
    <n v="0"/>
    <n v="-62.85"/>
  </r>
  <r>
    <n v="992"/>
    <s v="ID265"/>
    <s v="Z FOCO COCO NUT JUICEX24*"/>
    <m/>
    <x v="0"/>
    <m/>
    <s v=""/>
    <m/>
    <n v="0"/>
    <n v="0"/>
  </r>
  <r>
    <n v="993"/>
    <s v="ID266"/>
    <s v="Z  OLIVE RELAXER KIT SUPER*"/>
    <m/>
    <x v="0"/>
    <m/>
    <d v="2022-06-30T00:00:00"/>
    <m/>
    <n v="2"/>
    <n v="0"/>
  </r>
  <r>
    <n v="994"/>
    <s v="ID267"/>
    <s v="Z KARA BISSAP BIANCO X10"/>
    <m/>
    <x v="0"/>
    <m/>
    <s v=""/>
    <m/>
    <n v="0"/>
    <n v="0"/>
  </r>
  <r>
    <n v="995"/>
    <s v="ID268"/>
    <s v="Z ACQUA NATURALE 2LTX6"/>
    <m/>
    <x v="0"/>
    <m/>
    <s v=""/>
    <m/>
    <n v="0"/>
    <n v="0"/>
  </r>
  <r>
    <n v="996"/>
    <s v="ID27"/>
    <s v="Z COUS COUS SENEGAL400GX30"/>
    <m/>
    <x v="0"/>
    <m/>
    <d v="2020-01-01T00:00:00"/>
    <m/>
    <n v="0.73"/>
    <n v="1"/>
  </r>
  <r>
    <n v="997"/>
    <s v="ID28"/>
    <s v="Z DAKATINE 850 G X 6 *"/>
    <m/>
    <x v="0"/>
    <m/>
    <s v=""/>
    <m/>
    <n v="0"/>
    <n v="0"/>
  </r>
  <r>
    <n v="998"/>
    <s v="ID29"/>
    <s v="Z DAKATINE SMALL 425GX12*"/>
    <m/>
    <x v="0"/>
    <m/>
    <s v=""/>
    <m/>
    <n v="0"/>
    <n v="0"/>
  </r>
  <r>
    <n v="999"/>
    <s v="ID3"/>
    <s v="Z APOLLO SARDINE HOTPEPE125GMx50pcs*"/>
    <m/>
    <x v="0"/>
    <m/>
    <s v=""/>
    <m/>
    <n v="0"/>
    <n v="0"/>
  </r>
  <r>
    <n v="1000"/>
    <s v="ID30"/>
    <s v="Z DARK N LOVELY REG.X12"/>
    <m/>
    <x v="0"/>
    <m/>
    <s v=""/>
    <m/>
    <n v="0"/>
    <n v="0"/>
  </r>
  <r>
    <n v="1001"/>
    <s v="ID31"/>
    <s v="Z DE RICA TOMATO PASTE400 G X 12 *"/>
    <m/>
    <x v="0"/>
    <m/>
    <s v=""/>
    <m/>
    <n v="0"/>
    <n v="0"/>
  </r>
  <r>
    <n v="1002"/>
    <s v="ID32"/>
    <s v="Z DIJONA 1KGX6 *"/>
    <m/>
    <x v="0"/>
    <m/>
    <d v="2022-06-30T00:00:00"/>
    <m/>
    <n v="4"/>
    <n v="-23.88"/>
  </r>
  <r>
    <n v="1003"/>
    <s v="ID33"/>
    <s v="Z DIJONA 370 G X 6 *"/>
    <m/>
    <x v="0"/>
    <m/>
    <d v="2022-06-30T00:00:00"/>
    <m/>
    <n v="10"/>
    <n v="-8.3999999999999986"/>
  </r>
  <r>
    <n v="1004"/>
    <s v="ID34"/>
    <s v="Z DIJONA 850 G X 6 *"/>
    <m/>
    <x v="0"/>
    <m/>
    <d v="2022-06-30T00:00:00"/>
    <m/>
    <n v="11"/>
    <n v="-8.94"/>
  </r>
  <r>
    <n v="1005"/>
    <s v="ID35"/>
    <s v="Z EDOS X1"/>
    <m/>
    <x v="0"/>
    <m/>
    <s v=""/>
    <m/>
    <n v="0"/>
    <n v="0"/>
  </r>
  <r>
    <n v="1006"/>
    <s v="ID36"/>
    <s v="Z EGUSI WHOLE 80 G X 10"/>
    <m/>
    <x v="0"/>
    <m/>
    <s v=""/>
    <m/>
    <n v="0"/>
    <n v="0"/>
  </r>
  <r>
    <n v="1007"/>
    <s v="ID37"/>
    <s v="Z ELEPHANT RISO 1 VOLTA 10 KG X 2 *"/>
    <m/>
    <x v="0"/>
    <m/>
    <d v="2020-01-01T00:00:00"/>
    <m/>
    <n v="4"/>
    <n v="1"/>
  </r>
  <r>
    <n v="1008"/>
    <s v="ID38"/>
    <s v="Z ELEPHANT RISO 1 VOLTA 20KG X1*"/>
    <m/>
    <x v="0"/>
    <m/>
    <d v="2020-01-01T00:00:00"/>
    <m/>
    <n v="12"/>
    <n v="1"/>
  </r>
  <r>
    <n v="1009"/>
    <s v="ID39"/>
    <s v="Z ELEPHANT RISO 1 VOLTA 5KGX5*"/>
    <m/>
    <x v="0"/>
    <m/>
    <d v="2021-05-01T00:00:00"/>
    <m/>
    <n v="9"/>
    <n v="1"/>
  </r>
  <r>
    <n v="1010"/>
    <s v="ID4"/>
    <s v="Z APOLLO SARDINE TOMATO 125GMX50*"/>
    <m/>
    <x v="0"/>
    <m/>
    <s v=""/>
    <m/>
    <n v="0"/>
    <n v="0"/>
  </r>
  <r>
    <n v="1011"/>
    <s v="ID40"/>
    <s v="Z ELEPHANT RISO 2 VOLTA 10 KG X 2*"/>
    <m/>
    <x v="0"/>
    <m/>
    <d v="2022-06-30T00:00:00"/>
    <m/>
    <n v="4"/>
    <n v="0"/>
  </r>
  <r>
    <n v="1012"/>
    <s v="ID41"/>
    <s v="Z ELEPHANT RISO 2 VOLTA 20 KG X 1 *"/>
    <m/>
    <x v="0"/>
    <m/>
    <d v="2022-06-30T00:00:00"/>
    <m/>
    <n v="18"/>
    <n v="0"/>
  </r>
  <r>
    <n v="1013"/>
    <s v="ID42"/>
    <s v="Z ELEPHANT RISO 2 VOLTA 5 KG X 5 *"/>
    <m/>
    <x v="0"/>
    <m/>
    <d v="2022-06-30T00:00:00"/>
    <m/>
    <n v="35"/>
    <n v="-113.75"/>
  </r>
  <r>
    <n v="1014"/>
    <s v="ID43"/>
    <s v="Z FARINA DI RISO 1.5KGX6"/>
    <m/>
    <x v="0"/>
    <m/>
    <s v=""/>
    <m/>
    <n v="0"/>
    <n v="0"/>
  </r>
  <r>
    <n v="1015"/>
    <s v="ID44"/>
    <s v="Z CAFFE TOUBA LA MAMMA X 20"/>
    <m/>
    <x v="0"/>
    <m/>
    <s v=""/>
    <m/>
    <n v="0"/>
    <n v="0"/>
  </r>
  <r>
    <n v="1016"/>
    <s v="ID45"/>
    <s v="Z FECOLA DI PATATE 1KGX20*"/>
    <m/>
    <x v="0"/>
    <m/>
    <s v=""/>
    <m/>
    <n v="0"/>
    <n v="0"/>
  </r>
  <r>
    <n v="1017"/>
    <s v="ID46"/>
    <s v="Z FECOLA DI PATATE 5KGX4*"/>
    <m/>
    <x v="0"/>
    <m/>
    <s v=""/>
    <m/>
    <n v="0"/>
    <n v="0"/>
  </r>
  <r>
    <n v="1018"/>
    <s v="ID47"/>
    <s v="Z FIOCCHI DI PAPATE 5KGX1*"/>
    <m/>
    <x v="0"/>
    <m/>
    <s v=""/>
    <m/>
    <n v="-2"/>
    <n v="-17.5"/>
  </r>
  <r>
    <n v="1019"/>
    <s v="ID48"/>
    <s v="Z FIOCCHI DI PATATE 10KGX1"/>
    <m/>
    <x v="0"/>
    <m/>
    <s v=""/>
    <m/>
    <n v="0"/>
    <n v="0"/>
  </r>
  <r>
    <n v="1020"/>
    <s v="ID49"/>
    <s v="Z FIOCCHI DI PATATE 1KGX10*"/>
    <m/>
    <x v="0"/>
    <m/>
    <d v="2022-06-30T00:00:00"/>
    <m/>
    <n v="10"/>
    <n v="0"/>
  </r>
  <r>
    <n v="1021"/>
    <s v="ID5"/>
    <s v="Z AROY-D COCO MILK COOK 400MLX24*"/>
    <m/>
    <x v="0"/>
    <m/>
    <d v="2021-09-30T00:00:00"/>
    <m/>
    <n v="474.63"/>
    <n v="1"/>
  </r>
  <r>
    <n v="1022"/>
    <s v="ID50"/>
    <s v="Z FLYING RICE 10KGX1 *"/>
    <m/>
    <x v="0"/>
    <m/>
    <d v="2020-10-01T00:00:00"/>
    <m/>
    <n v="1"/>
    <n v="-41"/>
  </r>
  <r>
    <n v="1023"/>
    <s v="ID51"/>
    <s v="Z KARA THIERE CON LALO 370G*"/>
    <m/>
    <x v="0"/>
    <m/>
    <s v=""/>
    <m/>
    <n v="0"/>
    <n v="-5.64"/>
  </r>
  <r>
    <n v="1024"/>
    <s v="ID52"/>
    <s v="Z FLYING RICE 5KGX1*"/>
    <m/>
    <x v="0"/>
    <m/>
    <s v=""/>
    <m/>
    <n v="0"/>
    <n v="0"/>
  </r>
  <r>
    <n v="1025"/>
    <s v="ID53"/>
    <s v="Z FUFU COCOYAM 680GX24*"/>
    <m/>
    <x v="0"/>
    <m/>
    <s v=""/>
    <m/>
    <n v="0"/>
    <n v="0"/>
  </r>
  <r>
    <n v="1026"/>
    <s v="ID54"/>
    <s v="Z FUFU FLOUR 680GX24*"/>
    <m/>
    <x v="0"/>
    <m/>
    <d v="2022-06-30T00:00:00"/>
    <m/>
    <n v="24"/>
    <n v="0"/>
  </r>
  <r>
    <n v="1027"/>
    <s v="ID55"/>
    <s v="Z GARI 1KG X 16*"/>
    <m/>
    <x v="0"/>
    <m/>
    <d v="2022-06-30T00:00:00"/>
    <m/>
    <n v="12"/>
    <n v="0"/>
  </r>
  <r>
    <n v="1028"/>
    <s v="ID56"/>
    <s v="Z GEISHA SARDINA TOMATO 425G"/>
    <m/>
    <x v="0"/>
    <m/>
    <s v=""/>
    <m/>
    <n v="0"/>
    <n v="0"/>
  </r>
  <r>
    <n v="1029"/>
    <s v="ID57"/>
    <s v="Z GHANA FRESH 800 G X 12 *"/>
    <m/>
    <x v="0"/>
    <m/>
    <s v=""/>
    <m/>
    <n v="0"/>
    <n v="0"/>
  </r>
  <r>
    <n v="1030"/>
    <s v="ID58"/>
    <s v="Z GHANA FRESH 400GMX24*"/>
    <m/>
    <x v="0"/>
    <m/>
    <s v=""/>
    <m/>
    <n v="0"/>
    <n v="0"/>
  </r>
  <r>
    <n v="1031"/>
    <s v="ID59"/>
    <s v="Z GINGER BEER CAN 33MLX24 *"/>
    <m/>
    <x v="0"/>
    <m/>
    <s v=""/>
    <m/>
    <n v="0"/>
    <n v="0"/>
  </r>
  <r>
    <n v="1032"/>
    <s v="ID6"/>
    <s v="Z AVOCADO X1*"/>
    <m/>
    <x v="0"/>
    <m/>
    <s v=""/>
    <m/>
    <n v="0"/>
    <n v="0"/>
  </r>
  <r>
    <n v="1033"/>
    <s v="ID60"/>
    <s v="Z GRANDULE X12"/>
    <m/>
    <x v="0"/>
    <m/>
    <d v="2022-06-30T00:00:00"/>
    <m/>
    <n v="24"/>
    <n v="0"/>
  </r>
  <r>
    <n v="1034"/>
    <s v="ID61"/>
    <s v="Z GUARANA ANTARTICA BOTTLE 1,5 L X 6 *"/>
    <m/>
    <x v="0"/>
    <m/>
    <s v=""/>
    <m/>
    <n v="0"/>
    <n v="0"/>
  </r>
  <r>
    <n v="1035"/>
    <s v="ID62"/>
    <s v="Z GUARANA LATTINA 33CLX24*"/>
    <m/>
    <x v="0"/>
    <m/>
    <s v=""/>
    <m/>
    <n v="0"/>
    <n v="0"/>
  </r>
  <r>
    <n v="1036"/>
    <s v="ID63"/>
    <s v="Z HEINS BAKED BEANS 415GRX12"/>
    <m/>
    <x v="0"/>
    <m/>
    <s v=""/>
    <m/>
    <n v="0"/>
    <n v="0"/>
  </r>
  <r>
    <n v="1037"/>
    <s v="ID64"/>
    <s v="Z HEINS SALAD CREAMX12"/>
    <m/>
    <x v="0"/>
    <m/>
    <s v=""/>
    <m/>
    <n v="0"/>
    <n v="0"/>
  </r>
  <r>
    <n v="1038"/>
    <s v="ID65"/>
    <s v="Z INDO MIE CHICKEN NOODLESX40 *"/>
    <m/>
    <x v="0"/>
    <m/>
    <d v="2022-06-30T00:00:00"/>
    <m/>
    <n v="364"/>
    <n v="-20.8"/>
  </r>
  <r>
    <n v="1039"/>
    <s v="ID66"/>
    <s v="Z JASMINE RISO 20KGX1"/>
    <m/>
    <x v="0"/>
    <m/>
    <s v=""/>
    <m/>
    <n v="0"/>
    <n v="0"/>
  </r>
  <r>
    <n v="1040"/>
    <s v="ID67"/>
    <s v="Z JUMBO CUBE 1KGX10*"/>
    <m/>
    <x v="0"/>
    <m/>
    <s v=""/>
    <m/>
    <n v="0"/>
    <n v="0"/>
  </r>
  <r>
    <n v="1041"/>
    <s v="ID68"/>
    <s v="Z KA STILL BLACK GRAPE 1LTX12"/>
    <m/>
    <x v="0"/>
    <m/>
    <s v=""/>
    <m/>
    <n v="0"/>
    <n v="0"/>
  </r>
  <r>
    <n v="1042"/>
    <s v="ID69"/>
    <s v="Z KA STILL PINEAPPLE 1LTX12"/>
    <m/>
    <x v="0"/>
    <m/>
    <s v=""/>
    <m/>
    <n v="0"/>
    <n v="0"/>
  </r>
  <r>
    <n v="1043"/>
    <s v="ID7"/>
    <s v="Z BEAN FLOUR 500GX20"/>
    <m/>
    <x v="0"/>
    <m/>
    <s v=""/>
    <m/>
    <n v="0"/>
    <n v="0"/>
  </r>
  <r>
    <n v="1044"/>
    <s v="ID70"/>
    <s v="Z KARA THAIKRY AICHA 370GX30*"/>
    <m/>
    <x v="0"/>
    <m/>
    <s v=""/>
    <m/>
    <n v="0"/>
    <n v="-5.64"/>
  </r>
  <r>
    <n v="1045"/>
    <s v="ID71"/>
    <s v="Z KARA THIERE LALO 370GX30*"/>
    <m/>
    <x v="0"/>
    <m/>
    <s v=""/>
    <m/>
    <n v="0"/>
    <n v="0"/>
  </r>
  <r>
    <n v="1046"/>
    <s v="ID72"/>
    <s v="Z KARA SANKHAL AICHA 400GX30*"/>
    <m/>
    <x v="0"/>
    <m/>
    <s v=""/>
    <m/>
    <n v="0"/>
    <n v="0"/>
  </r>
  <r>
    <n v="1047"/>
    <s v="ID73"/>
    <s v="Z KARO WHITE X30"/>
    <m/>
    <x v="0"/>
    <m/>
    <s v=""/>
    <m/>
    <n v="0"/>
    <n v="0"/>
  </r>
  <r>
    <n v="1048"/>
    <s v="ID74"/>
    <s v="Z LIZAR FISH 5KG"/>
    <m/>
    <x v="0"/>
    <m/>
    <s v=""/>
    <m/>
    <n v="0"/>
    <n v="0"/>
  </r>
  <r>
    <n v="1049"/>
    <s v="ID75"/>
    <s v="Z MAGGI AROMA 125G X 12 *"/>
    <m/>
    <x v="0"/>
    <m/>
    <s v=""/>
    <m/>
    <n v="0"/>
    <n v="0"/>
  </r>
  <r>
    <n v="1050"/>
    <s v="ID76"/>
    <s v="Z MAGGI AROMA 1 KG X 6 *"/>
    <m/>
    <x v="0"/>
    <m/>
    <s v=""/>
    <m/>
    <n v="0"/>
    <n v="0"/>
  </r>
  <r>
    <n v="1051"/>
    <s v="ID77"/>
    <s v="Z MAGGI AROMA 200MLX20*"/>
    <m/>
    <x v="0"/>
    <m/>
    <s v=""/>
    <m/>
    <n v="0"/>
    <n v="0"/>
  </r>
  <r>
    <n v="1052"/>
    <s v="ID78"/>
    <s v="Z MAGGI CUBES 100GX21**"/>
    <m/>
    <x v="0"/>
    <m/>
    <d v="2022-06-30T00:00:00"/>
    <m/>
    <n v="3"/>
    <n v="-21.5"/>
  </r>
  <r>
    <n v="1053"/>
    <s v="ID79"/>
    <s v="Z MANIOCA X 1 *"/>
    <m/>
    <x v="0"/>
    <m/>
    <d v="2022-06-30T00:00:00"/>
    <m/>
    <n v="2"/>
    <n v="0"/>
  </r>
  <r>
    <n v="1054"/>
    <s v="ID8"/>
    <s v="Z BIO CLAIRE BODY MILK LOTION 350ML"/>
    <m/>
    <x v="0"/>
    <m/>
    <s v=""/>
    <m/>
    <n v="0"/>
    <n v="0"/>
  </r>
  <r>
    <n v="1055"/>
    <s v="ID80"/>
    <s v="Z MF FARINA DI RISO 1KGX6"/>
    <m/>
    <x v="0"/>
    <m/>
    <s v=""/>
    <m/>
    <n v="0"/>
    <n v="0"/>
  </r>
  <r>
    <n v="1056"/>
    <s v="ID81"/>
    <s v="Z MF FARINA DI RISO 5KG"/>
    <m/>
    <x v="0"/>
    <m/>
    <s v=""/>
    <m/>
    <n v="0"/>
    <n v="0"/>
  </r>
  <r>
    <n v="1057"/>
    <s v="ID82"/>
    <s v="Z MGC BLUR LOTION"/>
    <m/>
    <x v="0"/>
    <m/>
    <s v=""/>
    <m/>
    <n v="0"/>
    <n v="0"/>
  </r>
  <r>
    <n v="1058"/>
    <s v="ID83"/>
    <s v="Z MGC LOTION X12"/>
    <m/>
    <x v="0"/>
    <m/>
    <s v=""/>
    <m/>
    <n v="0"/>
    <n v="0"/>
  </r>
  <r>
    <n v="1059"/>
    <s v="ID84"/>
    <s v="Z MILO 400GX12*"/>
    <m/>
    <x v="0"/>
    <m/>
    <d v="2022-06-30T00:00:00"/>
    <m/>
    <n v="26"/>
    <n v="-11.97"/>
  </r>
  <r>
    <n v="1060"/>
    <s v="ID85"/>
    <s v="Z NEAT PALMNUT SOUP 800GX12"/>
    <m/>
    <x v="0"/>
    <m/>
    <s v=""/>
    <m/>
    <n v="0"/>
    <n v="0"/>
  </r>
  <r>
    <n v="1061"/>
    <s v="ID86"/>
    <s v="Z NESTLE CREAM 170 G X 48 *"/>
    <m/>
    <x v="0"/>
    <m/>
    <s v=""/>
    <m/>
    <n v="0"/>
    <n v="0"/>
  </r>
  <r>
    <n v="1062"/>
    <s v="ID87"/>
    <s v="Z OKRAX1"/>
    <m/>
    <x v="0"/>
    <m/>
    <d v="2022-06-30T00:00:00"/>
    <m/>
    <n v="1"/>
    <n v="0"/>
  </r>
  <r>
    <n v="1063"/>
    <s v="ID88"/>
    <s v="Z OLIVE SHAMPOO 316MLX12"/>
    <m/>
    <x v="0"/>
    <m/>
    <s v=""/>
    <m/>
    <n v="0"/>
    <n v="0"/>
  </r>
  <r>
    <n v="1064"/>
    <s v="ID89"/>
    <s v="Z PADAGNAM 5KGX1"/>
    <m/>
    <x v="0"/>
    <m/>
    <s v=""/>
    <m/>
    <n v="0"/>
    <n v="0"/>
  </r>
  <r>
    <n v="1065"/>
    <s v="ID9"/>
    <s v="Z BIRDS CUST PWD 300G X 12"/>
    <m/>
    <x v="0"/>
    <m/>
    <s v=""/>
    <m/>
    <n v="0"/>
    <n v="0"/>
  </r>
  <r>
    <n v="1066"/>
    <s v="ID90"/>
    <s v="Z PAL COCO BUTTER LOTION 350ML"/>
    <m/>
    <x v="0"/>
    <m/>
    <s v=""/>
    <m/>
    <n v="0"/>
    <n v="0"/>
  </r>
  <r>
    <n v="1067"/>
    <s v="ID91"/>
    <s v="Z PAL SS ULTRA 250ML"/>
    <m/>
    <x v="0"/>
    <m/>
    <s v=""/>
    <m/>
    <n v="0"/>
    <n v="0"/>
  </r>
  <r>
    <n v="1068"/>
    <s v="ID92"/>
    <s v="Z PALM OIL 1LT (NIG)X12*"/>
    <m/>
    <x v="0"/>
    <m/>
    <s v=""/>
    <m/>
    <n v="0"/>
    <n v="0"/>
  </r>
  <r>
    <n v="1069"/>
    <s v="ID93"/>
    <s v="Z PALM OIL OMNI RED 1L X 12 *"/>
    <m/>
    <x v="0"/>
    <m/>
    <s v=""/>
    <m/>
    <n v="0"/>
    <n v="0"/>
  </r>
  <r>
    <n v="1070"/>
    <s v="ID94"/>
    <s v="Z PALM OIL MOTHER AFRICA  1 LTX12 *"/>
    <m/>
    <x v="0"/>
    <m/>
    <s v=""/>
    <m/>
    <n v="0"/>
    <n v="0"/>
  </r>
  <r>
    <n v="1071"/>
    <s v="ID95"/>
    <s v="Z PALM OIL OMNI RED 500 ML X 24 *"/>
    <m/>
    <x v="0"/>
    <m/>
    <d v="2021-08-30T00:00:00"/>
    <m/>
    <n v="7"/>
    <n v="1"/>
  </r>
  <r>
    <n v="1072"/>
    <s v="ID96"/>
    <s v="Z PAN MAIS 1KG BIANCOX10*"/>
    <m/>
    <x v="0"/>
    <m/>
    <d v="2022-06-30T00:00:00"/>
    <m/>
    <n v="98"/>
    <n v="-31"/>
  </r>
  <r>
    <n v="1073"/>
    <s v="ID97"/>
    <s v="Z PAN MAIS 1KG YELLOW X10*"/>
    <m/>
    <x v="0"/>
    <m/>
    <d v="2020-06-30T00:00:00"/>
    <m/>
    <n v="9"/>
    <n v="-31.799999999999997"/>
  </r>
  <r>
    <n v="1074"/>
    <s v="ID98"/>
    <s v="Z PANE BIG *"/>
    <m/>
    <x v="0"/>
    <m/>
    <d v="2022-06-30T00:00:00"/>
    <m/>
    <n v="6"/>
    <n v="0"/>
  </r>
  <r>
    <n v="1075"/>
    <s v="ID99"/>
    <s v="Z PANE SMALL"/>
    <m/>
    <x v="0"/>
    <m/>
    <d v="2022-06-30T00:00:00"/>
    <m/>
    <n v="6"/>
    <n v="0"/>
  </r>
  <r>
    <n v="1076"/>
    <s v="IDA200"/>
    <s v="Z ADJA TOMATO 1KG"/>
    <m/>
    <x v="0"/>
    <m/>
    <s v=""/>
    <m/>
    <n v="0"/>
    <n v="0"/>
  </r>
  <r>
    <n v="1077"/>
    <s v="IDA233"/>
    <s v="Z PEZZIOL POMODORO DOPIO CONC 400GM *"/>
    <m/>
    <x v="0"/>
    <m/>
    <d v="2022-06-30T00:00:00"/>
    <m/>
    <n v="68"/>
    <n v="0"/>
  </r>
  <r>
    <n v="1078"/>
    <s v="J1"/>
    <s v="JCR PUNJABI PAKORA 150 G X 12"/>
    <m/>
    <x v="0"/>
    <m/>
    <s v=""/>
    <m/>
    <n v="-3"/>
    <n v="-42.839999999999996"/>
  </r>
  <r>
    <n v="1079"/>
    <s v="J2"/>
    <s v="JCR PUNJABI PAKORA 600 G X 7"/>
    <m/>
    <x v="0"/>
    <m/>
    <d v="2021-04-30T00:00:00"/>
    <m/>
    <n v="3"/>
    <n v="3.79"/>
  </r>
  <r>
    <n v="1080"/>
    <s v="J3"/>
    <s v="JCR PUNJABI PAKORA 700 G X 6"/>
    <m/>
    <x v="0"/>
    <m/>
    <s v=""/>
    <m/>
    <n v="0"/>
    <n v="0"/>
  </r>
  <r>
    <n v="1081"/>
    <s v="J4"/>
    <s v="JCR PUNJABI PAKORA 300 G X 10"/>
    <m/>
    <x v="0"/>
    <m/>
    <d v="2021-05-31T00:00:00"/>
    <m/>
    <n v="295"/>
    <n v="-83.85"/>
  </r>
  <r>
    <n v="1082"/>
    <s v="J5"/>
    <s v="JCR SWEET MAKHANA 300 G X 10"/>
    <m/>
    <x v="0"/>
    <m/>
    <s v=""/>
    <m/>
    <n v="0"/>
    <n v="0"/>
  </r>
  <r>
    <n v="1083"/>
    <s v="J8"/>
    <s v="JALPUR PAPAD FLOUR 12X1KG"/>
    <m/>
    <x v="0"/>
    <m/>
    <d v="2020-05-30T00:00:00"/>
    <m/>
    <n v="12.42"/>
    <n v="45"/>
  </r>
  <r>
    <n v="1084"/>
    <s v="JA1"/>
    <s v="JUHAYNA MANGO 1LTX12"/>
    <m/>
    <x v="0"/>
    <m/>
    <d v="2020-07-08T00:00:00"/>
    <m/>
    <n v="120"/>
    <n v="-246.52"/>
  </r>
  <r>
    <n v="1085"/>
    <s v="JA2"/>
    <s v="JUHAYNA GUAVA 1LTX12"/>
    <m/>
    <x v="0"/>
    <m/>
    <s v=""/>
    <m/>
    <n v="0"/>
    <n v="0"/>
  </r>
  <r>
    <n v="1086"/>
    <s v="JA3"/>
    <s v="JUHAYNA MIX 1LTX12"/>
    <m/>
    <x v="0"/>
    <m/>
    <s v=""/>
    <m/>
    <n v="0"/>
    <n v="0"/>
  </r>
  <r>
    <n v="1087"/>
    <s v="JO1"/>
    <s v="JNS BABY LOTION 300 ML X 6"/>
    <m/>
    <x v="0"/>
    <m/>
    <d v="2020-01-01T00:00:00"/>
    <m/>
    <n v="17.5"/>
    <n v="-14.950000000000001"/>
  </r>
  <r>
    <n v="1088"/>
    <s v="JO2"/>
    <s v="JNS BABY OIL 200 ML X 6"/>
    <m/>
    <x v="0"/>
    <m/>
    <s v=""/>
    <m/>
    <n v="0"/>
    <n v="0"/>
  </r>
  <r>
    <n v="1089"/>
    <s v="JO3"/>
    <s v="JNS BABY OIL 300 G X 6"/>
    <m/>
    <x v="0"/>
    <m/>
    <d v="2019-12-31T00:00:00"/>
    <m/>
    <n v="95"/>
    <n v="47.9"/>
  </r>
  <r>
    <n v="1090"/>
    <s v="JO4"/>
    <s v="JNS BABY OIL 500 ML X 6"/>
    <m/>
    <x v="0"/>
    <m/>
    <d v="2019-12-31T00:00:00"/>
    <m/>
    <n v="101.5"/>
    <n v="10.17"/>
  </r>
  <r>
    <n v="1091"/>
    <s v="JO5"/>
    <s v="JNS BABY POWDER 200GX6"/>
    <m/>
    <x v="0"/>
    <m/>
    <s v=""/>
    <m/>
    <n v="0"/>
    <n v="0"/>
  </r>
  <r>
    <n v="1092"/>
    <s v="JO6"/>
    <s v="JNS BABY PWD 100 G X 12"/>
    <m/>
    <x v="0"/>
    <m/>
    <s v=""/>
    <m/>
    <n v="0"/>
    <n v="0"/>
  </r>
  <r>
    <n v="1093"/>
    <s v="JO7"/>
    <s v="JNS BABY PWD 200 ML X 6"/>
    <m/>
    <x v="0"/>
    <m/>
    <s v=""/>
    <m/>
    <n v="0"/>
    <n v="0"/>
  </r>
  <r>
    <n v="1094"/>
    <s v="K1"/>
    <s v="KH BASMATI RISO 5 KG X 8"/>
    <m/>
    <x v="0"/>
    <m/>
    <s v=""/>
    <m/>
    <n v="0"/>
    <n v="0"/>
  </r>
  <r>
    <n v="1095"/>
    <s v="K19"/>
    <s v="KITCHEN ART ROYAL SET 32-36 1 X 4*"/>
    <m/>
    <x v="0"/>
    <m/>
    <s v=""/>
    <m/>
    <n v="0"/>
    <n v="0"/>
  </r>
  <r>
    <n v="1096"/>
    <s v="K2"/>
    <s v="KH BASMATI RISO 20KGX1"/>
    <m/>
    <x v="0"/>
    <m/>
    <s v=""/>
    <m/>
    <n v="0"/>
    <n v="0"/>
  </r>
  <r>
    <n v="1097"/>
    <s v="K3"/>
    <s v="KH BASMATI 1KGX20"/>
    <m/>
    <x v="0"/>
    <m/>
    <d v="2021-02-28T00:00:00"/>
    <m/>
    <n v="1"/>
    <n v="1"/>
  </r>
  <r>
    <n v="1098"/>
    <s v="K4"/>
    <s v="KH MUSTARD OIL 1LTX12"/>
    <m/>
    <x v="0"/>
    <m/>
    <d v="2020-01-03T00:00:00"/>
    <m/>
    <n v="100"/>
    <n v="16.02"/>
  </r>
  <r>
    <n v="1099"/>
    <s v="K5"/>
    <s v="KH MUSTARD OIL 750MLX12"/>
    <m/>
    <x v="0"/>
    <m/>
    <d v="2020-01-03T00:00:00"/>
    <m/>
    <n v="225"/>
    <n v="14.7"/>
  </r>
  <r>
    <n v="1100"/>
    <s v="K6"/>
    <s v="KH MUSTARD OIL 500MLX12"/>
    <m/>
    <x v="0"/>
    <m/>
    <d v="2020-01-03T00:00:00"/>
    <m/>
    <n v="125"/>
    <n v="21.36"/>
  </r>
  <r>
    <n v="1101"/>
    <s v="K7"/>
    <s v="KH COCONUT OIL 250MLX12"/>
    <m/>
    <x v="0"/>
    <m/>
    <d v="2020-01-03T00:00:00"/>
    <m/>
    <n v="99"/>
    <n v="9.3699999999999992"/>
  </r>
  <r>
    <n v="1102"/>
    <s v="K8"/>
    <s v="KH COCONUT OIL 500MLX12"/>
    <m/>
    <x v="0"/>
    <m/>
    <d v="2020-01-03T00:00:00"/>
    <m/>
    <n v="97"/>
    <n v="15.19"/>
  </r>
  <r>
    <n v="1103"/>
    <s v="K9"/>
    <s v="KH MUSTARD OIL 250MLX12"/>
    <m/>
    <x v="0"/>
    <m/>
    <d v="2020-01-03T00:00:00"/>
    <m/>
    <n v="200"/>
    <n v="6.32"/>
  </r>
  <r>
    <n v="1104"/>
    <s v="KD1"/>
    <s v="KHADI PURE ROSE WATER210MLX50"/>
    <m/>
    <x v="0"/>
    <m/>
    <s v=""/>
    <m/>
    <n v="0"/>
    <n v="0"/>
  </r>
  <r>
    <n v="1105"/>
    <s v="KH1"/>
    <s v="KHANUM GHEE 1 KG X 12 "/>
    <m/>
    <x v="0"/>
    <m/>
    <d v="2020-11-30T00:00:00"/>
    <m/>
    <n v="164"/>
    <n v="54.95"/>
  </r>
  <r>
    <n v="1106"/>
    <s v="KH2"/>
    <s v="KHANUM GHEE 2 KG X 6"/>
    <m/>
    <x v="0"/>
    <m/>
    <d v="2020-12-30T00:00:00"/>
    <m/>
    <n v="101"/>
    <n v="53.95"/>
  </r>
  <r>
    <n v="1107"/>
    <s v="KH3"/>
    <s v="KHANUM GHEE 500 G X 12 "/>
    <m/>
    <x v="0"/>
    <m/>
    <d v="2021-01-30T00:00:00"/>
    <m/>
    <n v="651"/>
    <n v="-1148.9000000000003"/>
  </r>
  <r>
    <n v="1108"/>
    <s v="KH4"/>
    <s v="KHANUM GRAM FLOUR 2 KG X 6"/>
    <m/>
    <x v="0"/>
    <m/>
    <s v=""/>
    <m/>
    <n v="0"/>
    <n v="0"/>
  </r>
  <r>
    <n v="1109"/>
    <s v="KH5"/>
    <s v="KHANUM GRAM FLOUR 1KGX12"/>
    <m/>
    <x v="0"/>
    <m/>
    <s v=""/>
    <m/>
    <n v="0"/>
    <n v="0"/>
  </r>
  <r>
    <n v="1110"/>
    <s v="KI1"/>
    <s v="KITCHEN ART AATA CHANNANI X 12"/>
    <m/>
    <x v="0"/>
    <m/>
    <s v=""/>
    <m/>
    <n v="0"/>
    <n v="0"/>
  </r>
  <r>
    <n v="1111"/>
    <s v="KI10"/>
    <s v="KITCHEN ART KUNDI &amp; SOTA BIG X 1"/>
    <m/>
    <x v="0"/>
    <m/>
    <d v="2020-01-02T00:00:00"/>
    <m/>
    <n v="3"/>
    <n v="-3.79"/>
  </r>
  <r>
    <n v="1112"/>
    <s v="KI11"/>
    <s v="KITCHEN ART KUNDI&amp;SOTA MEDIUM X 1"/>
    <m/>
    <x v="0"/>
    <m/>
    <s v=""/>
    <m/>
    <n v="0"/>
    <n v="0"/>
  </r>
  <r>
    <n v="1113"/>
    <s v="KI12"/>
    <s v="KITCHEN ART KUNDI &amp; SOTA SMALL X 1 "/>
    <m/>
    <x v="0"/>
    <m/>
    <s v=""/>
    <m/>
    <n v="0"/>
    <n v="0"/>
  </r>
  <r>
    <n v="1114"/>
    <s v="KI13"/>
    <s v="KITCHEN ART MOSQUITO KILLER LAMP"/>
    <m/>
    <x v="0"/>
    <m/>
    <s v=""/>
    <m/>
    <n v="0"/>
    <n v="0"/>
  </r>
  <r>
    <n v="1115"/>
    <s v="KI14"/>
    <s v="KITCHEN ART ROUND FRY PAN BIG X 1"/>
    <m/>
    <x v="0"/>
    <m/>
    <s v=""/>
    <m/>
    <n v="0"/>
    <n v="0"/>
  </r>
  <r>
    <n v="1116"/>
    <s v="KI15"/>
    <s v="KITCHEN ART ROUND FRY PAN SMALL X 1"/>
    <m/>
    <x v="0"/>
    <m/>
    <s v=""/>
    <m/>
    <n v="0"/>
    <n v="0"/>
  </r>
  <r>
    <n v="1117"/>
    <s v="KI16"/>
    <s v="KITCHEN ART ROYAL SET 26-30 1 X 3"/>
    <m/>
    <x v="0"/>
    <m/>
    <s v=""/>
    <m/>
    <n v="0"/>
    <n v="0"/>
  </r>
  <r>
    <n v="1118"/>
    <s v="KI17"/>
    <s v="KITCHEN ART TAWA SIZE 11&quot; X 10"/>
    <m/>
    <x v="0"/>
    <m/>
    <d v="2020-01-02T00:00:00"/>
    <m/>
    <n v="30"/>
    <n v="-336.87"/>
  </r>
  <r>
    <n v="1119"/>
    <s v="KI18"/>
    <s v="KITCHEN ART TAWA SIZE 13&quot; X 10"/>
    <m/>
    <x v="0"/>
    <m/>
    <d v="2020-01-01T00:00:00"/>
    <m/>
    <n v="56"/>
    <n v="-42.28"/>
  </r>
  <r>
    <n v="1120"/>
    <s v="KI19"/>
    <s v="KITCHEN ART TAWA SIZE 9&quot; X 10"/>
    <m/>
    <x v="0"/>
    <m/>
    <d v="2020-01-02T00:00:00"/>
    <m/>
    <n v="7"/>
    <n v="-21.9"/>
  </r>
  <r>
    <n v="1121"/>
    <s v="KI2"/>
    <s v="KITCHEN ART BALEN BIG SIZE 18&quot; X 6"/>
    <m/>
    <x v="0"/>
    <m/>
    <s v=""/>
    <m/>
    <n v="0"/>
    <n v="0"/>
  </r>
  <r>
    <n v="1122"/>
    <s v="KI20"/>
    <s v="KITCHEN ART TEA NET STRAINER X 12"/>
    <m/>
    <x v="0"/>
    <m/>
    <d v="2020-01-01T00:00:00"/>
    <m/>
    <n v="7"/>
    <n v="345.96"/>
  </r>
  <r>
    <n v="1123"/>
    <s v="KI21"/>
    <s v="KITCHEN ART TEA PAN SET OF 1 X 8"/>
    <m/>
    <x v="0"/>
    <m/>
    <s v=""/>
    <m/>
    <n v="0"/>
    <n v="0"/>
  </r>
  <r>
    <n v="1124"/>
    <s v="KI22"/>
    <s v="KITCHEN ART THALI X 1"/>
    <m/>
    <x v="0"/>
    <m/>
    <d v="2020-01-02T00:00:00"/>
    <m/>
    <n v="3"/>
    <n v="-11.450000000000001"/>
  </r>
  <r>
    <n v="1125"/>
    <s v="KI23"/>
    <s v="KITCHEN ART WOK SET X3"/>
    <m/>
    <x v="0"/>
    <m/>
    <s v=""/>
    <m/>
    <n v="0"/>
    <n v="0"/>
  </r>
  <r>
    <n v="1126"/>
    <s v="KI24"/>
    <s v="KITCHEN ARTIC ( 5 IN 1 )"/>
    <m/>
    <x v="0"/>
    <m/>
    <s v=""/>
    <m/>
    <n v="0"/>
    <n v="0"/>
  </r>
  <r>
    <n v="1127"/>
    <s v="KI25"/>
    <s v="KITCHEN ART BALEN BEARING X 6"/>
    <m/>
    <x v="0"/>
    <m/>
    <d v="2020-01-02T00:00:00"/>
    <m/>
    <n v="1"/>
    <n v="1"/>
  </r>
  <r>
    <n v="1128"/>
    <s v="KI26"/>
    <s v="KITCHEN ART BALEN WITH RODEX6"/>
    <m/>
    <x v="0"/>
    <m/>
    <s v=""/>
    <m/>
    <n v="0"/>
    <n v="0"/>
  </r>
  <r>
    <n v="1129"/>
    <s v="KI27"/>
    <s v="KITCHEN ART BALEN BEARING ROSE WOODX6"/>
    <m/>
    <x v="0"/>
    <m/>
    <s v=""/>
    <m/>
    <n v="0"/>
    <n v="0"/>
  </r>
  <r>
    <n v="1130"/>
    <s v="KI3"/>
    <s v="KITCHEN ART BALEN SIZE 12&quot;  X 6"/>
    <m/>
    <x v="0"/>
    <m/>
    <s v=""/>
    <m/>
    <n v="0"/>
    <n v="-14.950000000000001"/>
  </r>
  <r>
    <n v="1131"/>
    <s v="KI4"/>
    <s v="KITCHEN ART BALEN SMALL SIZE X 1"/>
    <m/>
    <x v="0"/>
    <m/>
    <s v=""/>
    <m/>
    <n v="0"/>
    <n v="0"/>
  </r>
  <r>
    <n v="1132"/>
    <s v="KI5"/>
    <s v="KITCHEN ART COOKING POT 1 X 4 SET"/>
    <m/>
    <x v="0"/>
    <m/>
    <s v=""/>
    <m/>
    <n v="0"/>
    <n v="0"/>
  </r>
  <r>
    <n v="1133"/>
    <s v="KI6"/>
    <s v="KITCHEN ART DHOI X 1"/>
    <m/>
    <x v="0"/>
    <m/>
    <s v=""/>
    <m/>
    <n v="0"/>
    <n v="0"/>
  </r>
  <r>
    <n v="1134"/>
    <s v="KI7"/>
    <s v="KITCHEN ART IRON KADAI 10&quot;"/>
    <m/>
    <x v="0"/>
    <m/>
    <d v="2020-01-02T00:00:00"/>
    <m/>
    <n v="2"/>
    <n v="-48.269999999999996"/>
  </r>
  <r>
    <n v="1135"/>
    <s v="KI8"/>
    <s v="KITCHEN ART IRON KADAI 12&quot;"/>
    <m/>
    <x v="0"/>
    <m/>
    <d v="2020-01-01T00:00:00"/>
    <m/>
    <n v="16"/>
    <n v="-89.01"/>
  </r>
  <r>
    <n v="1136"/>
    <s v="KI9"/>
    <s v="KITCHEN ART IRON KADAI 14&quot;"/>
    <m/>
    <x v="0"/>
    <m/>
    <d v="2020-01-02T00:00:00"/>
    <m/>
    <n v="12"/>
    <n v="1"/>
  </r>
  <r>
    <n v="1137"/>
    <s v="KO1"/>
    <s v="KOH ALOO METHI READY2EAT  X30"/>
    <m/>
    <x v="0"/>
    <m/>
    <s v=""/>
    <m/>
    <n v="0"/>
    <n v="0"/>
  </r>
  <r>
    <n v="1138"/>
    <s v="KO10"/>
    <s v="KOH KASHMIRI RAJMA READY2EAT  X30"/>
    <m/>
    <x v="0"/>
    <m/>
    <s v=""/>
    <m/>
    <n v="0"/>
    <n v="0"/>
  </r>
  <r>
    <n v="1139"/>
    <s v="KO11"/>
    <s v="KOH MIX VEGETABLE READY2EAT X30"/>
    <m/>
    <x v="0"/>
    <m/>
    <s v=""/>
    <m/>
    <n v="0"/>
    <n v="0"/>
  </r>
  <r>
    <n v="1140"/>
    <s v="KO12"/>
    <s v="KOH MUTTER PANEER READY2EAT X30"/>
    <m/>
    <x v="0"/>
    <m/>
    <s v=""/>
    <m/>
    <n v="0"/>
    <n v="0"/>
  </r>
  <r>
    <n v="1141"/>
    <s v="KO13"/>
    <s v="KOH PALAK PANEER READY2EAT X30  "/>
    <m/>
    <x v="0"/>
    <m/>
    <s v=""/>
    <m/>
    <n v="0"/>
    <n v="0"/>
  </r>
  <r>
    <n v="1142"/>
    <s v="KO14"/>
    <s v="KOH PANEER TIKKA MAS READY2EAT X30"/>
    <m/>
    <x v="0"/>
    <m/>
    <s v=""/>
    <m/>
    <n v="0"/>
    <n v="0"/>
  </r>
  <r>
    <n v="1143"/>
    <s v="KO15"/>
    <s v="KOH PHAV BHAJI READY2EAT  X30"/>
    <m/>
    <x v="0"/>
    <m/>
    <s v=""/>
    <m/>
    <n v="0"/>
    <n v="0"/>
  </r>
  <r>
    <n v="1144"/>
    <s v="KO16"/>
    <s v="KOH PLAT. GOLD BASMATI 5KGX4"/>
    <m/>
    <x v="0"/>
    <m/>
    <s v=""/>
    <m/>
    <n v="0"/>
    <n v="0"/>
  </r>
  <r>
    <n v="1145"/>
    <s v="KO17"/>
    <s v="KOH PLAT.BASM RICE EXTRA FLAV 5KGX4"/>
    <m/>
    <x v="0"/>
    <m/>
    <s v=""/>
    <m/>
    <n v="0"/>
    <n v="0"/>
  </r>
  <r>
    <n v="1146"/>
    <s v="KO18"/>
    <s v="KOH PLATINUM BASMATI RICE 1KGX8"/>
    <m/>
    <x v="0"/>
    <m/>
    <s v=""/>
    <m/>
    <n v="0"/>
    <n v="0"/>
  </r>
  <r>
    <n v="1147"/>
    <s v="KO19"/>
    <s v="KOH PLATINUM BASMATI RICE2KG X 6"/>
    <m/>
    <x v="0"/>
    <m/>
    <s v=""/>
    <m/>
    <n v="0"/>
    <n v="0"/>
  </r>
  <r>
    <n v="1148"/>
    <s v="KO2"/>
    <s v="KOH ALOO SAAG READY2EAT X30"/>
    <m/>
    <x v="0"/>
    <m/>
    <s v=""/>
    <m/>
    <n v="0"/>
    <n v="0"/>
  </r>
  <r>
    <n v="1149"/>
    <s v="KO20"/>
    <s v="KOH SARSOON KA SAAG READY2EAT  X30"/>
    <m/>
    <x v="0"/>
    <m/>
    <s v=""/>
    <m/>
    <n v="0"/>
    <n v="0"/>
  </r>
  <r>
    <n v="1150"/>
    <s v="KO21"/>
    <s v="KOH SHAHI PANEER READY2EAT X30"/>
    <m/>
    <x v="0"/>
    <m/>
    <s v=""/>
    <m/>
    <n v="0"/>
    <n v="0"/>
  </r>
  <r>
    <n v="1151"/>
    <s v="KO22"/>
    <s v="KOH PANEER BUTTER MAS REAY2EATX30"/>
    <m/>
    <x v="0"/>
    <m/>
    <s v=""/>
    <m/>
    <n v="0"/>
    <n v="0"/>
  </r>
  <r>
    <n v="1152"/>
    <s v="KO3"/>
    <s v="KOH BHAIGAN BHARTA READY2EAT X30"/>
    <m/>
    <x v="0"/>
    <m/>
    <s v=""/>
    <m/>
    <n v="0"/>
    <n v="0"/>
  </r>
  <r>
    <n v="1153"/>
    <s v="KO4"/>
    <s v="KOH CHANA MASALA READY2EAT  X30"/>
    <m/>
    <x v="0"/>
    <m/>
    <s v=""/>
    <m/>
    <n v="0"/>
    <n v="0"/>
  </r>
  <r>
    <n v="1154"/>
    <s v="KO5"/>
    <s v="KOH CHOOLEY MAS READY2EAT X30"/>
    <m/>
    <x v="0"/>
    <m/>
    <s v=""/>
    <m/>
    <n v="0"/>
    <n v="0"/>
  </r>
  <r>
    <n v="1155"/>
    <s v="KO6"/>
    <s v="KOH DAL MAKHANI READY2EAT  X30"/>
    <m/>
    <x v="0"/>
    <m/>
    <s v=""/>
    <m/>
    <n v="0"/>
    <n v="0"/>
  </r>
  <r>
    <n v="1156"/>
    <s v="KO7"/>
    <s v="KOH DAL PALAK READY2EAT X30"/>
    <m/>
    <x v="0"/>
    <m/>
    <s v=""/>
    <m/>
    <n v="0"/>
    <n v="0"/>
  </r>
  <r>
    <n v="1157"/>
    <s v="KO8"/>
    <s v="KOH DAL TAKDA READY2EAT X30"/>
    <m/>
    <x v="0"/>
    <m/>
    <s v=""/>
    <m/>
    <n v="0"/>
    <n v="0"/>
  </r>
  <r>
    <n v="1158"/>
    <s v="KO9"/>
    <s v="KOH KADHI PAKORA READY2EAT X30"/>
    <m/>
    <x v="0"/>
    <m/>
    <s v=""/>
    <m/>
    <n v="0"/>
    <n v="0"/>
  </r>
  <r>
    <n v="1159"/>
    <s v="KT1"/>
    <s v="KTC ALMOND OIL 200 ML X 12"/>
    <m/>
    <x v="0"/>
    <m/>
    <d v="2020-09-01T00:00:00"/>
    <m/>
    <n v="21.75"/>
    <n v="27.58"/>
  </r>
  <r>
    <n v="1160"/>
    <s v="KT10"/>
    <s v="KTC COCONUT COOKING OIL 650 ML X 6"/>
    <m/>
    <x v="0"/>
    <m/>
    <s v=""/>
    <m/>
    <n v="0"/>
    <n v="0"/>
  </r>
  <r>
    <n v="1161"/>
    <s v="KT11"/>
    <s v="KTC COCONUT MILK 400 ML X 12"/>
    <m/>
    <x v="0"/>
    <m/>
    <d v="2022-02-28T00:00:00"/>
    <m/>
    <n v="192"/>
    <n v="0"/>
  </r>
  <r>
    <n v="1162"/>
    <s v="KT12"/>
    <s v="KTC COCONUT OIL 250 ML X 12"/>
    <m/>
    <x v="0"/>
    <m/>
    <d v="2021-06-01T00:00:00"/>
    <m/>
    <n v="432"/>
    <n v="-199.23999999999998"/>
  </r>
  <r>
    <n v="1163"/>
    <s v="KT13"/>
    <s v="KTC COCONUT OIL 500 ML X 12"/>
    <m/>
    <x v="0"/>
    <m/>
    <d v="2021-06-30T00:00:00"/>
    <m/>
    <n v="390"/>
    <n v="-160.74"/>
  </r>
  <r>
    <n v="1164"/>
    <s v="KT14"/>
    <s v="COW GHEE 1 KG X 6"/>
    <m/>
    <x v="0"/>
    <m/>
    <s v=""/>
    <m/>
    <n v="-4"/>
    <n v="-119.76"/>
  </r>
  <r>
    <n v="1165"/>
    <s v="KT15"/>
    <s v="KTC GHEE 2 KG X 4"/>
    <m/>
    <x v="0"/>
    <m/>
    <s v=""/>
    <m/>
    <n v="0"/>
    <n v="0"/>
  </r>
  <r>
    <n v="1166"/>
    <s v="KT16"/>
    <s v="KTC GHEE 500 G X 12"/>
    <m/>
    <x v="0"/>
    <m/>
    <s v=""/>
    <m/>
    <n v="0"/>
    <n v="0"/>
  </r>
  <r>
    <n v="1167"/>
    <s v="KT17"/>
    <s v="KTC GRAM FLOUR 1 KG X 12"/>
    <m/>
    <x v="0"/>
    <m/>
    <s v=""/>
    <m/>
    <n v="0"/>
    <n v="0"/>
  </r>
  <r>
    <n v="1168"/>
    <s v="KT18"/>
    <s v="KTC JASMIN OIL 250 ML X 12"/>
    <m/>
    <x v="0"/>
    <m/>
    <d v="2021-08-31T00:00:00"/>
    <m/>
    <n v="181"/>
    <n v="12.990000000000002"/>
  </r>
  <r>
    <n v="1169"/>
    <s v="KT19"/>
    <s v="KTC GARLIC PASTE 300G X 12"/>
    <m/>
    <x v="0"/>
    <m/>
    <s v=""/>
    <m/>
    <n v="0"/>
    <n v="0"/>
  </r>
  <r>
    <n v="1170"/>
    <s v="KT2"/>
    <s v="KTC ALMOND OIL 300 G X 12"/>
    <m/>
    <x v="0"/>
    <m/>
    <d v="2021-09-01T00:00:00"/>
    <m/>
    <n v="26"/>
    <n v="-117.34"/>
  </r>
  <r>
    <n v="1171"/>
    <s v="KT20"/>
    <s v="KTC MUSTARD OIL 250 ML X 12"/>
    <m/>
    <x v="0"/>
    <m/>
    <d v="2021-11-01T00:00:00"/>
    <m/>
    <n v="795"/>
    <n v="-210.01999999999992"/>
  </r>
  <r>
    <n v="1172"/>
    <s v="KT21"/>
    <s v="KTC MUSTARD OIL 4LT X 4"/>
    <m/>
    <x v="0"/>
    <m/>
    <d v="2021-09-30T00:00:00"/>
    <m/>
    <n v="17.25"/>
    <n v="2"/>
  </r>
  <r>
    <n v="1173"/>
    <s v="KT22"/>
    <s v="KTC MUSTARD OIL 500 ML X 12"/>
    <m/>
    <x v="0"/>
    <m/>
    <d v="2021-11-01T00:00:00"/>
    <m/>
    <n v="206"/>
    <n v="-237.28000000000006"/>
  </r>
  <r>
    <n v="1174"/>
    <s v="KT23"/>
    <s v="KTC MUSTARD OIL 750 ML X 12"/>
    <m/>
    <x v="0"/>
    <m/>
    <d v="2021-08-30T00:00:00"/>
    <m/>
    <n v="270"/>
    <n v="-272.42"/>
  </r>
  <r>
    <n v="1175"/>
    <s v="KT24"/>
    <s v="KTC OLIVE OIL 5 LT X 4"/>
    <m/>
    <x v="0"/>
    <m/>
    <d v="2021-05-30T00:00:00"/>
    <m/>
    <n v="24.75"/>
    <n v="2"/>
  </r>
  <r>
    <n v="1176"/>
    <s v="KT25"/>
    <s v="KTC RAAT KI RANI HAIR OIL 165 ML X 12"/>
    <m/>
    <x v="0"/>
    <m/>
    <s v=""/>
    <m/>
    <n v="0"/>
    <n v="0"/>
  </r>
  <r>
    <n v="1177"/>
    <s v="KT26"/>
    <s v="KTC GINGER PASTE 300G X 12"/>
    <m/>
    <x v="0"/>
    <m/>
    <s v=""/>
    <m/>
    <n v="0"/>
    <n v="0"/>
  </r>
  <r>
    <n v="1178"/>
    <s v="KT27"/>
    <s v="KTC SESAME OIL 250 ML X 12"/>
    <m/>
    <x v="0"/>
    <m/>
    <d v="2021-09-01T00:00:00"/>
    <m/>
    <n v="33.5"/>
    <n v="-97.28"/>
  </r>
  <r>
    <n v="1179"/>
    <s v="KT28"/>
    <s v="KTC SUNFLOWER OIL 1 LT X 15"/>
    <m/>
    <x v="0"/>
    <m/>
    <s v=""/>
    <m/>
    <n v="0"/>
    <n v="0"/>
  </r>
  <r>
    <n v="1180"/>
    <s v="KT29"/>
    <s v="KTC POPPY SEED OIL 250MLX12"/>
    <m/>
    <x v="0"/>
    <m/>
    <d v="2021-11-02T00:00:00"/>
    <m/>
    <n v="33"/>
    <n v="73.2"/>
  </r>
  <r>
    <n v="1181"/>
    <s v="KT3"/>
    <s v="KTC ALMOND OIL 500 ML X 12"/>
    <m/>
    <x v="0"/>
    <m/>
    <d v="2021-11-30T00:00:00"/>
    <m/>
    <n v="72"/>
    <n v="20.980000000000004"/>
  </r>
  <r>
    <n v="1182"/>
    <s v="KT30"/>
    <s v="KTC GINGER &amp; GARLIC PASTE 300GX12"/>
    <m/>
    <x v="0"/>
    <m/>
    <s v=""/>
    <m/>
    <n v="-4"/>
    <n v="-46.319999999999993"/>
  </r>
  <r>
    <n v="1183"/>
    <s v="KT31"/>
    <s v="KTC SPINACH PUREE 795X12"/>
    <m/>
    <x v="0"/>
    <m/>
    <s v=""/>
    <m/>
    <n v="0"/>
    <n v="0"/>
  </r>
  <r>
    <n v="1184"/>
    <s v="KT4"/>
    <s v="KTC ALMOND OIL 750 ML X 6"/>
    <m/>
    <x v="0"/>
    <m/>
    <d v="2021-11-01T00:00:00"/>
    <m/>
    <n v="39"/>
    <n v="-7.240000000000002"/>
  </r>
  <r>
    <n v="1185"/>
    <s v="KT5"/>
    <s v="KTC ALSI OIL 250 ML X 12"/>
    <m/>
    <x v="0"/>
    <m/>
    <d v="2020-08-31T00:00:00"/>
    <m/>
    <n v="124.83"/>
    <n v="46"/>
  </r>
  <r>
    <n v="1186"/>
    <s v="KT6"/>
    <s v="COW GHEE 2 KG X 6"/>
    <m/>
    <x v="0"/>
    <m/>
    <s v=""/>
    <m/>
    <n v="-3"/>
    <n v="-177.8"/>
  </r>
  <r>
    <n v="1187"/>
    <s v="KT7"/>
    <s v="KTC BOILED CHICK PEAS 400 G X 12"/>
    <m/>
    <x v="0"/>
    <m/>
    <s v=""/>
    <m/>
    <n v="0"/>
    <n v="0"/>
  </r>
  <r>
    <n v="1188"/>
    <s v="KT8"/>
    <s v="KTC CASTOR OIL 250 ML X 12"/>
    <m/>
    <x v="0"/>
    <m/>
    <d v="2021-09-01T00:00:00"/>
    <m/>
    <n v="9"/>
    <n v="-103.39999999999999"/>
  </r>
  <r>
    <n v="1189"/>
    <s v="KT9"/>
    <s v="KTC CHAMMELI OIL 165 ML X 12"/>
    <m/>
    <x v="0"/>
    <m/>
    <s v=""/>
    <m/>
    <n v="0"/>
    <n v="0"/>
  </r>
  <r>
    <n v="1190"/>
    <s v="LA1"/>
    <s v="LAILA BASMATI 5 KG X 4"/>
    <m/>
    <x v="0"/>
    <m/>
    <s v=""/>
    <m/>
    <n v="0"/>
    <n v="0"/>
  </r>
  <r>
    <n v="1191"/>
    <s v="LA2"/>
    <s v="LAILA BROKEN 5 KG X 4"/>
    <m/>
    <x v="0"/>
    <m/>
    <d v="2022-07-31T00:00:00"/>
    <m/>
    <n v="282"/>
    <n v="-37.5"/>
  </r>
  <r>
    <n v="1192"/>
    <s v="LA3"/>
    <s v="LAILA BROKEN RICE 20 KG"/>
    <m/>
    <x v="0"/>
    <m/>
    <d v="2022-11-30T00:00:00"/>
    <m/>
    <n v="425"/>
    <n v="-647.90000000000009"/>
  </r>
  <r>
    <n v="1193"/>
    <s v="LA4"/>
    <s v="LAILA GINGER &amp; GARLIC PASTE 1 KG X 6"/>
    <m/>
    <x v="0"/>
    <m/>
    <s v=""/>
    <m/>
    <n v="0"/>
    <n v="0"/>
  </r>
  <r>
    <n v="1194"/>
    <s v="LA5"/>
    <s v="LAILA IDLI RICE 5 KG X 4"/>
    <m/>
    <x v="0"/>
    <m/>
    <d v="2020-05-30T00:00:00"/>
    <m/>
    <n v="37"/>
    <n v="7.49"/>
  </r>
  <r>
    <n v="1195"/>
    <s v="LA6"/>
    <s v="LAILA MADRAS PLAIN PAPAD 200 G X 10"/>
    <m/>
    <x v="0"/>
    <m/>
    <s v=""/>
    <m/>
    <n v="0"/>
    <n v="0"/>
  </r>
  <r>
    <n v="1196"/>
    <s v="LA7"/>
    <s v="LAILA SONA MASOORI 5 KG X 4"/>
    <m/>
    <x v="0"/>
    <m/>
    <s v=""/>
    <m/>
    <n v="0"/>
    <n v="0"/>
  </r>
  <r>
    <n v="1197"/>
    <s v="LA8"/>
    <s v="LAILA XTRA LONG GRAIN RICE 2 KG X 6"/>
    <m/>
    <x v="0"/>
    <m/>
    <s v=""/>
    <m/>
    <n v="0"/>
    <n v="0"/>
  </r>
  <r>
    <n v="1198"/>
    <s v="LA9"/>
    <s v="LAILA XTRA LONG GRAIN RICE 5 KG X 4"/>
    <m/>
    <x v="0"/>
    <m/>
    <s v=""/>
    <m/>
    <n v="0"/>
    <n v="0"/>
  </r>
  <r>
    <n v="1199"/>
    <s v="LJ1"/>
    <s v="LIJJAT BLACK PEPPER PAP 200 G X 20 "/>
    <m/>
    <x v="0"/>
    <m/>
    <s v=""/>
    <m/>
    <n v="0"/>
    <n v="0"/>
  </r>
  <r>
    <n v="1200"/>
    <s v="LJ2"/>
    <s v="LIJJAT GREEN CHILLI PAPAD X 20"/>
    <m/>
    <x v="0"/>
    <m/>
    <s v=""/>
    <m/>
    <n v="0"/>
    <n v="0"/>
  </r>
  <r>
    <n v="1201"/>
    <s v="LJ3"/>
    <s v="LIJJAT PAPAD JEERA 200 G X 20 "/>
    <m/>
    <x v="0"/>
    <m/>
    <s v=""/>
    <m/>
    <n v="0"/>
    <n v="0"/>
  </r>
  <r>
    <n v="1202"/>
    <s v="LJ4"/>
    <s v="LIJJAT PUNJABI PAPAD 200 G X 20"/>
    <m/>
    <x v="0"/>
    <m/>
    <s v=""/>
    <m/>
    <n v="0"/>
    <n v="0"/>
  </r>
  <r>
    <n v="1203"/>
    <s v="LJ5"/>
    <s v="LIJJAT GARLIC PAPAD 200 G X 20"/>
    <m/>
    <x v="0"/>
    <m/>
    <s v=""/>
    <m/>
    <n v="0"/>
    <n v="0"/>
  </r>
  <r>
    <n v="1204"/>
    <s v="LJ6"/>
    <s v="LIJJAT URID PAPAD 200 G X 20"/>
    <m/>
    <x v="0"/>
    <m/>
    <s v=""/>
    <m/>
    <n v="0"/>
    <n v="0"/>
  </r>
  <r>
    <n v="1205"/>
    <s v="LZ1"/>
    <s v="LAZ ACHAR GHOST 100 G X 6"/>
    <m/>
    <x v="0"/>
    <m/>
    <d v="2022-07-31T00:00:00"/>
    <m/>
    <n v="550"/>
    <n v="-224.01999999999995"/>
  </r>
  <r>
    <n v="1206"/>
    <s v="LZ10"/>
    <s v="LAZ CHICKEN TIKKA 100 G X 6"/>
    <m/>
    <x v="0"/>
    <m/>
    <s v=""/>
    <m/>
    <n v="0"/>
    <n v="0"/>
  </r>
  <r>
    <n v="1207"/>
    <s v="LZ11"/>
    <s v="LAZ CHUTNEY RAITA  X 6"/>
    <m/>
    <x v="0"/>
    <m/>
    <d v="2022-02-28T00:00:00"/>
    <m/>
    <n v="111"/>
    <n v="1.0500000000000007"/>
  </r>
  <r>
    <n v="1208"/>
    <s v="LZ12"/>
    <s v="LAZ DELHI PULAO BIR 100 GX 6"/>
    <m/>
    <x v="0"/>
    <m/>
    <d v="2022-07-31T00:00:00"/>
    <m/>
    <n v="947"/>
    <n v="-314.05999999999989"/>
  </r>
  <r>
    <n v="1209"/>
    <s v="LZ13"/>
    <s v="LAZ FISH MASALA 100 G X 6"/>
    <m/>
    <x v="0"/>
    <m/>
    <d v="2022-07-31T00:00:00"/>
    <m/>
    <n v="133"/>
    <n v="16.960000000000022"/>
  </r>
  <r>
    <n v="1210"/>
    <s v="LZ14"/>
    <s v="LAZ GAJAR HALWA 155 G X 6"/>
    <m/>
    <x v="0"/>
    <m/>
    <s v=""/>
    <m/>
    <n v="0"/>
    <n v="0"/>
  </r>
  <r>
    <n v="1211"/>
    <s v="LZ15"/>
    <s v="LAZ KHEER GAJAR 155 G X 6"/>
    <m/>
    <x v="0"/>
    <m/>
    <s v=""/>
    <m/>
    <n v="0"/>
    <n v="0"/>
  </r>
  <r>
    <n v="1212"/>
    <s v="LZ16"/>
    <s v="LAZ HALEEM MASALA 100 G X 6"/>
    <m/>
    <x v="0"/>
    <m/>
    <d v="2022-07-31T00:00:00"/>
    <m/>
    <n v="267"/>
    <n v="-32.549999999999997"/>
  </r>
  <r>
    <n v="1213"/>
    <s v="LZ17"/>
    <s v="LAZ HALEEM MIX MASALA 375 G X 6"/>
    <m/>
    <x v="0"/>
    <m/>
    <d v="2022-02-28T00:00:00"/>
    <m/>
    <n v="18"/>
    <n v="63"/>
  </r>
  <r>
    <n v="1214"/>
    <s v="LZ18"/>
    <s v="LAZ FALOODA JELLY 235 G X 6"/>
    <m/>
    <x v="0"/>
    <m/>
    <d v="2021-04-01T00:00:00"/>
    <m/>
    <n v="728"/>
    <n v="18.050000000000004"/>
  </r>
  <r>
    <n v="1215"/>
    <s v="LZ19"/>
    <s v="LAZ KARAHI/FRY GHOST MAS 90 G X 6 "/>
    <m/>
    <x v="0"/>
    <m/>
    <d v="2022-07-31T00:00:00"/>
    <m/>
    <n v="390"/>
    <n v="-145.75999999999993"/>
  </r>
  <r>
    <n v="1216"/>
    <s v="LZ2"/>
    <s v="LAZ ALUBUKHARA CHUTNEY 400GX12"/>
    <m/>
    <x v="0"/>
    <m/>
    <s v=""/>
    <m/>
    <n v="0"/>
    <n v="0"/>
  </r>
  <r>
    <n v="1217"/>
    <s v="LZ20"/>
    <s v="LAZ FALOODA KESAR X 6"/>
    <m/>
    <x v="0"/>
    <m/>
    <d v="2021-04-01T00:00:00"/>
    <m/>
    <n v="144"/>
    <n v="3.080000000000001"/>
  </r>
  <r>
    <n v="1218"/>
    <s v="LZ21"/>
    <s v="LAZ KHEER A+S 155 G X 6"/>
    <m/>
    <x v="0"/>
    <m/>
    <d v="2022-02-28T00:00:00"/>
    <m/>
    <n v="32"/>
    <n v="42"/>
  </r>
  <r>
    <n v="1219"/>
    <s v="LZ22"/>
    <s v="LAZ KHEER MIX P+C 155 G X 6"/>
    <m/>
    <x v="0"/>
    <m/>
    <d v="2021-09-01T00:00:00"/>
    <m/>
    <n v="236"/>
    <n v="-103.28999999999998"/>
  </r>
  <r>
    <n v="1220"/>
    <s v="LZ23"/>
    <s v="LAZ KHEER MIX STD 155 G X 6"/>
    <m/>
    <x v="0"/>
    <m/>
    <d v="2022-02-01T00:00:00"/>
    <m/>
    <n v="475"/>
    <n v="-223.98999999999995"/>
  </r>
  <r>
    <n v="1221"/>
    <s v="LZ24"/>
    <s v="LAZ KOFTA MASALA 130 G X 6"/>
    <m/>
    <x v="0"/>
    <m/>
    <d v="2021-09-30T00:00:00"/>
    <m/>
    <n v="215"/>
    <n v="80.400000000000006"/>
  </r>
  <r>
    <n v="1222"/>
    <s v="LZ25"/>
    <s v="LAZ KULFA KHOYA STD X 6"/>
    <m/>
    <x v="0"/>
    <m/>
    <d v="2022-05-01T00:00:00"/>
    <m/>
    <n v="67"/>
    <n v="13.060000000000002"/>
  </r>
  <r>
    <n v="1223"/>
    <s v="LZ26"/>
    <s v="LAZ KULFI MALAI MIX X 6"/>
    <m/>
    <x v="0"/>
    <m/>
    <d v="2022-02-28T00:00:00"/>
    <m/>
    <n v="10"/>
    <n v="40"/>
  </r>
  <r>
    <n v="1224"/>
    <s v="LZ27"/>
    <s v="LAZ LAHORI CHARGA X 6"/>
    <m/>
    <x v="0"/>
    <m/>
    <d v="2022-07-31T00:00:00"/>
    <m/>
    <n v="62"/>
    <n v="106.06"/>
  </r>
  <r>
    <n v="1225"/>
    <s v="LZ28"/>
    <s v="LAZ MANGO PICKLE 1 KG X 12"/>
    <m/>
    <x v="0"/>
    <m/>
    <d v="2022-07-31T00:00:00"/>
    <m/>
    <n v="26"/>
    <n v="22.02"/>
  </r>
  <r>
    <n v="1226"/>
    <s v="LZ29"/>
    <s v="LAZ MIXED PICKLE 1 KG X 12"/>
    <m/>
    <x v="0"/>
    <m/>
    <d v="2022-07-31T00:00:00"/>
    <m/>
    <n v="24.92"/>
    <n v="-31.72"/>
  </r>
  <r>
    <n v="1227"/>
    <s v="LZ3"/>
    <s v="LAZ BARYANI MASALA 100GX6"/>
    <m/>
    <x v="0"/>
    <m/>
    <d v="2022-07-31T00:00:00"/>
    <m/>
    <n v="1622"/>
    <n v="-2421.4600000000019"/>
  </r>
  <r>
    <n v="1228"/>
    <s v="LZ30"/>
    <s v="LAZ NEHARI MASALA 130 G X 6"/>
    <m/>
    <x v="0"/>
    <m/>
    <d v="2021-04-30T00:00:00"/>
    <m/>
    <n v="-14"/>
    <n v="-65.139999999999986"/>
  </r>
  <r>
    <n v="1229"/>
    <s v="LZ31"/>
    <s v="LAZ PAKORA MASALA 100 G X 6"/>
    <m/>
    <x v="0"/>
    <m/>
    <s v=""/>
    <m/>
    <n v="0"/>
    <n v="0"/>
  </r>
  <r>
    <n v="1230"/>
    <s v="LZ32"/>
    <s v="LAZ PASANDA MASALA 100 G X 6"/>
    <m/>
    <x v="0"/>
    <m/>
    <d v="2020-08-31T00:00:00"/>
    <m/>
    <n v="25"/>
    <n v="50.06"/>
  </r>
  <r>
    <n v="1231"/>
    <s v="LZ33"/>
    <s v="LAZ PAYA MASALA 130 G X 6"/>
    <m/>
    <x v="0"/>
    <m/>
    <d v="2022-07-01T00:00:00"/>
    <m/>
    <n v="55"/>
    <n v="10.98"/>
  </r>
  <r>
    <n v="1232"/>
    <s v="LZ34"/>
    <s v="LAZ FALOODA PISTA X 6"/>
    <m/>
    <x v="0"/>
    <m/>
    <d v="2021-04-30T00:00:00"/>
    <m/>
    <n v="699"/>
    <n v="17.200000000000003"/>
  </r>
  <r>
    <n v="1233"/>
    <s v="LZ35"/>
    <s v="LAZ PLUM CHUTNEY 275 G X 6"/>
    <m/>
    <x v="0"/>
    <m/>
    <d v="2022-02-28T00:00:00"/>
    <m/>
    <n v="49"/>
    <n v="-6.68"/>
  </r>
  <r>
    <n v="1234"/>
    <s v="LZ36"/>
    <s v="LAZ QEEMA MAS 100 G X 6 "/>
    <m/>
    <x v="0"/>
    <m/>
    <d v="2022-07-31T00:00:00"/>
    <m/>
    <n v="16"/>
    <n v="-20.22999999999999"/>
  </r>
  <r>
    <n v="1235"/>
    <s v="LZ37"/>
    <s v="LAZ QORMA MASALA 130 G X 6"/>
    <m/>
    <x v="0"/>
    <m/>
    <d v="2022-07-01T00:00:00"/>
    <m/>
    <n v="628"/>
    <n v="-236.00999999999993"/>
  </r>
  <r>
    <n v="1236"/>
    <s v="LZ38"/>
    <s v="LAZ FALOODA RABARI 200 G X 6"/>
    <m/>
    <x v="0"/>
    <m/>
    <d v="2022-02-28T00:00:00"/>
    <m/>
    <n v="115"/>
    <n v="26.5"/>
  </r>
  <r>
    <n v="1237"/>
    <s v="LZ39"/>
    <s v="LAZ RASMALAI PISTA X 6"/>
    <m/>
    <x v="0"/>
    <m/>
    <d v="2021-02-28T00:00:00"/>
    <m/>
    <n v="35"/>
    <n v="25.5"/>
  </r>
  <r>
    <n v="1238"/>
    <s v="LZ4"/>
    <s v="LAZ CHANA MASALA 100GX6"/>
    <m/>
    <x v="0"/>
    <m/>
    <d v="2022-07-01T00:00:00"/>
    <m/>
    <n v="111"/>
    <n v="22.90000000000002"/>
  </r>
  <r>
    <n v="1239"/>
    <s v="LZ40"/>
    <s v="LAZ RASMALI ALMOND X 6"/>
    <m/>
    <x v="0"/>
    <m/>
    <d v="2021-02-01T00:00:00"/>
    <m/>
    <n v="121"/>
    <n v="-10.719999999999999"/>
  </r>
  <r>
    <n v="1240"/>
    <s v="LZ41"/>
    <s v="LAZ RASMALI SAFFRON X 6"/>
    <m/>
    <x v="0"/>
    <m/>
    <d v="2021-02-01T00:00:00"/>
    <m/>
    <n v="170"/>
    <n v="-3.8199999999999985"/>
  </r>
  <r>
    <n v="1241"/>
    <s v="LZ42"/>
    <s v="LAZ RASMALI STDX 6"/>
    <m/>
    <x v="0"/>
    <m/>
    <d v="2021-07-31T00:00:00"/>
    <m/>
    <n v="235"/>
    <n v="-3.8199999999999985"/>
  </r>
  <r>
    <n v="1242"/>
    <s v="LZ43"/>
    <s v="LAZ SABAZI MASALA 100 G X 6 "/>
    <m/>
    <x v="0"/>
    <m/>
    <d v="2022-07-01T00:00:00"/>
    <m/>
    <n v="154"/>
    <n v="22.90000000000002"/>
  </r>
  <r>
    <n v="1243"/>
    <s v="LZ44"/>
    <s v="LAZ SEEKH MAS 100 G X 6"/>
    <m/>
    <x v="0"/>
    <m/>
    <d v="2022-07-31T00:00:00"/>
    <m/>
    <n v="302"/>
    <n v="-96.939999999999984"/>
  </r>
  <r>
    <n v="1244"/>
    <s v="LZ45"/>
    <s v="LAZ SHAMI KEBAB MASALA 130 G X 6"/>
    <m/>
    <x v="0"/>
    <m/>
    <d v="2022-07-31T00:00:00"/>
    <m/>
    <n v="99"/>
    <n v="82.3"/>
  </r>
  <r>
    <n v="1245"/>
    <s v="LZ46"/>
    <s v="LAZ SHEER KHURMA 160 G X 6"/>
    <m/>
    <x v="0"/>
    <m/>
    <s v=""/>
    <m/>
    <n v="0"/>
    <n v="0"/>
  </r>
  <r>
    <n v="1246"/>
    <s v="LZ47"/>
    <s v="LAZ SINDHI BIRYANI MASALA 130 G X 6"/>
    <m/>
    <x v="0"/>
    <m/>
    <d v="2022-07-23T00:00:00"/>
    <m/>
    <n v="1259"/>
    <n v="-1234.7700000000009"/>
  </r>
  <r>
    <n v="1247"/>
    <s v="LZ48"/>
    <s v="LAZ FALOODA STRAWBERRY 200 G X 6"/>
    <m/>
    <x v="0"/>
    <m/>
    <d v="2021-04-01T00:00:00"/>
    <m/>
    <n v="161"/>
    <n v="-3.8199999999999985"/>
  </r>
  <r>
    <n v="1248"/>
    <s v="LZ49"/>
    <s v="LAZ TANDOORI PASTE X 12"/>
    <m/>
    <x v="0"/>
    <m/>
    <d v="2020-01-01T00:00:00"/>
    <m/>
    <n v="37"/>
    <n v="-150.30000000000001"/>
  </r>
  <r>
    <n v="1249"/>
    <s v="LZ5"/>
    <s v="LAZ CHAPLI KEBAB 100GX6"/>
    <m/>
    <x v="0"/>
    <m/>
    <d v="2022-07-31T00:00:00"/>
    <m/>
    <n v="55"/>
    <n v="88.240000000000009"/>
  </r>
  <r>
    <n v="1250"/>
    <s v="LZ50"/>
    <s v="LAZ TANDOORI/B.B.Q 100 G X 6"/>
    <m/>
    <x v="0"/>
    <m/>
    <d v="2021-09-30T00:00:00"/>
    <m/>
    <n v="168"/>
    <n v="-189.32999999999996"/>
  </r>
  <r>
    <n v="1251"/>
    <s v="LZ51"/>
    <s v="LAZ TIKKA BOTTI MASALA 100 G X 6"/>
    <m/>
    <x v="0"/>
    <m/>
    <d v="2022-07-31T00:00:00"/>
    <m/>
    <n v="68"/>
    <n v="-49.329999999999956"/>
  </r>
  <r>
    <n v="1252"/>
    <s v="LZ52"/>
    <s v="LAZ YAKHANI PAULO MASALA X 6"/>
    <m/>
    <x v="0"/>
    <m/>
    <s v=""/>
    <m/>
    <n v="0"/>
    <n v="0"/>
  </r>
  <r>
    <n v="1253"/>
    <s v="LZ53"/>
    <s v="LAZ ZAFRANI BOMBAY BIRY 130 G X 6"/>
    <m/>
    <x v="0"/>
    <m/>
    <d v="2022-07-31T00:00:00"/>
    <m/>
    <n v="2366"/>
    <n v="-1736.2900000000006"/>
  </r>
  <r>
    <n v="1254"/>
    <s v="LZ54"/>
    <s v="LAZ KATKAT MASALA100GX6"/>
    <m/>
    <x v="0"/>
    <m/>
    <d v="2021-09-30T00:00:00"/>
    <m/>
    <n v="120"/>
    <n v="4.0400000000000009"/>
  </r>
  <r>
    <n v="1255"/>
    <s v="LZ55"/>
    <s v="LAZ KHEER DRY FRUIT 166GX6"/>
    <m/>
    <x v="0"/>
    <m/>
    <d v="2022-02-01T00:00:00"/>
    <m/>
    <n v="39"/>
    <n v="-37"/>
  </r>
  <r>
    <n v="1256"/>
    <s v="LZ56"/>
    <s v="LAZ KHEER VERMICELLI 155GX6"/>
    <m/>
    <x v="0"/>
    <m/>
    <d v="2022-02-01T00:00:00"/>
    <m/>
    <n v="176"/>
    <n v="-32.01"/>
  </r>
  <r>
    <n v="1257"/>
    <s v="LZ57"/>
    <s v="LAZ FIRNI KHAS(KEWRA)X6"/>
    <m/>
    <x v="0"/>
    <m/>
    <s v=""/>
    <m/>
    <n v="0"/>
    <n v="0"/>
  </r>
  <r>
    <n v="1258"/>
    <s v="LZ58"/>
    <s v="LAZ BEHARI KEBAB MAS 100GX6"/>
    <m/>
    <x v="0"/>
    <m/>
    <d v="2021-09-01T00:00:00"/>
    <m/>
    <n v="28"/>
    <n v="9.98"/>
  </r>
  <r>
    <n v="1259"/>
    <s v="LZ59"/>
    <s v="LAZ CUSTARD VANILLA 300GX6"/>
    <m/>
    <x v="0"/>
    <m/>
    <s v=""/>
    <m/>
    <n v="0"/>
    <n v="0"/>
  </r>
  <r>
    <n v="1260"/>
    <s v="LZ6"/>
    <s v="LAZ CHAT MASALA 100GX6"/>
    <m/>
    <x v="0"/>
    <m/>
    <d v="2022-07-31T00:00:00"/>
    <m/>
    <n v="1595"/>
    <n v="-234.50999999999993"/>
  </r>
  <r>
    <n v="1261"/>
    <s v="LZ60"/>
    <s v="LAZ CUSTARD MANGO 300GX6"/>
    <m/>
    <x v="0"/>
    <m/>
    <s v=""/>
    <m/>
    <n v="0"/>
    <n v="0"/>
  </r>
  <r>
    <n v="1262"/>
    <s v="LZ61"/>
    <s v="LAZ CUSTARD  STRAWBERRY 300GX6"/>
    <m/>
    <x v="0"/>
    <m/>
    <s v=""/>
    <m/>
    <n v="0"/>
    <n v="0"/>
  </r>
  <r>
    <n v="1263"/>
    <s v="LZ62"/>
    <s v="LAZ CUSTARD BANANA 300GX6"/>
    <m/>
    <x v="0"/>
    <m/>
    <s v=""/>
    <m/>
    <n v="0"/>
    <n v="0"/>
  </r>
  <r>
    <n v="1264"/>
    <s v="LZ7"/>
    <s v="LAZ CHICKEN BROAST X 6"/>
    <m/>
    <x v="0"/>
    <m/>
    <d v="2021-09-30T00:00:00"/>
    <m/>
    <n v="525"/>
    <n v="-51.319999999999986"/>
  </r>
  <r>
    <n v="1265"/>
    <s v="LZ8"/>
    <s v="LAZ CHICKEN GINGER X 6"/>
    <m/>
    <x v="0"/>
    <m/>
    <d v="2021-09-30T00:00:00"/>
    <m/>
    <n v="134"/>
    <n v="-15.68"/>
  </r>
  <r>
    <n v="1266"/>
    <s v="LZ9"/>
    <s v="LAZ CHICKEN MASALA X 6"/>
    <m/>
    <x v="0"/>
    <m/>
    <d v="2022-02-28T00:00:00"/>
    <m/>
    <n v="516"/>
    <n v="-75.619999999999976"/>
  </r>
  <r>
    <n v="1267"/>
    <s v="M1"/>
    <s v="MEHNDI BLACK ROSE KALI  X 10"/>
    <m/>
    <x v="0"/>
    <m/>
    <d v="2021-10-30T00:00:00"/>
    <m/>
    <n v="165"/>
    <n v="-30.700000000000003"/>
  </r>
  <r>
    <n v="1268"/>
    <s v="M10"/>
    <s v="MEHNDI JAMILA HEENA PWD 100GX12"/>
    <m/>
    <x v="0"/>
    <m/>
    <d v="2020-07-31T00:00:00"/>
    <m/>
    <n v="88.08"/>
    <n v="1.99"/>
  </r>
  <r>
    <n v="1269"/>
    <s v="M11"/>
    <s v="MEHNDI JANI CONE X 12"/>
    <m/>
    <x v="0"/>
    <m/>
    <s v=""/>
    <m/>
    <n v="0"/>
    <n v="0"/>
  </r>
  <r>
    <n v="1270"/>
    <s v="M12"/>
    <s v="MEHNDI BEST GOLD 250 G X 10"/>
    <m/>
    <x v="0"/>
    <m/>
    <s v=""/>
    <m/>
    <n v="0"/>
    <n v="0"/>
  </r>
  <r>
    <n v="1271"/>
    <s v="M13"/>
    <s v="MEHNDI BEST GOLD 500 G X 10"/>
    <m/>
    <x v="0"/>
    <m/>
    <s v=""/>
    <m/>
    <n v="0"/>
    <n v="0"/>
  </r>
  <r>
    <n v="1272"/>
    <s v="M14"/>
    <s v="MEHNDI RED 1 KG X 30"/>
    <m/>
    <x v="0"/>
    <m/>
    <s v=""/>
    <m/>
    <n v="0"/>
    <n v="0"/>
  </r>
  <r>
    <n v="1273"/>
    <s v="M15"/>
    <s v="MEHNDI RED 250 G X 10"/>
    <m/>
    <x v="0"/>
    <m/>
    <d v="2021-10-30T00:00:00"/>
    <m/>
    <n v="-4.0999999999999996"/>
    <n v="-296.08"/>
  </r>
  <r>
    <n v="1274"/>
    <s v="M16"/>
    <s v="MEHNDI RED 500G X 10"/>
    <m/>
    <x v="0"/>
    <m/>
    <d v="2021-10-22T00:00:00"/>
    <m/>
    <n v="5"/>
    <n v="-58.800000000000004"/>
  </r>
  <r>
    <n v="1275"/>
    <s v="M17"/>
    <s v="MEHNDI ZARQA RED 100 G X 10"/>
    <m/>
    <x v="0"/>
    <m/>
    <d v="2020-09-01T00:00:00"/>
    <m/>
    <n v="488"/>
    <n v="-56.100000000000009"/>
  </r>
  <r>
    <n v="1276"/>
    <s v="M18"/>
    <s v="MEHNDI ZUBEDA RED 100GX6"/>
    <m/>
    <x v="0"/>
    <m/>
    <s v=""/>
    <m/>
    <n v="0"/>
    <n v="0"/>
  </r>
  <r>
    <n v="1277"/>
    <s v="M2"/>
    <s v="MEHNDI ZARQA BLACK 100 G X 10"/>
    <m/>
    <x v="0"/>
    <m/>
    <s v=""/>
    <m/>
    <n v="0"/>
    <n v="0"/>
  </r>
  <r>
    <n v="1278"/>
    <s v="M3"/>
    <s v="MEHNDI CONE CHANDNI 30 G X 12"/>
    <m/>
    <x v="0"/>
    <m/>
    <s v=""/>
    <m/>
    <n v="0"/>
    <n v="0"/>
  </r>
  <r>
    <n v="1279"/>
    <s v="M4"/>
    <s v="MEHNDI DULHAN HENNA 100 G X 12"/>
    <m/>
    <x v="0"/>
    <m/>
    <s v=""/>
    <m/>
    <n v="0"/>
    <n v="0"/>
  </r>
  <r>
    <n v="1280"/>
    <s v="M5"/>
    <s v="MEHNDI HEENA MDH 100 G X 10"/>
    <m/>
    <x v="0"/>
    <m/>
    <s v=""/>
    <m/>
    <n v="0"/>
    <n v="0"/>
  </r>
  <r>
    <n v="1281"/>
    <s v="M6"/>
    <s v="MEHNDI HERBAL (NURPUR POUCH) X 12"/>
    <m/>
    <x v="0"/>
    <m/>
    <s v=""/>
    <m/>
    <n v="0"/>
    <n v="0"/>
  </r>
  <r>
    <n v="1282"/>
    <s v="M7"/>
    <s v="MEHNDI HERBAL BLACK  X 10"/>
    <m/>
    <x v="0"/>
    <m/>
    <s v=""/>
    <m/>
    <n v="0"/>
    <n v="0"/>
  </r>
  <r>
    <n v="1283"/>
    <s v="M8"/>
    <s v="MEHNDI HERBAL BROWN X10"/>
    <m/>
    <x v="0"/>
    <m/>
    <s v=""/>
    <m/>
    <n v="0"/>
    <n v="0"/>
  </r>
  <r>
    <n v="1284"/>
    <s v="M9"/>
    <s v="MEHNDI HERBAL RED PWD100GX10"/>
    <m/>
    <x v="0"/>
    <m/>
    <s v=""/>
    <m/>
    <n v="0"/>
    <n v="0"/>
  </r>
  <r>
    <n v="1285"/>
    <s v="MH1"/>
    <s v="MDH AMCHUR PWD 100 G X 10"/>
    <m/>
    <x v="0"/>
    <m/>
    <s v=""/>
    <m/>
    <n v="0"/>
    <n v="0"/>
  </r>
  <r>
    <n v="1286"/>
    <s v="MH10"/>
    <s v="MDH FISH MASALA X 10"/>
    <m/>
    <x v="0"/>
    <m/>
    <s v=""/>
    <m/>
    <n v="0"/>
    <n v="0"/>
  </r>
  <r>
    <n v="1287"/>
    <s v="MH11"/>
    <s v="MDH JAL JEERA 100 G X 10 "/>
    <m/>
    <x v="0"/>
    <m/>
    <d v="2021-03-31T00:00:00"/>
    <m/>
    <n v="118"/>
    <n v="3"/>
  </r>
  <r>
    <n v="1288"/>
    <s v="MH12"/>
    <s v="MDH KARAHI GOSHT 100 G X 10"/>
    <m/>
    <x v="0"/>
    <m/>
    <s v=""/>
    <m/>
    <n v="0"/>
    <n v="0"/>
  </r>
  <r>
    <n v="1289"/>
    <s v="MH13"/>
    <s v="MDH KITCHENKING 100GX10"/>
    <m/>
    <x v="0"/>
    <m/>
    <d v="2021-08-31T00:00:00"/>
    <m/>
    <n v="215"/>
    <n v="-63.5"/>
  </r>
  <r>
    <n v="1290"/>
    <s v="MH14"/>
    <s v="MDH MEAT MASALA 100GX10"/>
    <m/>
    <x v="0"/>
    <m/>
    <d v="2021-07-31T00:00:00"/>
    <m/>
    <n v="223"/>
    <n v="-85"/>
  </r>
  <r>
    <n v="1291"/>
    <s v="MH15"/>
    <s v="MDH KASOORI METHI LEV 100 G X 6"/>
    <m/>
    <x v="0"/>
    <m/>
    <d v="2021-09-30T00:00:00"/>
    <m/>
    <n v="556"/>
    <n v="-431.72999999999985"/>
  </r>
  <r>
    <n v="1292"/>
    <s v="MH16"/>
    <s v="TARGA "/>
    <m/>
    <x v="0"/>
    <m/>
    <s v=""/>
    <m/>
    <n v="0"/>
    <n v="0"/>
  </r>
  <r>
    <n v="1293"/>
    <s v="MH17"/>
    <s v="MDH PAKORA MIX MAS X 10"/>
    <m/>
    <x v="0"/>
    <m/>
    <s v=""/>
    <m/>
    <n v="0"/>
    <n v="0"/>
  </r>
  <r>
    <n v="1294"/>
    <s v="MH18"/>
    <s v="MDH PANI PURI 100 G X 10"/>
    <m/>
    <x v="0"/>
    <m/>
    <s v=""/>
    <m/>
    <n v="0"/>
    <n v="0"/>
  </r>
  <r>
    <n v="1295"/>
    <s v="MH19"/>
    <s v="MDH PAV BHAJI MASALA 100GX10"/>
    <m/>
    <x v="0"/>
    <m/>
    <s v=""/>
    <m/>
    <n v="0"/>
    <n v="0"/>
  </r>
  <r>
    <n v="1296"/>
    <s v="MH2"/>
    <s v="MDH ANARDANA PWD 100 G X 10"/>
    <m/>
    <x v="0"/>
    <m/>
    <s v=""/>
    <m/>
    <n v="0"/>
    <n v="0"/>
  </r>
  <r>
    <n v="1297"/>
    <s v="MH20"/>
    <s v="MDH PODINA PWD 100GX10"/>
    <m/>
    <x v="0"/>
    <m/>
    <s v=""/>
    <m/>
    <n v="0"/>
    <n v="0"/>
  </r>
  <r>
    <n v="1298"/>
    <s v="MH21"/>
    <s v="MDH RAJAMA MASALA 100GX10"/>
    <m/>
    <x v="0"/>
    <m/>
    <s v=""/>
    <m/>
    <n v="0"/>
    <n v="0"/>
  </r>
  <r>
    <n v="1299"/>
    <s v="MH22"/>
    <s v="MDH SABAZI MASALA 100GX10"/>
    <m/>
    <x v="0"/>
    <m/>
    <s v=""/>
    <m/>
    <n v="0"/>
    <n v="0"/>
  </r>
  <r>
    <n v="1300"/>
    <s v="MH23"/>
    <s v="MDH SAMBHAR MAS 100GX10"/>
    <m/>
    <x v="0"/>
    <m/>
    <s v=""/>
    <m/>
    <n v="0"/>
    <n v="0"/>
  </r>
  <r>
    <n v="1301"/>
    <s v="MH24"/>
    <s v="MDH SHAHI PANEER100GX10"/>
    <m/>
    <x v="0"/>
    <m/>
    <s v=""/>
    <m/>
    <n v="0"/>
    <n v="0"/>
  </r>
  <r>
    <n v="1302"/>
    <s v="MH25"/>
    <s v="MDH TANDOORI B.B.Q 100GX10"/>
    <m/>
    <x v="0"/>
    <m/>
    <d v="2021-03-30T00:00:00"/>
    <m/>
    <n v="6"/>
    <n v="-13.3"/>
  </r>
  <r>
    <n v="1303"/>
    <s v="MH26"/>
    <s v="MDH TAWA FRY MASALA 100GX10"/>
    <m/>
    <x v="0"/>
    <m/>
    <s v=""/>
    <m/>
    <n v="0"/>
    <n v="0"/>
  </r>
  <r>
    <n v="1304"/>
    <s v="MH27"/>
    <s v="MDH TEA MASALA 35GX10"/>
    <m/>
    <x v="0"/>
    <m/>
    <d v="2020-04-30T00:00:00"/>
    <m/>
    <n v="125"/>
    <n v="-56.699999999999996"/>
  </r>
  <r>
    <n v="1305"/>
    <s v="MH28"/>
    <s v="MDH GARAM MASALA 100GX10"/>
    <m/>
    <x v="0"/>
    <m/>
    <d v="2021-02-28T00:00:00"/>
    <m/>
    <n v="27"/>
    <n v="-2.7"/>
  </r>
  <r>
    <n v="1306"/>
    <s v="MH29"/>
    <s v="MDH BUTTER CHIKEN MAS 100GX10"/>
    <m/>
    <x v="0"/>
    <m/>
    <s v=""/>
    <m/>
    <n v="0"/>
    <n v="0"/>
  </r>
  <r>
    <n v="1307"/>
    <s v="MH3"/>
    <s v="MDH CHANA DAL MASALA 100GX10"/>
    <m/>
    <x v="0"/>
    <m/>
    <s v=""/>
    <m/>
    <n v="0"/>
    <n v="0"/>
  </r>
  <r>
    <n v="1308"/>
    <s v="MH30"/>
    <s v="MDH CHUNKY CHAT MAS 500G X4"/>
    <m/>
    <x v="0"/>
    <m/>
    <d v="2021-05-31T00:00:00"/>
    <m/>
    <n v="65.75"/>
    <n v="4"/>
  </r>
  <r>
    <n v="1309"/>
    <s v="MH31"/>
    <s v="MDH KITCHEN KING 500G X4"/>
    <m/>
    <x v="0"/>
    <m/>
    <d v="2021-05-02T00:00:00"/>
    <m/>
    <n v="78.75"/>
    <n v="3"/>
  </r>
  <r>
    <n v="1310"/>
    <s v="MH32"/>
    <s v="MDH KASHMIRI MIRCH 100GX10"/>
    <m/>
    <x v="0"/>
    <m/>
    <d v="2021-09-30T00:00:00"/>
    <m/>
    <n v="42"/>
    <n v="-178.20000000000005"/>
  </r>
  <r>
    <n v="1311"/>
    <s v="MH4"/>
    <s v="MDH CHANNA MASALA 100 G X 10"/>
    <m/>
    <x v="0"/>
    <m/>
    <d v="2021-01-30T00:00:00"/>
    <m/>
    <n v="22"/>
    <n v="-1.2000000000000002"/>
  </r>
  <r>
    <n v="1312"/>
    <s v="MH5"/>
    <s v="MDH CHICKEN MASALA 100GX10"/>
    <m/>
    <x v="0"/>
    <m/>
    <d v="2021-09-30T00:00:00"/>
    <m/>
    <n v="119"/>
    <n v="-1.4600000000000009"/>
  </r>
  <r>
    <n v="1313"/>
    <s v="MH6"/>
    <s v="MDH CHUNKY CHAT MAS 100 G X 10"/>
    <m/>
    <x v="0"/>
    <m/>
    <d v="2021-07-31T00:00:00"/>
    <m/>
    <n v="123"/>
    <n v="-87.100000000000009"/>
  </r>
  <r>
    <n v="1314"/>
    <s v="MH7"/>
    <s v="MDH DAHIVADA RAITA 100 G X 10"/>
    <m/>
    <x v="0"/>
    <m/>
    <d v="2020-04-30T00:00:00"/>
    <m/>
    <n v="16"/>
    <n v="7.3"/>
  </r>
  <r>
    <n v="1315"/>
    <s v="MH8"/>
    <s v="MDH DAL MASALA 100GX10"/>
    <m/>
    <x v="0"/>
    <m/>
    <s v=""/>
    <m/>
    <n v="0"/>
    <n v="0"/>
  </r>
  <r>
    <n v="1316"/>
    <s v="MH9"/>
    <s v="MDH DEGGI MIRCH 100GX10"/>
    <m/>
    <x v="0"/>
    <m/>
    <d v="2021-09-30T00:00:00"/>
    <m/>
    <n v="114"/>
    <n v="-49.45000000000001"/>
  </r>
  <r>
    <n v="1317"/>
    <s v="MI1"/>
    <s v="MIDAS MIXED PICKLE 2.5 KG X 4"/>
    <m/>
    <x v="0"/>
    <m/>
    <s v=""/>
    <m/>
    <n v="0"/>
    <n v="0"/>
  </r>
  <r>
    <n v="1318"/>
    <s v="NT1"/>
    <s v="NAT ACHAR GHOST MAS 100 G X 12"/>
    <m/>
    <x v="0"/>
    <m/>
    <d v="2022-10-31T00:00:00"/>
    <m/>
    <n v="172"/>
    <n v="-72.240000000000009"/>
  </r>
  <r>
    <n v="1319"/>
    <s v="NT10"/>
    <s v="NAT CHICKEN JALFEREZI 100 G X 12"/>
    <m/>
    <x v="0"/>
    <m/>
    <d v="2020-04-30T00:00:00"/>
    <m/>
    <n v="40"/>
    <n v="39.299999999999997"/>
  </r>
  <r>
    <n v="1320"/>
    <s v="NT11"/>
    <s v="NAT CHICKEN TANDOORI 100 G X 12"/>
    <m/>
    <x v="0"/>
    <m/>
    <d v="2020-04-30T00:00:00"/>
    <m/>
    <n v="134"/>
    <n v="-6.91"/>
  </r>
  <r>
    <n v="1321"/>
    <s v="NT12"/>
    <s v="NAT CHICKEN TIKKA 100 G X 12"/>
    <m/>
    <x v="0"/>
    <m/>
    <d v="2020-12-31T00:00:00"/>
    <m/>
    <n v="72"/>
    <n v="-23.01"/>
  </r>
  <r>
    <n v="1322"/>
    <s v="NT13"/>
    <s v="NAT CHILL&amp;GARLIC SAUCE 300 G X 12"/>
    <m/>
    <x v="0"/>
    <m/>
    <d v="2020-11-01T00:00:00"/>
    <m/>
    <n v="71"/>
    <n v="-59.590000000000011"/>
  </r>
  <r>
    <n v="1323"/>
    <s v="NT14"/>
    <s v="NAT CHINESE SALT 45 G X 36"/>
    <m/>
    <x v="0"/>
    <m/>
    <s v=""/>
    <m/>
    <n v="0"/>
    <n v="0"/>
  </r>
  <r>
    <n v="1324"/>
    <s v="NT15"/>
    <s v="NAT CORIANDER CHUTNEY 335 G X 12"/>
    <m/>
    <x v="0"/>
    <m/>
    <d v="2021-10-31T00:00:00"/>
    <m/>
    <n v="41"/>
    <n v="-160.91999999999999"/>
  </r>
  <r>
    <n v="1325"/>
    <s v="NT16"/>
    <s v="NAT CUST BANANA 300 G X 12 "/>
    <m/>
    <x v="0"/>
    <m/>
    <d v="2021-09-30T00:00:00"/>
    <m/>
    <n v="231"/>
    <n v="-59.399999999999984"/>
  </r>
  <r>
    <n v="1326"/>
    <s v="NT17"/>
    <s v="NAT CUST MANGO 300 G X 12"/>
    <m/>
    <x v="0"/>
    <m/>
    <d v="2021-09-30T00:00:00"/>
    <m/>
    <n v="463"/>
    <n v="-112.85999999999997"/>
  </r>
  <r>
    <n v="1327"/>
    <s v="NT18"/>
    <s v="NAT CUST STRAWBERRY 300 G X 12"/>
    <m/>
    <x v="0"/>
    <m/>
    <d v="2021-09-30T00:00:00"/>
    <m/>
    <n v="313"/>
    <n v="-41.579999999999991"/>
  </r>
  <r>
    <n v="1328"/>
    <s v="NT19"/>
    <s v="NAT CUST VANAILA 300 G X 12 "/>
    <m/>
    <x v="0"/>
    <m/>
    <d v="2021-09-30T00:00:00"/>
    <m/>
    <n v="314"/>
    <n v="-41.579999999999991"/>
  </r>
  <r>
    <n v="1329"/>
    <s v="NT2"/>
    <s v="NAT BIRYANI MAS 90 G X 12"/>
    <m/>
    <x v="0"/>
    <m/>
    <d v="2021-11-30T00:00:00"/>
    <m/>
    <n v="126.5"/>
    <n v="-104.44000000000001"/>
  </r>
  <r>
    <n v="1330"/>
    <s v="NT20"/>
    <s v="NAT DAHI VADA MASALA X 12"/>
    <m/>
    <x v="0"/>
    <m/>
    <s v=""/>
    <m/>
    <n v="0"/>
    <n v="0"/>
  </r>
  <r>
    <n v="1331"/>
    <s v="NT21"/>
    <s v="NAT FISH MASALA 100 G X 12"/>
    <m/>
    <x v="0"/>
    <m/>
    <d v="2022-10-31T00:00:00"/>
    <m/>
    <n v="58"/>
    <n v="-18.96"/>
  </r>
  <r>
    <n v="1332"/>
    <s v="NT22"/>
    <s v="NAT FRESH MINT CHUTNEY 335 G X 12"/>
    <m/>
    <x v="0"/>
    <m/>
    <d v="2021-10-31T00:00:00"/>
    <m/>
    <n v="32"/>
    <n v="-300.24000000000007"/>
  </r>
  <r>
    <n v="1333"/>
    <s v="NT23"/>
    <s v="NAT GAJAR KHEER X 12"/>
    <m/>
    <x v="0"/>
    <m/>
    <d v="2021-03-31T00:00:00"/>
    <m/>
    <n v="11"/>
    <n v="0"/>
  </r>
  <r>
    <n v="1334"/>
    <s v="NT24"/>
    <s v="NAT GARLIC PICKLE 1 KG X 6"/>
    <m/>
    <x v="0"/>
    <m/>
    <d v="2020-11-30T00:00:00"/>
    <m/>
    <n v="235"/>
    <n v="-62.099999999999994"/>
  </r>
  <r>
    <n v="1335"/>
    <s v="NT25"/>
    <s v="NAT GARLIC PASTE BIG X 12 offerta "/>
    <m/>
    <x v="0"/>
    <m/>
    <d v="2020-03-30T00:00:00"/>
    <m/>
    <n v="46"/>
    <n v="-12.53"/>
  </r>
  <r>
    <n v="1336"/>
    <s v="NT26"/>
    <s v="NAT GARLIC PASTE SMALL X 12"/>
    <m/>
    <x v="0"/>
    <m/>
    <s v=""/>
    <m/>
    <n v="0"/>
    <n v="0"/>
  </r>
  <r>
    <n v="1337"/>
    <s v="NT27"/>
    <s v="NAT GARLIC PICKLE 310 G X 12"/>
    <m/>
    <x v="0"/>
    <m/>
    <d v="2021-09-30T00:00:00"/>
    <m/>
    <n v="3"/>
    <n v="-156.96000000000004"/>
  </r>
  <r>
    <n v="1338"/>
    <s v="NT28"/>
    <s v="NAT GINGER PASTE BIG X 12 offerta "/>
    <m/>
    <x v="0"/>
    <m/>
    <d v="2020-03-01T00:00:00"/>
    <m/>
    <n v="4"/>
    <n v="-37.58"/>
  </r>
  <r>
    <n v="1339"/>
    <s v="NT29"/>
    <s v="NAT GINGER PASTE SMALL X 12"/>
    <m/>
    <x v="0"/>
    <m/>
    <s v=""/>
    <m/>
    <n v="0"/>
    <n v="0"/>
  </r>
  <r>
    <n v="1340"/>
    <s v="NT3"/>
    <s v="NAT BOMBAY BIRYANI 140 G X 12"/>
    <m/>
    <x v="0"/>
    <m/>
    <d v="2022-10-31T00:00:00"/>
    <m/>
    <n v="287"/>
    <n v="-119.64000000000001"/>
  </r>
  <r>
    <n v="1341"/>
    <s v="NT30"/>
    <s v="NAT GINGER &amp; GARLIC PASTE BIG X 12  offerta "/>
    <m/>
    <x v="0"/>
    <m/>
    <s v=""/>
    <m/>
    <n v="0"/>
    <n v="0"/>
  </r>
  <r>
    <n v="1342"/>
    <s v="NT31"/>
    <s v="NAT GINGER &amp; GARLIC PASTE SMALL X12"/>
    <m/>
    <x v="0"/>
    <m/>
    <d v="2020-03-01T00:00:00"/>
    <m/>
    <n v="0.5"/>
    <n v="1"/>
  </r>
  <r>
    <n v="1343"/>
    <s v="NT32"/>
    <s v="NAT GREEN CHILLI PICKLE 1 KG X 6"/>
    <m/>
    <x v="0"/>
    <m/>
    <d v="2021-10-30T00:00:00"/>
    <m/>
    <n v="40"/>
    <n v="-138"/>
  </r>
  <r>
    <n v="1344"/>
    <s v="NT33"/>
    <s v="NAT GREEN CHILLI PICKLE 320 G X 12"/>
    <m/>
    <x v="0"/>
    <m/>
    <d v="2021-09-30T00:00:00"/>
    <m/>
    <n v="13"/>
    <n v="-26.160000000000004"/>
  </r>
  <r>
    <n v="1345"/>
    <s v="NT34"/>
    <s v="NAT GREEN CHILLI SAUCE 300 G X 12"/>
    <m/>
    <x v="0"/>
    <m/>
    <d v="2021-10-30T00:00:00"/>
    <m/>
    <n v="221"/>
    <n v="-1221.7200000000007"/>
  </r>
  <r>
    <n v="1346"/>
    <s v="NT35"/>
    <s v="NAT HALEEM MASALA 100 G X 12"/>
    <m/>
    <x v="0"/>
    <m/>
    <d v="2022-10-31T00:00:00"/>
    <m/>
    <n v="60"/>
    <n v="0"/>
  </r>
  <r>
    <n v="1347"/>
    <s v="NT36"/>
    <s v="NAT IMLY SAUCE 300 G X 12  2/20"/>
    <m/>
    <x v="0"/>
    <m/>
    <s v=""/>
    <m/>
    <n v="-12"/>
    <n v="-136.56000000000003"/>
  </r>
  <r>
    <n v="1348"/>
    <s v="NT37"/>
    <s v="NAT JELLY CRYS BANANA 80 G X 12"/>
    <m/>
    <x v="0"/>
    <m/>
    <d v="2021-09-30T00:00:00"/>
    <m/>
    <n v="191"/>
    <n v="-42.48"/>
  </r>
  <r>
    <n v="1349"/>
    <s v="NT38"/>
    <s v="NAT JELLY CRYS MANGO 90 G X 12"/>
    <m/>
    <x v="0"/>
    <m/>
    <d v="2021-09-30T00:00:00"/>
    <m/>
    <n v="490"/>
    <n v="-42.48"/>
  </r>
  <r>
    <n v="1350"/>
    <s v="NT39"/>
    <s v="NAT JELLY CRYS STRAWBERRY 90 G X 12"/>
    <m/>
    <x v="0"/>
    <m/>
    <d v="2021-09-30T00:00:00"/>
    <m/>
    <n v="184"/>
    <n v="-67.259999999999991"/>
  </r>
  <r>
    <n v="1351"/>
    <s v="NT4"/>
    <s v="NAT MAS BOM BIRYANI  140 G X 12"/>
    <m/>
    <x v="0"/>
    <m/>
    <s v=""/>
    <m/>
    <n v="0"/>
    <n v="0"/>
  </r>
  <r>
    <n v="1352"/>
    <s v="NT40"/>
    <s v="NAT JELLY MIX FRUIT 90 G X 12"/>
    <m/>
    <x v="0"/>
    <m/>
    <d v="2021-09-30T00:00:00"/>
    <m/>
    <n v="190"/>
    <n v="-42.48"/>
  </r>
  <r>
    <n v="1353"/>
    <s v="NT41"/>
    <s v="NAT KARAHI GHOST 100 G X 12"/>
    <m/>
    <x v="0"/>
    <m/>
    <d v="2020-08-31T00:00:00"/>
    <m/>
    <n v="126"/>
    <n v="-49.28"/>
  </r>
  <r>
    <n v="1354"/>
    <s v="NT42"/>
    <s v="NAT KARELA PICKLE 1 KG X 6"/>
    <m/>
    <x v="0"/>
    <m/>
    <s v=""/>
    <m/>
    <n v="0"/>
    <n v="0"/>
  </r>
  <r>
    <n v="1355"/>
    <s v="NT43"/>
    <s v="NAT KHEER MIX 155 G X 12"/>
    <m/>
    <x v="0"/>
    <m/>
    <d v="2021-03-01T00:00:00"/>
    <m/>
    <n v="28"/>
    <n v="30.479999999999997"/>
  </r>
  <r>
    <n v="1356"/>
    <s v="NT44"/>
    <s v="NAT KHEER PISTA 155 G X 12"/>
    <m/>
    <x v="0"/>
    <m/>
    <d v="2020-03-30T00:00:00"/>
    <m/>
    <n v="36"/>
    <n v="10.199999999999999"/>
  </r>
  <r>
    <n v="1357"/>
    <s v="NT45"/>
    <s v="NAT KOFTA MASALA100 G X 12"/>
    <m/>
    <x v="0"/>
    <m/>
    <s v=""/>
    <m/>
    <n v="0"/>
    <n v="0"/>
  </r>
  <r>
    <n v="1358"/>
    <s v="NT46"/>
    <s v="NAT LAHORI FISH MASALA 200 G X 12"/>
    <m/>
    <x v="0"/>
    <m/>
    <d v="2022-10-31T00:00:00"/>
    <m/>
    <n v="47"/>
    <n v="-8.2799999999999994"/>
  </r>
  <r>
    <n v="1359"/>
    <s v="NT47"/>
    <s v="NAT LEMON PIC 320 G X 12"/>
    <m/>
    <x v="0"/>
    <m/>
    <d v="2021-09-30T00:00:00"/>
    <m/>
    <n v="8"/>
    <n v="-26.160000000000004"/>
  </r>
  <r>
    <n v="1360"/>
    <s v="NT48"/>
    <s v="NAT LIME PICKLE 1 KG X 6"/>
    <m/>
    <x v="0"/>
    <m/>
    <d v="2020-11-30T00:00:00"/>
    <m/>
    <n v="48.17"/>
    <n v="-26.29"/>
  </r>
  <r>
    <n v="1361"/>
    <s v="NT49"/>
    <s v="NAT MANGO &amp; CHILLI SAUCE 300 G X 12"/>
    <m/>
    <x v="0"/>
    <m/>
    <d v="2021-09-30T00:00:00"/>
    <m/>
    <n v="73"/>
    <n v="-416.7600000000001"/>
  </r>
  <r>
    <n v="1362"/>
    <s v="NT5"/>
    <s v="NAT CARROT PICKLE 1 KG X 6"/>
    <m/>
    <x v="0"/>
    <m/>
    <d v="2021-10-30T00:00:00"/>
    <m/>
    <n v="2"/>
    <n v="-109.91999999999999"/>
  </r>
  <r>
    <n v="1363"/>
    <s v="NT50"/>
    <s v="NAT MANGO CHUTNEY 375 G X 12"/>
    <m/>
    <x v="0"/>
    <m/>
    <s v=""/>
    <m/>
    <n v="0"/>
    <n v="0"/>
  </r>
  <r>
    <n v="1364"/>
    <s v="NT51"/>
    <s v="NAT MANGO PIC 320 X 12"/>
    <m/>
    <x v="0"/>
    <m/>
    <d v="2021-09-30T00:00:00"/>
    <m/>
    <n v="24"/>
    <n v="-78.48"/>
  </r>
  <r>
    <n v="1365"/>
    <s v="NT52"/>
    <s v="NAT MANGO PICKLE 1 KG X 6  "/>
    <m/>
    <x v="0"/>
    <m/>
    <d v="2020-11-30T00:00:00"/>
    <m/>
    <n v="265.33"/>
    <n v="-175.71"/>
  </r>
  <r>
    <n v="1366"/>
    <s v="NT53"/>
    <s v="NAT MIX PICKLE 1 KG X 6"/>
    <m/>
    <x v="0"/>
    <m/>
    <d v="2021-10-30T00:00:00"/>
    <m/>
    <n v="516"/>
    <n v="-470.16000000000014"/>
  </r>
  <r>
    <n v="1367"/>
    <s v="NT54"/>
    <s v="NAT MIXED PIC 320 G X12"/>
    <m/>
    <x v="0"/>
    <m/>
    <d v="2021-09-30T00:00:00"/>
    <m/>
    <n v="21"/>
    <n v="-117.72"/>
  </r>
  <r>
    <n v="1368"/>
    <s v="NT55"/>
    <s v="NAT MURGHA MAS 100 G X 12"/>
    <m/>
    <x v="0"/>
    <m/>
    <d v="2020-04-01T00:00:00"/>
    <m/>
    <n v="109"/>
    <n v="-6.8999999999999995"/>
  </r>
  <r>
    <n v="1369"/>
    <s v="NT56"/>
    <s v="NAT MUTTON BIRYANI 100 G X12"/>
    <m/>
    <x v="0"/>
    <m/>
    <d v="2022-10-31T00:00:00"/>
    <m/>
    <n v="54"/>
    <n v="-53.28"/>
  </r>
  <r>
    <n v="1370"/>
    <s v="NT57"/>
    <s v="NAT NEHARI MASALA 130 G X 12"/>
    <m/>
    <x v="0"/>
    <m/>
    <d v="2020-03-30T00:00:00"/>
    <m/>
    <n v="22"/>
    <n v="16.559999999999999"/>
  </r>
  <r>
    <n v="1371"/>
    <s v="NT58"/>
    <s v="NAT PAKORA MASALA MIX 100 G X 12"/>
    <m/>
    <x v="0"/>
    <m/>
    <d v="2022-10-30T00:00:00"/>
    <m/>
    <n v="57"/>
    <n v="-26.04"/>
  </r>
  <r>
    <n v="1372"/>
    <s v="NT59"/>
    <s v="NAT PALAK GHOST MASALA 100 G X 12"/>
    <m/>
    <x v="0"/>
    <m/>
    <d v="2020-03-01T00:00:00"/>
    <m/>
    <n v="21"/>
    <n v="1.38"/>
  </r>
  <r>
    <n v="1373"/>
    <s v="NT6"/>
    <s v="NAT CHAPLI KABAB 100 G X 12"/>
    <m/>
    <x v="0"/>
    <m/>
    <d v="2022-09-30T00:00:00"/>
    <m/>
    <n v="48"/>
    <n v="0"/>
  </r>
  <r>
    <n v="1374"/>
    <s v="NT60"/>
    <s v="NAT PLUM CHUTNEY 390 G X 12"/>
    <m/>
    <x v="0"/>
    <m/>
    <s v=""/>
    <m/>
    <n v="0"/>
    <n v="0"/>
  </r>
  <r>
    <n v="1375"/>
    <s v="NT61"/>
    <s v="NAT PUNJABI CHANA MAS 200 G X 12"/>
    <m/>
    <x v="0"/>
    <m/>
    <s v=""/>
    <m/>
    <n v="0"/>
    <n v="0"/>
  </r>
  <r>
    <n v="1376"/>
    <s v="NT62"/>
    <s v="NAT QASURI METHI 100 G X 6"/>
    <m/>
    <x v="0"/>
    <m/>
    <d v="2022-10-31T00:00:00"/>
    <m/>
    <n v="592"/>
    <n v="-52.320000000000007"/>
  </r>
  <r>
    <n v="1377"/>
    <s v="NT63"/>
    <s v="NAT QASURI METHI 50 G X 12"/>
    <m/>
    <x v="0"/>
    <m/>
    <s v=""/>
    <m/>
    <n v="0"/>
    <n v="0"/>
  </r>
  <r>
    <n v="1378"/>
    <s v="NT64"/>
    <s v="NAT QEEMA MASALA 100 G X12"/>
    <m/>
    <x v="0"/>
    <m/>
    <d v="2020-03-01T00:00:00"/>
    <m/>
    <n v="49"/>
    <n v="-8.7900000000000009"/>
  </r>
  <r>
    <n v="1379"/>
    <s v="NT65"/>
    <s v="NAT QORMA MASALA 100 G X 12"/>
    <m/>
    <x v="0"/>
    <m/>
    <d v="2022-09-30T00:00:00"/>
    <m/>
    <n v="54"/>
    <n v="-54.480000000000004"/>
  </r>
  <r>
    <n v="1380"/>
    <s v="NT66"/>
    <s v="NAT QUICKCOOK HALEEM 345 G X 12"/>
    <m/>
    <x v="0"/>
    <m/>
    <d v="2020-03-01T00:00:00"/>
    <m/>
    <n v="114"/>
    <n v="-11.73"/>
  </r>
  <r>
    <n v="1381"/>
    <s v="NT67"/>
    <s v="NAT RED CHILLI SAUCE 300 G X 12  "/>
    <m/>
    <x v="0"/>
    <m/>
    <d v="2021-09-30T00:00:00"/>
    <m/>
    <n v="58"/>
    <n v="-663.15000000000043"/>
  </r>
  <r>
    <n v="1382"/>
    <s v="NT68"/>
    <s v="NAT SABZI BHUJJIA MASALA 200 G X 12"/>
    <m/>
    <x v="0"/>
    <m/>
    <s v=""/>
    <m/>
    <n v="0"/>
    <n v="0"/>
  </r>
  <r>
    <n v="1383"/>
    <s v="NT69"/>
    <s v="NAT SEEKH KEBAB MASALA 100 G X 12"/>
    <m/>
    <x v="0"/>
    <m/>
    <d v="2022-10-31T00:00:00"/>
    <m/>
    <n v="60"/>
    <n v="0"/>
  </r>
  <r>
    <n v="1384"/>
    <s v="NT7"/>
    <s v="NAT CHAT MASALA 110 G X 12"/>
    <m/>
    <x v="0"/>
    <m/>
    <d v="2021-11-30T00:00:00"/>
    <m/>
    <n v="197.5"/>
    <n v="18.639999999999986"/>
  </r>
  <r>
    <n v="1385"/>
    <s v="NT70"/>
    <s v="NAT SHAMI KEBAB MASALA 100 G X 12"/>
    <m/>
    <x v="0"/>
    <m/>
    <d v="2022-10-31T00:00:00"/>
    <m/>
    <n v="59"/>
    <n v="-9.48"/>
  </r>
  <r>
    <n v="1386"/>
    <s v="NT71"/>
    <s v="NAT SHEER KHURMA 160 G X 12"/>
    <m/>
    <x v="0"/>
    <m/>
    <d v="2020-03-01T00:00:00"/>
    <m/>
    <n v="21"/>
    <n v="20.279999999999998"/>
  </r>
  <r>
    <n v="1387"/>
    <s v="NT72"/>
    <s v="NAT SINDHI BIRYANI 100 G X 12"/>
    <m/>
    <x v="0"/>
    <m/>
    <d v="2021-03-01T00:00:00"/>
    <m/>
    <n v="216.5"/>
    <n v="-49.800000000000011"/>
  </r>
  <r>
    <n v="1388"/>
    <s v="NT73"/>
    <s v="NAT TAMRIND CHUTNEY 325 G X 12"/>
    <m/>
    <x v="0"/>
    <m/>
    <d v="2020-02-01T00:00:00"/>
    <m/>
    <n v="56"/>
    <n v="0"/>
  </r>
  <r>
    <n v="1389"/>
    <s v="NT74"/>
    <s v="NAT TIKKA BOTTI MASALA X 12 "/>
    <m/>
    <x v="0"/>
    <m/>
    <d v="2020-12-01T00:00:00"/>
    <m/>
    <n v="112"/>
    <n v="1.38"/>
  </r>
  <r>
    <n v="1390"/>
    <s v="NT75"/>
    <s v="NAT TIKKA MASALA 100 G X 12"/>
    <m/>
    <x v="0"/>
    <m/>
    <s v=""/>
    <m/>
    <n v="0"/>
    <n v="0"/>
  </r>
  <r>
    <n v="1391"/>
    <s v="NT76"/>
    <s v="NAT TOMATO KETCHUP 300 G X 12"/>
    <m/>
    <x v="0"/>
    <m/>
    <s v=""/>
    <m/>
    <n v="0"/>
    <n v="0"/>
  </r>
  <r>
    <n v="1392"/>
    <s v="NT77"/>
    <s v="NAT VERMICELLI X 48"/>
    <m/>
    <x v="0"/>
    <m/>
    <d v="2021-11-30T00:00:00"/>
    <m/>
    <n v="281"/>
    <n v="-356.31999999999994"/>
  </r>
  <r>
    <n v="1393"/>
    <s v="NT78"/>
    <s v="NAT YAKHNI PULAO 140 G X 12"/>
    <m/>
    <x v="0"/>
    <m/>
    <d v="2020-03-01T00:00:00"/>
    <m/>
    <n v="87"/>
    <n v="-67.830000000000013"/>
  </r>
  <r>
    <n v="1394"/>
    <s v="NT79"/>
    <s v="NAT KHEER GAJAR 155 GX12"/>
    <m/>
    <x v="0"/>
    <m/>
    <s v=""/>
    <m/>
    <n v="0"/>
    <n v="0"/>
  </r>
  <r>
    <n v="1395"/>
    <s v="NT8"/>
    <s v="NAT CHICKEN BIRYANI 90 G X 12"/>
    <m/>
    <x v="0"/>
    <m/>
    <d v="2022-09-30T00:00:00"/>
    <m/>
    <n v="112"/>
    <n v="-71.040000000000006"/>
  </r>
  <r>
    <n v="1396"/>
    <s v="NT80"/>
    <s v="NAT FIRNI MIX 155 GX12"/>
    <m/>
    <x v="0"/>
    <m/>
    <d v="2021-03-01T00:00:00"/>
    <m/>
    <n v="24"/>
    <n v="21"/>
  </r>
  <r>
    <n v="1397"/>
    <s v="NT9"/>
    <s v="NAT CHICKEN BROAST X 12"/>
    <m/>
    <x v="0"/>
    <m/>
    <d v="2020-12-01T00:00:00"/>
    <m/>
    <n v="89"/>
    <n v="-27.060000000000002"/>
  </r>
  <r>
    <n v="1398"/>
    <s v="PG1"/>
    <s v="PG TEA 1.5 KG LOOSE TEA X 4  offerta "/>
    <m/>
    <x v="0"/>
    <m/>
    <d v="2020-12-01T00:00:00"/>
    <m/>
    <n v="348.25"/>
    <n v="-3376.7400000000007"/>
  </r>
  <r>
    <n v="1399"/>
    <s v="PG2"/>
    <s v="PG TEA 160 TEA BAGS X 8 "/>
    <m/>
    <x v="0"/>
    <m/>
    <d v="2021-02-28T00:00:00"/>
    <m/>
    <n v="62.5"/>
    <n v="-111.9"/>
  </r>
  <r>
    <n v="1400"/>
    <s v="PG3"/>
    <s v="PG TEA 240 TEA BAGS X 4"/>
    <m/>
    <x v="0"/>
    <m/>
    <d v="2020-12-31T00:00:00"/>
    <m/>
    <n v="253"/>
    <n v="15.340000000000003"/>
  </r>
  <r>
    <n v="1401"/>
    <s v="PG4"/>
    <s v="PG TEA 250 G LOOSE TEA X 12"/>
    <m/>
    <x v="0"/>
    <m/>
    <s v=""/>
    <m/>
    <n v="0"/>
    <n v="0"/>
  </r>
  <r>
    <n v="1402"/>
    <s v="PG5"/>
    <s v="PG TEA 300 TEA BAGS X 8 "/>
    <m/>
    <x v="0"/>
    <m/>
    <d v="2020-12-31T00:00:00"/>
    <m/>
    <n v="280.25"/>
    <n v="-473"/>
  </r>
  <r>
    <n v="1403"/>
    <s v="PG6"/>
    <s v="PG TEA 40 TEA BAGS X 12 "/>
    <m/>
    <x v="0"/>
    <m/>
    <d v="2020-12-31T00:00:00"/>
    <m/>
    <n v="95.67"/>
    <n v="-9"/>
  </r>
  <r>
    <n v="1404"/>
    <s v="PG7"/>
    <s v="PG TEA 500 G LOOSE TEA X 6"/>
    <m/>
    <x v="0"/>
    <m/>
    <s v=""/>
    <m/>
    <n v="0"/>
    <n v="0"/>
  </r>
  <r>
    <n v="1405"/>
    <s v="PG8"/>
    <s v="PG TEA 80 TEA BAGS X 12"/>
    <m/>
    <x v="0"/>
    <m/>
    <d v="2020-11-30T00:00:00"/>
    <m/>
    <n v="203.5"/>
    <n v="-141.19999999999999"/>
  </r>
  <r>
    <n v="1406"/>
    <s v="PG9"/>
    <s v="PG TIPS 125GX12"/>
    <m/>
    <x v="0"/>
    <m/>
    <s v=""/>
    <m/>
    <n v="0"/>
    <n v="0"/>
  </r>
  <r>
    <n v="1407"/>
    <s v="PJ1"/>
    <s v="PJ AMLA CANDY 500GX24"/>
    <m/>
    <x v="0"/>
    <m/>
    <s v=""/>
    <m/>
    <n v="0"/>
    <n v="0"/>
  </r>
  <r>
    <n v="1408"/>
    <s v="PJ10"/>
    <s v="PJ CHYAWANPARSH WITH SAFFRON 1KGX12"/>
    <m/>
    <x v="0"/>
    <m/>
    <s v=""/>
    <m/>
    <n v="0"/>
    <n v="0"/>
  </r>
  <r>
    <n v="1409"/>
    <s v="PJ11"/>
    <s v="PJ PAPAD KALI MIRCH 200GX30"/>
    <m/>
    <x v="0"/>
    <m/>
    <s v=""/>
    <m/>
    <n v="0"/>
    <n v="0"/>
  </r>
  <r>
    <n v="1410"/>
    <s v="PJ12"/>
    <s v="PJ COCONUT OIL JAR PACK 200MLX36"/>
    <m/>
    <x v="0"/>
    <m/>
    <s v=""/>
    <m/>
    <n v="0"/>
    <n v="0"/>
  </r>
  <r>
    <n v="1411"/>
    <s v="PJ13"/>
    <s v="PJ HERBAL POWER VITA 500GX20"/>
    <m/>
    <x v="0"/>
    <m/>
    <s v=""/>
    <m/>
    <n v="0"/>
    <n v="0"/>
  </r>
  <r>
    <n v="1412"/>
    <s v="PJ14"/>
    <s v="PJ COCONUT OIL JAR PACK 500MLX24"/>
    <m/>
    <x v="0"/>
    <m/>
    <s v=""/>
    <m/>
    <n v="0"/>
    <n v="0"/>
  </r>
  <r>
    <n v="1413"/>
    <s v="PJ15"/>
    <s v="PJ FACE WASH ORANGE&amp;HONEY 60GMX96"/>
    <m/>
    <x v="0"/>
    <m/>
    <d v="2020-05-01T00:00:00"/>
    <m/>
    <n v="9.23"/>
    <n v="60.48"/>
  </r>
  <r>
    <n v="1414"/>
    <s v="PJ16"/>
    <s v="PJ FACE WASH NEEM &amp;TULSI 60GMX96"/>
    <m/>
    <x v="0"/>
    <m/>
    <d v="2020-03-01T00:00:00"/>
    <m/>
    <n v="9.73"/>
    <n v="60.48"/>
  </r>
  <r>
    <n v="1415"/>
    <s v="PJ17"/>
    <s v="PJ FACE WASH ORANGE&amp;ALOVERA 60GMX96"/>
    <m/>
    <x v="0"/>
    <m/>
    <d v="2020-04-01T00:00:00"/>
    <m/>
    <n v="8.56"/>
    <n v="60.48"/>
  </r>
  <r>
    <n v="1416"/>
    <s v="PJ18"/>
    <s v="PJ FACE PACK MULTANI MITTI  60GMX96"/>
    <m/>
    <x v="0"/>
    <m/>
    <s v=""/>
    <m/>
    <n v="0"/>
    <n v="0"/>
  </r>
  <r>
    <n v="1417"/>
    <s v="PJ19"/>
    <s v="PJ FACE PACK NEEM CUCUMBER 60GMX96"/>
    <m/>
    <x v="0"/>
    <m/>
    <s v=""/>
    <m/>
    <n v="0"/>
    <n v="0"/>
  </r>
  <r>
    <n v="1418"/>
    <s v="PJ2"/>
    <s v="PJ AMLA MURABBA 1KGX12"/>
    <m/>
    <x v="0"/>
    <m/>
    <s v=""/>
    <m/>
    <n v="0"/>
    <n v="0"/>
  </r>
  <r>
    <n v="1419"/>
    <s v="PJ20"/>
    <s v="PJ GULAB JAL 120MLX100"/>
    <m/>
    <x v="0"/>
    <m/>
    <s v=""/>
    <m/>
    <n v="0"/>
    <n v="0"/>
  </r>
  <r>
    <n v="1420"/>
    <s v="PJ21"/>
    <s v="PJ BEAUTY CREAM 50GX12"/>
    <m/>
    <x v="0"/>
    <m/>
    <s v=""/>
    <m/>
    <n v="0"/>
    <n v="0"/>
  </r>
  <r>
    <n v="1421"/>
    <s v="PJ22"/>
    <s v="PJ HING 25GX6"/>
    <m/>
    <x v="0"/>
    <m/>
    <s v=""/>
    <m/>
    <n v="0"/>
    <n v="0"/>
  </r>
  <r>
    <n v="1422"/>
    <s v="PJ23"/>
    <s v="PJ NOODLES CHATPATA ATTA FAMILY PACK 240GX58"/>
    <m/>
    <x v="0"/>
    <m/>
    <s v=""/>
    <m/>
    <n v="0"/>
    <n v="0"/>
  </r>
  <r>
    <n v="1423"/>
    <s v="PJ24"/>
    <s v="PJ NEEM KANTI SOAP 150GX12"/>
    <m/>
    <x v="0"/>
    <m/>
    <s v=""/>
    <m/>
    <n v="0"/>
    <n v="0"/>
  </r>
  <r>
    <n v="1424"/>
    <s v="PJ25"/>
    <s v="PARACHUTE COCONUT OIL 100 ML X 16"/>
    <m/>
    <x v="0"/>
    <m/>
    <s v=""/>
    <m/>
    <n v="0"/>
    <n v="0"/>
  </r>
  <r>
    <n v="1425"/>
    <s v="PJ26"/>
    <s v="PJ NOODLES ATTA GREEN CHILLI 60 G X 128"/>
    <m/>
    <x v="0"/>
    <m/>
    <s v=""/>
    <m/>
    <n v="0"/>
    <n v="0"/>
  </r>
  <r>
    <n v="1426"/>
    <s v="PJ27"/>
    <s v="PJ ALOE VERA GEL 60 ML X 12"/>
    <m/>
    <x v="0"/>
    <m/>
    <d v="2020-03-01T00:00:00"/>
    <m/>
    <n v="22.2"/>
    <n v="8.52"/>
  </r>
  <r>
    <n v="1427"/>
    <s v="PJ28"/>
    <s v="PJ CAPSULE SHILAJIT 11 GM"/>
    <m/>
    <x v="0"/>
    <m/>
    <d v="2020-08-01T00:00:00"/>
    <m/>
    <n v="121"/>
    <n v="1.2"/>
  </r>
  <r>
    <n v="1428"/>
    <s v="PJ29"/>
    <s v="PJ MEHNDI HERBAL X 10"/>
    <m/>
    <x v="0"/>
    <m/>
    <s v=""/>
    <m/>
    <n v="0"/>
    <n v="0"/>
  </r>
  <r>
    <n v="1429"/>
    <s v="PJ3"/>
    <s v="PJ CHYAWANPARSH 500GX24"/>
    <m/>
    <x v="0"/>
    <m/>
    <s v=""/>
    <m/>
    <n v="0"/>
    <n v="0"/>
  </r>
  <r>
    <n v="1430"/>
    <s v="PJ4"/>
    <s v="PJ COCONUT OIL 200MLX36"/>
    <m/>
    <x v="0"/>
    <m/>
    <d v="2020-02-01T00:00:00"/>
    <m/>
    <n v="1.58"/>
    <n v="37.799999999999997"/>
  </r>
  <r>
    <n v="1431"/>
    <s v="PJ5"/>
    <s v="PJ TOOTHPASTE DANT KANTI 100GX144PCS"/>
    <m/>
    <x v="0"/>
    <m/>
    <s v=""/>
    <m/>
    <n v="0"/>
    <n v="0"/>
  </r>
  <r>
    <n v="1432"/>
    <s v="PJ6"/>
    <s v="PJ TOOTHPASTE DANT KANTI MEDICATEDX96"/>
    <m/>
    <x v="0"/>
    <m/>
    <s v=""/>
    <m/>
    <n v="0"/>
    <n v="0"/>
  </r>
  <r>
    <n v="1433"/>
    <s v="PJ7"/>
    <s v="PJ NOODLES ATTA CLASSIC 60GX128"/>
    <m/>
    <x v="0"/>
    <m/>
    <s v=""/>
    <m/>
    <n v="0"/>
    <n v="0"/>
  </r>
  <r>
    <n v="1434"/>
    <s v="PJ8"/>
    <s v="PJ NOODLES ATTA CHATPATA 60GX128"/>
    <m/>
    <x v="0"/>
    <m/>
    <s v=""/>
    <m/>
    <n v="0"/>
    <n v="0"/>
  </r>
  <r>
    <n v="1435"/>
    <s v="PJ9"/>
    <s v="PJ OM SPECIAL CHYAWANPRASH 1KGX12"/>
    <m/>
    <x v="0"/>
    <m/>
    <s v=""/>
    <m/>
    <n v="0"/>
    <n v="0"/>
  </r>
  <r>
    <n v="1436"/>
    <s v="PR1"/>
    <s v="SP AMLA MURABBA 1 KG X 12"/>
    <m/>
    <x v="0"/>
    <m/>
    <d v="2020-07-31T00:00:00"/>
    <m/>
    <n v="2.83"/>
    <n v="-110.66000000000001"/>
  </r>
  <r>
    <n v="1437"/>
    <s v="PR10"/>
    <s v="SP DHEU PICKLE 800GX12"/>
    <m/>
    <x v="0"/>
    <m/>
    <d v="2021-12-31T00:00:00"/>
    <m/>
    <n v="30"/>
    <n v="0"/>
  </r>
  <r>
    <n v="1438"/>
    <s v="PR11"/>
    <s v="SP GAJAR MURABBA 500 G X 24"/>
    <m/>
    <x v="0"/>
    <m/>
    <s v=""/>
    <m/>
    <n v="0"/>
    <n v="0"/>
  </r>
  <r>
    <n v="1439"/>
    <s v="PR12"/>
    <s v="SP GAJAR MURABBA 800 G X 12"/>
    <m/>
    <x v="0"/>
    <m/>
    <s v=""/>
    <m/>
    <n v="0"/>
    <n v="0"/>
  </r>
  <r>
    <n v="1440"/>
    <s v="PR13"/>
    <s v="SP GARLIC PICKLE 800GX12"/>
    <m/>
    <x v="0"/>
    <m/>
    <s v=""/>
    <m/>
    <n v="0"/>
    <n v="0"/>
  </r>
  <r>
    <n v="1441"/>
    <s v="PR14"/>
    <s v="SP GINGER IN SPICE 800GX12"/>
    <m/>
    <x v="0"/>
    <m/>
    <d v="2020-12-30T00:00:00"/>
    <m/>
    <n v="39.08"/>
    <n v="50"/>
  </r>
  <r>
    <n v="1442"/>
    <s v="PR15"/>
    <s v="SP GINGER LIME&amp;CHILLI 800GX12"/>
    <m/>
    <x v="0"/>
    <m/>
    <d v="2020-12-30T00:00:00"/>
    <m/>
    <n v="52.67"/>
    <n v="42.06"/>
  </r>
  <r>
    <n v="1443"/>
    <s v="PR16"/>
    <s v="SP GREEN CHILLI PICKLE 800GX12"/>
    <m/>
    <x v="0"/>
    <m/>
    <d v="2021-09-30T00:00:00"/>
    <m/>
    <n v="12"/>
    <n v="0"/>
  </r>
  <r>
    <n v="1444"/>
    <s v="PR17"/>
    <s v="SP GULKAND 500GX24"/>
    <m/>
    <x v="0"/>
    <m/>
    <s v=""/>
    <m/>
    <n v="0"/>
    <n v="0"/>
  </r>
  <r>
    <n v="1445"/>
    <s v="PR18"/>
    <s v="SP HARAR MURABBA 1 KG X 6"/>
    <m/>
    <x v="0"/>
    <m/>
    <d v="2021-03-31T00:00:00"/>
    <m/>
    <n v="10.67"/>
    <n v="-22.89"/>
  </r>
  <r>
    <n v="1446"/>
    <s v="PR19"/>
    <s v="SP HARAR MURABBA 500GX24"/>
    <m/>
    <x v="0"/>
    <m/>
    <s v=""/>
    <m/>
    <n v="0"/>
    <n v="0"/>
  </r>
  <r>
    <n v="1447"/>
    <s v="PR2"/>
    <s v="SP AMLA MURABBA 500 G X 24"/>
    <m/>
    <x v="0"/>
    <m/>
    <s v=""/>
    <m/>
    <n v="0"/>
    <n v="0"/>
  </r>
  <r>
    <n v="1448"/>
    <s v="PR20"/>
    <s v="SP KARELA PIC 800GX12"/>
    <m/>
    <x v="0"/>
    <m/>
    <d v="2020-12-30T00:00:00"/>
    <m/>
    <n v="21.17"/>
    <n v="-18.48"/>
  </r>
  <r>
    <n v="1449"/>
    <s v="PR21"/>
    <s v="SP LIME PICKLE 800GX12"/>
    <m/>
    <x v="0"/>
    <m/>
    <d v="2020-12-30T00:00:00"/>
    <m/>
    <n v="19.25"/>
    <n v="8.879999999999999"/>
  </r>
  <r>
    <n v="1450"/>
    <s v="PR22"/>
    <s v="SP LIME PICKLE 330 G X 12"/>
    <m/>
    <x v="0"/>
    <m/>
    <d v="2021-12-31T00:00:00"/>
    <m/>
    <n v="15"/>
    <n v="0"/>
  </r>
  <r>
    <n v="1451"/>
    <s v="PR23"/>
    <s v="SP MANGO PICKLE 800 G X 12  "/>
    <m/>
    <x v="0"/>
    <m/>
    <d v="2020-12-01T00:00:00"/>
    <m/>
    <n v="133.32999999999998"/>
    <n v="-13.310000000000002"/>
  </r>
  <r>
    <n v="1452"/>
    <s v="PR24"/>
    <s v="SP MIX PICKLE 2 KG X 12"/>
    <m/>
    <x v="0"/>
    <m/>
    <d v="2020-11-30T00:00:00"/>
    <m/>
    <n v="8"/>
    <n v="-71.760000000000005"/>
  </r>
  <r>
    <n v="1453"/>
    <s v="PR25"/>
    <s v="SP MIX PICKLE 800 G X 12"/>
    <m/>
    <x v="0"/>
    <m/>
    <d v="2020-12-01T00:00:00"/>
    <m/>
    <n v="119"/>
    <n v="-54.75"/>
  </r>
  <r>
    <n v="1454"/>
    <s v="PR26"/>
    <s v="SP PETHA 1KGX12"/>
    <m/>
    <x v="0"/>
    <m/>
    <s v=""/>
    <m/>
    <n v="0"/>
    <n v="0"/>
  </r>
  <r>
    <n v="1455"/>
    <s v="PR27"/>
    <s v="SP PETHA 3.8KGX4"/>
    <m/>
    <x v="0"/>
    <m/>
    <s v=""/>
    <m/>
    <n v="0"/>
    <n v="0"/>
  </r>
  <r>
    <n v="1456"/>
    <s v="PR28"/>
    <s v="SP RED CHILLI STUFFED 800GX12"/>
    <m/>
    <x v="0"/>
    <m/>
    <s v=""/>
    <m/>
    <n v="0"/>
    <n v="0"/>
  </r>
  <r>
    <n v="1457"/>
    <s v="PR29"/>
    <s v="SP SWEET LIME PICKLE 800GX12"/>
    <m/>
    <x v="0"/>
    <m/>
    <s v=""/>
    <m/>
    <n v="0"/>
    <n v="0"/>
  </r>
  <r>
    <n v="1458"/>
    <s v="PR3"/>
    <s v="SP AMLA MURBBA BIG 800GX 12 (plus 200g extra)"/>
    <m/>
    <x v="0"/>
    <m/>
    <s v=""/>
    <m/>
    <n v="0"/>
    <n v="0"/>
  </r>
  <r>
    <n v="1459"/>
    <s v="PR30"/>
    <s v="SP TURMERIC PICKLE 800GX12"/>
    <m/>
    <x v="0"/>
    <m/>
    <d v="2020-12-30T00:00:00"/>
    <m/>
    <n v="0.67"/>
    <n v="22"/>
  </r>
  <r>
    <n v="1460"/>
    <s v="PR31"/>
    <s v="SP ZIMIKAND PICKLE 800GX12"/>
    <m/>
    <x v="0"/>
    <m/>
    <d v="2020-12-30T00:00:00"/>
    <m/>
    <n v="18.920000000000002"/>
    <n v="69"/>
  </r>
  <r>
    <n v="1461"/>
    <s v="PR4"/>
    <s v="SP AMLA PICKLE 800 G X 12"/>
    <m/>
    <x v="0"/>
    <m/>
    <d v="2021-12-31T00:00:00"/>
    <m/>
    <n v="30"/>
    <n v="0"/>
  </r>
  <r>
    <n v="1462"/>
    <s v="PR5"/>
    <s v="SP APPLE MURABBA 1 KG X 6"/>
    <m/>
    <x v="0"/>
    <m/>
    <s v=""/>
    <m/>
    <n v="0"/>
    <n v="0"/>
  </r>
  <r>
    <n v="1463"/>
    <s v="PR6"/>
    <s v="SP APPLE MURABBA 800 G X 12"/>
    <m/>
    <x v="0"/>
    <m/>
    <s v=""/>
    <m/>
    <n v="0"/>
    <n v="0"/>
  </r>
  <r>
    <n v="1464"/>
    <s v="PR7"/>
    <s v="SP CARROT MURABBA 1 KG X 6"/>
    <m/>
    <x v="0"/>
    <m/>
    <s v=""/>
    <m/>
    <n v="0"/>
    <n v="0"/>
  </r>
  <r>
    <n v="1465"/>
    <s v="PR8"/>
    <s v="SP CARROT PICKLE 800GX12"/>
    <m/>
    <x v="0"/>
    <m/>
    <s v=""/>
    <m/>
    <n v="0"/>
    <n v="0"/>
  </r>
  <r>
    <n v="1466"/>
    <s v="PR9"/>
    <s v="SP DELA PICKLE 800GX12"/>
    <m/>
    <x v="0"/>
    <m/>
    <d v="2020-12-30T00:00:00"/>
    <m/>
    <n v="6.25"/>
    <n v="44"/>
  </r>
  <r>
    <n v="1467"/>
    <s v="Q1"/>
    <s v="QARSHI BAZOOROI SYRUP 800MLX12"/>
    <m/>
    <x v="0"/>
    <m/>
    <d v="2020-12-31T00:00:00"/>
    <m/>
    <n v="17.670000000000002"/>
    <n v="3.98"/>
  </r>
  <r>
    <n v="1468"/>
    <s v="Q2"/>
    <s v="QARSHI CARDAMOM SYRUP 800MLX12"/>
    <m/>
    <x v="0"/>
    <m/>
    <d v="2020-01-31T00:00:00"/>
    <m/>
    <n v="48"/>
    <n v="0"/>
  </r>
  <r>
    <n v="1469"/>
    <s v="Q3"/>
    <s v="QARSHI JAME SHIRIN SYRUP 800MLX12"/>
    <m/>
    <x v="0"/>
    <m/>
    <d v="2021-02-28T00:00:00"/>
    <m/>
    <n v="99"/>
    <n v="-20.28"/>
  </r>
  <r>
    <n v="1470"/>
    <s v="Q4"/>
    <s v="QARSHI ROSE WATER 500MLX12"/>
    <m/>
    <x v="0"/>
    <m/>
    <s v=""/>
    <m/>
    <n v="0"/>
    <n v="0"/>
  </r>
  <r>
    <n v="1471"/>
    <s v="Q5"/>
    <s v="QARSHI SANDAL SYRUP 800MLX12"/>
    <m/>
    <x v="0"/>
    <m/>
    <d v="2021-01-31T00:00:00"/>
    <m/>
    <n v="178"/>
    <n v="3"/>
  </r>
  <r>
    <n v="1472"/>
    <s v="Q6"/>
    <s v="QARSHI ALMOND SYRUP 800MLX12"/>
    <m/>
    <x v="0"/>
    <m/>
    <s v=""/>
    <m/>
    <n v="0"/>
    <n v="0"/>
  </r>
  <r>
    <n v="1473"/>
    <s v="R1"/>
    <s v="AALAH RICE 10KG X 2"/>
    <m/>
    <x v="0"/>
    <m/>
    <s v=""/>
    <m/>
    <n v="0"/>
    <n v="0"/>
  </r>
  <r>
    <n v="1474"/>
    <s v="R10"/>
    <s v="PAK KERNEL BASMATI 1 KG X 20"/>
    <m/>
    <x v="0"/>
    <m/>
    <d v="2021-09-30T00:00:00"/>
    <m/>
    <n v="22"/>
    <n v="-1702.5999999999997"/>
  </r>
  <r>
    <n v="1475"/>
    <s v="R100"/>
    <s v="RAW CHANA DAL 25KGX1"/>
    <m/>
    <x v="0"/>
    <m/>
    <d v="2021-08-30T00:00:00"/>
    <m/>
    <n v="523"/>
    <n v="21.7"/>
  </r>
  <r>
    <n v="1476"/>
    <s v="R101"/>
    <s v="RAW CHARGOUND 25KGX1"/>
    <m/>
    <x v="0"/>
    <m/>
    <s v=""/>
    <m/>
    <n v="0"/>
    <n v="0"/>
  </r>
  <r>
    <n v="1477"/>
    <s v="R102"/>
    <s v="RAW CHAR MAGAZ 25KGX1"/>
    <m/>
    <x v="0"/>
    <m/>
    <d v="2021-01-31T00:00:00"/>
    <m/>
    <n v="8"/>
    <n v="0"/>
  </r>
  <r>
    <n v="1478"/>
    <s v="R103"/>
    <s v="RAW CARDAMOM GREEN 25KG"/>
    <m/>
    <x v="0"/>
    <m/>
    <s v=""/>
    <m/>
    <n v="0"/>
    <n v="0"/>
  </r>
  <r>
    <n v="1479"/>
    <s v="R104"/>
    <s v="RAW DESICATED COCONUT MEDIUM 25KGX1"/>
    <m/>
    <x v="0"/>
    <m/>
    <s v=""/>
    <m/>
    <n v="0"/>
    <n v="0"/>
  </r>
  <r>
    <n v="1480"/>
    <s v="R105"/>
    <s v="RAW GOUND KATIRA 25KGX1"/>
    <m/>
    <x v="0"/>
    <m/>
    <d v="2020-08-30T00:00:00"/>
    <m/>
    <n v="2"/>
    <n v="0"/>
  </r>
  <r>
    <n v="1481"/>
    <s v="R107"/>
    <s v="RAW LAPSI FINE (KANSAR) 25KGX1"/>
    <m/>
    <x v="0"/>
    <m/>
    <s v=""/>
    <m/>
    <n v="0"/>
    <n v="0"/>
  </r>
  <r>
    <n v="1482"/>
    <s v="R108"/>
    <s v="RAW CINNAMON WHOLE 25KG"/>
    <m/>
    <x v="0"/>
    <m/>
    <s v=""/>
    <m/>
    <n v="0"/>
    <n v="0"/>
  </r>
  <r>
    <n v="1483"/>
    <s v="R109"/>
    <s v="RAW MILLET FLOUR 30KGX1"/>
    <m/>
    <x v="0"/>
    <m/>
    <s v=""/>
    <m/>
    <n v="0"/>
    <n v="0"/>
  </r>
  <r>
    <n v="1484"/>
    <s v="R11"/>
    <s v="PAK PARBOILED  20 KG X 1"/>
    <m/>
    <x v="0"/>
    <m/>
    <s v=""/>
    <m/>
    <n v="0"/>
    <n v="0"/>
  </r>
  <r>
    <n v="1485"/>
    <s v="R110"/>
    <s v="RAW MILLET FLOUR 20KGX1"/>
    <m/>
    <x v="0"/>
    <m/>
    <s v=""/>
    <m/>
    <n v="0"/>
    <n v="0"/>
  </r>
  <r>
    <n v="1486"/>
    <s v="R111"/>
    <s v="RAW MILLET SEEDS 50KGX1"/>
    <m/>
    <x v="0"/>
    <m/>
    <s v=""/>
    <m/>
    <n v="0"/>
    <n v="0"/>
  </r>
  <r>
    <n v="1487"/>
    <s v="R112"/>
    <s v="RAW MONG  FLOUR 30KGX1"/>
    <m/>
    <x v="0"/>
    <m/>
    <d v="2020-10-02T00:00:00"/>
    <m/>
    <n v="13"/>
    <n v="42.19"/>
  </r>
  <r>
    <n v="1488"/>
    <s v="R114"/>
    <s v="RAW KADO MILLET SEEDS 30KGX1"/>
    <m/>
    <x v="0"/>
    <m/>
    <s v=""/>
    <m/>
    <n v="0"/>
    <n v="0"/>
  </r>
  <r>
    <n v="1489"/>
    <s v="R115"/>
    <s v="RAW FLAX SEEDS 40KGX1"/>
    <m/>
    <x v="0"/>
    <m/>
    <s v=""/>
    <m/>
    <n v="0"/>
    <n v="0"/>
  </r>
  <r>
    <n v="1490"/>
    <s v="R116"/>
    <s v="RAW LAPSI COARSE 25KG"/>
    <m/>
    <x v="0"/>
    <m/>
    <s v=""/>
    <m/>
    <n v="0"/>
    <n v="0"/>
  </r>
  <r>
    <n v="1491"/>
    <s v="R12"/>
    <s v="PAK KERNEL BASMATI 10 KG X 2"/>
    <m/>
    <x v="0"/>
    <m/>
    <d v="2021-09-30T00:00:00"/>
    <m/>
    <n v="21"/>
    <n v="-4512.4400000000005"/>
  </r>
  <r>
    <n v="1492"/>
    <s v="R13"/>
    <s v="PAK KERNEL BASMATI 20 KG X 1"/>
    <m/>
    <x v="0"/>
    <m/>
    <d v="2021-05-30T00:00:00"/>
    <m/>
    <n v="1130"/>
    <n v="-3881.4700000000012"/>
  </r>
  <r>
    <n v="1493"/>
    <s v="R14"/>
    <s v="PAK KERNEL BASMATI 2 KG X 10"/>
    <m/>
    <x v="0"/>
    <m/>
    <d v="2021-09-30T00:00:00"/>
    <m/>
    <n v="460"/>
    <n v="-1433.9000000000005"/>
  </r>
  <r>
    <n v="1494"/>
    <s v="R15"/>
    <s v="PAK KERNEL BASMATI 5 KG X 4 "/>
    <m/>
    <x v="0"/>
    <m/>
    <d v="2021-11-30T00:00:00"/>
    <m/>
    <n v="-706"/>
    <n v="-29252.91999999994"/>
  </r>
  <r>
    <n v="1495"/>
    <s v="R17"/>
    <s v="PUNJAB KER.BASMATI 20KGX1"/>
    <m/>
    <x v="0"/>
    <m/>
    <s v=""/>
    <m/>
    <n v="0"/>
    <n v="0"/>
  </r>
  <r>
    <n v="1496"/>
    <s v="R18"/>
    <s v="PUNJAB KER.BASMATI 2KGX10"/>
    <m/>
    <x v="0"/>
    <m/>
    <s v=""/>
    <m/>
    <n v="0"/>
    <n v="0"/>
  </r>
  <r>
    <n v="1497"/>
    <s v="R19"/>
    <s v="PUNJAB KER.BASMATI RICE 5KGX4"/>
    <m/>
    <x v="0"/>
    <m/>
    <d v="2021-02-28T00:00:00"/>
    <m/>
    <n v="107"/>
    <n v="62.400000000000006"/>
  </r>
  <r>
    <n v="1498"/>
    <s v="R2"/>
    <s v="AALAH RICE 20KG X1"/>
    <m/>
    <x v="0"/>
    <m/>
    <s v=""/>
    <m/>
    <n v="0"/>
    <n v="0"/>
  </r>
  <r>
    <n v="1499"/>
    <s v="R20"/>
    <s v="PUNJAB KERNAL BAS PARBOILED 5KGX4"/>
    <m/>
    <x v="0"/>
    <m/>
    <d v="2021-02-03T00:00:00"/>
    <m/>
    <n v="165"/>
    <n v="-26.879999999999995"/>
  </r>
  <r>
    <n v="1500"/>
    <s v="R200"/>
    <s v="RAW BAJARA FLOUR 30KGX1"/>
    <m/>
    <x v="0"/>
    <m/>
    <d v="2020-10-02T00:00:00"/>
    <m/>
    <n v="21"/>
    <n v="1"/>
  </r>
  <r>
    <n v="1501"/>
    <s v="R201"/>
    <s v="RAW BLACK BEANS 25KG X1"/>
    <m/>
    <x v="0"/>
    <m/>
    <d v="2020-10-30T00:00:00"/>
    <m/>
    <n v="119"/>
    <n v="0"/>
  </r>
  <r>
    <n v="1502"/>
    <s v="R204"/>
    <s v="RAW SAMO 30KGX1"/>
    <m/>
    <x v="0"/>
    <m/>
    <d v="2021-11-30T00:00:00"/>
    <m/>
    <n v="32"/>
    <n v="0"/>
  </r>
  <r>
    <n v="1503"/>
    <s v="R21"/>
    <s v="PUNJAB KERNEL BAS PARBOILED20KGX1"/>
    <m/>
    <x v="0"/>
    <m/>
    <d v="2021-05-30T00:00:00"/>
    <m/>
    <n v="353"/>
    <n v="-1667.9499999999998"/>
  </r>
  <r>
    <n v="1504"/>
    <s v="R22"/>
    <s v="RAW DHANIA WHOLE 20KGX1"/>
    <m/>
    <x v="0"/>
    <m/>
    <d v="2020-03-31T00:00:00"/>
    <m/>
    <n v="23"/>
    <n v="30"/>
  </r>
  <r>
    <n v="1505"/>
    <s v="R23"/>
    <s v="RAW DHANIA WHOLE 25KGX1"/>
    <m/>
    <x v="0"/>
    <m/>
    <s v=""/>
    <m/>
    <n v="0"/>
    <n v="0"/>
  </r>
  <r>
    <n v="1506"/>
    <s v="R24"/>
    <s v="RAW DRY DATES 25 G X 1"/>
    <m/>
    <x v="0"/>
    <m/>
    <d v="2020-08-30T00:00:00"/>
    <m/>
    <n v="22"/>
    <n v="34.89"/>
  </r>
  <r>
    <n v="1507"/>
    <s v="R25"/>
    <s v="RAW FLAKE RICE 25KGX1"/>
    <m/>
    <x v="0"/>
    <m/>
    <s v=""/>
    <m/>
    <n v="0"/>
    <n v="0"/>
  </r>
  <r>
    <n v="1508"/>
    <s v="R26"/>
    <s v="RAW GREEN CHANA 25KGX1"/>
    <m/>
    <x v="0"/>
    <m/>
    <d v="2021-02-28T00:00:00"/>
    <m/>
    <n v="660"/>
    <n v="22.5"/>
  </r>
  <r>
    <n v="1509"/>
    <s v="R27"/>
    <s v="RAW HEERA RICE FLOUR 25KG"/>
    <m/>
    <x v="0"/>
    <m/>
    <s v=""/>
    <m/>
    <n v="0"/>
    <n v="0"/>
  </r>
  <r>
    <n v="1510"/>
    <s v="R28"/>
    <s v="RAW JEERA PWD 25KGX1"/>
    <m/>
    <x v="0"/>
    <m/>
    <s v=""/>
    <m/>
    <n v="0"/>
    <n v="0"/>
  </r>
  <r>
    <n v="1511"/>
    <s v="R29"/>
    <s v="RAW JEERA WHOLE 25G"/>
    <m/>
    <x v="0"/>
    <m/>
    <d v="2021-02-28T00:00:00"/>
    <m/>
    <n v="1"/>
    <n v="75"/>
  </r>
  <r>
    <n v="1512"/>
    <s v="R3"/>
    <s v="AALAH RICE 5KGX4 "/>
    <m/>
    <x v="0"/>
    <m/>
    <s v=""/>
    <m/>
    <n v="-69"/>
    <n v="-1653.2400000000002"/>
  </r>
  <r>
    <n v="1513"/>
    <s v="R30"/>
    <s v="RAW KALA CHANA 25KGX1"/>
    <m/>
    <x v="0"/>
    <m/>
    <d v="2021-03-31T00:00:00"/>
    <m/>
    <n v="583"/>
    <n v="36.26"/>
  </r>
  <r>
    <n v="1514"/>
    <s v="R31"/>
    <s v="RAW KALA NIMAK 25KGX1"/>
    <m/>
    <x v="0"/>
    <m/>
    <s v=""/>
    <m/>
    <n v="0"/>
    <n v="0"/>
  </r>
  <r>
    <n v="1515"/>
    <s v="R32"/>
    <s v="RAW KALONJI 25KGX1"/>
    <m/>
    <x v="0"/>
    <m/>
    <d v="2020-08-30T00:00:00"/>
    <m/>
    <n v="10"/>
    <n v="79.98"/>
  </r>
  <r>
    <n v="1516"/>
    <s v="R33"/>
    <s v="RAW KAMARKAS 25KGX1"/>
    <m/>
    <x v="0"/>
    <m/>
    <s v=""/>
    <m/>
    <n v="0"/>
    <n v="0"/>
  </r>
  <r>
    <n v="1517"/>
    <s v="R34"/>
    <s v="RAW MAKHANA 25KGX1"/>
    <m/>
    <x v="0"/>
    <m/>
    <s v=""/>
    <m/>
    <n v="0"/>
    <n v="0"/>
  </r>
  <r>
    <n v="1518"/>
    <s v="R35"/>
    <s v="RAW MASOOR DAL 20KGX1"/>
    <m/>
    <x v="0"/>
    <m/>
    <s v=""/>
    <m/>
    <n v="0"/>
    <n v="0"/>
  </r>
  <r>
    <n v="1519"/>
    <s v="R36"/>
    <s v="RAW MASOOR DAL 25KGX1 offerta "/>
    <m/>
    <x v="0"/>
    <m/>
    <d v="2021-08-01T00:00:00"/>
    <m/>
    <n v="714"/>
    <n v="-648"/>
  </r>
  <r>
    <n v="1520"/>
    <s v="R37"/>
    <s v="RAW MASOOR FOOTBALL20KGX1"/>
    <m/>
    <x v="0"/>
    <m/>
    <s v=""/>
    <m/>
    <n v="0"/>
    <n v="0"/>
  </r>
  <r>
    <n v="1521"/>
    <s v="R38"/>
    <s v="RAW MASOOR FOOTBALL25KGX1 offerta "/>
    <m/>
    <x v="0"/>
    <m/>
    <d v="2021-08-01T00:00:00"/>
    <m/>
    <n v="131"/>
    <n v="3"/>
  </r>
  <r>
    <n v="1522"/>
    <s v="R39"/>
    <s v="RAW MASOOR WHOLE 25KGX1"/>
    <m/>
    <x v="0"/>
    <m/>
    <d v="2020-08-30T00:00:00"/>
    <m/>
    <n v="654"/>
    <n v="17.5"/>
  </r>
  <r>
    <n v="1523"/>
    <s v="R4"/>
    <s v="HIM KERNEL BASMATI RICE 5 KG X 4"/>
    <m/>
    <x v="0"/>
    <m/>
    <s v=""/>
    <m/>
    <n v="0"/>
    <n v="0"/>
  </r>
  <r>
    <n v="1524"/>
    <s v="R40"/>
    <s v="RAW METHI SEEDS 25KGX1"/>
    <m/>
    <x v="0"/>
    <m/>
    <d v="2021-02-28T00:00:00"/>
    <m/>
    <n v="16"/>
    <n v="16.75"/>
  </r>
  <r>
    <n v="1525"/>
    <s v="R41"/>
    <s v="RAW MILK PWD FULL 25KGX1"/>
    <m/>
    <x v="0"/>
    <m/>
    <s v=""/>
    <m/>
    <n v="0"/>
    <n v="0"/>
  </r>
  <r>
    <n v="1526"/>
    <s v="R42"/>
    <s v="RAW MILK PWD SKIM 25KGX1"/>
    <m/>
    <x v="0"/>
    <m/>
    <s v=""/>
    <m/>
    <n v="0"/>
    <n v="0"/>
  </r>
  <r>
    <n v="1527"/>
    <s v="R43"/>
    <s v="RAW MOONG DAL 25KGX1"/>
    <m/>
    <x v="0"/>
    <m/>
    <d v="2021-12-02T00:00:00"/>
    <m/>
    <n v="442"/>
    <n v="50"/>
  </r>
  <r>
    <n v="1528"/>
    <s v="R44"/>
    <s v="RAW MOONG DAL CHILKA 25KGX1"/>
    <m/>
    <x v="0"/>
    <m/>
    <d v="2020-05-30T00:00:00"/>
    <m/>
    <n v="251"/>
    <n v="56"/>
  </r>
  <r>
    <n v="1529"/>
    <s v="R45"/>
    <s v="RAW MOONG WHOLE 25KGX1"/>
    <m/>
    <x v="0"/>
    <m/>
    <d v="2020-10-30T00:00:00"/>
    <m/>
    <n v="110"/>
    <n v="78"/>
  </r>
  <r>
    <n v="1530"/>
    <s v="R46"/>
    <s v="RAW MOTH 25KGX1"/>
    <m/>
    <x v="0"/>
    <m/>
    <d v="2021-10-30T00:00:00"/>
    <m/>
    <n v="885"/>
    <n v="22.25"/>
  </r>
  <r>
    <n v="1531"/>
    <s v="R47"/>
    <s v="RAW MUSTARD SEEDS 25KGX1"/>
    <m/>
    <x v="0"/>
    <m/>
    <d v="2021-02-28T00:00:00"/>
    <m/>
    <n v="21"/>
    <n v="37"/>
  </r>
  <r>
    <n v="1532"/>
    <s v="R48"/>
    <s v="RAW PISTA KERNAL10KGX1"/>
    <m/>
    <x v="0"/>
    <m/>
    <s v=""/>
    <m/>
    <n v="0"/>
    <n v="0"/>
  </r>
  <r>
    <n v="1533"/>
    <s v="R49"/>
    <s v="RAW PISTA ROASTED 10KGX1"/>
    <m/>
    <x v="0"/>
    <m/>
    <s v=""/>
    <m/>
    <n v="0"/>
    <n v="0"/>
  </r>
  <r>
    <n v="1534"/>
    <s v="R5"/>
    <s v="HIM KERNEL BASMATI RICE 10 KG X 2"/>
    <m/>
    <x v="0"/>
    <m/>
    <s v=""/>
    <m/>
    <n v="0"/>
    <n v="0"/>
  </r>
  <r>
    <n v="1535"/>
    <s v="R50"/>
    <s v="RAW POPPY SEEDS25KGX1"/>
    <m/>
    <x v="0"/>
    <m/>
    <d v="2020-06-30T00:00:00"/>
    <m/>
    <n v="25"/>
    <n v="0"/>
  </r>
  <r>
    <n v="1536"/>
    <s v="R51"/>
    <s v="RAW PUNCH PUREN 25KGX1"/>
    <m/>
    <x v="0"/>
    <m/>
    <s v=""/>
    <m/>
    <n v="0"/>
    <n v="0"/>
  </r>
  <r>
    <n v="1537"/>
    <s v="R52"/>
    <s v="RAW RAI 25KGX1"/>
    <m/>
    <x v="0"/>
    <m/>
    <s v=""/>
    <m/>
    <n v="0"/>
    <n v="0"/>
  </r>
  <r>
    <n v="1538"/>
    <s v="R53"/>
    <s v="RAW RATHY25KGX1"/>
    <m/>
    <x v="0"/>
    <m/>
    <s v=""/>
    <m/>
    <n v="0"/>
    <n v="0"/>
  </r>
  <r>
    <n v="1539"/>
    <s v="R54"/>
    <s v="RAW RED KIDNEY 25KGX1"/>
    <m/>
    <x v="0"/>
    <m/>
    <d v="2021-03-30T00:00:00"/>
    <m/>
    <n v="787"/>
    <n v="45.2"/>
  </r>
  <r>
    <n v="1540"/>
    <s v="R55"/>
    <s v="RAW REWDI 10KGX1"/>
    <m/>
    <x v="0"/>
    <m/>
    <s v=""/>
    <m/>
    <n v="0"/>
    <n v="0"/>
  </r>
  <r>
    <n v="1541"/>
    <s v="R56"/>
    <s v="RAW REWDI 200GX25"/>
    <m/>
    <x v="0"/>
    <m/>
    <s v=""/>
    <m/>
    <n v="0"/>
    <n v="0"/>
  </r>
  <r>
    <n v="1542"/>
    <s v="R57"/>
    <s v="RAW KER BASMATI 25KGX1"/>
    <m/>
    <x v="0"/>
    <m/>
    <s v=""/>
    <m/>
    <n v="0"/>
    <n v="0"/>
  </r>
  <r>
    <n v="1543"/>
    <s v="R58"/>
    <s v="RAW ROASTED CHANA 25KG"/>
    <m/>
    <x v="0"/>
    <m/>
    <d v="2020-08-31T00:00:00"/>
    <m/>
    <n v="120"/>
    <n v="1"/>
  </r>
  <r>
    <n v="1544"/>
    <s v="R59"/>
    <s v="RAW ROASTED CHANA15KGX1"/>
    <m/>
    <x v="0"/>
    <m/>
    <s v=""/>
    <m/>
    <n v="0"/>
    <n v="0"/>
  </r>
  <r>
    <n v="1545"/>
    <s v="R6"/>
    <s v="HIM KERNEL BASMATI RICE 20 KG X 1"/>
    <m/>
    <x v="0"/>
    <m/>
    <s v=""/>
    <m/>
    <n v="0"/>
    <n v="0"/>
  </r>
  <r>
    <n v="1546"/>
    <s v="R60"/>
    <s v="RAW SABUDANA 25KGX1"/>
    <m/>
    <x v="0"/>
    <m/>
    <d v="2021-10-31T00:00:00"/>
    <m/>
    <n v="10"/>
    <n v="30"/>
  </r>
  <r>
    <n v="1547"/>
    <s v="R61"/>
    <s v="RAW SESAME SEEDS 20KGX1"/>
    <m/>
    <x v="0"/>
    <m/>
    <s v=""/>
    <m/>
    <n v="0"/>
    <n v="0"/>
  </r>
  <r>
    <n v="1548"/>
    <s v="R62"/>
    <s v="RAW SESAME SEEDS BLACK 25KGX1"/>
    <m/>
    <x v="0"/>
    <m/>
    <s v=""/>
    <m/>
    <n v="0"/>
    <n v="0"/>
  </r>
  <r>
    <n v="1549"/>
    <s v="R63"/>
    <s v="RAW SESEAME SEEDS 25KGX1"/>
    <m/>
    <x v="0"/>
    <m/>
    <s v=""/>
    <m/>
    <n v="0"/>
    <n v="0"/>
  </r>
  <r>
    <n v="1550"/>
    <s v="R64"/>
    <s v="RAW SONGI 10 KGX1"/>
    <m/>
    <x v="0"/>
    <m/>
    <s v=""/>
    <m/>
    <n v="0"/>
    <n v="0"/>
  </r>
  <r>
    <n v="1551"/>
    <s v="R65"/>
    <s v="RAW SOONF(FENNEL)20KGX1"/>
    <m/>
    <x v="0"/>
    <m/>
    <s v=""/>
    <m/>
    <n v="0"/>
    <n v="0"/>
  </r>
  <r>
    <n v="1552"/>
    <s v="R66"/>
    <s v="RAW SOONF(FENNEL)25KGX1"/>
    <m/>
    <x v="0"/>
    <m/>
    <d v="2020-08-30T00:00:00"/>
    <m/>
    <n v="65"/>
    <n v="203.78"/>
  </r>
  <r>
    <n v="1553"/>
    <s v="R67"/>
    <s v="RAW SOYA CHUNKS2OKGX1"/>
    <m/>
    <x v="0"/>
    <m/>
    <d v="2021-01-02T00:00:00"/>
    <m/>
    <n v="38"/>
    <n v="38"/>
  </r>
  <r>
    <n v="1554"/>
    <s v="R68"/>
    <s v="RAW SOYA MINCE 20KG"/>
    <m/>
    <x v="0"/>
    <m/>
    <d v="2021-05-30T00:00:00"/>
    <m/>
    <n v="16"/>
    <n v="25"/>
  </r>
  <r>
    <n v="1555"/>
    <s v="R69"/>
    <s v="RAW SOYIA 25KGX1"/>
    <m/>
    <x v="0"/>
    <m/>
    <s v=""/>
    <m/>
    <n v="0"/>
    <n v="0"/>
  </r>
  <r>
    <n v="1556"/>
    <s v="R7"/>
    <s v="HIM SUPER PERBOILED RICE 20 KG X 1"/>
    <m/>
    <x v="0"/>
    <m/>
    <s v=""/>
    <m/>
    <n v="0"/>
    <n v="0"/>
  </r>
  <r>
    <n v="1557"/>
    <s v="R70"/>
    <s v="RAW SUGAR COATED25KG"/>
    <m/>
    <x v="0"/>
    <m/>
    <s v=""/>
    <m/>
    <n v="0"/>
    <n v="0"/>
  </r>
  <r>
    <n v="1558"/>
    <s v="R71"/>
    <s v="RAW SUGARCANDI 25KGX1"/>
    <m/>
    <x v="0"/>
    <m/>
    <d v="2020-08-30T00:00:00"/>
    <m/>
    <n v="1"/>
    <n v="48"/>
  </r>
  <r>
    <n v="1559"/>
    <s v="R72"/>
    <s v="RAW SUPARI TUKDA 25KG"/>
    <m/>
    <x v="0"/>
    <m/>
    <s v=""/>
    <m/>
    <n v="0"/>
    <n v="0"/>
  </r>
  <r>
    <n v="1560"/>
    <s v="R73"/>
    <s v="RAW SWEET MAKAHNA 25KGX1"/>
    <m/>
    <x v="0"/>
    <m/>
    <d v="2021-02-28T00:00:00"/>
    <m/>
    <n v="23"/>
    <n v="0"/>
  </r>
  <r>
    <n v="1561"/>
    <s v="R74"/>
    <s v="RAW TOOR DAL 25KGX1 "/>
    <m/>
    <x v="0"/>
    <m/>
    <s v=""/>
    <m/>
    <n v="0"/>
    <n v="0"/>
  </r>
  <r>
    <n v="1562"/>
    <s v="R75"/>
    <s v="RAW TUKHMALANGA 25KGX1"/>
    <m/>
    <x v="0"/>
    <m/>
    <d v="2020-08-30T00:00:00"/>
    <m/>
    <n v="10"/>
    <n v="48.99"/>
  </r>
  <r>
    <n v="1563"/>
    <s v="R76"/>
    <s v="RAW URID DAL CHILKA 25KGX1"/>
    <m/>
    <x v="0"/>
    <m/>
    <d v="2021-06-30T00:00:00"/>
    <m/>
    <n v="31"/>
    <n v="19.5"/>
  </r>
  <r>
    <n v="1564"/>
    <s v="R77"/>
    <s v="RAW URID DAL 25KGX1"/>
    <m/>
    <x v="0"/>
    <m/>
    <d v="2021-09-30T00:00:00"/>
    <m/>
    <n v="280"/>
    <n v="66"/>
  </r>
  <r>
    <n v="1565"/>
    <s v="R78"/>
    <s v="RAW URID WHOLE 25KGX1"/>
    <m/>
    <x v="0"/>
    <m/>
    <d v="2021-06-30T00:00:00"/>
    <m/>
    <n v="406"/>
    <n v="21.25"/>
  </r>
  <r>
    <n v="1566"/>
    <s v="R79"/>
    <s v="RAW WHITE BEANS 25KGX1"/>
    <m/>
    <x v="0"/>
    <m/>
    <s v=""/>
    <m/>
    <n v="0"/>
    <n v="0"/>
  </r>
  <r>
    <n v="1567"/>
    <s v="R80"/>
    <s v="RAW WSA SEMOLINA 25KG"/>
    <m/>
    <x v="0"/>
    <m/>
    <d v="2020-08-31T00:00:00"/>
    <m/>
    <n v="34"/>
    <n v="15"/>
  </r>
  <r>
    <n v="1568"/>
    <s v="R81"/>
    <s v="RAW AJWAIN 25 KG X 1"/>
    <m/>
    <x v="0"/>
    <m/>
    <d v="2020-10-02T00:00:00"/>
    <m/>
    <n v="65"/>
    <n v="135.26"/>
  </r>
  <r>
    <n v="1569"/>
    <s v="R82"/>
    <s v="RAW CHICK PEAS 25KGX1"/>
    <m/>
    <x v="0"/>
    <m/>
    <d v="2021-02-28T00:00:00"/>
    <m/>
    <n v="403"/>
    <n v="31.5"/>
  </r>
  <r>
    <n v="1570"/>
    <s v="R83"/>
    <s v="RAW CLOVES 25KGX1"/>
    <m/>
    <x v="0"/>
    <m/>
    <d v="2020-11-30T00:00:00"/>
    <m/>
    <n v="6"/>
    <n v="159"/>
  </r>
  <r>
    <n v="1571"/>
    <s v="R84"/>
    <s v="RAW COCO PWD25KGX1"/>
    <m/>
    <x v="0"/>
    <m/>
    <d v="2020-09-30T00:00:00"/>
    <m/>
    <n v="40"/>
    <n v="0"/>
  </r>
  <r>
    <n v="1572"/>
    <s v="R85"/>
    <s v="RAW ALMONDS 50 LB X 1"/>
    <m/>
    <x v="0"/>
    <m/>
    <d v="2021-03-31T00:00:00"/>
    <m/>
    <n v="175"/>
    <n v="-36"/>
  </r>
  <r>
    <n v="1573"/>
    <s v="R86"/>
    <s v="RAW CRACKED WHEAT 25KG"/>
    <m/>
    <x v="0"/>
    <m/>
    <s v=""/>
    <m/>
    <n v="0"/>
    <n v="0"/>
  </r>
  <r>
    <n v="1574"/>
    <s v="R87"/>
    <s v="RAW CRACKED WHEAT FINE 25KGX1"/>
    <m/>
    <x v="0"/>
    <m/>
    <s v=""/>
    <m/>
    <n v="0"/>
    <n v="0"/>
  </r>
  <r>
    <n v="1575"/>
    <s v="R88"/>
    <s v="RAW BLACK PEPPER WHOLE 25KGX1"/>
    <m/>
    <x v="0"/>
    <m/>
    <d v="2020-08-30T00:00:00"/>
    <m/>
    <n v="26"/>
    <n v="73.5"/>
  </r>
  <r>
    <n v="1576"/>
    <s v="R89"/>
    <s v="RAW BLACK EYE BEANS 25KGX1"/>
    <m/>
    <x v="0"/>
    <m/>
    <d v="2021-10-30T00:00:00"/>
    <m/>
    <n v="357"/>
    <n v="60"/>
  </r>
  <r>
    <n v="1577"/>
    <s v="R90"/>
    <s v="RAW ARACHIDI 4KGX1"/>
    <m/>
    <x v="0"/>
    <m/>
    <s v=""/>
    <m/>
    <n v="0"/>
    <n v="0"/>
  </r>
  <r>
    <n v="1578"/>
    <s v="R91"/>
    <s v="RAW AMLA DRY25KGX1"/>
    <m/>
    <x v="0"/>
    <m/>
    <s v=""/>
    <m/>
    <n v="0"/>
    <n v="0"/>
  </r>
  <r>
    <n v="1579"/>
    <s v="R92"/>
    <s v="RAW ALSI 25 KG X 1"/>
    <m/>
    <x v="0"/>
    <m/>
    <d v="2020-08-31T00:00:00"/>
    <m/>
    <n v="40"/>
    <n v="19.75"/>
  </r>
  <r>
    <n v="1580"/>
    <s v="R96"/>
    <s v="RAW CARDAMOM BLACK 25KGX1"/>
    <m/>
    <x v="0"/>
    <m/>
    <d v="2020-08-30T00:00:00"/>
    <m/>
    <n v="5"/>
    <n v="235"/>
  </r>
  <r>
    <n v="1581"/>
    <s v="R97"/>
    <s v="RAW CARDOMOM GREEN 5KGX8"/>
    <m/>
    <x v="0"/>
    <m/>
    <s v=""/>
    <m/>
    <n v="0"/>
    <n v="0"/>
  </r>
  <r>
    <n v="1582"/>
    <s v="R98"/>
    <s v="RAW CASHEW KERNELS 50LBX1"/>
    <m/>
    <x v="0"/>
    <m/>
    <d v="2021-01-31T00:00:00"/>
    <m/>
    <n v="88"/>
    <n v="0"/>
  </r>
  <r>
    <n v="1583"/>
    <s v="R99"/>
    <s v="RAW CASHEW KERNELS10KGX2"/>
    <m/>
    <x v="0"/>
    <m/>
    <s v=""/>
    <m/>
    <n v="0"/>
    <n v="0"/>
  </r>
  <r>
    <n v="1584"/>
    <s v="RA25"/>
    <s v="RAW FLAKE RICE 30KG"/>
    <m/>
    <x v="0"/>
    <m/>
    <d v="2020-10-02T00:00:00"/>
    <m/>
    <n v="89"/>
    <n v="90"/>
  </r>
  <r>
    <n v="1585"/>
    <s v="RA29"/>
    <s v="RAW JEERA WHOLE 30KG"/>
    <m/>
    <x v="0"/>
    <m/>
    <d v="2020-10-31T00:00:00"/>
    <m/>
    <n v="53"/>
    <n v="145"/>
  </r>
  <r>
    <n v="1586"/>
    <s v="RA58"/>
    <s v="RAW ROASTED CHANA 30KG"/>
    <m/>
    <x v="0"/>
    <m/>
    <d v="2020-10-30T00:00:00"/>
    <m/>
    <n v="230"/>
    <n v="39"/>
  </r>
  <r>
    <n v="1587"/>
    <s v="RB1"/>
    <s v="RB ANAR JUICE 1 LT X 12"/>
    <m/>
    <x v="0"/>
    <m/>
    <d v="2020-02-28T00:00:00"/>
    <m/>
    <n v="75"/>
    <n v="-25.86"/>
  </r>
  <r>
    <n v="1588"/>
    <s v="RB10"/>
    <s v="RB LYCHEE CANS 330 ML X 24"/>
    <m/>
    <x v="0"/>
    <m/>
    <d v="2020-08-31T00:00:00"/>
    <m/>
    <n v="78"/>
    <n v="-15.57"/>
  </r>
  <r>
    <n v="1589"/>
    <s v="RB11"/>
    <s v="RB LYCHEE JUICE 1 LT X 12 "/>
    <m/>
    <x v="0"/>
    <m/>
    <d v="2020-11-30T00:00:00"/>
    <m/>
    <n v="216"/>
    <n v="-97.070000000000022"/>
  </r>
  <r>
    <n v="1590"/>
    <s v="RB12"/>
    <s v="RB LYCHEE JUICE 288 ML X 27"/>
    <m/>
    <x v="0"/>
    <m/>
    <d v="2020-06-30T00:00:00"/>
    <m/>
    <n v="39"/>
    <n v="-3.0299999999999994"/>
  </r>
  <r>
    <n v="1591"/>
    <s v="RB13"/>
    <s v="RB MANGO CANS 330 ML X 24 offerta "/>
    <m/>
    <x v="0"/>
    <m/>
    <s v=""/>
    <m/>
    <n v="0"/>
    <n v="0"/>
  </r>
  <r>
    <n v="1592"/>
    <s v="RB14"/>
    <s v="RB MANGO JUICE 1 LT X 12 "/>
    <m/>
    <x v="0"/>
    <m/>
    <d v="2020-02-28T00:00:00"/>
    <m/>
    <n v="83"/>
    <n v="-9.5800000000000054"/>
  </r>
  <r>
    <n v="1593"/>
    <s v="RB15"/>
    <s v="RB MANGO JUICE 288 ML X 27"/>
    <m/>
    <x v="0"/>
    <m/>
    <s v=""/>
    <m/>
    <n v="0"/>
    <n v="0"/>
  </r>
  <r>
    <n v="1594"/>
    <s v="RB16"/>
    <s v="RB PAPAYA JUICE 1 LT X 12"/>
    <m/>
    <x v="0"/>
    <m/>
    <s v=""/>
    <m/>
    <n v="0"/>
    <n v="0"/>
  </r>
  <r>
    <n v="1595"/>
    <s v="RB17"/>
    <s v="RB PASSION FRUIT 1 LT X 12"/>
    <m/>
    <x v="0"/>
    <m/>
    <d v="2020-11-30T00:00:00"/>
    <m/>
    <n v="72"/>
    <n v="-20.67"/>
  </r>
  <r>
    <n v="1596"/>
    <s v="RB18"/>
    <s v="RB TROPICAL FRUITS 1 LT X 12"/>
    <m/>
    <x v="0"/>
    <m/>
    <s v=""/>
    <m/>
    <n v="0"/>
    <n v="0"/>
  </r>
  <r>
    <n v="1597"/>
    <s v="RB19"/>
    <s v="RB WATERMELON DRINK 1 LT X 12"/>
    <m/>
    <x v="0"/>
    <m/>
    <s v=""/>
    <m/>
    <n v="0"/>
    <n v="0"/>
  </r>
  <r>
    <n v="1598"/>
    <s v="RB2"/>
    <s v="RB ANAR JUICE 288 ML X 27"/>
    <m/>
    <x v="0"/>
    <m/>
    <s v=""/>
    <m/>
    <n v="0"/>
    <n v="0"/>
  </r>
  <r>
    <n v="1599"/>
    <s v="RB3"/>
    <s v="RB COCONUT PINEAPPLE JUICE 1 LT X 12"/>
    <m/>
    <x v="0"/>
    <m/>
    <d v="2020-02-28T00:00:00"/>
    <m/>
    <n v="87"/>
    <n v="-6.5799999999999983"/>
  </r>
  <r>
    <n v="1600"/>
    <s v="RB4"/>
    <s v="RB COCONUT WATER 1 LT X 6"/>
    <m/>
    <x v="0"/>
    <m/>
    <s v=""/>
    <m/>
    <n v="0"/>
    <n v="0"/>
  </r>
  <r>
    <n v="1601"/>
    <s v="RB5"/>
    <s v="RB COCOUNT PINEAPPLE 288 ML X 27"/>
    <m/>
    <x v="0"/>
    <m/>
    <d v="2020-09-30T00:00:00"/>
    <m/>
    <n v="19"/>
    <n v="-3.6400000000000015"/>
  </r>
  <r>
    <n v="1602"/>
    <s v="RB6"/>
    <s v="RB GUANABNA 1 LT X 12"/>
    <m/>
    <x v="0"/>
    <m/>
    <d v="2020-06-30T00:00:00"/>
    <m/>
    <n v="23"/>
    <n v="-45.93"/>
  </r>
  <r>
    <n v="1603"/>
    <s v="RB7"/>
    <s v="RB GUAVA CANS 330 ML X 24 "/>
    <m/>
    <x v="0"/>
    <m/>
    <s v=""/>
    <m/>
    <n v="0"/>
    <n v="0"/>
  </r>
  <r>
    <n v="1604"/>
    <s v="RB8"/>
    <s v="RB GUAVA JUICE 1 LT X 12 "/>
    <m/>
    <x v="0"/>
    <m/>
    <d v="2020-02-28T00:00:00"/>
    <m/>
    <n v="150"/>
    <n v="-35.740000000000009"/>
  </r>
  <r>
    <n v="1605"/>
    <s v="RB9"/>
    <s v="RB GUAVA JUICE 288 ML X 27"/>
    <m/>
    <x v="0"/>
    <m/>
    <s v=""/>
    <m/>
    <n v="0"/>
    <n v="0"/>
  </r>
  <r>
    <n v="1606"/>
    <s v="RE1"/>
    <s v="VINEGAR RENAL ORCH 310 ML X 12"/>
    <m/>
    <x v="0"/>
    <m/>
    <s v=""/>
    <m/>
    <n v="0"/>
    <n v="0"/>
  </r>
  <r>
    <n v="1607"/>
    <s v="RE2"/>
    <s v="VINEGAR RENAL ORCH 810 ML X 12"/>
    <m/>
    <x v="0"/>
    <m/>
    <s v=""/>
    <m/>
    <n v="0"/>
    <n v="0"/>
  </r>
  <r>
    <n v="1608"/>
    <s v="RG1"/>
    <s v="REG JUICE ANAR  2 LT X 6"/>
    <m/>
    <x v="0"/>
    <m/>
    <d v="2020-01-19T00:00:00"/>
    <m/>
    <n v="65"/>
    <n v="17.2"/>
  </r>
  <r>
    <n v="1609"/>
    <s v="RG10"/>
    <s v="REG B GUJRATI MIX 400 G X 8"/>
    <m/>
    <x v="0"/>
    <m/>
    <s v=""/>
    <m/>
    <n v="0"/>
    <n v="0"/>
  </r>
  <r>
    <n v="1610"/>
    <s v="RG11"/>
    <s v="REG B KASHMIRI MIX 400 G X 8"/>
    <m/>
    <x v="0"/>
    <m/>
    <s v=""/>
    <m/>
    <n v="0"/>
    <n v="0"/>
  </r>
  <r>
    <n v="1611"/>
    <s v="RG12"/>
    <s v="REG B LAHORI MIX 400 G X 8"/>
    <m/>
    <x v="0"/>
    <m/>
    <s v=""/>
    <m/>
    <n v="0"/>
    <n v="0"/>
  </r>
  <r>
    <n v="1612"/>
    <s v="RG13"/>
    <s v="REG JUICE LYCHEE  2 LT X 6  "/>
    <m/>
    <x v="0"/>
    <m/>
    <s v=""/>
    <m/>
    <n v="0"/>
    <n v="0"/>
  </r>
  <r>
    <n v="1613"/>
    <s v="RG14"/>
    <s v="REG JUICE MANGO  2 LT X 6"/>
    <m/>
    <x v="0"/>
    <m/>
    <s v=""/>
    <m/>
    <n v="0"/>
    <n v="0"/>
  </r>
  <r>
    <n v="1614"/>
    <s v="RG15"/>
    <s v="REG PHENNY 200 G X 16"/>
    <m/>
    <x v="0"/>
    <m/>
    <s v=""/>
    <m/>
    <n v="0"/>
    <n v="0"/>
  </r>
  <r>
    <n v="1615"/>
    <s v="RG16"/>
    <s v="REG JUICE PINK GUAVA  2 LT X 6"/>
    <m/>
    <x v="0"/>
    <m/>
    <s v=""/>
    <m/>
    <n v="0"/>
    <n v="0"/>
  </r>
  <r>
    <n v="1616"/>
    <s v="RG17"/>
    <s v="REG B PUNJABI MIX 400 G X 8"/>
    <m/>
    <x v="0"/>
    <m/>
    <s v=""/>
    <m/>
    <n v="0"/>
    <n v="0"/>
  </r>
  <r>
    <n v="1617"/>
    <s v="RG18"/>
    <s v="REG SWEET BAKAR KHANI X 12"/>
    <m/>
    <x v="0"/>
    <m/>
    <s v=""/>
    <m/>
    <n v="0"/>
    <n v="0"/>
  </r>
  <r>
    <n v="1618"/>
    <s v="RG19"/>
    <s v="REG B TRADITIONAL MIX 400 G X 8"/>
    <m/>
    <x v="0"/>
    <m/>
    <s v=""/>
    <m/>
    <n v="0"/>
    <n v="0"/>
  </r>
  <r>
    <n v="1619"/>
    <s v="RG2"/>
    <s v="REG B BOMBAY MIX 400 G X 8"/>
    <m/>
    <x v="0"/>
    <m/>
    <s v=""/>
    <m/>
    <n v="0"/>
    <n v="0"/>
  </r>
  <r>
    <n v="1620"/>
    <s v="RG20"/>
    <s v="REG VERMICELLI 200 G X 48"/>
    <m/>
    <x v="0"/>
    <m/>
    <s v=""/>
    <m/>
    <n v="0"/>
    <n v="0"/>
  </r>
  <r>
    <n v="1621"/>
    <s v="RG21"/>
    <s v="REG JUICE PEACH  2LTX6"/>
    <m/>
    <x v="0"/>
    <m/>
    <s v=""/>
    <m/>
    <n v="0"/>
    <n v="0"/>
  </r>
  <r>
    <n v="1622"/>
    <s v="RG22"/>
    <s v="REG JUICE MIX FRUIT 2LTX6"/>
    <m/>
    <x v="0"/>
    <m/>
    <s v=""/>
    <m/>
    <n v="0"/>
    <n v="0"/>
  </r>
  <r>
    <n v="1623"/>
    <s v="RG23"/>
    <s v="REG B CHEVDA MIX X 8"/>
    <m/>
    <x v="0"/>
    <m/>
    <s v=""/>
    <m/>
    <n v="0"/>
    <n v="0"/>
  </r>
  <r>
    <n v="1624"/>
    <s v="RG24"/>
    <s v="REG B HOT BOMBAY X 8"/>
    <m/>
    <x v="0"/>
    <m/>
    <s v=""/>
    <m/>
    <n v="0"/>
    <n v="0"/>
  </r>
  <r>
    <n v="1625"/>
    <s v="RG25"/>
    <s v="REG B SPICY MIX X 8"/>
    <m/>
    <x v="0"/>
    <m/>
    <s v=""/>
    <m/>
    <n v="0"/>
    <n v="0"/>
  </r>
  <r>
    <n v="1626"/>
    <s v="RG3"/>
    <s v="REG B BOONDI 400 G X 8"/>
    <m/>
    <x v="0"/>
    <m/>
    <s v=""/>
    <m/>
    <n v="0"/>
    <n v="0"/>
  </r>
  <r>
    <n v="1627"/>
    <s v="RG4"/>
    <s v="KCB  CAKE RUSK  X 10"/>
    <m/>
    <x v="0"/>
    <m/>
    <s v=""/>
    <m/>
    <n v="0"/>
    <n v="0"/>
  </r>
  <r>
    <n v="1628"/>
    <s v="RG5"/>
    <s v="REG B CHANA DAL 400 G X 8"/>
    <m/>
    <x v="0"/>
    <m/>
    <s v=""/>
    <m/>
    <n v="0"/>
    <n v="0"/>
  </r>
  <r>
    <n v="1629"/>
    <s v="RG6"/>
    <s v="REG B CHILLI CORN 400 G X 8"/>
    <m/>
    <x v="0"/>
    <m/>
    <s v=""/>
    <m/>
    <n v="0"/>
    <n v="0"/>
  </r>
  <r>
    <n v="1630"/>
    <s v="RG7"/>
    <s v="REG B CHIN CHIN 400 G X 8 "/>
    <m/>
    <x v="0"/>
    <m/>
    <d v="2020-07-04T00:00:00"/>
    <m/>
    <n v="28"/>
    <n v="-46"/>
  </r>
  <r>
    <n v="1631"/>
    <s v="RG8"/>
    <s v="REG B GHTATIA MIX 400 G X 8"/>
    <m/>
    <x v="0"/>
    <m/>
    <s v=""/>
    <m/>
    <n v="0"/>
    <n v="0"/>
  </r>
  <r>
    <n v="1632"/>
    <s v="RG9"/>
    <s v="REG B GREEN PEAS 400 G X 8 "/>
    <m/>
    <x v="0"/>
    <m/>
    <s v=""/>
    <m/>
    <n v="0"/>
    <n v="0"/>
  </r>
  <r>
    <n v="1633"/>
    <s v="RGA1"/>
    <s v="REG B SPICY CHICK PEAS 400X8"/>
    <m/>
    <x v="0"/>
    <m/>
    <s v=""/>
    <m/>
    <n v="0"/>
    <n v="0"/>
  </r>
  <r>
    <n v="1634"/>
    <s v="RP1"/>
    <s v="RP ACHARI CHICKEN MAS 100GX10"/>
    <m/>
    <x v="0"/>
    <m/>
    <s v=""/>
    <m/>
    <n v="0"/>
    <n v="0"/>
  </r>
  <r>
    <n v="1635"/>
    <s v="RP10"/>
    <s v="RP CHIKEN BIRAYANI  MAS 100GX10"/>
    <m/>
    <x v="0"/>
    <m/>
    <s v=""/>
    <m/>
    <n v="0"/>
    <n v="0"/>
  </r>
  <r>
    <n v="1636"/>
    <s v="RP11"/>
    <s v="RP CHAT MASALA100GX10"/>
    <m/>
    <x v="0"/>
    <m/>
    <s v=""/>
    <m/>
    <n v="0"/>
    <n v="0"/>
  </r>
  <r>
    <n v="1637"/>
    <s v="RP12"/>
    <s v="RP CHHOLEY MASALA100GX10"/>
    <m/>
    <x v="0"/>
    <m/>
    <s v=""/>
    <m/>
    <n v="0"/>
    <n v="0"/>
  </r>
  <r>
    <n v="1638"/>
    <s v="RP13"/>
    <s v="RP CHICKEN MASALA100GX10"/>
    <m/>
    <x v="0"/>
    <m/>
    <d v="2020-08-30T00:00:00"/>
    <m/>
    <n v="5"/>
    <n v="0.79"/>
  </r>
  <r>
    <n v="1639"/>
    <s v="RP14"/>
    <s v="RP CHUTNEY PODINA MAS 100GX10"/>
    <m/>
    <x v="0"/>
    <m/>
    <s v=""/>
    <m/>
    <n v="0"/>
    <n v="0"/>
  </r>
  <r>
    <n v="1640"/>
    <s v="RP15"/>
    <s v="RP DHANIA PWD 100GX10"/>
    <m/>
    <x v="0"/>
    <m/>
    <s v=""/>
    <m/>
    <n v="0"/>
    <n v="0"/>
  </r>
  <r>
    <n v="1641"/>
    <s v="RP16"/>
    <s v="RP GARAM MASALA100GX10"/>
    <m/>
    <x v="0"/>
    <m/>
    <s v=""/>
    <m/>
    <n v="0"/>
    <n v="0"/>
  </r>
  <r>
    <n v="1642"/>
    <s v="RP17"/>
    <s v="RP HALDI PWD 100GX10"/>
    <m/>
    <x v="0"/>
    <m/>
    <s v=""/>
    <m/>
    <n v="0"/>
    <n v="0"/>
  </r>
  <r>
    <n v="1643"/>
    <s v="RP18"/>
    <s v="RP JALJEERA MAS100GX10"/>
    <m/>
    <x v="0"/>
    <m/>
    <s v=""/>
    <m/>
    <n v="0"/>
    <n v="0"/>
  </r>
  <r>
    <n v="1644"/>
    <s v="RP19"/>
    <s v="RP KARAHI GHOST MAS 100GX10"/>
    <m/>
    <x v="0"/>
    <m/>
    <s v=""/>
    <m/>
    <n v="0"/>
    <n v="0"/>
  </r>
  <r>
    <n v="1645"/>
    <s v="RP2"/>
    <s v="RP ALOO PARATHA MAS100GX10"/>
    <m/>
    <x v="0"/>
    <m/>
    <s v=""/>
    <m/>
    <n v="0"/>
    <n v="0"/>
  </r>
  <r>
    <n v="1646"/>
    <s v="RP20"/>
    <s v="RP KARAHI PANEER100GX10"/>
    <m/>
    <x v="0"/>
    <m/>
    <s v=""/>
    <m/>
    <n v="0"/>
    <n v="0"/>
  </r>
  <r>
    <n v="1647"/>
    <s v="RP21"/>
    <s v="RP KASOORI METHI 500GX12"/>
    <m/>
    <x v="0"/>
    <m/>
    <s v=""/>
    <m/>
    <n v="0"/>
    <n v="0"/>
  </r>
  <r>
    <n v="1648"/>
    <s v="RP22"/>
    <s v="RP MEAT CURRY MAS 100GX10"/>
    <m/>
    <x v="0"/>
    <m/>
    <s v=""/>
    <m/>
    <n v="0"/>
    <n v="0"/>
  </r>
  <r>
    <n v="1649"/>
    <s v="RP23"/>
    <s v="RP BUTTER CHIKEN MASALA 100GX10"/>
    <m/>
    <x v="0"/>
    <m/>
    <s v=""/>
    <m/>
    <n v="0"/>
    <n v="0"/>
  </r>
  <r>
    <n v="1650"/>
    <s v="RP24"/>
    <s v="RP PALAK PANEER MAS100GX10"/>
    <m/>
    <x v="0"/>
    <m/>
    <s v=""/>
    <m/>
    <n v="0"/>
    <n v="0"/>
  </r>
  <r>
    <n v="1651"/>
    <s v="RP25"/>
    <s v="RP SAMBAR MAS 100GX10"/>
    <m/>
    <x v="0"/>
    <m/>
    <s v=""/>
    <m/>
    <n v="0"/>
    <n v="0"/>
  </r>
  <r>
    <n v="1652"/>
    <s v="RP26"/>
    <s v="RP SHAHI PANEER MAS100GX10"/>
    <m/>
    <x v="0"/>
    <m/>
    <s v=""/>
    <m/>
    <n v="0"/>
    <n v="0"/>
  </r>
  <r>
    <n v="1653"/>
    <s v="RP27"/>
    <s v="RP T-PLUS MAS 35GX10"/>
    <m/>
    <x v="0"/>
    <m/>
    <s v=""/>
    <m/>
    <n v="0"/>
    <n v="0"/>
  </r>
  <r>
    <n v="1654"/>
    <s v="RP28"/>
    <s v="RP VEG.KING MAS100GX10"/>
    <m/>
    <x v="0"/>
    <m/>
    <s v=""/>
    <m/>
    <n v="0"/>
    <n v="0"/>
  </r>
  <r>
    <n v="1655"/>
    <s v="RP29"/>
    <s v="RP VERMICILLE 200GX60"/>
    <m/>
    <x v="0"/>
    <m/>
    <s v=""/>
    <m/>
    <n v="0"/>
    <n v="0"/>
  </r>
  <r>
    <n v="1656"/>
    <s v="RP3"/>
    <s v="RP AMCHUR PWD MAS 100GX10"/>
    <m/>
    <x v="0"/>
    <m/>
    <s v=""/>
    <m/>
    <n v="0"/>
    <n v="0"/>
  </r>
  <r>
    <n v="1657"/>
    <s v="RP4"/>
    <s v="RP ANARDANA PWD MAS100GX10"/>
    <m/>
    <x v="0"/>
    <m/>
    <s v=""/>
    <m/>
    <n v="0"/>
    <n v="0"/>
  </r>
  <r>
    <n v="1658"/>
    <s v="RP5"/>
    <s v="RP KORMA  MAS 100GX10"/>
    <m/>
    <x v="0"/>
    <m/>
    <d v="2020-08-30T00:00:00"/>
    <m/>
    <n v="8"/>
    <n v="1"/>
  </r>
  <r>
    <n v="1659"/>
    <s v="RP6"/>
    <s v="RP MUTTON CURRY MAS 100GX10"/>
    <m/>
    <x v="0"/>
    <m/>
    <d v="2020-08-30T00:00:00"/>
    <m/>
    <n v="6"/>
    <n v="0"/>
  </r>
  <r>
    <n v="1660"/>
    <s v="RP7"/>
    <s v="RP BAIGAN BHARTA MAS 100GX10"/>
    <m/>
    <x v="0"/>
    <m/>
    <s v=""/>
    <m/>
    <n v="0"/>
    <n v="0"/>
  </r>
  <r>
    <n v="1661"/>
    <s v="RP8"/>
    <s v="RP BHUNA JEERA CHAT MAS 100GX10"/>
    <m/>
    <x v="0"/>
    <m/>
    <s v=""/>
    <m/>
    <n v="0"/>
    <n v="0"/>
  </r>
  <r>
    <n v="1662"/>
    <s v="RP9"/>
    <s v="RP BOMBAY BIRYANI MAS100GX10"/>
    <m/>
    <x v="0"/>
    <m/>
    <s v=""/>
    <m/>
    <n v="0"/>
    <n v="0"/>
  </r>
  <r>
    <n v="1663"/>
    <s v="SF023"/>
    <s v="SFI SOY SAUCE 220 G X 24"/>
    <m/>
    <x v="0"/>
    <m/>
    <d v="2020-07-09T00:00:00"/>
    <m/>
    <n v="62"/>
    <n v="-72.459999999999994"/>
  </r>
  <r>
    <n v="1664"/>
    <s v="SF1"/>
    <s v="SFI BS DRINK ANANAS 290 ML X 24"/>
    <m/>
    <x v="0"/>
    <m/>
    <s v=""/>
    <m/>
    <n v="0"/>
    <n v="0"/>
  </r>
  <r>
    <n v="1665"/>
    <s v="SF10"/>
    <s v="SFI COCONUT OIL 480 ML X 12 NO"/>
    <m/>
    <x v="0"/>
    <m/>
    <s v=""/>
    <m/>
    <n v="0"/>
    <n v="0"/>
  </r>
  <r>
    <n v="1666"/>
    <s v="SF11"/>
    <s v="SFI OIL MUSTARD 500 ML X 12"/>
    <m/>
    <x v="0"/>
    <m/>
    <d v="2020-01-03T00:00:00"/>
    <m/>
    <n v="121"/>
    <n v="-32.28"/>
  </r>
  <r>
    <n v="1667"/>
    <s v="SF12"/>
    <s v="SFI PARBOILED RICE 10 KG X 2"/>
    <m/>
    <x v="0"/>
    <m/>
    <s v=""/>
    <m/>
    <n v="0"/>
    <n v="0"/>
  </r>
  <r>
    <n v="1668"/>
    <s v="SF13"/>
    <s v="SFI PERBOILED RISO 20 KG X 1 "/>
    <m/>
    <x v="0"/>
    <m/>
    <d v="2021-08-30T00:00:00"/>
    <m/>
    <n v="1720"/>
    <n v="-7506.4699999999993"/>
  </r>
  <r>
    <n v="1669"/>
    <s v="SF14"/>
    <s v="SFI PLUM SAUCE 345 G X 24"/>
    <m/>
    <x v="0"/>
    <m/>
    <s v=""/>
    <m/>
    <n v="0"/>
    <n v="0"/>
  </r>
  <r>
    <n v="1670"/>
    <s v="SF15"/>
    <s v="SFI SWEET CHICKEN CHILLI SAUCE BIG X 12"/>
    <m/>
    <x v="0"/>
    <m/>
    <d v="2020-07-30T00:00:00"/>
    <m/>
    <n v="-37"/>
    <n v="-803.00999999999988"/>
  </r>
  <r>
    <n v="1671"/>
    <s v="SF16"/>
    <s v="SFI SWEET CHILLI SAUCE SMALL X 24"/>
    <m/>
    <x v="0"/>
    <m/>
    <d v="2020-07-09T00:00:00"/>
    <m/>
    <n v="67"/>
    <n v="-40.94"/>
  </r>
  <r>
    <n v="1672"/>
    <s v="SF17"/>
    <s v="SFI TANDOOR X 1"/>
    <m/>
    <x v="0"/>
    <m/>
    <d v="2019-12-31T00:00:00"/>
    <m/>
    <n v="303"/>
    <n v="-760.91"/>
  </r>
  <r>
    <n v="1673"/>
    <s v="SF18"/>
    <s v="SFI COCONUT MILK WITH PULP 290MLX24"/>
    <m/>
    <x v="0"/>
    <m/>
    <s v=""/>
    <m/>
    <n v="0"/>
    <n v="0"/>
  </r>
  <r>
    <n v="1674"/>
    <s v="SF19"/>
    <s v="SFI BS COCONUT JUICE WITH PULP 290MLX24"/>
    <m/>
    <x v="0"/>
    <m/>
    <d v="2020-04-30T00:00:00"/>
    <m/>
    <n v="140"/>
    <n v="29.4"/>
  </r>
  <r>
    <n v="1675"/>
    <s v="SF2"/>
    <s v="SFI BS DRINK ANAR   290 ML X 24"/>
    <m/>
    <x v="0"/>
    <m/>
    <s v=""/>
    <m/>
    <n v="0"/>
    <n v="0"/>
  </r>
  <r>
    <n v="1676"/>
    <s v="SF20"/>
    <s v="SFI BS TAMARIND JUICE 290MLX24"/>
    <m/>
    <x v="0"/>
    <m/>
    <s v=""/>
    <m/>
    <n v="0"/>
    <n v="0"/>
  </r>
  <r>
    <n v="1677"/>
    <s v="SF21"/>
    <s v="SFI FALOODA DRINK  ROSE 290MLX24"/>
    <m/>
    <x v="0"/>
    <m/>
    <s v=""/>
    <m/>
    <n v="0"/>
    <n v="0"/>
  </r>
  <r>
    <n v="1678"/>
    <s v="SF22"/>
    <s v="SFI FALOODA DRINK MANGO 290MLX24"/>
    <m/>
    <x v="0"/>
    <m/>
    <s v=""/>
    <m/>
    <n v="0"/>
    <n v="0"/>
  </r>
  <r>
    <n v="1679"/>
    <s v="SF23"/>
    <s v="SFI FALOODA DRINK LYCHEE 290MLX24"/>
    <m/>
    <x v="0"/>
    <m/>
    <s v=""/>
    <m/>
    <n v="0"/>
    <n v="0"/>
  </r>
  <r>
    <n v="1680"/>
    <s v="SF24"/>
    <s v="SFI FALOODA DRINK STRAWBEERY 290MLX24"/>
    <m/>
    <x v="0"/>
    <m/>
    <s v=""/>
    <m/>
    <n v="0"/>
    <n v="0"/>
  </r>
  <r>
    <n v="1681"/>
    <s v="SF25"/>
    <s v="SFI FALOODA DRINK  ALMOND 290MLX24"/>
    <m/>
    <x v="0"/>
    <m/>
    <s v=""/>
    <m/>
    <n v="0"/>
    <n v="0"/>
  </r>
  <r>
    <n v="1682"/>
    <s v="SF26"/>
    <s v="SFI FALOODA DRINK  BANANA 290MLX24"/>
    <m/>
    <x v="0"/>
    <m/>
    <s v=""/>
    <m/>
    <n v="0"/>
    <n v="0"/>
  </r>
  <r>
    <n v="1683"/>
    <s v="SF27"/>
    <s v="SFI OIL MUSTARD 1LTX12"/>
    <m/>
    <x v="0"/>
    <m/>
    <d v="2020-01-03T00:00:00"/>
    <m/>
    <n v="94"/>
    <n v="-184.86000000000004"/>
  </r>
  <r>
    <n v="1684"/>
    <s v="SF28"/>
    <s v="SFI OIL MUSTARD 750MLX12"/>
    <m/>
    <x v="0"/>
    <m/>
    <d v="2020-01-03T00:00:00"/>
    <m/>
    <n v="249"/>
    <n v="-10.139999999999997"/>
  </r>
  <r>
    <n v="1685"/>
    <s v="SF29"/>
    <s v="SFI OIL COCONUT 500MLX12"/>
    <m/>
    <x v="0"/>
    <m/>
    <d v="2020-01-03T00:00:00"/>
    <m/>
    <n v="98"/>
    <n v="-94.73"/>
  </r>
  <r>
    <n v="1686"/>
    <s v="SF3"/>
    <s v="SFI BS DRINK COCKTAIL 290 ML X 24"/>
    <m/>
    <x v="0"/>
    <m/>
    <d v="2020-05-31T00:00:00"/>
    <m/>
    <n v="93"/>
    <n v="2.3200000000000003"/>
  </r>
  <r>
    <n v="1687"/>
    <s v="SF30"/>
    <s v="SFI OIL MUSTARD 250MLX12"/>
    <m/>
    <x v="0"/>
    <m/>
    <d v="2020-01-03T00:00:00"/>
    <m/>
    <n v="194"/>
    <n v="-57.76"/>
  </r>
  <r>
    <n v="1688"/>
    <s v="SF4"/>
    <s v="SFI BS DRINK COCONUT 290 ML X 24"/>
    <m/>
    <x v="0"/>
    <m/>
    <d v="2020-06-15T00:00:00"/>
    <m/>
    <n v="45"/>
    <n v="2.3200000000000003"/>
  </r>
  <r>
    <n v="1689"/>
    <s v="SF5"/>
    <s v="SFI BS DRINK HONEY  290 ML X 24"/>
    <m/>
    <x v="0"/>
    <m/>
    <s v=""/>
    <m/>
    <n v="0"/>
    <n v="0"/>
  </r>
  <r>
    <n v="1690"/>
    <s v="SF6"/>
    <s v="SFI BS DRINK LYCHEE  290 ML X 24"/>
    <m/>
    <x v="0"/>
    <m/>
    <s v=""/>
    <m/>
    <n v="0"/>
    <n v="0"/>
  </r>
  <r>
    <n v="1691"/>
    <s v="SF7"/>
    <s v="SFI BS DRINK MANGO  290 ML X 24"/>
    <m/>
    <x v="0"/>
    <m/>
    <d v="2020-06-15T00:00:00"/>
    <m/>
    <n v="68"/>
    <n v="2.3200000000000003"/>
  </r>
  <r>
    <n v="1692"/>
    <s v="SF8"/>
    <s v="SFI COCONUT MILK 400 ML X 24"/>
    <m/>
    <x v="0"/>
    <m/>
    <s v=""/>
    <m/>
    <n v="0"/>
    <n v="0"/>
  </r>
  <r>
    <n v="1693"/>
    <s v="SF9"/>
    <s v="SFI OIL COCONUT 250 ML X 12"/>
    <m/>
    <x v="0"/>
    <m/>
    <d v="2020-01-03T00:00:00"/>
    <m/>
    <n v="98"/>
    <n v="-21.590000000000003"/>
  </r>
  <r>
    <n v="1694"/>
    <s v="SH1"/>
    <s v="SHAN MANGO PICKLE 1 KG X 6"/>
    <m/>
    <x v="0"/>
    <m/>
    <d v="2020-12-01T00:00:00"/>
    <m/>
    <n v="54"/>
    <n v="-39.42"/>
  </r>
  <r>
    <n v="1695"/>
    <s v="SH10"/>
    <s v="SHAN TANDOORI MASALA 100GX6"/>
    <m/>
    <x v="0"/>
    <m/>
    <d v="2020-06-01T00:00:00"/>
    <m/>
    <n v="23"/>
    <n v="0"/>
  </r>
  <r>
    <n v="1696"/>
    <s v="SH11"/>
    <s v="SHAN SEEKH KEBAB 100GX6"/>
    <m/>
    <x v="0"/>
    <m/>
    <d v="2020-06-01T00:00:00"/>
    <m/>
    <n v="12"/>
    <n v="0"/>
  </r>
  <r>
    <n v="1697"/>
    <s v="SH12"/>
    <s v="SHAN SINDHI BIRYANI MAS 120GX6"/>
    <m/>
    <x v="0"/>
    <m/>
    <d v="2021-03-31T00:00:00"/>
    <m/>
    <n v="12"/>
    <n v="0"/>
  </r>
  <r>
    <n v="1698"/>
    <s v="SH13"/>
    <s v="SHAN PAULO BIRYANI MAS 120GX6"/>
    <m/>
    <x v="0"/>
    <m/>
    <d v="2021-12-31T00:00:00"/>
    <m/>
    <n v="17"/>
    <n v="0"/>
  </r>
  <r>
    <n v="1699"/>
    <s v="SH14"/>
    <s v="SHAN GULAB JAMUN 100GX6"/>
    <m/>
    <x v="0"/>
    <m/>
    <s v=""/>
    <m/>
    <n v="0"/>
    <n v="0"/>
  </r>
  <r>
    <n v="1700"/>
    <s v="SH15"/>
    <s v="SHAN BOMBAY BIRYANI 100GX6"/>
    <m/>
    <x v="0"/>
    <m/>
    <d v="2021-12-31T00:00:00"/>
    <m/>
    <n v="6"/>
    <n v="1"/>
  </r>
  <r>
    <n v="1701"/>
    <s v="SH16"/>
    <s v="SHAN KARAHI GOHST 100GX6"/>
    <m/>
    <x v="0"/>
    <m/>
    <d v="2020-11-01T00:00:00"/>
    <m/>
    <n v="3"/>
    <n v="0"/>
  </r>
  <r>
    <n v="1702"/>
    <s v="SH17"/>
    <s v="SHAN CUSTARD BANANA 200GX6"/>
    <m/>
    <x v="0"/>
    <m/>
    <d v="2021-05-10T00:00:00"/>
    <m/>
    <n v="10.33"/>
    <n v="0"/>
  </r>
  <r>
    <n v="1703"/>
    <s v="SH18"/>
    <s v="SHAN CUSTARD STRAWBERRY 200GX6"/>
    <m/>
    <x v="0"/>
    <m/>
    <d v="2021-05-10T00:00:00"/>
    <m/>
    <n v="5"/>
    <n v="0"/>
  </r>
  <r>
    <n v="1704"/>
    <s v="SH19"/>
    <s v="SHAN NEHARI MASALA 120GX6"/>
    <m/>
    <x v="0"/>
    <m/>
    <d v="2020-01-19T00:00:00"/>
    <m/>
    <n v="35"/>
    <n v="1"/>
  </r>
  <r>
    <n v="1705"/>
    <s v="SH2"/>
    <s v="SHAN MIX PICKLE 1 KG X 6"/>
    <m/>
    <x v="0"/>
    <m/>
    <d v="2021-05-01T00:00:00"/>
    <m/>
    <n v="68"/>
    <n v="-78.84"/>
  </r>
  <r>
    <n v="1706"/>
    <s v="SH20"/>
    <s v="SHAN GAJAR HALWA 100GX6"/>
    <m/>
    <x v="0"/>
    <m/>
    <d v="2020-01-27T00:00:00"/>
    <m/>
    <n v="2"/>
    <n v="0"/>
  </r>
  <r>
    <n v="1707"/>
    <s v="SH21"/>
    <s v="SHAN CHIKEN BROST 100GX6"/>
    <m/>
    <x v="0"/>
    <m/>
    <d v="2021-01-31T00:00:00"/>
    <m/>
    <n v="15"/>
    <n v="0"/>
  </r>
  <r>
    <n v="1708"/>
    <s v="SH22"/>
    <s v="SHAN GREEN CHILLI PICKLE 1KGX6"/>
    <m/>
    <x v="0"/>
    <m/>
    <d v="2021-05-30T00:00:00"/>
    <m/>
    <n v="13"/>
    <n v="0"/>
  </r>
  <r>
    <n v="1709"/>
    <s v="SH23"/>
    <s v="SHAN CUSTARD VANILLA 200GX6"/>
    <m/>
    <x v="0"/>
    <m/>
    <d v="2021-05-10T00:00:00"/>
    <m/>
    <n v="9.33"/>
    <n v="-4.58"/>
  </r>
  <r>
    <n v="1710"/>
    <s v="SH3"/>
    <s v="SHAN ACHAR GOSHT 100 G X 6"/>
    <m/>
    <x v="0"/>
    <m/>
    <s v=""/>
    <m/>
    <n v="0"/>
    <n v="0"/>
  </r>
  <r>
    <n v="1711"/>
    <s v="SH4"/>
    <s v="SHAN CUSTARD MANGO 250 G X 6"/>
    <m/>
    <x v="0"/>
    <m/>
    <s v=""/>
    <m/>
    <n v="0"/>
    <n v="0"/>
  </r>
  <r>
    <n v="1712"/>
    <s v="SH5"/>
    <s v="SHAAN MUSTARD OIL 500MLX6"/>
    <m/>
    <x v="0"/>
    <m/>
    <d v="2020-10-01T00:00:00"/>
    <m/>
    <n v="2"/>
    <n v="1.55"/>
  </r>
  <r>
    <n v="1713"/>
    <s v="SH6"/>
    <s v="SHAAN MUSTARD OIL 1LTX12"/>
    <m/>
    <x v="0"/>
    <m/>
    <s v=""/>
    <m/>
    <n v="0"/>
    <n v="0"/>
  </r>
  <r>
    <n v="1714"/>
    <s v="SH7"/>
    <s v="SHAN GARLIC PICKLE 1KGX6"/>
    <m/>
    <x v="0"/>
    <m/>
    <s v=""/>
    <m/>
    <n v="0"/>
    <n v="0"/>
  </r>
  <r>
    <n v="1715"/>
    <s v="SH8"/>
    <s v="SHAN LIME PICKLE 1KGX6"/>
    <m/>
    <x v="0"/>
    <m/>
    <s v=""/>
    <m/>
    <n v="0"/>
    <n v="0"/>
  </r>
  <r>
    <n v="1716"/>
    <s v="SH9"/>
    <s v="SHAN CHAT MASALA 100GX6"/>
    <m/>
    <x v="0"/>
    <m/>
    <d v="2020-07-31T00:00:00"/>
    <m/>
    <n v="38"/>
    <n v="0"/>
  </r>
  <r>
    <n v="1717"/>
    <s v="SL1"/>
    <s v="RISO AR KEERI SAMBA 1KGX20*****"/>
    <m/>
    <x v="0"/>
    <m/>
    <s v=""/>
    <m/>
    <n v="0"/>
    <n v="0"/>
  </r>
  <r>
    <n v="1718"/>
    <s v="SL10"/>
    <s v="RISO MUTTU SAMBA 5KGX4****"/>
    <m/>
    <x v="0"/>
    <m/>
    <s v=""/>
    <m/>
    <n v="0"/>
    <n v="0"/>
  </r>
  <r>
    <n v="1719"/>
    <s v="SL11"/>
    <s v="RISO SUDURU SAMBA  5KGX4****"/>
    <m/>
    <x v="0"/>
    <m/>
    <s v=""/>
    <m/>
    <n v="0"/>
    <n v="0"/>
  </r>
  <r>
    <n v="1720"/>
    <s v="SL12"/>
    <s v="RISO SUDURU SAMBA 1KGX20****"/>
    <m/>
    <x v="0"/>
    <m/>
    <s v=""/>
    <m/>
    <n v="0"/>
    <n v="0"/>
  </r>
  <r>
    <n v="1721"/>
    <s v="SL13"/>
    <s v="RISO WHITE NADU PERBOILED1KGX20****"/>
    <m/>
    <x v="0"/>
    <m/>
    <s v=""/>
    <m/>
    <n v="0"/>
    <n v="0"/>
  </r>
  <r>
    <n v="1722"/>
    <s v="SL2"/>
    <s v="RISO KEERI SAMBA 5KGX4"/>
    <m/>
    <x v="0"/>
    <m/>
    <s v=""/>
    <m/>
    <n v="0"/>
    <n v="0"/>
  </r>
  <r>
    <n v="1723"/>
    <s v="SL3"/>
    <s v="RISO RED NADU PERBOILED5KGX4****"/>
    <m/>
    <x v="0"/>
    <m/>
    <s v=""/>
    <m/>
    <n v="0"/>
    <n v="0"/>
  </r>
  <r>
    <n v="1724"/>
    <s v="SL4"/>
    <s v="RISO RED BASMATI 1KGX20"/>
    <m/>
    <x v="0"/>
    <m/>
    <s v=""/>
    <m/>
    <n v="0"/>
    <n v="0"/>
  </r>
  <r>
    <n v="1725"/>
    <s v="SL5"/>
    <s v="RISO SAMBA RICE  5KGX4*****"/>
    <m/>
    <x v="0"/>
    <m/>
    <s v=""/>
    <m/>
    <n v="0"/>
    <n v="0"/>
  </r>
  <r>
    <n v="1726"/>
    <s v="SL6"/>
    <s v="RISO RED RICE 20KGX1"/>
    <m/>
    <x v="0"/>
    <m/>
    <s v=""/>
    <m/>
    <n v="0"/>
    <n v="0"/>
  </r>
  <r>
    <n v="1727"/>
    <s v="SL7"/>
    <s v="RISO RED SAMBA 1KGX20****"/>
    <m/>
    <x v="0"/>
    <m/>
    <s v=""/>
    <m/>
    <n v="0"/>
    <n v="0"/>
  </r>
  <r>
    <n v="1728"/>
    <s v="SL8"/>
    <s v="RISO SA-ARALIYA RED RAW SAMBA 1KGX20"/>
    <m/>
    <x v="0"/>
    <m/>
    <s v=""/>
    <m/>
    <n v="0"/>
    <n v="0"/>
  </r>
  <r>
    <n v="1729"/>
    <s v="SL9"/>
    <s v="RISO MUTHU SAMBA NO.1 1KGX20****"/>
    <m/>
    <x v="0"/>
    <m/>
    <s v=""/>
    <m/>
    <n v="0"/>
    <n v="0"/>
  </r>
  <r>
    <n v="1730"/>
    <s v="SO"/>
    <s v="SOHNA MATTER PANEER 450GX24"/>
    <m/>
    <x v="0"/>
    <m/>
    <d v="2021-01-30T00:00:00"/>
    <m/>
    <n v="256"/>
    <n v="-15.18"/>
  </r>
  <r>
    <n v="1731"/>
    <s v="SO1"/>
    <s v="SOHNA KADI PAKORA 450GX24"/>
    <m/>
    <x v="0"/>
    <m/>
    <d v="2020-01-03T00:00:00"/>
    <m/>
    <n v="243"/>
    <n v="-44.260000000000005"/>
  </r>
  <r>
    <n v="1732"/>
    <s v="SO2"/>
    <s v="SOHNA PALAK PANEER 450GX24"/>
    <m/>
    <x v="0"/>
    <m/>
    <d v="2020-01-03T00:00:00"/>
    <m/>
    <n v="225"/>
    <n v="-644.29"/>
  </r>
  <r>
    <n v="1733"/>
    <s v="SO3"/>
    <s v="SOHNA SAAG 450GX24"/>
    <m/>
    <x v="0"/>
    <m/>
    <d v="2021-02-28T00:00:00"/>
    <m/>
    <n v="91"/>
    <n v="-162.64000000000001"/>
  </r>
  <r>
    <n v="1734"/>
    <s v="SO4"/>
    <s v="SOHNA SAAG 850GX12"/>
    <m/>
    <x v="0"/>
    <m/>
    <d v="2021-03-30T00:00:00"/>
    <m/>
    <n v="-6"/>
    <n v="-498.96000000000009"/>
  </r>
  <r>
    <n v="1735"/>
    <s v="SO5"/>
    <s v="SOHNA DAL MAKHANI 450GX24 "/>
    <m/>
    <x v="0"/>
    <m/>
    <d v="2021-02-01T00:00:00"/>
    <m/>
    <n v="276"/>
    <n v="35.32"/>
  </r>
  <r>
    <n v="1736"/>
    <s v="SO6"/>
    <s v="SOHNA CHATPATEY CHOLEY 450GX24"/>
    <m/>
    <x v="0"/>
    <m/>
    <d v="2021-02-28T00:00:00"/>
    <m/>
    <n v="88"/>
    <n v="41.04"/>
  </r>
  <r>
    <n v="1737"/>
    <s v="SO7"/>
    <s v="SOHNA AMLA MURABA 1KGX12"/>
    <m/>
    <x v="0"/>
    <m/>
    <d v="2020-01-03T00:00:00"/>
    <m/>
    <n v="181"/>
    <n v="-121.47000000000001"/>
  </r>
  <r>
    <n v="1738"/>
    <s v="SO8"/>
    <s v="SOHNA CARROT MURABA 1KGX12"/>
    <m/>
    <x v="0"/>
    <m/>
    <d v="2020-01-03T00:00:00"/>
    <m/>
    <n v="31"/>
    <n v="-138.93"/>
  </r>
  <r>
    <n v="1739"/>
    <s v="SP32"/>
    <s v="SP MANGO PICKLE UNPLEED X 12"/>
    <m/>
    <x v="0"/>
    <m/>
    <d v="2021-01-31T00:00:00"/>
    <m/>
    <n v="20"/>
    <n v="0"/>
  </r>
  <r>
    <n v="1740"/>
    <s v="SR1"/>
    <s v="SURYA COCOFRESH COCO OIL 250 ML X 12"/>
    <m/>
    <x v="0"/>
    <m/>
    <s v=""/>
    <m/>
    <n v="0"/>
    <n v="0"/>
  </r>
  <r>
    <n v="1741"/>
    <s v="SR2"/>
    <s v="SURYA COCOFRESH COCO OIL 500 ML X 6"/>
    <m/>
    <x v="0"/>
    <m/>
    <s v=""/>
    <m/>
    <n v="0"/>
    <n v="0"/>
  </r>
  <r>
    <n v="1742"/>
    <s v="SR3"/>
    <s v="SURYA COCONUT MILK 400 ML X 12"/>
    <m/>
    <x v="0"/>
    <m/>
    <s v=""/>
    <m/>
    <n v="0"/>
    <n v="0"/>
  </r>
  <r>
    <n v="1743"/>
    <s v="SR4"/>
    <s v="SURYA PERBOILED RICE 20KGX1"/>
    <m/>
    <x v="0"/>
    <m/>
    <s v=""/>
    <m/>
    <n v="0"/>
    <n v="0"/>
  </r>
  <r>
    <n v="1744"/>
    <s v="SR5"/>
    <s v="SURYA SELECT BASMATI RICE 20 KGX1"/>
    <m/>
    <x v="0"/>
    <m/>
    <s v=""/>
    <m/>
    <n v="0"/>
    <n v="0"/>
  </r>
  <r>
    <n v="1745"/>
    <s v="SR6"/>
    <s v="SURYA SELECT BASMATI RICE 5 KG X 4"/>
    <m/>
    <x v="0"/>
    <m/>
    <s v=""/>
    <m/>
    <n v="0"/>
    <n v="0"/>
  </r>
  <r>
    <n v="1746"/>
    <s v="SR7"/>
    <s v="SURYA BROKEN BASMATI 20KGX1"/>
    <m/>
    <x v="0"/>
    <m/>
    <d v="2022-07-31T00:00:00"/>
    <m/>
    <n v="47"/>
    <n v="-574.97"/>
  </r>
  <r>
    <n v="1747"/>
    <s v="SW1"/>
    <s v="SWEET MIX X 1"/>
    <m/>
    <x v="0"/>
    <m/>
    <d v="2020-01-31T00:00:00"/>
    <m/>
    <n v="1211.73"/>
    <n v="-1104.8999999999999"/>
  </r>
  <r>
    <n v="1748"/>
    <s v="T 248"/>
    <s v="TRS PUFFED RICE 400GX10"/>
    <m/>
    <x v="0"/>
    <m/>
    <d v="2021-09-10T00:00:00"/>
    <m/>
    <n v="5.0999999999999996"/>
    <n v="0"/>
  </r>
  <r>
    <n v="1749"/>
    <s v="T1"/>
    <s v="TRS AJWAIN 100GX20"/>
    <m/>
    <x v="0"/>
    <m/>
    <d v="2021-07-31T00:00:00"/>
    <m/>
    <n v="161"/>
    <n v="-155.82"/>
  </r>
  <r>
    <n v="1750"/>
    <s v="T10"/>
    <s v="TRS MOTH 1KG X10"/>
    <m/>
    <x v="0"/>
    <m/>
    <d v="2021-10-31T00:00:00"/>
    <m/>
    <n v="37"/>
    <n v="-37"/>
  </r>
  <r>
    <n v="1751"/>
    <s v="T100"/>
    <s v="TRS HALDI PWD(TURMERIC) 100G X 20"/>
    <m/>
    <x v="0"/>
    <m/>
    <d v="2021-09-30T00:00:00"/>
    <m/>
    <n v="129"/>
    <n v="-451.20000000000005"/>
  </r>
  <r>
    <n v="1752"/>
    <s v="T101"/>
    <s v="TRS HALDI PWD(TURMERIC) 1KG X 6"/>
    <m/>
    <x v="0"/>
    <m/>
    <d v="2021-09-30T00:00:00"/>
    <m/>
    <n v="217"/>
    <n v="-154.18"/>
  </r>
  <r>
    <n v="1753"/>
    <s v="T102"/>
    <s v="TRS HALDI PWD(TURMERIC) 400G X10"/>
    <m/>
    <x v="0"/>
    <m/>
    <d v="2021-10-31T00:00:00"/>
    <m/>
    <n v="210"/>
    <n v="-853.19999999999959"/>
  </r>
  <r>
    <n v="1754"/>
    <s v="T103"/>
    <s v="TRS IMLI PASTE 400GX6"/>
    <m/>
    <x v="0"/>
    <m/>
    <s v=""/>
    <m/>
    <n v="0"/>
    <n v="0"/>
  </r>
  <r>
    <n v="1755"/>
    <s v="T104"/>
    <s v="TRS IMLI(TAMARINDO) 400GX50"/>
    <m/>
    <x v="0"/>
    <m/>
    <s v=""/>
    <m/>
    <n v="0"/>
    <n v="0"/>
  </r>
  <r>
    <n v="1756"/>
    <s v="T105"/>
    <s v="TRS JAVANTARY 50GX10"/>
    <m/>
    <x v="0"/>
    <m/>
    <d v="2021-06-30T00:00:00"/>
    <m/>
    <n v="28"/>
    <n v="-65.400000000000006"/>
  </r>
  <r>
    <n v="1757"/>
    <s v="T106"/>
    <s v="TRS JAVANTARY MACE 150GX10"/>
    <m/>
    <x v="0"/>
    <m/>
    <s v=""/>
    <m/>
    <n v="0"/>
    <n v="0"/>
  </r>
  <r>
    <n v="1758"/>
    <s v="T107"/>
    <s v="TRS JEERA PWD 100GX20"/>
    <m/>
    <x v="0"/>
    <m/>
    <d v="2021-10-01T00:00:00"/>
    <m/>
    <n v="99"/>
    <n v="-321.2000000000001"/>
  </r>
  <r>
    <n v="1759"/>
    <s v="T108"/>
    <s v="TRS JEERA PWD 1KGX6"/>
    <m/>
    <x v="0"/>
    <m/>
    <d v="2021-10-31T00:00:00"/>
    <m/>
    <n v="72"/>
    <n v="-246.42000000000004"/>
  </r>
  <r>
    <n v="1760"/>
    <s v="T109"/>
    <s v="TRS JEERA PWD 400GX10"/>
    <m/>
    <x v="0"/>
    <m/>
    <d v="2021-10-21T00:00:00"/>
    <m/>
    <n v="47"/>
    <n v="-195.6"/>
  </r>
  <r>
    <n v="1761"/>
    <s v="T11"/>
    <s v="TRS BAY LEAVES 30GX15  "/>
    <m/>
    <x v="0"/>
    <m/>
    <d v="2021-09-30T00:00:00"/>
    <m/>
    <n v="38"/>
    <n v="-76.649999999999991"/>
  </r>
  <r>
    <n v="1762"/>
    <s v="T110"/>
    <s v="TRS JEERA WHOLE 100GX20"/>
    <m/>
    <x v="0"/>
    <m/>
    <d v="2021-10-31T00:00:00"/>
    <m/>
    <n v="173"/>
    <n v="-508.45"/>
  </r>
  <r>
    <n v="1763"/>
    <s v="T111"/>
    <s v="TRS JEERA WHOLE 1KGX6"/>
    <m/>
    <x v="0"/>
    <m/>
    <d v="2021-08-31T00:00:00"/>
    <m/>
    <n v="38"/>
    <n v="-175.58999999999997"/>
  </r>
  <r>
    <n v="1764"/>
    <s v="T112"/>
    <s v="TRS JEERA WHOLE 400GX10"/>
    <m/>
    <x v="0"/>
    <m/>
    <d v="2021-07-31T00:00:00"/>
    <m/>
    <n v="154"/>
    <n v="-898.99999999999955"/>
  </r>
  <r>
    <n v="1765"/>
    <s v="T113"/>
    <s v="TRS KALA CHANA 1KGX10"/>
    <m/>
    <x v="0"/>
    <m/>
    <d v="2021-07-31T00:00:00"/>
    <m/>
    <n v="96"/>
    <n v="-92.399999999999991"/>
  </r>
  <r>
    <n v="1766"/>
    <s v="T114"/>
    <s v="TRS KALA CHANA 2KGX6"/>
    <m/>
    <x v="0"/>
    <m/>
    <d v="2021-10-01T00:00:00"/>
    <m/>
    <n v="113"/>
    <n v="-274.82000000000005"/>
  </r>
  <r>
    <n v="1767"/>
    <s v="T115"/>
    <s v="TRS KALA CHANA 500GX20"/>
    <m/>
    <x v="0"/>
    <m/>
    <d v="2021-08-30T00:00:00"/>
    <m/>
    <n v="36"/>
    <n v="21.8"/>
  </r>
  <r>
    <n v="1768"/>
    <s v="T116"/>
    <s v="TRS KALA JEERA 50GX20"/>
    <m/>
    <x v="0"/>
    <m/>
    <d v="2022-03-31T00:00:00"/>
    <m/>
    <n v="17"/>
    <n v="8.5999999999999979"/>
  </r>
  <r>
    <n v="1769"/>
    <s v="T117"/>
    <s v="TRS KALA NIMAK PWD100GX20"/>
    <m/>
    <x v="0"/>
    <m/>
    <d v="2021-08-31T00:00:00"/>
    <m/>
    <n v="80"/>
    <n v="-85.999999999999986"/>
  </r>
  <r>
    <n v="1770"/>
    <s v="T118"/>
    <s v="TRS KALA NIMAK PWD 200GX20"/>
    <m/>
    <x v="0"/>
    <m/>
    <d v="2021-10-31T00:00:00"/>
    <m/>
    <n v="26"/>
    <n v="-82.8"/>
  </r>
  <r>
    <n v="1771"/>
    <s v="T119"/>
    <s v="TRS KALONJI  SEEDS100GX20"/>
    <m/>
    <x v="0"/>
    <m/>
    <d v="2021-07-01T00:00:00"/>
    <m/>
    <n v="71"/>
    <n v="-53.879999999999995"/>
  </r>
  <r>
    <n v="1772"/>
    <s v="T12"/>
    <s v="TRS BICARBONATE OF SODA 100GX20"/>
    <m/>
    <x v="0"/>
    <m/>
    <d v="2021-09-30T00:00:00"/>
    <m/>
    <n v="36"/>
    <n v="-4.1000000000000005"/>
  </r>
  <r>
    <n v="1773"/>
    <s v="T120"/>
    <s v="TRS KALONJI SEEDS 300GX20"/>
    <m/>
    <x v="0"/>
    <m/>
    <s v=""/>
    <m/>
    <n v="0"/>
    <n v="0"/>
  </r>
  <r>
    <n v="1774"/>
    <s v="T121"/>
    <s v="TRS KALONJI SEEDS 400GX10"/>
    <m/>
    <x v="0"/>
    <m/>
    <s v=""/>
    <m/>
    <n v="0"/>
    <n v="0"/>
  </r>
  <r>
    <n v="1775"/>
    <s v="T122"/>
    <s v="TRS KARELA TIN PACK 400GX12"/>
    <m/>
    <x v="0"/>
    <m/>
    <s v=""/>
    <m/>
    <n v="0"/>
    <n v="0"/>
  </r>
  <r>
    <n v="1776"/>
    <s v="T123"/>
    <s v="TRS KEWDA WATER 190MLX12"/>
    <m/>
    <x v="0"/>
    <m/>
    <d v="2021-05-30T00:00:00"/>
    <m/>
    <n v="67"/>
    <n v="9.84"/>
  </r>
  <r>
    <n v="1777"/>
    <s v="T124"/>
    <s v="TRS MADRAS CURRY PWD 1 KGX6"/>
    <m/>
    <x v="0"/>
    <m/>
    <s v=""/>
    <m/>
    <n v="0"/>
    <n v="0"/>
  </r>
  <r>
    <n v="1778"/>
    <s v="T125"/>
    <s v="TRS MADRAS CU-PWD HOT 100GX20"/>
    <m/>
    <x v="0"/>
    <m/>
    <d v="2021-07-31T00:00:00"/>
    <m/>
    <n v="64"/>
    <n v="-126.80000000000003"/>
  </r>
  <r>
    <n v="1779"/>
    <s v="T126"/>
    <s v="TRS MADRAS CU-PWD HOT 400 GX10"/>
    <m/>
    <x v="0"/>
    <m/>
    <d v="2021-07-31T00:00:00"/>
    <m/>
    <n v="47"/>
    <n v="-67.2"/>
  </r>
  <r>
    <n v="1780"/>
    <s v="T127"/>
    <s v="TRS MADRAS CU-PWD MILD 100 GX20"/>
    <m/>
    <x v="0"/>
    <m/>
    <d v="2021-05-30T00:00:00"/>
    <m/>
    <n v="123"/>
    <n v="-35.099999999999994"/>
  </r>
  <r>
    <n v="1781"/>
    <s v="T128"/>
    <s v="TRS MADRAS CU-PWD MILD 400 GX10"/>
    <m/>
    <x v="0"/>
    <m/>
    <d v="2021-05-30T00:00:00"/>
    <m/>
    <n v="66"/>
    <n v="-26.300000000000004"/>
  </r>
  <r>
    <n v="1782"/>
    <s v="T129"/>
    <s v="TRS MASOOR DAL 1 KG X 10"/>
    <m/>
    <x v="0"/>
    <m/>
    <d v="2021-10-18T00:00:00"/>
    <m/>
    <n v="124"/>
    <n v="-246.35"/>
  </r>
  <r>
    <n v="1783"/>
    <s v="T13"/>
    <s v="TRS BLACK EYE BEANS 2KGX6"/>
    <m/>
    <x v="0"/>
    <m/>
    <d v="2021-08-31T00:00:00"/>
    <m/>
    <n v="66"/>
    <n v="11.959999999999997"/>
  </r>
  <r>
    <n v="1784"/>
    <s v="T130"/>
    <s v="TRS MASOOR DAL 2 KG X 6"/>
    <m/>
    <x v="0"/>
    <m/>
    <d v="2021-09-18T00:00:00"/>
    <m/>
    <n v="123"/>
    <n v="-284.87999999999988"/>
  </r>
  <r>
    <n v="1785"/>
    <s v="T131"/>
    <s v="TRS MASOOR DAL 500 G X 20"/>
    <m/>
    <x v="0"/>
    <m/>
    <d v="2021-11-30T00:00:00"/>
    <m/>
    <n v="45"/>
    <n v="-31.849999999999998"/>
  </r>
  <r>
    <n v="1786"/>
    <s v="T132"/>
    <s v="TRS MASOOR WHOLE 500GX20"/>
    <m/>
    <x v="0"/>
    <m/>
    <d v="2021-07-31T00:00:00"/>
    <m/>
    <n v="16"/>
    <n v="-5.6"/>
  </r>
  <r>
    <n v="1787"/>
    <s v="T133"/>
    <s v="TRS MASOOR WHOLE1KGX10"/>
    <m/>
    <x v="0"/>
    <m/>
    <d v="2021-06-05T00:00:00"/>
    <m/>
    <n v="47"/>
    <n v="-114.30000000000001"/>
  </r>
  <r>
    <n v="1788"/>
    <s v="T134"/>
    <s v="TRS METHI LEAVES 100GX12"/>
    <m/>
    <x v="0"/>
    <m/>
    <d v="2022-05-31T00:00:00"/>
    <m/>
    <n v="43"/>
    <n v="-41.64"/>
  </r>
  <r>
    <n v="1789"/>
    <s v="T135"/>
    <s v="TRS METHI LEAVES 50GX12"/>
    <m/>
    <x v="0"/>
    <m/>
    <s v=""/>
    <m/>
    <n v="0"/>
    <n v="0"/>
  </r>
  <r>
    <n v="1790"/>
    <s v="T136"/>
    <s v="TRS METHI SEEDS 100GX20"/>
    <m/>
    <x v="0"/>
    <m/>
    <d v="2021-03-01T00:00:00"/>
    <m/>
    <n v="74"/>
    <n v="-59.199999999999989"/>
  </r>
  <r>
    <n v="1791"/>
    <s v="T137"/>
    <s v="TRS MILK POWDER 400GX10"/>
    <m/>
    <x v="0"/>
    <m/>
    <s v=""/>
    <m/>
    <n v="0"/>
    <n v="0"/>
  </r>
  <r>
    <n v="1792"/>
    <s v="T138"/>
    <s v="TRS MINT SAUCE 2,34KGS X1"/>
    <m/>
    <x v="0"/>
    <m/>
    <s v=""/>
    <m/>
    <n v="0"/>
    <n v="0"/>
  </r>
  <r>
    <n v="1793"/>
    <s v="T139"/>
    <s v="TRS MIX PICKLE 2.2 KG X 6"/>
    <m/>
    <x v="0"/>
    <m/>
    <s v=""/>
    <m/>
    <n v="0"/>
    <n v="0"/>
  </r>
  <r>
    <n v="1794"/>
    <s v="T14"/>
    <s v="TRS BLACK EYE BEANS 500GX20"/>
    <m/>
    <x v="0"/>
    <m/>
    <d v="2021-11-30T00:00:00"/>
    <m/>
    <n v="16"/>
    <n v="-132.80000000000001"/>
  </r>
  <r>
    <n v="1795"/>
    <s v="T140"/>
    <s v="TRS MOONG DAL CHILKA 2KGX6"/>
    <m/>
    <x v="0"/>
    <m/>
    <d v="2021-07-31T00:00:00"/>
    <m/>
    <n v="30"/>
    <n v="13.299999999999997"/>
  </r>
  <r>
    <n v="1796"/>
    <s v="T141"/>
    <s v="TRS MOONG DAL CHILKA 500GX20"/>
    <m/>
    <x v="0"/>
    <m/>
    <d v="2021-04-30T00:00:00"/>
    <m/>
    <n v="18"/>
    <n v="14.35"/>
  </r>
  <r>
    <n v="1797"/>
    <s v="T142"/>
    <s v="TRS MOONG DAL 2 KG X 6"/>
    <m/>
    <x v="0"/>
    <m/>
    <d v="2021-09-30T00:00:00"/>
    <m/>
    <n v="173"/>
    <n v="-438.4"/>
  </r>
  <r>
    <n v="1798"/>
    <s v="T143"/>
    <s v="TRS MOONG DAL 500 G X 20"/>
    <m/>
    <x v="0"/>
    <m/>
    <s v=""/>
    <m/>
    <n v="0"/>
    <n v="0"/>
  </r>
  <r>
    <n v="1799"/>
    <s v="T144"/>
    <s v="TRS MOONG DAL 1 KG X 10"/>
    <m/>
    <x v="0"/>
    <m/>
    <d v="2021-10-31T00:00:00"/>
    <m/>
    <n v="92"/>
    <n v="-349.2999999999999"/>
  </r>
  <r>
    <n v="1800"/>
    <s v="T145"/>
    <s v="TRS MOONG FLOUR 1KGX12"/>
    <m/>
    <x v="0"/>
    <m/>
    <s v=""/>
    <m/>
    <n v="0"/>
    <n v="0"/>
  </r>
  <r>
    <n v="1801"/>
    <s v="T146"/>
    <s v="TRS MOONG WHOLE 1KGX10"/>
    <m/>
    <x v="0"/>
    <m/>
    <d v="2021-08-01T00:00:00"/>
    <m/>
    <n v="72"/>
    <n v="-105.40000000000002"/>
  </r>
  <r>
    <n v="1802"/>
    <s v="T147"/>
    <s v="TRS MOONG WHOLE 2KGX6"/>
    <m/>
    <x v="0"/>
    <m/>
    <d v="2021-08-31T00:00:00"/>
    <m/>
    <n v="51"/>
    <n v="-33.300000000000011"/>
  </r>
  <r>
    <n v="1803"/>
    <s v="T148"/>
    <s v="TRS MOONG WHOLE 500GX20"/>
    <m/>
    <x v="0"/>
    <m/>
    <d v="2021-10-31T00:00:00"/>
    <m/>
    <n v="18"/>
    <n v="1"/>
  </r>
  <r>
    <n v="1804"/>
    <s v="T149"/>
    <s v="TRS MOTH 2KGX6"/>
    <m/>
    <x v="0"/>
    <m/>
    <d v="2021-06-30T00:00:00"/>
    <m/>
    <n v="64"/>
    <n v="-54.900000000000006"/>
  </r>
  <r>
    <n v="1805"/>
    <s v="T15"/>
    <s v="TRS BLACK EYE BEANS1KGX10"/>
    <m/>
    <x v="0"/>
    <m/>
    <d v="2021-10-31T00:00:00"/>
    <m/>
    <n v="38"/>
    <n v="-199.3"/>
  </r>
  <r>
    <n v="1806"/>
    <s v="T150"/>
    <s v="TRS MOTH 500GX20"/>
    <m/>
    <x v="0"/>
    <m/>
    <d v="2021-10-01T00:00:00"/>
    <m/>
    <n v="38"/>
    <n v="27.4"/>
  </r>
  <r>
    <n v="1807"/>
    <s v="T151"/>
    <s v="TRS MUKWAS SUPARI 150X6"/>
    <m/>
    <x v="0"/>
    <m/>
    <s v=""/>
    <m/>
    <n v="0"/>
    <n v="0"/>
  </r>
  <r>
    <n v="1808"/>
    <s v="T152"/>
    <s v="TRS MUSTARD SEEDS 100GX20"/>
    <m/>
    <x v="0"/>
    <m/>
    <d v="2021-10-30T00:00:00"/>
    <m/>
    <n v="91"/>
    <n v="-10.8"/>
  </r>
  <r>
    <n v="1809"/>
    <s v="T153"/>
    <s v="TRS MUSTARD SEEDS 400GX10"/>
    <m/>
    <x v="0"/>
    <m/>
    <s v=""/>
    <m/>
    <n v="0"/>
    <n v="0"/>
  </r>
  <r>
    <n v="1810"/>
    <s v="T154"/>
    <s v="TRS NUTMEGS JAIFAL 100GX10"/>
    <m/>
    <x v="0"/>
    <m/>
    <d v="2021-04-30T00:00:00"/>
    <m/>
    <n v="31"/>
    <n v="-18.71"/>
  </r>
  <r>
    <n v="1811"/>
    <s v="T155"/>
    <s v="TRS OKRA TIN PACK400GX12"/>
    <m/>
    <x v="0"/>
    <m/>
    <s v=""/>
    <m/>
    <n v="0"/>
    <n v="0"/>
  </r>
  <r>
    <n v="1812"/>
    <s v="T156"/>
    <s v="TRS PAN MASALA 100GX20"/>
    <m/>
    <x v="0"/>
    <m/>
    <s v=""/>
    <m/>
    <n v="0"/>
    <n v="0"/>
  </r>
  <r>
    <n v="1813"/>
    <s v="T157"/>
    <s v="TRS PANCH PUREN 100GX20"/>
    <m/>
    <x v="0"/>
    <m/>
    <d v="2021-06-30T00:00:00"/>
    <m/>
    <n v="59"/>
    <n v="4.5999999999999996"/>
  </r>
  <r>
    <n v="1814"/>
    <s v="T158"/>
    <s v="TRS PAPRIKA PWD 100GX20"/>
    <m/>
    <x v="0"/>
    <m/>
    <d v="2021-07-30T00:00:00"/>
    <m/>
    <n v="42"/>
    <n v="-154.19999999999999"/>
  </r>
  <r>
    <n v="1815"/>
    <s v="T159"/>
    <s v="TRS PAPRIKA PWD 400GX10"/>
    <m/>
    <x v="0"/>
    <m/>
    <d v="2021-10-01T00:00:00"/>
    <m/>
    <n v="101"/>
    <n v="-13.79999999999999"/>
  </r>
  <r>
    <n v="1816"/>
    <s v="T16"/>
    <s v="TRS BLACK PEPPER COARSE 100GX20"/>
    <m/>
    <x v="0"/>
    <m/>
    <d v="2021-09-30T00:00:00"/>
    <m/>
    <n v="67"/>
    <n v="-374.2000000000001"/>
  </r>
  <r>
    <n v="1817"/>
    <s v="T160"/>
    <s v="TRS PHOOL MAKHANA 50GX20"/>
    <m/>
    <x v="0"/>
    <m/>
    <d v="2021-08-31T00:00:00"/>
    <m/>
    <n v="20"/>
    <n v="-159.19999999999999"/>
  </r>
  <r>
    <n v="1818"/>
    <s v="T161"/>
    <s v="TRS PINK PEANUTS 375X20"/>
    <m/>
    <x v="0"/>
    <m/>
    <d v="2021-08-25T00:00:00"/>
    <m/>
    <n v="31"/>
    <n v="-5.1999999999999993"/>
  </r>
  <r>
    <n v="1819"/>
    <s v="T162"/>
    <s v="TRS PISTA KERNELS 100GX20"/>
    <m/>
    <x v="0"/>
    <m/>
    <s v=""/>
    <m/>
    <n v="0"/>
    <n v="0"/>
  </r>
  <r>
    <n v="1820"/>
    <s v="T163"/>
    <s v="TRS POPCORN 500GX20"/>
    <m/>
    <x v="0"/>
    <m/>
    <d v="2020-11-30T00:00:00"/>
    <m/>
    <n v="36"/>
    <n v="-19.399999999999999"/>
  </r>
  <r>
    <n v="1821"/>
    <s v="T164"/>
    <s v="TRS POPPY SEEDS 100GX20"/>
    <m/>
    <x v="0"/>
    <m/>
    <d v="2021-06-01T00:00:00"/>
    <m/>
    <n v="76"/>
    <n v="-86.6"/>
  </r>
  <r>
    <n v="1822"/>
    <s v="T165"/>
    <s v="TRS PUFFED RICE200GX20"/>
    <m/>
    <x v="0"/>
    <m/>
    <s v=""/>
    <m/>
    <n v="0"/>
    <n v="0"/>
  </r>
  <r>
    <n v="1823"/>
    <s v="T166"/>
    <s v="TRS PUNJABI WARIAN 400GX12"/>
    <m/>
    <x v="0"/>
    <m/>
    <d v="2021-03-31T00:00:00"/>
    <m/>
    <n v="30.5"/>
    <n v="-35.700000000000003"/>
  </r>
  <r>
    <n v="1824"/>
    <s v="T167"/>
    <s v="TRS RED KIDNEY 1KGX10"/>
    <m/>
    <x v="0"/>
    <m/>
    <d v="2021-08-31T00:00:00"/>
    <m/>
    <n v="57"/>
    <n v="-272.39999999999998"/>
  </r>
  <r>
    <n v="1825"/>
    <s v="T168"/>
    <s v="TRS RED KIDNEY 2KGX6"/>
    <m/>
    <x v="0"/>
    <m/>
    <d v="2021-08-30T00:00:00"/>
    <m/>
    <n v="27"/>
    <n v="-183.24"/>
  </r>
  <r>
    <n v="1826"/>
    <s v="T169"/>
    <s v="TRS RED KIDNEY 400GX12"/>
    <m/>
    <x v="0"/>
    <m/>
    <s v=""/>
    <m/>
    <n v="0"/>
    <n v="0"/>
  </r>
  <r>
    <n v="1827"/>
    <s v="T17"/>
    <s v="TRS BLACK PEPPER PWD 100GX20"/>
    <m/>
    <x v="0"/>
    <m/>
    <d v="2021-09-30T00:00:00"/>
    <m/>
    <n v="251"/>
    <n v="-317.5"/>
  </r>
  <r>
    <n v="1828"/>
    <s v="T170"/>
    <s v="TRS RED KIDNEY 500GX20"/>
    <m/>
    <x v="0"/>
    <m/>
    <d v="2020-11-30T00:00:00"/>
    <m/>
    <n v="0.05"/>
    <n v="21"/>
  </r>
  <r>
    <n v="1829"/>
    <s v="T171"/>
    <s v="TRS RED PEANUTS 300GX20"/>
    <m/>
    <x v="0"/>
    <m/>
    <d v="2020-10-29T00:00:00"/>
    <m/>
    <n v="24"/>
    <n v="0"/>
  </r>
  <r>
    <n v="1830"/>
    <s v="T172"/>
    <s v="TRS RICE FLOUR 500GX10"/>
    <m/>
    <x v="0"/>
    <m/>
    <d v="2020-10-31T00:00:00"/>
    <m/>
    <n v="81"/>
    <n v="-17.200000000000003"/>
  </r>
  <r>
    <n v="1831"/>
    <s v="T173"/>
    <s v="TRS RICE GROUND 1.5KGX6"/>
    <m/>
    <x v="0"/>
    <m/>
    <d v="2020-09-30T00:00:00"/>
    <m/>
    <n v="47"/>
    <n v="4.5"/>
  </r>
  <r>
    <n v="1832"/>
    <s v="T174"/>
    <s v="TRS ROASTED CHANA 300GX20"/>
    <m/>
    <x v="0"/>
    <m/>
    <d v="2021-09-22T00:00:00"/>
    <m/>
    <n v="34"/>
    <n v="-47.599999999999994"/>
  </r>
  <r>
    <n v="1833"/>
    <s v="T175"/>
    <s v="TRS ROSE WATER 190MLX12  "/>
    <m/>
    <x v="0"/>
    <m/>
    <d v="2021-10-30T00:00:00"/>
    <m/>
    <n v="63"/>
    <n v="-58.79999999999999"/>
  </r>
  <r>
    <n v="1834"/>
    <s v="T176"/>
    <s v="TRS SABUDANA(TAPIOCA) 500GX10"/>
    <m/>
    <x v="0"/>
    <m/>
    <d v="2021-08-31T00:00:00"/>
    <m/>
    <n v="48"/>
    <n v="-39.1"/>
  </r>
  <r>
    <n v="1835"/>
    <s v="T177"/>
    <s v="TRS SABUDANA(TAPIOCA)1.5KGX6"/>
    <m/>
    <x v="0"/>
    <m/>
    <s v=""/>
    <m/>
    <n v="0"/>
    <n v="0"/>
  </r>
  <r>
    <n v="1836"/>
    <s v="T178"/>
    <s v="TRS SARSON KA SAAG 450GX12"/>
    <m/>
    <x v="0"/>
    <m/>
    <d v="2021-11-30T00:00:00"/>
    <m/>
    <n v="168"/>
    <n v="-137.16"/>
  </r>
  <r>
    <n v="1837"/>
    <s v="T179"/>
    <s v="TRS SARSON KA SAAG 850GX6"/>
    <m/>
    <x v="0"/>
    <m/>
    <s v=""/>
    <m/>
    <n v="0"/>
    <n v="0"/>
  </r>
  <r>
    <n v="1838"/>
    <s v="T18"/>
    <s v="TRS BLACK PEPPER PWD 400GX10"/>
    <m/>
    <x v="0"/>
    <m/>
    <d v="2021-09-01T00:00:00"/>
    <m/>
    <n v="51"/>
    <n v="10.300000000000004"/>
  </r>
  <r>
    <n v="1839"/>
    <s v="T180"/>
    <s v="TRS SEASAME SEEDS WHITE 300GX10"/>
    <m/>
    <x v="0"/>
    <m/>
    <d v="2021-06-01T00:00:00"/>
    <m/>
    <n v="50"/>
    <n v="-47.230000000000004"/>
  </r>
  <r>
    <n v="1840"/>
    <s v="T181"/>
    <s v="TRS SEASAME SEEDS WHITE100GX20"/>
    <m/>
    <x v="0"/>
    <m/>
    <d v="2021-06-01T00:00:00"/>
    <m/>
    <n v="108"/>
    <n v="-88"/>
  </r>
  <r>
    <n v="1841"/>
    <s v="T182"/>
    <s v="TRS SEMOLINA CO 1.5KGX6"/>
    <m/>
    <x v="0"/>
    <m/>
    <d v="2020-08-31T00:00:00"/>
    <m/>
    <n v="63"/>
    <n v="-136.08000000000001"/>
  </r>
  <r>
    <n v="1842"/>
    <s v="T183"/>
    <s v="TRS SEMOLINA CO 500GX10  "/>
    <m/>
    <x v="0"/>
    <m/>
    <s v=""/>
    <m/>
    <n v="0"/>
    <n v="0"/>
  </r>
  <r>
    <n v="1843"/>
    <s v="T184"/>
    <s v="TRS SEMOLINA EXTRA CORASE 1,5KGX6"/>
    <m/>
    <x v="0"/>
    <m/>
    <s v=""/>
    <m/>
    <n v="0"/>
    <n v="0"/>
  </r>
  <r>
    <n v="1844"/>
    <s v="T185"/>
    <s v="TRS SEASAME SEED BLACK 100GX20"/>
    <m/>
    <x v="0"/>
    <m/>
    <d v="2021-04-30T00:00:00"/>
    <m/>
    <n v="21"/>
    <n v="-4.25"/>
  </r>
  <r>
    <n v="1845"/>
    <s v="T186"/>
    <s v="TRS SINGODA PWD 1KGX10"/>
    <m/>
    <x v="0"/>
    <m/>
    <s v=""/>
    <m/>
    <n v="0"/>
    <n v="0"/>
  </r>
  <r>
    <n v="1846"/>
    <s v="T187"/>
    <s v="TRS SONGI(RAISINS GREEN)  100GX20"/>
    <m/>
    <x v="0"/>
    <m/>
    <d v="2021-05-30T00:00:00"/>
    <m/>
    <n v="27"/>
    <n v="-20.350000000000001"/>
  </r>
  <r>
    <n v="1847"/>
    <s v="T188"/>
    <s v="TRS SONGI(RAISINS GREEN) 250GX15"/>
    <m/>
    <x v="0"/>
    <m/>
    <d v="2021-03-31T00:00:00"/>
    <m/>
    <n v="0"/>
    <n v="-36.299999999999997"/>
  </r>
  <r>
    <n v="1848"/>
    <s v="T189"/>
    <s v="TRS SOONF(FEENEL SEEDS) 100GX20"/>
    <m/>
    <x v="0"/>
    <m/>
    <d v="2021-09-30T00:00:00"/>
    <m/>
    <n v="167"/>
    <n v="-200.40000000000009"/>
  </r>
  <r>
    <n v="1849"/>
    <s v="T19"/>
    <s v="TRS BLACK PEPPER WHOLE 100GX20"/>
    <m/>
    <x v="0"/>
    <m/>
    <d v="2021-09-01T00:00:00"/>
    <m/>
    <n v="128"/>
    <n v="-362.5"/>
  </r>
  <r>
    <n v="1850"/>
    <s v="T190"/>
    <s v="TRS SOONF(FEENEL SEEDS) 1KGX6"/>
    <m/>
    <x v="0"/>
    <m/>
    <d v="2021-06-30T00:00:00"/>
    <m/>
    <n v="31"/>
    <n v="-26.580000000000005"/>
  </r>
  <r>
    <n v="1851"/>
    <s v="T191"/>
    <s v="TRS SOONF(FEENL SEEDS) 400GX10"/>
    <m/>
    <x v="0"/>
    <m/>
    <d v="2021-09-30T00:00:00"/>
    <m/>
    <n v="172"/>
    <n v="-284.25"/>
  </r>
  <r>
    <n v="1852"/>
    <s v="T192"/>
    <s v="TRS SOYA CHUNKS 250GX10"/>
    <m/>
    <x v="0"/>
    <m/>
    <d v="2021-10-30T00:00:00"/>
    <m/>
    <n v="158"/>
    <n v="-93.000000000000028"/>
  </r>
  <r>
    <n v="1853"/>
    <s v="T193"/>
    <s v="TRS SOYA CHUNKS 500GX6"/>
    <m/>
    <x v="0"/>
    <m/>
    <d v="2021-10-31T00:00:00"/>
    <m/>
    <n v="68"/>
    <n v="-199.31999999999994"/>
  </r>
  <r>
    <n v="1854"/>
    <s v="T194"/>
    <s v="TRS SOYA CHUNKS 750GX6"/>
    <m/>
    <x v="0"/>
    <m/>
    <d v="2021-09-30T00:00:00"/>
    <m/>
    <n v="132"/>
    <n v="-78.680000000000007"/>
  </r>
  <r>
    <n v="1855"/>
    <s v="T195"/>
    <s v="TRS SOYA MINCE 250GX10"/>
    <m/>
    <x v="0"/>
    <m/>
    <d v="2021-09-01T00:00:00"/>
    <m/>
    <n v="50"/>
    <n v="23.25"/>
  </r>
  <r>
    <n v="1856"/>
    <s v="T196"/>
    <s v="TRS SPINACH PUREE 395GX12"/>
    <m/>
    <x v="0"/>
    <m/>
    <d v="2021-05-31T00:00:00"/>
    <m/>
    <n v="22"/>
    <n v="7.65"/>
  </r>
  <r>
    <n v="1857"/>
    <s v="T197"/>
    <s v="TRS SPINACH PUREE 795GX12"/>
    <m/>
    <x v="0"/>
    <m/>
    <d v="2021-10-31T00:00:00"/>
    <m/>
    <n v="38"/>
    <n v="-17.209999999999997"/>
  </r>
  <r>
    <n v="1858"/>
    <s v="T198"/>
    <s v="TRS SPLIT YELLOW PEAS 500GX20"/>
    <m/>
    <x v="0"/>
    <m/>
    <s v=""/>
    <m/>
    <n v="0"/>
    <n v="0"/>
  </r>
  <r>
    <n v="1859"/>
    <s v="T199"/>
    <s v="TRS SUGAR CANDY 100GX20"/>
    <m/>
    <x v="0"/>
    <m/>
    <d v="2021-09-01T00:00:00"/>
    <m/>
    <n v="143"/>
    <n v="33.200000000000003"/>
  </r>
  <r>
    <n v="1860"/>
    <s v="T2"/>
    <s v="TRS AJWAIN 300GX10"/>
    <m/>
    <x v="0"/>
    <m/>
    <d v="2021-06-01T00:00:00"/>
    <m/>
    <n v="136"/>
    <n v="-87.500000000000014"/>
  </r>
  <r>
    <n v="1861"/>
    <s v="T20"/>
    <s v="TRS BLACK PEPPER WHOLE 1KGX6"/>
    <m/>
    <x v="0"/>
    <m/>
    <s v=""/>
    <m/>
    <n v="0"/>
    <n v="0"/>
  </r>
  <r>
    <n v="1862"/>
    <s v="T200"/>
    <s v="TRS SUGAR CANDY 400GX10"/>
    <m/>
    <x v="0"/>
    <m/>
    <d v="2021-10-01T00:00:00"/>
    <m/>
    <n v="80"/>
    <n v="0.10000000000000142"/>
  </r>
  <r>
    <n v="1863"/>
    <s v="T201"/>
    <s v="TRS SUGAR CAOATED 400GX10"/>
    <m/>
    <x v="0"/>
    <m/>
    <s v=""/>
    <m/>
    <n v="0"/>
    <n v="0"/>
  </r>
  <r>
    <n v="1864"/>
    <s v="T202"/>
    <s v="TRS SUGAR COATED100GX20"/>
    <m/>
    <x v="0"/>
    <m/>
    <s v=""/>
    <m/>
    <n v="0"/>
    <n v="0"/>
  </r>
  <r>
    <n v="1865"/>
    <s v="T203"/>
    <s v="TRS SUPARI KACHI TUKDA 300GX10"/>
    <m/>
    <x v="0"/>
    <m/>
    <s v=""/>
    <m/>
    <n v="0"/>
    <n v="0"/>
  </r>
  <r>
    <n v="1866"/>
    <s v="T204"/>
    <s v="TRS SUPARI PAN MASALA 1KGX6"/>
    <m/>
    <x v="0"/>
    <m/>
    <s v=""/>
    <m/>
    <n v="0"/>
    <n v="0"/>
  </r>
  <r>
    <n v="1867"/>
    <s v="T205"/>
    <s v="TRS TANDOORI MAS PWD 100GX20"/>
    <m/>
    <x v="0"/>
    <m/>
    <d v="2021-08-31T00:00:00"/>
    <m/>
    <n v="44"/>
    <n v="-55.4"/>
  </r>
  <r>
    <n v="1868"/>
    <s v="T206"/>
    <s v="TRS TANDOORI MAS PWD 1KGX6"/>
    <m/>
    <x v="0"/>
    <m/>
    <s v=""/>
    <m/>
    <n v="0"/>
    <n v="0"/>
  </r>
  <r>
    <n v="1869"/>
    <s v="T207"/>
    <s v="TRS TANDOORI MAS PWD 400GX10"/>
    <m/>
    <x v="0"/>
    <m/>
    <d v="2021-07-01T00:00:00"/>
    <m/>
    <n v="90"/>
    <n v="5.6000000000000085"/>
  </r>
  <r>
    <n v="1870"/>
    <s v="T208"/>
    <s v="TRS TINDA TIN PACK 400GX12"/>
    <m/>
    <x v="0"/>
    <m/>
    <s v=""/>
    <m/>
    <n v="0"/>
    <n v="0"/>
  </r>
  <r>
    <n v="1871"/>
    <s v="T209"/>
    <s v="TRS TOOR DAL 500 G X 20"/>
    <m/>
    <x v="0"/>
    <m/>
    <d v="2021-08-31T00:00:00"/>
    <m/>
    <n v="10"/>
    <n v="-23.6"/>
  </r>
  <r>
    <n v="1872"/>
    <s v="T21"/>
    <s v="TRS BLACK PEPPER WHOLE 400X10"/>
    <m/>
    <x v="0"/>
    <m/>
    <d v="2021-08-31T00:00:00"/>
    <m/>
    <n v="53"/>
    <n v="-19.800000000000004"/>
  </r>
  <r>
    <n v="1873"/>
    <s v="T210"/>
    <s v="TRS TUKMELANGA 100 G X 20"/>
    <m/>
    <x v="0"/>
    <m/>
    <s v=""/>
    <m/>
    <n v="0"/>
    <n v="0"/>
  </r>
  <r>
    <n v="1874"/>
    <s v="T211"/>
    <s v="TRS URID DAL CHILKA 2 KG X 6"/>
    <m/>
    <x v="0"/>
    <m/>
    <d v="2021-08-31T00:00:00"/>
    <m/>
    <n v="8"/>
    <n v="-3.0600000000000005"/>
  </r>
  <r>
    <n v="1875"/>
    <s v="T212"/>
    <s v="TRS URID DAL CHILKA 500 G X 20"/>
    <m/>
    <x v="0"/>
    <m/>
    <d v="2021-04-30T00:00:00"/>
    <m/>
    <n v="21"/>
    <n v="10.199999999999999"/>
  </r>
  <r>
    <n v="1876"/>
    <s v="T213"/>
    <s v="TRS URID DAL 2 KG X 6"/>
    <m/>
    <x v="0"/>
    <m/>
    <d v="2021-09-30T00:00:00"/>
    <m/>
    <n v="30"/>
    <n v="-84.24"/>
  </r>
  <r>
    <n v="1877"/>
    <s v="T214"/>
    <s v="TRS URID DAL 500 G X 20"/>
    <m/>
    <x v="0"/>
    <m/>
    <d v="2021-04-30T00:00:00"/>
    <m/>
    <n v="74"/>
    <n v="35.400000000000006"/>
  </r>
  <r>
    <n v="1878"/>
    <s v="T215"/>
    <s v="TRS URID DAL 1 KG X 10"/>
    <m/>
    <x v="0"/>
    <m/>
    <d v="2021-06-30T00:00:00"/>
    <m/>
    <n v="76"/>
    <n v="-186.20000000000002"/>
  </r>
  <r>
    <n v="1879"/>
    <s v="T216"/>
    <s v="TRS URID FLOUR 1 KG X 10"/>
    <m/>
    <x v="0"/>
    <m/>
    <s v=""/>
    <m/>
    <n v="0"/>
    <n v="0"/>
  </r>
  <r>
    <n v="1880"/>
    <s v="T217"/>
    <s v="TRS URID WHOLE 2 KG X 6"/>
    <m/>
    <x v="0"/>
    <m/>
    <d v="2021-07-31T00:00:00"/>
    <m/>
    <n v="82"/>
    <n v="-224.76000000000005"/>
  </r>
  <r>
    <n v="1881"/>
    <s v="T218"/>
    <s v="TRS URID WHOLE 500 G X 20"/>
    <m/>
    <x v="0"/>
    <m/>
    <d v="2021-09-01T00:00:00"/>
    <m/>
    <n v="35"/>
    <n v="24.6"/>
  </r>
  <r>
    <n v="1882"/>
    <s v="T219"/>
    <s v="TRS URID WHOLE 1 KG X 10"/>
    <m/>
    <x v="0"/>
    <m/>
    <d v="2021-08-01T00:00:00"/>
    <m/>
    <n v="80"/>
    <n v="-102.60000000000002"/>
  </r>
  <r>
    <n v="1883"/>
    <s v="T22"/>
    <s v="TRS BOILED CHICK PEAS 400GX12"/>
    <m/>
    <x v="0"/>
    <m/>
    <d v="2021-10-08T00:00:00"/>
    <m/>
    <n v="99"/>
    <n v="1.1399999999999997"/>
  </r>
  <r>
    <n v="1884"/>
    <s v="T220"/>
    <s v="TRS VERMICELLI RSTD 200 G X 15"/>
    <m/>
    <x v="0"/>
    <m/>
    <s v=""/>
    <m/>
    <n v="0"/>
    <n v="0"/>
  </r>
  <r>
    <n v="1885"/>
    <s v="T221"/>
    <s v="TRS VINEGAR 284MLX12"/>
    <m/>
    <x v="0"/>
    <m/>
    <s v=""/>
    <m/>
    <n v="0"/>
    <n v="0"/>
  </r>
  <r>
    <n v="1886"/>
    <s v="T222"/>
    <s v="TRS VINEGAR WHITE 284 ML X 12"/>
    <m/>
    <x v="0"/>
    <m/>
    <s v=""/>
    <m/>
    <n v="0"/>
    <n v="0"/>
  </r>
  <r>
    <n v="1887"/>
    <s v="T223"/>
    <s v="TRS VINEGAR WHITE 568 ML X 12"/>
    <m/>
    <x v="0"/>
    <m/>
    <d v="2020-01-01T00:00:00"/>
    <m/>
    <n v="23"/>
    <n v="22.44"/>
  </r>
  <r>
    <n v="1888"/>
    <s v="T224"/>
    <s v="TRS WHITE PEPPER PWD 100 G X 20"/>
    <m/>
    <x v="0"/>
    <m/>
    <s v=""/>
    <m/>
    <n v="0"/>
    <n v="0"/>
  </r>
  <r>
    <n v="1889"/>
    <s v="T225"/>
    <s v="TRS MASOOR WHOLE 2KGX6"/>
    <m/>
    <x v="0"/>
    <m/>
    <d v="2021-07-31T00:00:00"/>
    <m/>
    <n v="95"/>
    <n v="-56.759999999999991"/>
  </r>
  <r>
    <n v="1890"/>
    <s v="T226"/>
    <s v="TRS MOONG DAL CHILKA 1KGX10"/>
    <m/>
    <x v="0"/>
    <m/>
    <d v="2021-08-31T00:00:00"/>
    <m/>
    <n v="16"/>
    <n v="-43.7"/>
  </r>
  <r>
    <n v="1891"/>
    <s v="T227"/>
    <s v="TRS URID DAL CHILKA 1KGX10"/>
    <m/>
    <x v="0"/>
    <m/>
    <d v="2021-09-30T00:00:00"/>
    <m/>
    <n v="19"/>
    <n v="13.2"/>
  </r>
  <r>
    <n v="1892"/>
    <s v="T228"/>
    <s v="TRS TOOR DALL 1KGX10"/>
    <m/>
    <x v="0"/>
    <m/>
    <d v="2021-07-31T00:00:00"/>
    <m/>
    <n v="50"/>
    <n v="-89.4"/>
  </r>
  <r>
    <n v="1893"/>
    <s v="T229"/>
    <s v="TRS FLAKE RICE 1KGX6"/>
    <m/>
    <x v="0"/>
    <m/>
    <d v="2021-08-24T00:00:00"/>
    <m/>
    <n v="51"/>
    <n v="-59.64"/>
  </r>
  <r>
    <n v="1894"/>
    <s v="T23"/>
    <s v="TRS BOILED CHICK PEAS 800GX6"/>
    <m/>
    <x v="0"/>
    <m/>
    <d v="2022-04-05T00:00:00"/>
    <m/>
    <n v="70"/>
    <n v="15.45"/>
  </r>
  <r>
    <n v="1895"/>
    <s v="T230"/>
    <s v="TRS ROASTED CHANNA UNSALTED 300GX20"/>
    <m/>
    <x v="0"/>
    <m/>
    <d v="2021-07-31T00:00:00"/>
    <m/>
    <n v="21"/>
    <n v="14.7"/>
  </r>
  <r>
    <n v="1896"/>
    <s v="T231"/>
    <s v="TRS STAR ANIESEEDS X15"/>
    <m/>
    <x v="0"/>
    <m/>
    <d v="2021-02-28T00:00:00"/>
    <m/>
    <n v="5"/>
    <n v="8.1999999999999993"/>
  </r>
  <r>
    <n v="1897"/>
    <s v="T232"/>
    <s v="TRS MIX PICKLE 4.2KGX4"/>
    <m/>
    <x v="0"/>
    <m/>
    <s v=""/>
    <m/>
    <n v="0"/>
    <n v="0"/>
  </r>
  <r>
    <n v="1898"/>
    <s v="T233"/>
    <s v="TRS PAPAD B.P URID 200GX40"/>
    <m/>
    <x v="0"/>
    <m/>
    <s v=""/>
    <m/>
    <n v="0"/>
    <n v="0"/>
  </r>
  <r>
    <n v="1899"/>
    <s v="T234"/>
    <s v="TRS PAPAD JEERA 200GX40"/>
    <m/>
    <x v="0"/>
    <m/>
    <s v=""/>
    <m/>
    <n v="0"/>
    <n v="0"/>
  </r>
  <r>
    <n v="1900"/>
    <s v="T235"/>
    <s v="TRS PAPAD PUNJABI URID 200GX20"/>
    <m/>
    <x v="0"/>
    <m/>
    <s v=""/>
    <m/>
    <n v="0"/>
    <n v="0"/>
  </r>
  <r>
    <n v="1901"/>
    <s v="T236"/>
    <s v="TRS METHI SEEDS 300GX10"/>
    <m/>
    <x v="0"/>
    <m/>
    <d v="2021-04-30T00:00:00"/>
    <m/>
    <n v="46"/>
    <n v="-7.4"/>
  </r>
  <r>
    <n v="1902"/>
    <s v="T239"/>
    <s v="TRS RAGI FLOUR 1 KG X 10"/>
    <m/>
    <x v="0"/>
    <m/>
    <s v=""/>
    <m/>
    <n v="0"/>
    <n v="0"/>
  </r>
  <r>
    <n v="1903"/>
    <s v="T24"/>
    <s v="TRS BOILED KALA CHANA 400GX12"/>
    <m/>
    <x v="0"/>
    <m/>
    <d v="2021-10-01T00:00:00"/>
    <m/>
    <n v="28.42"/>
    <n v="1.1799999999999997"/>
  </r>
  <r>
    <n v="1904"/>
    <s v="T240"/>
    <s v="TRS BLACK PEPPER COARSE 400GX10"/>
    <m/>
    <x v="0"/>
    <m/>
    <d v="2021-09-30T00:00:00"/>
    <m/>
    <n v="26"/>
    <n v="-79.300000000000011"/>
  </r>
  <r>
    <n v="1905"/>
    <s v="T241"/>
    <s v="TRS TOOR DALL 2KGX6"/>
    <m/>
    <x v="0"/>
    <m/>
    <d v="2021-09-30T00:00:00"/>
    <m/>
    <n v="55.5"/>
    <n v="-16.019999999999996"/>
  </r>
  <r>
    <n v="1906"/>
    <s v="T242"/>
    <s v="TRS COCONUT OIL 250 ML X 12"/>
    <m/>
    <x v="0"/>
    <m/>
    <s v=""/>
    <m/>
    <n v="0"/>
    <n v="0"/>
  </r>
  <r>
    <n v="1907"/>
    <s v="T243"/>
    <s v="TRS COCONUT OIL 500 ML X 6"/>
    <m/>
    <x v="0"/>
    <m/>
    <s v=""/>
    <m/>
    <n v="0"/>
    <n v="0"/>
  </r>
  <r>
    <n v="1908"/>
    <s v="T245"/>
    <s v="TRS ANARDANA WHOLE 100 G X 15"/>
    <m/>
    <x v="0"/>
    <m/>
    <s v=""/>
    <m/>
    <n v="0"/>
    <n v="0"/>
  </r>
  <r>
    <n v="1909"/>
    <s v="T25"/>
    <s v="TRS BOILED RED KIDNEY 400GX12"/>
    <m/>
    <x v="0"/>
    <m/>
    <s v=""/>
    <m/>
    <n v="0"/>
    <n v="0"/>
  </r>
  <r>
    <n v="1910"/>
    <s v="T26"/>
    <s v="TRS CARDAMOM BLACK 200GX10"/>
    <m/>
    <x v="0"/>
    <m/>
    <d v="2021-06-30T00:00:00"/>
    <m/>
    <n v="9"/>
    <n v="-10.700000000000006"/>
  </r>
  <r>
    <n v="1911"/>
    <s v="T27"/>
    <s v="TRS CARDAMOM BLACK 50GX20"/>
    <m/>
    <x v="0"/>
    <m/>
    <d v="2021-08-31T00:00:00"/>
    <m/>
    <n v="152"/>
    <n v="-214.4"/>
  </r>
  <r>
    <n v="1912"/>
    <s v="T28"/>
    <s v="TRS CARDAMOM GREEN 200GX10"/>
    <m/>
    <x v="0"/>
    <m/>
    <d v="2021-06-01T00:00:00"/>
    <m/>
    <n v="47.4"/>
    <n v="178.2"/>
  </r>
  <r>
    <n v="1913"/>
    <s v="T29"/>
    <s v="TRS CARDAMOM GREEN 50GX20"/>
    <m/>
    <x v="0"/>
    <m/>
    <s v=""/>
    <m/>
    <n v="-1"/>
    <n v="-49.800000000000004"/>
  </r>
  <r>
    <n v="1914"/>
    <s v="T3"/>
    <s v="TRS ALMOND POWDER 750GX6"/>
    <m/>
    <x v="0"/>
    <m/>
    <s v=""/>
    <m/>
    <n v="0"/>
    <n v="0"/>
  </r>
  <r>
    <n v="1915"/>
    <s v="T30"/>
    <s v="TRS CARDAMOM GREEN 750X6"/>
    <m/>
    <x v="0"/>
    <m/>
    <s v=""/>
    <m/>
    <n v="0"/>
    <n v="0"/>
  </r>
  <r>
    <n v="1916"/>
    <s v="T300"/>
    <s v="TRS POPPY SEEDS 250GX10"/>
    <m/>
    <x v="0"/>
    <m/>
    <d v="2021-08-31T00:00:00"/>
    <m/>
    <n v="58"/>
    <n v="13.2"/>
  </r>
  <r>
    <n v="1917"/>
    <s v="T31"/>
    <s v="TRS CHANA DAL 2KGX6"/>
    <m/>
    <x v="0"/>
    <m/>
    <d v="2021-11-30T00:00:00"/>
    <m/>
    <n v="276"/>
    <n v="-789.3600000000007"/>
  </r>
  <r>
    <n v="1918"/>
    <s v="T32"/>
    <s v="TRS CHANA DAL 500GX20"/>
    <m/>
    <x v="0"/>
    <m/>
    <d v="2021-07-01T00:00:00"/>
    <m/>
    <n v="31"/>
    <n v="7.5999999999999979"/>
  </r>
  <r>
    <n v="1919"/>
    <s v="T33"/>
    <s v="TRS CHANA DAL 1 KG X 10"/>
    <m/>
    <x v="0"/>
    <m/>
    <d v="2021-10-31T00:00:00"/>
    <m/>
    <n v="76"/>
    <n v="-664.39999999999964"/>
  </r>
  <r>
    <n v="1920"/>
    <s v="T34"/>
    <s v="TRS CHAR MAGAZ 100GX20"/>
    <m/>
    <x v="0"/>
    <m/>
    <d v="2021-08-31T00:00:00"/>
    <m/>
    <n v="83"/>
    <n v="-52"/>
  </r>
  <r>
    <n v="1921"/>
    <s v="T35"/>
    <s v="TRS CHAR MAGAZ 300GX10"/>
    <m/>
    <x v="0"/>
    <m/>
    <s v=""/>
    <m/>
    <n v="0"/>
    <n v="0"/>
  </r>
  <r>
    <n v="1922"/>
    <s v="T36"/>
    <s v="TRS CHICK PEAS 1KGX10"/>
    <m/>
    <x v="0"/>
    <m/>
    <d v="2021-01-01T00:00:00"/>
    <m/>
    <n v="94"/>
    <n v="-118.60000000000002"/>
  </r>
  <r>
    <n v="1923"/>
    <s v="T37"/>
    <s v="TRS CHICK PEAS 2KGX6"/>
    <m/>
    <x v="0"/>
    <m/>
    <d v="2021-08-31T00:00:00"/>
    <m/>
    <n v="84"/>
    <n v="-118.32000000000001"/>
  </r>
  <r>
    <n v="1924"/>
    <s v="T38"/>
    <s v="TRS CHICK PEAS 500GX20"/>
    <m/>
    <x v="0"/>
    <m/>
    <d v="2021-01-08T00:00:00"/>
    <m/>
    <n v="30"/>
    <n v="-57.800000000000004"/>
  </r>
  <r>
    <n v="1925"/>
    <s v="T39"/>
    <s v="TRS CHILLI CRUSHED 750 G X 6"/>
    <m/>
    <x v="0"/>
    <m/>
    <s v=""/>
    <m/>
    <n v="0"/>
    <n v="0"/>
  </r>
  <r>
    <n v="1926"/>
    <s v="T4"/>
    <s v="TRS ALMONDS POWDER 300X10"/>
    <m/>
    <x v="0"/>
    <m/>
    <s v=""/>
    <m/>
    <n v="0"/>
    <n v="0"/>
  </r>
  <r>
    <n v="1927"/>
    <s v="T40"/>
    <s v="TRS CHILLI CRUSHED 100GX15"/>
    <m/>
    <x v="0"/>
    <m/>
    <d v="2021-08-31T00:00:00"/>
    <m/>
    <n v="297"/>
    <n v="-398.6"/>
  </r>
  <r>
    <n v="1928"/>
    <s v="T41"/>
    <s v="TRS CHILLI CRUSHED 250GX10"/>
    <m/>
    <x v="0"/>
    <m/>
    <d v="2021-08-31T00:00:00"/>
    <m/>
    <n v="232"/>
    <n v="-173.60000000000005"/>
  </r>
  <r>
    <n v="1929"/>
    <s v="T42"/>
    <s v="TRS CHILLI PWD 100GX20"/>
    <m/>
    <x v="0"/>
    <m/>
    <d v="2021-08-31T00:00:00"/>
    <m/>
    <n v="112"/>
    <n v="-573.40000000000009"/>
  </r>
  <r>
    <n v="1930"/>
    <s v="T43"/>
    <s v="TRS CHILLI PWD 1KGX6"/>
    <m/>
    <x v="0"/>
    <m/>
    <d v="2021-08-31T00:00:00"/>
    <m/>
    <n v="54"/>
    <n v="-115.44000000000003"/>
  </r>
  <r>
    <n v="1931"/>
    <s v="T44"/>
    <s v="TRS CHILLI PWD 400GX10"/>
    <m/>
    <x v="0"/>
    <m/>
    <d v="2021-08-01T00:00:00"/>
    <m/>
    <n v="159"/>
    <n v="-585.39999999999975"/>
  </r>
  <r>
    <n v="1932"/>
    <s v="T45"/>
    <s v="TRS CHILLI WHOLE 150 G X 10"/>
    <m/>
    <x v="0"/>
    <m/>
    <d v="2021-08-31T00:00:00"/>
    <m/>
    <n v="13"/>
    <n v="-31.1"/>
  </r>
  <r>
    <n v="1933"/>
    <s v="T46"/>
    <s v="TRS CHILLI WHOLE 400 G X 6"/>
    <m/>
    <x v="0"/>
    <m/>
    <s v=""/>
    <m/>
    <n v="0"/>
    <n v="0"/>
  </r>
  <r>
    <n v="1934"/>
    <s v="T47"/>
    <s v="TRS CHILLI WHOLE 50 G X20"/>
    <m/>
    <x v="0"/>
    <m/>
    <d v="2022-12-31T00:00:00"/>
    <m/>
    <n v="161"/>
    <n v="-248.40000000000006"/>
  </r>
  <r>
    <n v="1935"/>
    <s v="T48"/>
    <s v="TRS CINNAMON PWD 100X20"/>
    <m/>
    <x v="0"/>
    <m/>
    <d v="2021-06-30T00:00:00"/>
    <m/>
    <n v="79"/>
    <n v="-42.399999999999991"/>
  </r>
  <r>
    <n v="1936"/>
    <s v="T49"/>
    <s v="TRS CITRIC ACID PWD 100GX20"/>
    <m/>
    <x v="0"/>
    <m/>
    <d v="2021-10-01T00:00:00"/>
    <m/>
    <n v="22"/>
    <n v="0"/>
  </r>
  <r>
    <n v="1937"/>
    <s v="T5"/>
    <s v="TRS ALUBUKHARA200GX10"/>
    <m/>
    <x v="0"/>
    <m/>
    <d v="2020-11-30T00:00:00"/>
    <m/>
    <n v="19"/>
    <n v="19.899999999999999"/>
  </r>
  <r>
    <n v="1938"/>
    <s v="T50"/>
    <s v="TRS CLOVES 250GX10"/>
    <m/>
    <x v="0"/>
    <m/>
    <d v="2021-08-31T00:00:00"/>
    <m/>
    <n v="9"/>
    <n v="-105.55"/>
  </r>
  <r>
    <n v="1939"/>
    <s v="T51"/>
    <s v="TRS CLOVES 50GX20"/>
    <m/>
    <x v="0"/>
    <m/>
    <d v="2021-05-31T00:00:00"/>
    <m/>
    <n v="174"/>
    <n v="-558.59999999999991"/>
  </r>
  <r>
    <n v="1940"/>
    <s v="T52"/>
    <s v="TRS COCO PWD 300GX10"/>
    <m/>
    <x v="0"/>
    <m/>
    <d v="2021-02-28T00:00:00"/>
    <m/>
    <n v="80"/>
    <n v="-49.6"/>
  </r>
  <r>
    <n v="1941"/>
    <s v="T53"/>
    <s v="TRS CORNMEAL 1.5KGX6"/>
    <m/>
    <x v="0"/>
    <m/>
    <d v="2021-08-12T00:00:00"/>
    <m/>
    <n v="49"/>
    <n v="13.8"/>
  </r>
  <r>
    <n v="1942"/>
    <s v="T54"/>
    <s v="TRS CRACKED WHEAT (LAPSI)1KGX10"/>
    <m/>
    <x v="0"/>
    <m/>
    <d v="2021-10-30T00:00:00"/>
    <m/>
    <n v="71"/>
    <n v="-4.2000000000000011"/>
  </r>
  <r>
    <n v="1943"/>
    <s v="T55"/>
    <s v="TRS CURRY LEAVES 30GX10"/>
    <m/>
    <x v="0"/>
    <m/>
    <d v="2020-11-01T00:00:00"/>
    <m/>
    <n v="37"/>
    <n v="-21"/>
  </r>
  <r>
    <n v="1944"/>
    <s v="T56"/>
    <s v="TRS DALCHINI 1.5KGX6"/>
    <m/>
    <x v="0"/>
    <m/>
    <s v=""/>
    <m/>
    <n v="0"/>
    <n v="0"/>
  </r>
  <r>
    <n v="1945"/>
    <s v="T57"/>
    <s v="TRS DALCHINI 200GX10"/>
    <m/>
    <x v="0"/>
    <m/>
    <d v="2021-08-31T00:00:00"/>
    <m/>
    <n v="171"/>
    <n v="-531.5999999999998"/>
  </r>
  <r>
    <n v="1946"/>
    <s v="T58"/>
    <s v="TRS DALCHINI 2KGX12"/>
    <m/>
    <x v="0"/>
    <m/>
    <s v=""/>
    <m/>
    <n v="0"/>
    <n v="0"/>
  </r>
  <r>
    <n v="1947"/>
    <s v="T59"/>
    <s v="TRS DALCHINI 2KGX3"/>
    <m/>
    <x v="0"/>
    <m/>
    <s v=""/>
    <m/>
    <n v="0"/>
    <n v="0"/>
  </r>
  <r>
    <n v="1948"/>
    <s v="T6"/>
    <s v="TRS AMCHUR PWD 100GX20"/>
    <m/>
    <x v="0"/>
    <m/>
    <d v="2021-08-24T00:00:00"/>
    <m/>
    <n v="55"/>
    <n v="-89.6"/>
  </r>
  <r>
    <n v="1949"/>
    <s v="T60"/>
    <s v="TRS DALCHINI 400GX6"/>
    <m/>
    <x v="0"/>
    <m/>
    <d v="2022-01-31T00:00:00"/>
    <m/>
    <n v="49"/>
    <n v="-71.350000000000023"/>
  </r>
  <r>
    <n v="1950"/>
    <s v="T61"/>
    <s v="TRS DALCHINI 450GX6"/>
    <m/>
    <x v="0"/>
    <m/>
    <s v=""/>
    <m/>
    <n v="0"/>
    <n v="0"/>
  </r>
  <r>
    <n v="1951"/>
    <s v="T62"/>
    <s v="TRS DALCHINI 50GX15"/>
    <m/>
    <x v="0"/>
    <m/>
    <s v=""/>
    <m/>
    <n v="0"/>
    <n v="0"/>
  </r>
  <r>
    <n v="1952"/>
    <s v="T63"/>
    <s v="TRS DHANIA PWD 100GX20"/>
    <m/>
    <x v="0"/>
    <m/>
    <d v="2021-09-01T00:00:00"/>
    <m/>
    <n v="106"/>
    <n v="-102.15"/>
  </r>
  <r>
    <n v="1953"/>
    <s v="T64"/>
    <s v="TRS DHANIA PWD 1KGX6"/>
    <m/>
    <x v="0"/>
    <m/>
    <d v="2021-09-01T00:00:00"/>
    <m/>
    <n v="114"/>
    <n v="24.15"/>
  </r>
  <r>
    <n v="1954"/>
    <s v="T65"/>
    <s v="TRS DHANIA PWD 400GX10"/>
    <m/>
    <x v="0"/>
    <m/>
    <d v="2021-09-30T00:00:00"/>
    <m/>
    <n v="115"/>
    <n v="-128.06"/>
  </r>
  <r>
    <n v="1955"/>
    <s v="T66"/>
    <s v="TRS DHANIA WHOLE 100GX15"/>
    <m/>
    <x v="0"/>
    <m/>
    <d v="2021-12-31T00:00:00"/>
    <m/>
    <n v="59"/>
    <n v="-121.78"/>
  </r>
  <r>
    <n v="1956"/>
    <s v="T67"/>
    <s v="TRS DHANIA WHOLE 250GX10"/>
    <m/>
    <x v="0"/>
    <m/>
    <d v="2020-12-31T00:00:00"/>
    <m/>
    <n v="61"/>
    <n v="-72.02000000000001"/>
  </r>
  <r>
    <n v="1957"/>
    <s v="T68"/>
    <s v="TRS DHANIA WHOLE 300GX10"/>
    <m/>
    <x v="0"/>
    <m/>
    <s v=""/>
    <m/>
    <n v="0"/>
    <n v="0"/>
  </r>
  <r>
    <n v="1958"/>
    <s v="T69"/>
    <s v="TRS DHANIA WHOLE 750X6"/>
    <m/>
    <x v="0"/>
    <m/>
    <d v="2020-12-31T00:00:00"/>
    <m/>
    <n v="18"/>
    <n v="11.4"/>
  </r>
  <r>
    <n v="1959"/>
    <s v="T7"/>
    <s v="TRS ANARDANA PWD 100GX20"/>
    <m/>
    <x v="0"/>
    <m/>
    <d v="2021-04-16T00:00:00"/>
    <m/>
    <n v="47"/>
    <n v="31.2"/>
  </r>
  <r>
    <n v="1960"/>
    <s v="T70"/>
    <s v="TRS DRIED COCONUT 250GX10"/>
    <m/>
    <x v="0"/>
    <m/>
    <d v="2021-04-30T00:00:00"/>
    <m/>
    <n v="113"/>
    <n v="-304.29999999999995"/>
  </r>
  <r>
    <n v="1961"/>
    <s v="T71"/>
    <s v="TRS DRIED DATES350GX10"/>
    <m/>
    <x v="0"/>
    <m/>
    <d v="2021-10-30T00:00:00"/>
    <m/>
    <n v="72"/>
    <n v="-178.60000000000002"/>
  </r>
  <r>
    <n v="1962"/>
    <s v="T72"/>
    <s v="TRS ESSENCE ANANAS 28ML X12"/>
    <m/>
    <x v="0"/>
    <m/>
    <d v="2020-12-01T00:00:00"/>
    <m/>
    <n v="6"/>
    <n v="39.89"/>
  </r>
  <r>
    <n v="1963"/>
    <s v="T73"/>
    <s v="TRS ESSENCE BANANA 28MLX12"/>
    <m/>
    <x v="0"/>
    <m/>
    <d v="2020-12-01T00:00:00"/>
    <m/>
    <n v="9"/>
    <n v="37.44"/>
  </r>
  <r>
    <n v="1964"/>
    <s v="T74"/>
    <s v="TRS ESSENCE ROSE 28MLX12"/>
    <m/>
    <x v="0"/>
    <m/>
    <d v="2021-06-05T00:00:00"/>
    <m/>
    <n v="1"/>
    <n v="-5.88"/>
  </r>
  <r>
    <n v="1965"/>
    <s v="T75"/>
    <s v="TRS ESSENCE VANILLA 28MLX12 "/>
    <m/>
    <x v="0"/>
    <m/>
    <d v="2021-11-17T00:00:00"/>
    <m/>
    <n v="-3"/>
    <n v="-47.040000000000006"/>
  </r>
  <r>
    <n v="1966"/>
    <s v="T76"/>
    <s v="TRS FLAKE RICE300GX20"/>
    <m/>
    <x v="0"/>
    <m/>
    <d v="2021-07-01T00:00:00"/>
    <m/>
    <n v="84.95"/>
    <n v="-32.799999999999997"/>
  </r>
  <r>
    <n v="1967"/>
    <s v="T77"/>
    <s v="TRS GARAM MAS WHOLE 500GX6"/>
    <m/>
    <x v="0"/>
    <m/>
    <d v="2021-09-30T00:00:00"/>
    <m/>
    <n v="44"/>
    <n v="-101.52000000000001"/>
  </r>
  <r>
    <n v="1968"/>
    <s v="T78"/>
    <s v="TRS GARAM MASALA PWD 100GX20"/>
    <m/>
    <x v="0"/>
    <m/>
    <d v="2021-09-01T00:00:00"/>
    <m/>
    <n v="117"/>
    <n v="-168.10000000000002"/>
  </r>
  <r>
    <n v="1969"/>
    <s v="T79"/>
    <s v="TRS GARAM MASALA PWD 1KGX6"/>
    <m/>
    <x v="0"/>
    <m/>
    <d v="2021-03-31T00:00:00"/>
    <m/>
    <n v="55"/>
    <n v="16.739999999999998"/>
  </r>
  <r>
    <n v="1970"/>
    <s v="T8"/>
    <s v="TRS ANARDANA WHOLE100GX20"/>
    <m/>
    <x v="0"/>
    <m/>
    <s v=""/>
    <m/>
    <n v="0"/>
    <n v="0"/>
  </r>
  <r>
    <n v="1971"/>
    <s v="T80"/>
    <s v="TRS GARAM MASALA PWD 400GX10"/>
    <m/>
    <x v="0"/>
    <m/>
    <d v="2021-09-01T00:00:00"/>
    <m/>
    <n v="111"/>
    <n v="-260.59999999999997"/>
  </r>
  <r>
    <n v="1972"/>
    <s v="T81"/>
    <s v="TRS GARAM MASALA WHOLE 100GX20"/>
    <m/>
    <x v="0"/>
    <m/>
    <s v=""/>
    <m/>
    <n v="0"/>
    <n v="0"/>
  </r>
  <r>
    <n v="1973"/>
    <s v="T82"/>
    <s v="TRS GARAM MASALA WHOLE 200GX15"/>
    <m/>
    <x v="0"/>
    <m/>
    <d v="2021-10-30T00:00:00"/>
    <m/>
    <n v="68"/>
    <n v="-349.20000000000005"/>
  </r>
  <r>
    <n v="1974"/>
    <s v="T83"/>
    <s v="TRS GARLIC PASTE 1KGX6 "/>
    <m/>
    <x v="0"/>
    <m/>
    <d v="2021-10-30T00:00:00"/>
    <m/>
    <n v="54"/>
    <n v="12.88"/>
  </r>
  <r>
    <n v="1975"/>
    <s v="T84"/>
    <s v="TRS GARLIC PASTE 300GX6"/>
    <m/>
    <x v="0"/>
    <m/>
    <d v="2021-05-31T00:00:00"/>
    <m/>
    <n v="81.5"/>
    <n v="-26.699999999999996"/>
  </r>
  <r>
    <n v="1976"/>
    <s v="T85"/>
    <s v="TRS GARLIC PWD 100GX20"/>
    <m/>
    <x v="0"/>
    <m/>
    <d v="2021-06-30T00:00:00"/>
    <m/>
    <n v="47"/>
    <n v="-110.6"/>
  </r>
  <r>
    <n v="1977"/>
    <s v="T86"/>
    <s v="TRS GARLIC PWD 400GX10"/>
    <m/>
    <x v="0"/>
    <m/>
    <d v="2020-07-31T00:00:00"/>
    <m/>
    <n v="15"/>
    <n v="11.9"/>
  </r>
  <r>
    <n v="1978"/>
    <s v="T87"/>
    <s v="TRS GINGER PASTE 1KGX6 "/>
    <m/>
    <x v="0"/>
    <m/>
    <d v="2021-09-30T00:00:00"/>
    <m/>
    <n v="50"/>
    <n v="-2.0600000000000005"/>
  </r>
  <r>
    <n v="1979"/>
    <s v="T88"/>
    <s v="TRS GINGER PASTE 300GX6"/>
    <m/>
    <x v="0"/>
    <m/>
    <d v="2021-10-31T00:00:00"/>
    <m/>
    <n v="60"/>
    <n v="3.99"/>
  </r>
  <r>
    <n v="1980"/>
    <s v="T89"/>
    <s v="TRS GINGER PWD 100GX20"/>
    <m/>
    <x v="0"/>
    <m/>
    <d v="2021-05-01T00:00:00"/>
    <m/>
    <n v="136"/>
    <n v="-166.90000000000003"/>
  </r>
  <r>
    <n v="1981"/>
    <s v="T9"/>
    <s v="TRS BAKING PWD 100GX20"/>
    <m/>
    <x v="0"/>
    <m/>
    <d v="2020-11-30T00:00:00"/>
    <m/>
    <n v="20"/>
    <n v="-88.199999999999989"/>
  </r>
  <r>
    <n v="1982"/>
    <s v="T90"/>
    <s v="TRS GINGER PWD 400GX10"/>
    <m/>
    <x v="0"/>
    <m/>
    <d v="2021-07-01T00:00:00"/>
    <m/>
    <n v="67"/>
    <n v="-27.559999999999995"/>
  </r>
  <r>
    <n v="1983"/>
    <s v="T91"/>
    <s v="TRS GINGER &amp; GARLIC PASTE 300GX6"/>
    <m/>
    <x v="0"/>
    <m/>
    <s v=""/>
    <m/>
    <n v="0"/>
    <n v="0"/>
  </r>
  <r>
    <n v="1984"/>
    <s v="T92"/>
    <s v="TRS GINGER &amp; GARLIC PASTE 1KGX6"/>
    <m/>
    <x v="0"/>
    <m/>
    <d v="2021-09-30T00:00:00"/>
    <m/>
    <n v="12.83"/>
    <n v="2"/>
  </r>
  <r>
    <n v="1985"/>
    <s v="T93"/>
    <s v="TRS GOLDEN SONGI 250GX15"/>
    <m/>
    <x v="0"/>
    <m/>
    <d v="2021-09-30T00:00:00"/>
    <m/>
    <n v="33"/>
    <n v="-211.90999999999997"/>
  </r>
  <r>
    <n v="1986"/>
    <s v="T94"/>
    <s v="TRS GOLDEN SONGI 100GX15 "/>
    <m/>
    <x v="0"/>
    <m/>
    <d v="2020-12-31T00:00:00"/>
    <m/>
    <n v="4"/>
    <n v="1"/>
  </r>
  <r>
    <n v="1987"/>
    <s v="T95"/>
    <s v="TRS GOOR 475GX20"/>
    <m/>
    <x v="0"/>
    <m/>
    <s v=""/>
    <m/>
    <n v="0"/>
    <n v="0"/>
  </r>
  <r>
    <n v="1988"/>
    <s v="T96"/>
    <s v="TRS GRAMFLOUR 20 KG X 1"/>
    <m/>
    <x v="0"/>
    <m/>
    <d v="2020-11-01T00:00:00"/>
    <m/>
    <n v="92"/>
    <n v="-88.56"/>
  </r>
  <r>
    <n v="1989"/>
    <s v="T97"/>
    <s v="TRS GRAM FLOUR 1 KG X 12 "/>
    <m/>
    <x v="0"/>
    <m/>
    <d v="2020-11-30T00:00:00"/>
    <m/>
    <n v="585"/>
    <n v="-760.87999999999988"/>
  </r>
  <r>
    <n v="1990"/>
    <s v="T98"/>
    <s v="TRS GRAM FLOUR 2 KG X 6  "/>
    <m/>
    <x v="0"/>
    <m/>
    <d v="2020-11-30T00:00:00"/>
    <m/>
    <n v="1009"/>
    <n v="-1002.8000000000001"/>
  </r>
  <r>
    <n v="1991"/>
    <s v="T99"/>
    <s v="TRS YELLOW SPILT PEAS 2KGX6"/>
    <m/>
    <x v="0"/>
    <m/>
    <s v=""/>
    <m/>
    <n v="0"/>
    <n v="0"/>
  </r>
  <r>
    <n v="1992"/>
    <s v="TO1"/>
    <s v="TOP UP REWDI GUR 300GX10"/>
    <m/>
    <x v="0"/>
    <m/>
    <s v=""/>
    <m/>
    <n v="0"/>
    <n v="0"/>
  </r>
  <r>
    <n v="1993"/>
    <s v="TO3"/>
    <s v="TOP UP ELACHI POWDER 30GX12"/>
    <m/>
    <x v="0"/>
    <m/>
    <s v=""/>
    <m/>
    <n v="0"/>
    <n v="0"/>
  </r>
  <r>
    <n v="1994"/>
    <s v="TO4"/>
    <s v="TOP UP VANILLA ESSENCE 28MLX12"/>
    <m/>
    <x v="0"/>
    <m/>
    <s v=""/>
    <m/>
    <n v="0"/>
    <n v="0"/>
  </r>
  <r>
    <n v="1995"/>
    <s v="TO5"/>
    <s v="TOP UP NEEM OIL 100MLX12"/>
    <m/>
    <x v="0"/>
    <m/>
    <s v=""/>
    <m/>
    <n v="0"/>
    <n v="0"/>
  </r>
  <r>
    <n v="1996"/>
    <s v="TOP2"/>
    <s v="TOP UP REWDI GUR 100GX20"/>
    <m/>
    <x v="0"/>
    <m/>
    <s v=""/>
    <m/>
    <n v="0"/>
    <n v="0"/>
  </r>
  <r>
    <n v="1997"/>
    <s v="TP1"/>
    <s v="TAPAL TEA 1KGX 6 "/>
    <m/>
    <x v="0"/>
    <m/>
    <d v="2021-01-31T00:00:00"/>
    <m/>
    <n v="1178.83"/>
    <n v="-4198.9400000000005"/>
  </r>
  <r>
    <n v="1998"/>
    <s v="TP2"/>
    <s v="TAPAL TEA 450GX15"/>
    <m/>
    <x v="0"/>
    <m/>
    <d v="2021-10-30T00:00:00"/>
    <m/>
    <n v="76.930000000000007"/>
    <n v="-1001.1199999999998"/>
  </r>
  <r>
    <n v="1999"/>
    <s v="TP3"/>
    <s v="TAPAL TEA 200GX24"/>
    <m/>
    <x v="0"/>
    <m/>
    <s v=""/>
    <m/>
    <n v="0"/>
    <n v="0"/>
  </r>
  <r>
    <n v="2000"/>
    <s v="TP4"/>
    <s v="TATA TEA TEA BAGS 216PCSX8"/>
    <m/>
    <x v="0"/>
    <m/>
    <d v="2021-09-30T00:00:00"/>
    <m/>
    <n v="31"/>
    <n v="3"/>
  </r>
  <r>
    <n v="2001"/>
    <s v="TZ1"/>
    <s v="TAZ ALOE VERA JUICE 310 ML X 24"/>
    <m/>
    <x v="0"/>
    <m/>
    <s v=""/>
    <m/>
    <n v="0"/>
    <n v="0"/>
  </r>
  <r>
    <n v="2002"/>
    <s v="TZ2"/>
    <s v="TAZ ALOE VERA&amp;PEACH 310 ML X 24"/>
    <m/>
    <x v="0"/>
    <m/>
    <s v=""/>
    <m/>
    <n v="0"/>
    <n v="0"/>
  </r>
  <r>
    <n v="2003"/>
    <s v="TZ3"/>
    <s v="TAZ COCONUT JUICE X 24"/>
    <m/>
    <x v="0"/>
    <m/>
    <s v=""/>
    <m/>
    <n v="0"/>
    <n v="0"/>
  </r>
  <r>
    <n v="2004"/>
    <s v="TZ4"/>
    <s v="TAZ COCONUT MILK JUICE  330 ML X 24"/>
    <m/>
    <x v="0"/>
    <m/>
    <s v=""/>
    <m/>
    <n v="0"/>
    <n v="0"/>
  </r>
  <r>
    <n v="2005"/>
    <s v="TZ5"/>
    <s v="TAZ IMLI JUICE 310 ML X 24"/>
    <m/>
    <x v="0"/>
    <m/>
    <s v=""/>
    <m/>
    <n v="0"/>
    <n v="0"/>
  </r>
  <r>
    <n v="2006"/>
    <s v="TZ6"/>
    <s v="TAZ LYCHEE JUICE 310 ML X 24"/>
    <m/>
    <x v="0"/>
    <m/>
    <s v=""/>
    <m/>
    <n v="0"/>
    <n v="0"/>
  </r>
  <r>
    <n v="2007"/>
    <s v="TZ7"/>
    <s v="TAZ SUGARCANE DRINK 310 ML X 12"/>
    <m/>
    <x v="0"/>
    <m/>
    <s v=""/>
    <m/>
    <n v="0"/>
    <n v="0"/>
  </r>
  <r>
    <n v="2008"/>
    <s v="U1"/>
    <s v="UK ALL IN ONE 200 GX20"/>
    <m/>
    <x v="0"/>
    <m/>
    <s v=""/>
    <m/>
    <n v="0"/>
    <n v="0"/>
  </r>
  <r>
    <n v="2009"/>
    <s v="U10"/>
    <s v="UK CHIPSINO BLACK PEPPER 75GX40"/>
    <m/>
    <x v="0"/>
    <m/>
    <s v=""/>
    <m/>
    <n v="0"/>
    <n v="0"/>
  </r>
  <r>
    <n v="2010"/>
    <s v="U11"/>
    <s v="UK CHIPSINO MAYO GARLIC 75GX40"/>
    <m/>
    <x v="0"/>
    <m/>
    <s v=""/>
    <m/>
    <n v="0"/>
    <n v="0"/>
  </r>
  <r>
    <n v="2011"/>
    <s v="U12"/>
    <s v="UK CHIPSINO PAPRICA 75GX40"/>
    <m/>
    <x v="0"/>
    <m/>
    <s v=""/>
    <m/>
    <n v="0"/>
    <n v="0"/>
  </r>
  <r>
    <n v="2012"/>
    <s v="U13"/>
    <s v="UK COATED PEANUTS 200GX20"/>
    <m/>
    <x v="0"/>
    <m/>
    <s v=""/>
    <m/>
    <n v="0"/>
    <n v="0"/>
  </r>
  <r>
    <n v="2013"/>
    <s v="U14"/>
    <s v="UK DAL MOONG 200 G X 20"/>
    <m/>
    <x v="0"/>
    <m/>
    <s v=""/>
    <m/>
    <n v="0"/>
    <n v="0"/>
  </r>
  <r>
    <n v="2014"/>
    <s v="U15"/>
    <s v="DESI ATTA 25KGX1"/>
    <m/>
    <x v="0"/>
    <m/>
    <s v=""/>
    <m/>
    <n v="0"/>
    <n v="0"/>
  </r>
  <r>
    <n v="2015"/>
    <s v="U16"/>
    <s v="UK LAJWAB MIX 200GX20"/>
    <m/>
    <x v="0"/>
    <m/>
    <s v=""/>
    <m/>
    <n v="0"/>
    <n v="0"/>
  </r>
  <r>
    <n v="2016"/>
    <s v="U17"/>
    <s v="UK MASALA SEV 200GX20"/>
    <m/>
    <x v="0"/>
    <m/>
    <s v=""/>
    <m/>
    <n v="0"/>
    <n v="0"/>
  </r>
  <r>
    <n v="2017"/>
    <s v="U18"/>
    <s v="UK MIX COOKIES 300GX12"/>
    <m/>
    <x v="0"/>
    <m/>
    <s v=""/>
    <m/>
    <n v="0"/>
    <n v="0"/>
  </r>
  <r>
    <n v="2018"/>
    <s v="U19"/>
    <s v="UK MOONG DAL 200 G X 20"/>
    <m/>
    <x v="0"/>
    <m/>
    <s v=""/>
    <m/>
    <n v="0"/>
    <n v="0"/>
  </r>
  <r>
    <n v="2019"/>
    <s v="U2"/>
    <s v="UK ALOO SEV200GX20"/>
    <m/>
    <x v="0"/>
    <m/>
    <s v=""/>
    <m/>
    <n v="0"/>
    <n v="0"/>
  </r>
  <r>
    <n v="2020"/>
    <s v="U20"/>
    <s v="UK NAMAK PARA 180GX20"/>
    <m/>
    <x v="0"/>
    <m/>
    <s v=""/>
    <m/>
    <n v="0"/>
    <n v="0"/>
  </r>
  <r>
    <n v="2021"/>
    <s v="U21"/>
    <s v="PARLE MILK RUSK 546 GX12"/>
    <m/>
    <x v="0"/>
    <m/>
    <s v=""/>
    <m/>
    <n v="0"/>
    <n v="0"/>
  </r>
  <r>
    <n v="2022"/>
    <s v="U22"/>
    <s v="UK NIMCO MIX 200GX20"/>
    <m/>
    <x v="0"/>
    <m/>
    <s v=""/>
    <m/>
    <n v="0"/>
    <n v="0"/>
  </r>
  <r>
    <n v="2023"/>
    <s v="U23"/>
    <s v="UK PHENI 200GX20"/>
    <m/>
    <x v="0"/>
    <m/>
    <s v=""/>
    <m/>
    <n v="0"/>
    <n v="0"/>
  </r>
  <r>
    <n v="2024"/>
    <s v="U24"/>
    <s v="UK SHAKAR PARA350GX10"/>
    <m/>
    <x v="0"/>
    <m/>
    <s v=""/>
    <m/>
    <n v="0"/>
    <n v="0"/>
  </r>
  <r>
    <n v="2025"/>
    <s v="U25"/>
    <s v="UK SOAN PAPDI (ORANGE)250GX24"/>
    <m/>
    <x v="0"/>
    <m/>
    <s v=""/>
    <m/>
    <n v="0"/>
    <n v="0"/>
  </r>
  <r>
    <n v="2026"/>
    <s v="U26"/>
    <s v="UK SOAN PAPDI 250GX24"/>
    <m/>
    <x v="0"/>
    <m/>
    <s v=""/>
    <m/>
    <n v="0"/>
    <n v="0"/>
  </r>
  <r>
    <n v="2027"/>
    <s v="U27"/>
    <s v="UK SOAN PAPDI 500GX12"/>
    <m/>
    <x v="0"/>
    <m/>
    <s v=""/>
    <m/>
    <n v="0"/>
    <n v="0"/>
  </r>
  <r>
    <n v="2028"/>
    <s v="U28"/>
    <s v="UK SPICY PEANUT 200GX20"/>
    <m/>
    <x v="0"/>
    <m/>
    <s v=""/>
    <m/>
    <n v="0"/>
    <n v="0"/>
  </r>
  <r>
    <n v="2029"/>
    <s v="U29"/>
    <s v="UK VERMICELLI 150GX48"/>
    <m/>
    <x v="0"/>
    <m/>
    <s v=""/>
    <m/>
    <n v="0"/>
    <n v="0"/>
  </r>
  <r>
    <n v="2030"/>
    <s v="U3"/>
    <s v="UK BADSHAHI MIX 200GX20"/>
    <m/>
    <x v="0"/>
    <m/>
    <s v=""/>
    <m/>
    <n v="0"/>
    <n v="0"/>
  </r>
  <r>
    <n v="2031"/>
    <s v="U39"/>
    <s v="PARLEMENT TEA RUSK 300GX24"/>
    <m/>
    <x v="0"/>
    <m/>
    <s v=""/>
    <m/>
    <n v="0"/>
    <n v="0"/>
  </r>
  <r>
    <n v="2032"/>
    <s v="U4"/>
    <s v="UK BAQAR KHANI 200GX24"/>
    <m/>
    <x v="0"/>
    <m/>
    <s v=""/>
    <m/>
    <n v="0"/>
    <n v="0"/>
  </r>
  <r>
    <n v="2033"/>
    <s v="U40"/>
    <s v="PARLEMENT MUSTARD OIL 1L X 12"/>
    <m/>
    <x v="0"/>
    <m/>
    <s v=""/>
    <m/>
    <n v="0"/>
    <n v="0"/>
  </r>
  <r>
    <n v="2034"/>
    <s v="U5"/>
    <s v="UK BAQAR KHANI 350GX12"/>
    <m/>
    <x v="0"/>
    <m/>
    <s v=""/>
    <m/>
    <n v="0"/>
    <n v="0"/>
  </r>
  <r>
    <n v="2035"/>
    <s v="U6"/>
    <s v="UK BHUJJIA SEV200GX20"/>
    <m/>
    <x v="0"/>
    <m/>
    <s v=""/>
    <m/>
    <n v="0"/>
    <n v="0"/>
  </r>
  <r>
    <n v="2036"/>
    <s v="U7"/>
    <s v="UK BOONDI 300GX10"/>
    <m/>
    <x v="0"/>
    <m/>
    <s v=""/>
    <m/>
    <n v="0"/>
    <n v="0"/>
  </r>
  <r>
    <n v="2037"/>
    <s v="U8"/>
    <s v="PARLE RUSK WITH CARDAMOM 200 G X 36"/>
    <m/>
    <x v="0"/>
    <m/>
    <s v=""/>
    <m/>
    <n v="0"/>
    <n v="0"/>
  </r>
  <r>
    <n v="2038"/>
    <s v="U9"/>
    <s v="UK CHATKHAR150GX20"/>
    <m/>
    <x v="0"/>
    <m/>
    <s v=""/>
    <m/>
    <n v="0"/>
    <n v="0"/>
  </r>
  <r>
    <n v="2039"/>
    <s v="V1"/>
    <s v="VITAL LOOSE TEA BOX 100 GM X 12"/>
    <m/>
    <x v="0"/>
    <m/>
    <s v=""/>
    <m/>
    <n v="0"/>
    <n v="0"/>
  </r>
  <r>
    <n v="2040"/>
    <s v="V10"/>
    <s v="VITAL TEA JAR PACK 900 G X 12  offerta "/>
    <m/>
    <x v="0"/>
    <m/>
    <s v=""/>
    <m/>
    <n v="0"/>
    <n v="0"/>
  </r>
  <r>
    <n v="2041"/>
    <s v="V11"/>
    <s v="VITAL TEA JASMINE BAGS 30s 45 GM X 40"/>
    <m/>
    <x v="0"/>
    <m/>
    <s v=""/>
    <m/>
    <n v="0"/>
    <n v="0"/>
  </r>
  <r>
    <n v="2042"/>
    <s v="V12"/>
    <s v="VITAL TEA LEMON BAGS 30s 45 GM X 40"/>
    <m/>
    <x v="0"/>
    <m/>
    <s v=""/>
    <m/>
    <n v="0"/>
    <n v="0"/>
  </r>
  <r>
    <n v="2043"/>
    <s v="V2"/>
    <s v="VITAL LOOSE TEA BOX 200 G X 12"/>
    <m/>
    <x v="0"/>
    <m/>
    <s v=""/>
    <m/>
    <n v="0"/>
    <n v="0"/>
  </r>
  <r>
    <n v="2044"/>
    <s v="V3"/>
    <s v="VITAL LOOSE TEA  JAR 1 KG X 12 offerta "/>
    <m/>
    <x v="0"/>
    <m/>
    <d v="2020-01-30T00:00:00"/>
    <m/>
    <n v="17"/>
    <n v="5.99"/>
  </r>
  <r>
    <n v="2045"/>
    <s v="V4"/>
    <s v="VITAL TEA BAGS (100+25s ) X 20"/>
    <m/>
    <x v="0"/>
    <m/>
    <s v=""/>
    <m/>
    <n v="0"/>
    <n v="0"/>
  </r>
  <r>
    <n v="2046"/>
    <s v="V5"/>
    <s v="VITAL TEA BAGS 40 S X 12"/>
    <m/>
    <x v="0"/>
    <m/>
    <s v=""/>
    <m/>
    <n v="0"/>
    <n v="0"/>
  </r>
  <r>
    <n v="2047"/>
    <s v="V6"/>
    <s v="VITAL TEA BAGS 80s X 6"/>
    <m/>
    <x v="0"/>
    <m/>
    <s v=""/>
    <m/>
    <n v="0"/>
    <n v="0"/>
  </r>
  <r>
    <n v="2048"/>
    <s v="V7"/>
    <s v="VITAL TEA CARDAMOM BAGS 30s 45 GM X 40"/>
    <m/>
    <x v="0"/>
    <m/>
    <s v=""/>
    <m/>
    <n v="0"/>
    <n v="0"/>
  </r>
  <r>
    <n v="2049"/>
    <s v="V8"/>
    <s v="VITAL TEA GREEN 30s 45 GM X 40"/>
    <m/>
    <x v="0"/>
    <m/>
    <s v=""/>
    <m/>
    <n v="0"/>
    <n v="0"/>
  </r>
  <r>
    <n v="2050"/>
    <s v="V9"/>
    <s v="VITAL TEA JAR PACK 450 G X 24"/>
    <m/>
    <x v="0"/>
    <m/>
    <s v=""/>
    <m/>
    <n v="0"/>
    <n v="0"/>
  </r>
  <r>
    <n v="2051"/>
    <s v="VG"/>
    <s v="FRESH OKRA*"/>
    <m/>
    <x v="0"/>
    <m/>
    <s v=""/>
    <m/>
    <n v="0"/>
    <n v="0"/>
  </r>
  <r>
    <n v="2052"/>
    <s v="VG1"/>
    <s v="FRESH KARELLA  10KG"/>
    <m/>
    <x v="0"/>
    <m/>
    <s v=""/>
    <m/>
    <n v="0"/>
    <n v="0"/>
  </r>
  <r>
    <n v="2053"/>
    <s v="VG10"/>
    <s v="FRESH BER X1"/>
    <m/>
    <x v="0"/>
    <m/>
    <s v=""/>
    <m/>
    <n v="0"/>
    <n v="0"/>
  </r>
  <r>
    <n v="2054"/>
    <s v="VG11"/>
    <s v="FRESH ZUCCHERO DI CANAX1"/>
    <m/>
    <x v="0"/>
    <m/>
    <s v=""/>
    <m/>
    <n v="0"/>
    <n v="0"/>
  </r>
  <r>
    <n v="2055"/>
    <s v="VG12"/>
    <s v="CIPOLLA FRESCO 4 KGX1"/>
    <m/>
    <x v="0"/>
    <m/>
    <s v=""/>
    <m/>
    <n v="0"/>
    <n v="0"/>
  </r>
  <r>
    <n v="2056"/>
    <s v="VG13"/>
    <s v="FRESH MANGOX1"/>
    <m/>
    <x v="0"/>
    <m/>
    <s v=""/>
    <m/>
    <n v="0"/>
    <n v="0"/>
  </r>
  <r>
    <n v="2057"/>
    <s v="VG14"/>
    <s v="FRESH TINDA X1"/>
    <m/>
    <x v="0"/>
    <m/>
    <s v=""/>
    <m/>
    <n v="0"/>
    <n v="0"/>
  </r>
  <r>
    <n v="2058"/>
    <s v="VG15"/>
    <s v="FRESH MONGRA"/>
    <m/>
    <x v="0"/>
    <m/>
    <s v=""/>
    <m/>
    <n v="0"/>
    <n v="0"/>
  </r>
  <r>
    <n v="2059"/>
    <s v="VG16"/>
    <s v="FRESH PAPAYA X 1 *"/>
    <m/>
    <x v="0"/>
    <m/>
    <s v=""/>
    <m/>
    <n v="0"/>
    <n v="0"/>
  </r>
  <r>
    <n v="2060"/>
    <s v="VG17"/>
    <s v="FRESH ZIMIKAND INDIA X 1 *"/>
    <m/>
    <x v="0"/>
    <m/>
    <s v=""/>
    <m/>
    <n v="0"/>
    <n v="0"/>
  </r>
  <r>
    <n v="2061"/>
    <s v="VG18"/>
    <s v="FRESH CHIKOO *"/>
    <m/>
    <x v="0"/>
    <m/>
    <s v=""/>
    <m/>
    <n v="0"/>
    <n v="0"/>
  </r>
  <r>
    <n v="2062"/>
    <s v="VG2"/>
    <s v="FRESH KADOO ROUND 7KG"/>
    <m/>
    <x v="0"/>
    <m/>
    <s v=""/>
    <m/>
    <n v="0"/>
    <n v="0"/>
  </r>
  <r>
    <n v="2063"/>
    <s v="VG3"/>
    <s v="FRESH KADOO LONG  7KG"/>
    <m/>
    <x v="0"/>
    <m/>
    <s v=""/>
    <m/>
    <n v="0"/>
    <n v="0"/>
  </r>
  <r>
    <n v="2064"/>
    <s v="VG4"/>
    <s v="FRESH GREEN CHILLI* KG"/>
    <m/>
    <x v="0"/>
    <m/>
    <d v="2020-01-21T00:00:00"/>
    <m/>
    <n v="200"/>
    <n v="0"/>
  </r>
  <r>
    <n v="2065"/>
    <s v="VG5"/>
    <s v="FRESH GUAVA *"/>
    <m/>
    <x v="0"/>
    <m/>
    <s v=""/>
    <m/>
    <n v="0"/>
    <n v="0"/>
  </r>
  <r>
    <n v="2066"/>
    <s v="VG6"/>
    <s v="FRESH ARBI *"/>
    <m/>
    <x v="0"/>
    <m/>
    <s v=""/>
    <m/>
    <n v="0"/>
    <n v="0"/>
  </r>
  <r>
    <n v="2067"/>
    <s v="VG7"/>
    <s v="FRESH HALDI"/>
    <m/>
    <x v="0"/>
    <m/>
    <s v=""/>
    <m/>
    <n v="0"/>
    <n v="0"/>
  </r>
  <r>
    <n v="2068"/>
    <s v="VG8"/>
    <s v="FRESH MULLI X1"/>
    <m/>
    <x v="0"/>
    <m/>
    <s v=""/>
    <m/>
    <n v="0"/>
    <n v="0"/>
  </r>
  <r>
    <n v="2069"/>
    <s v="VG9"/>
    <s v="FRESH AMLA X1 *"/>
    <m/>
    <x v="0"/>
    <m/>
    <s v=""/>
    <m/>
    <n v="0"/>
    <n v="0"/>
  </r>
  <r>
    <n v="2070"/>
    <s v="W1"/>
    <s v="WSA AJWAIN 100GX20  "/>
    <m/>
    <x v="0"/>
    <m/>
    <d v="2021-08-30T00:00:00"/>
    <m/>
    <n v="107"/>
    <n v="-16.899999999999999"/>
  </r>
  <r>
    <n v="2071"/>
    <s v="W10"/>
    <s v="WSA ALSI POWDER 400GX10"/>
    <m/>
    <x v="0"/>
    <m/>
    <d v="2021-12-31T00:00:00"/>
    <m/>
    <n v="10"/>
    <n v="19"/>
  </r>
  <r>
    <n v="2072"/>
    <s v="W100"/>
    <s v="WSA KALA JEERA 100GX20"/>
    <m/>
    <x v="0"/>
    <m/>
    <s v=""/>
    <m/>
    <n v="0"/>
    <n v="0"/>
  </r>
  <r>
    <n v="2073"/>
    <s v="W101"/>
    <s v="WSA KALA NIMAK PWD 200GX15"/>
    <m/>
    <x v="0"/>
    <m/>
    <s v=""/>
    <m/>
    <n v="0"/>
    <n v="0"/>
  </r>
  <r>
    <n v="2074"/>
    <s v="W102"/>
    <s v="WSA KALONJI SEEDS 100GX20  "/>
    <m/>
    <x v="0"/>
    <m/>
    <d v="2021-10-31T00:00:00"/>
    <m/>
    <n v="119"/>
    <n v="22.59"/>
  </r>
  <r>
    <n v="2075"/>
    <s v="W103"/>
    <s v="WSA KAMARKHAS100GX20 "/>
    <m/>
    <x v="0"/>
    <m/>
    <d v="2020-11-30T00:00:00"/>
    <m/>
    <n v="126.55"/>
    <n v="0"/>
  </r>
  <r>
    <n v="2076"/>
    <s v="W104"/>
    <s v="WSA KER PARBOILED RISO 20KGX1 "/>
    <m/>
    <x v="0"/>
    <m/>
    <s v=""/>
    <m/>
    <n v="-77"/>
    <n v="-2099.27"/>
  </r>
  <r>
    <n v="2077"/>
    <s v="W105"/>
    <s v="WSA KERNEL BASMATI 1000KG"/>
    <m/>
    <x v="0"/>
    <m/>
    <s v=""/>
    <m/>
    <n v="0"/>
    <n v="0"/>
  </r>
  <r>
    <n v="2078"/>
    <s v="W106"/>
    <s v="WSA KERNEL BASMATI 10KG X2"/>
    <m/>
    <x v="0"/>
    <m/>
    <s v=""/>
    <m/>
    <n v="0"/>
    <n v="0"/>
  </r>
  <r>
    <n v="2079"/>
    <s v="W107"/>
    <s v="WSA KERNEL BASMATI 1KGX15 "/>
    <m/>
    <x v="0"/>
    <m/>
    <d v="2020-02-04T00:00:00"/>
    <m/>
    <n v="85"/>
    <n v="-228.29999999999998"/>
  </r>
  <r>
    <n v="2080"/>
    <s v="W108"/>
    <s v="WSA KERNEL BASMATI 2KGX8  "/>
    <m/>
    <x v="0"/>
    <m/>
    <d v="2021-12-01T00:00:00"/>
    <m/>
    <n v="42.63"/>
    <n v="-140.22"/>
  </r>
  <r>
    <n v="2081"/>
    <s v="W109"/>
    <s v="WSA KERNEL BASMATI 5KGX4"/>
    <m/>
    <x v="0"/>
    <m/>
    <d v="2021-09-30T00:00:00"/>
    <m/>
    <n v="152"/>
    <n v="-409.31999999999994"/>
  </r>
  <r>
    <n v="2082"/>
    <s v="W11"/>
    <s v="WSA ALSI SEEDS 1KGX10 "/>
    <m/>
    <x v="0"/>
    <m/>
    <d v="2021-12-31T00:00:00"/>
    <m/>
    <n v="52"/>
    <n v="-149.21"/>
  </r>
  <r>
    <n v="2083"/>
    <s v="W110"/>
    <s v="WSA MADRAS CURRY HOT400GX10"/>
    <m/>
    <x v="0"/>
    <m/>
    <s v=""/>
    <m/>
    <n v="0"/>
    <n v="0"/>
  </r>
  <r>
    <n v="2084"/>
    <s v="W111"/>
    <s v="WSA MADRAS CURRY PWD100GX20"/>
    <m/>
    <x v="0"/>
    <m/>
    <s v=""/>
    <m/>
    <n v="0"/>
    <n v="0"/>
  </r>
  <r>
    <n v="2085"/>
    <s v="W112"/>
    <s v="WSA MANACAX12"/>
    <m/>
    <x v="0"/>
    <m/>
    <s v=""/>
    <m/>
    <n v="0"/>
    <n v="0"/>
  </r>
  <r>
    <n v="2086"/>
    <s v="W113"/>
    <s v="WSA MASOOR DAL 2KGX8  "/>
    <m/>
    <x v="0"/>
    <m/>
    <d v="2021-11-30T00:00:00"/>
    <m/>
    <n v="268.38"/>
    <n v="-413.8599999999999"/>
  </r>
  <r>
    <n v="2087"/>
    <s v="W114"/>
    <s v="WSA MASOOR DAL500GX15 "/>
    <m/>
    <x v="0"/>
    <m/>
    <d v="2021-09-30T00:00:00"/>
    <m/>
    <n v="164.2"/>
    <n v="-68.499999999999986"/>
  </r>
  <r>
    <n v="2088"/>
    <s v="W115"/>
    <s v="WSA MASOOR DAL 1 KG X 15 "/>
    <m/>
    <x v="0"/>
    <m/>
    <d v="2021-12-30T00:00:00"/>
    <m/>
    <n v="289.33"/>
    <n v="-760.54000000000019"/>
  </r>
  <r>
    <n v="2089"/>
    <s v="W116"/>
    <s v="WSA MASOOR FOOTBALL 2KGX8   "/>
    <m/>
    <x v="0"/>
    <m/>
    <d v="2021-12-31T00:00:00"/>
    <m/>
    <n v="22.63"/>
    <n v="-16.04"/>
  </r>
  <r>
    <n v="2090"/>
    <s v="W117"/>
    <s v="WSA MASOOR FOOTBALL 500GX15  "/>
    <m/>
    <x v="0"/>
    <m/>
    <d v="2021-03-30T00:00:00"/>
    <m/>
    <n v="20"/>
    <n v="-0.34999999999999964"/>
  </r>
  <r>
    <n v="2091"/>
    <s v="W118"/>
    <s v="WSA MASOOR FOOTBALL1KGX15 "/>
    <m/>
    <x v="0"/>
    <m/>
    <d v="2021-09-30T00:00:00"/>
    <m/>
    <n v="107"/>
    <n v="2.2299999999999969"/>
  </r>
  <r>
    <n v="2092"/>
    <s v="W119"/>
    <s v="WSA MASOOR WHOLE 1KGX15 "/>
    <m/>
    <x v="0"/>
    <m/>
    <d v="2021-11-30T00:00:00"/>
    <m/>
    <n v="201"/>
    <n v="-131.07"/>
  </r>
  <r>
    <n v="2093"/>
    <s v="W12"/>
    <s v="WSA ALSI SEEDS 400GX15 "/>
    <m/>
    <x v="0"/>
    <m/>
    <d v="2021-12-30T00:00:00"/>
    <m/>
    <n v="109.27"/>
    <n v="-53.499999999999986"/>
  </r>
  <r>
    <n v="2094"/>
    <s v="W120"/>
    <s v="WSA MASOOR WHOLE 2KGX8  "/>
    <m/>
    <x v="0"/>
    <m/>
    <d v="2021-10-31T00:00:00"/>
    <m/>
    <n v="116"/>
    <n v="-83.22999999999999"/>
  </r>
  <r>
    <n v="2095"/>
    <s v="W121"/>
    <s v="WSA MASOOR WHOLE 500GX15  "/>
    <m/>
    <x v="0"/>
    <m/>
    <d v="2021-11-30T00:00:00"/>
    <m/>
    <n v="79"/>
    <n v="11.3"/>
  </r>
  <r>
    <n v="2096"/>
    <s v="W122"/>
    <s v="WSA METHI SEEDS  300X15"/>
    <m/>
    <x v="0"/>
    <m/>
    <d v="2021-12-31T00:00:00"/>
    <m/>
    <n v="53.53"/>
    <n v="25.65"/>
  </r>
  <r>
    <n v="2097"/>
    <s v="W123"/>
    <s v="WSA METHI SEEDS100GX20  "/>
    <m/>
    <x v="0"/>
    <m/>
    <d v="2021-07-30T00:00:00"/>
    <m/>
    <n v="20"/>
    <n v="-13"/>
  </r>
  <r>
    <n v="2098"/>
    <s v="W124"/>
    <s v="WSA MINIKAT RISO 20KG X1"/>
    <m/>
    <x v="0"/>
    <m/>
    <s v=""/>
    <m/>
    <n v="0"/>
    <n v="0"/>
  </r>
  <r>
    <n v="2099"/>
    <s v="W125"/>
    <s v="WSA MOONG DAL 2KGX8"/>
    <m/>
    <x v="0"/>
    <m/>
    <d v="2021-11-30T00:00:00"/>
    <m/>
    <n v="97.63"/>
    <n v="-206.83000000000007"/>
  </r>
  <r>
    <n v="2100"/>
    <s v="W126"/>
    <s v="WSA MOONG DAL 500GX15  "/>
    <m/>
    <x v="0"/>
    <m/>
    <d v="2021-08-31T00:00:00"/>
    <m/>
    <n v="82"/>
    <n v="-12.700000000000003"/>
  </r>
  <r>
    <n v="2101"/>
    <s v="W127"/>
    <s v="WSA MOONG DAL CHILKA 1KGX15 "/>
    <m/>
    <x v="0"/>
    <m/>
    <d v="2021-08-31T00:00:00"/>
    <m/>
    <n v="111.33"/>
    <n v="-133.53999999999996"/>
  </r>
  <r>
    <n v="2102"/>
    <s v="W128"/>
    <s v="WSA MOONG DAL CHILKA 2KGX8  "/>
    <m/>
    <x v="0"/>
    <m/>
    <d v="2021-06-30T00:00:00"/>
    <m/>
    <n v="51.88"/>
    <n v="25.990000000000002"/>
  </r>
  <r>
    <n v="2103"/>
    <s v="W129"/>
    <s v="WSA MOONG DAL CHILKA 500GX15  "/>
    <m/>
    <x v="0"/>
    <m/>
    <d v="2021-05-30T00:00:00"/>
    <m/>
    <n v="40.47"/>
    <n v="21.15"/>
  </r>
  <r>
    <n v="2104"/>
    <s v="W13"/>
    <s v="WSA ALUBUKHARA 150GX15"/>
    <m/>
    <x v="0"/>
    <m/>
    <s v=""/>
    <m/>
    <n v="0"/>
    <n v="0"/>
  </r>
  <r>
    <n v="2105"/>
    <s v="W130"/>
    <s v="WSA MOONG DAL 1 KG X 15 "/>
    <m/>
    <x v="0"/>
    <m/>
    <d v="2021-12-30T00:00:00"/>
    <m/>
    <n v="274"/>
    <n v="-1621.5199999999993"/>
  </r>
  <r>
    <n v="2106"/>
    <s v="W131"/>
    <s v="WSA MOONG WHOLE 1KGX15"/>
    <m/>
    <x v="0"/>
    <m/>
    <d v="2021-12-30T00:00:00"/>
    <m/>
    <n v="132"/>
    <n v="-144.35999999999999"/>
  </r>
  <r>
    <n v="2107"/>
    <s v="W132"/>
    <s v="WSA MOONG WHOLE 2KGX8  "/>
    <m/>
    <x v="0"/>
    <m/>
    <d v="2021-06-30T00:00:00"/>
    <m/>
    <n v="60.75"/>
    <n v="-32.47"/>
  </r>
  <r>
    <n v="2108"/>
    <s v="W133"/>
    <s v="WSA MOONG WHOLE 500GX15  "/>
    <m/>
    <x v="0"/>
    <m/>
    <d v="2021-12-30T00:00:00"/>
    <m/>
    <n v="63"/>
    <n v="-95.65"/>
  </r>
  <r>
    <n v="2109"/>
    <s v="W134"/>
    <s v="WSA MOTH 1KGX15 "/>
    <m/>
    <x v="0"/>
    <m/>
    <d v="2021-12-31T00:00:00"/>
    <m/>
    <n v="256"/>
    <n v="-48.429999999999993"/>
  </r>
  <r>
    <n v="2110"/>
    <s v="W135"/>
    <s v="WSA MOTH 2KGX8  "/>
    <m/>
    <x v="0"/>
    <m/>
    <d v="2021-12-31T00:00:00"/>
    <m/>
    <n v="189.63"/>
    <n v="-18.169999999999987"/>
  </r>
  <r>
    <n v="2111"/>
    <s v="W136"/>
    <s v="WSA MOTH 500GX15   "/>
    <m/>
    <x v="0"/>
    <m/>
    <d v="2020-05-30T00:00:00"/>
    <m/>
    <n v="1"/>
    <n v="1.19"/>
  </r>
  <r>
    <n v="2112"/>
    <s v="W137"/>
    <s v="WSA MUSTARD SEEDS 100X20"/>
    <m/>
    <x v="0"/>
    <m/>
    <d v="2021-07-31T00:00:00"/>
    <m/>
    <n v="120"/>
    <n v="0.34999999999999964"/>
  </r>
  <r>
    <n v="2113"/>
    <s v="W138"/>
    <s v="WSA PHOOL MAKHANA X 20"/>
    <m/>
    <x v="0"/>
    <m/>
    <s v=""/>
    <m/>
    <n v="0"/>
    <n v="0"/>
  </r>
  <r>
    <n v="2114"/>
    <s v="W139"/>
    <s v="WSA PISTA KERNAL 100GX20 "/>
    <m/>
    <x v="0"/>
    <m/>
    <d v="2020-12-31T00:00:00"/>
    <m/>
    <n v="74"/>
    <n v="-94.01"/>
  </r>
  <r>
    <n v="2115"/>
    <s v="W14"/>
    <s v="WSA AMCHUR PWD 100GX20"/>
    <m/>
    <x v="0"/>
    <m/>
    <s v=""/>
    <m/>
    <n v="0"/>
    <n v="0"/>
  </r>
  <r>
    <n v="2116"/>
    <s v="W140"/>
    <s v="WSA PISTA ROASTED 300GX15 "/>
    <m/>
    <x v="0"/>
    <m/>
    <d v="2020-11-30T00:00:00"/>
    <m/>
    <n v="13"/>
    <n v="-51.660000000000004"/>
  </r>
  <r>
    <n v="2117"/>
    <s v="W141"/>
    <s v="WSA PISTA ROSTED 100GX20   "/>
    <m/>
    <x v="0"/>
    <m/>
    <d v="2020-09-30T00:00:00"/>
    <m/>
    <n v="59"/>
    <n v="25.78"/>
  </r>
  <r>
    <n v="2118"/>
    <s v="W142"/>
    <s v="WSA PISTA ROSTED 700G X10"/>
    <m/>
    <x v="0"/>
    <m/>
    <s v=""/>
    <m/>
    <n v="0"/>
    <n v="0"/>
  </r>
  <r>
    <n v="2119"/>
    <s v="W143"/>
    <s v="WSA POPPY SEEDS 100GX20 "/>
    <m/>
    <x v="0"/>
    <m/>
    <d v="2020-11-30T00:00:00"/>
    <m/>
    <n v="7"/>
    <n v="0.79"/>
  </r>
  <r>
    <n v="2120"/>
    <s v="W144"/>
    <s v="WSA PUNCH PURAN100X20"/>
    <m/>
    <x v="0"/>
    <m/>
    <d v="2021-02-28T00:00:00"/>
    <m/>
    <n v="48"/>
    <n v="11"/>
  </r>
  <r>
    <n v="2121"/>
    <s v="W145"/>
    <s v="WSA RAI 100GX20   "/>
    <m/>
    <x v="0"/>
    <m/>
    <s v=""/>
    <m/>
    <n v="0"/>
    <n v="0"/>
  </r>
  <r>
    <n v="2122"/>
    <s v="W146"/>
    <s v="WSA RED KIDNEY 1KGX15"/>
    <m/>
    <x v="0"/>
    <m/>
    <d v="2021-11-30T00:00:00"/>
    <m/>
    <n v="43.47"/>
    <n v="-130.07"/>
  </r>
  <r>
    <n v="2123"/>
    <s v="W147"/>
    <s v="WSA RED KIDNEY 2KGX8  "/>
    <m/>
    <x v="0"/>
    <m/>
    <d v="2021-08-30T00:00:00"/>
    <m/>
    <n v="5.6300000000000008"/>
    <n v="-159.06000000000003"/>
  </r>
  <r>
    <n v="2124"/>
    <s v="W148"/>
    <s v="WSA RED KIDNEY 500GX15  "/>
    <m/>
    <x v="0"/>
    <m/>
    <d v="2021-05-30T00:00:00"/>
    <m/>
    <n v="18"/>
    <n v="-0.84999999999999964"/>
  </r>
  <r>
    <n v="2125"/>
    <s v="W149"/>
    <s v="WSA REWDI 100GX20"/>
    <m/>
    <x v="0"/>
    <m/>
    <d v="2020-06-11T00:00:00"/>
    <m/>
    <n v="143"/>
    <n v="0"/>
  </r>
  <r>
    <n v="2126"/>
    <s v="W15"/>
    <s v="WSA AMLA DRIED100GX15"/>
    <m/>
    <x v="0"/>
    <m/>
    <s v=""/>
    <m/>
    <n v="0"/>
    <n v="0"/>
  </r>
  <r>
    <n v="2127"/>
    <s v="W150"/>
    <s v="WSA ROASTED CHANA 300GX15 offerta"/>
    <m/>
    <x v="0"/>
    <m/>
    <d v="2020-12-30T00:00:00"/>
    <m/>
    <n v="293"/>
    <n v="-479.21000000000026"/>
  </r>
  <r>
    <n v="2128"/>
    <s v="W151"/>
    <s v="WSA ROASTED CHANA 600GX8  offerta "/>
    <m/>
    <x v="0"/>
    <m/>
    <d v="2020-11-30T00:00:00"/>
    <m/>
    <n v="172"/>
    <n v="-21.330000000000005"/>
  </r>
  <r>
    <n v="2129"/>
    <s v="W152"/>
    <s v="WSA SABUDANA(TAPIOCA)500GX15  "/>
    <m/>
    <x v="0"/>
    <m/>
    <d v="2021-12-31T00:00:00"/>
    <m/>
    <n v="47"/>
    <n v="9.9999999999999645E-2"/>
  </r>
  <r>
    <n v="2130"/>
    <s v="W153"/>
    <s v="WSA SAMO RICE400GX10  "/>
    <m/>
    <x v="0"/>
    <m/>
    <s v=""/>
    <m/>
    <n v="0"/>
    <n v="0"/>
  </r>
  <r>
    <n v="2131"/>
    <s v="W154"/>
    <s v="WSA SEMOLINA 1.5KGX8  "/>
    <m/>
    <x v="0"/>
    <m/>
    <d v="2020-12-31T00:00:00"/>
    <m/>
    <n v="69"/>
    <n v="-24.470000000000006"/>
  </r>
  <r>
    <n v="2132"/>
    <s v="W155"/>
    <s v="WSA SEMOLINA 500GX15  "/>
    <m/>
    <x v="0"/>
    <m/>
    <d v="2021-12-31T00:00:00"/>
    <m/>
    <n v="68"/>
    <n v="-97.199999999999989"/>
  </r>
  <r>
    <n v="2133"/>
    <s v="W156"/>
    <s v="WSA SESAME SEED WHITE 100GX20"/>
    <m/>
    <x v="0"/>
    <m/>
    <d v="2021-10-30T00:00:00"/>
    <m/>
    <n v="22"/>
    <n v="1"/>
  </r>
  <r>
    <n v="2134"/>
    <s v="W157"/>
    <s v="WSA SESAME SEED WHITE 300GX15 "/>
    <m/>
    <x v="0"/>
    <m/>
    <s v=""/>
    <m/>
    <n v="0"/>
    <n v="0"/>
  </r>
  <r>
    <n v="2135"/>
    <s v="W158"/>
    <s v="WSA SESEAME SEED BLACK 100GX20"/>
    <m/>
    <x v="0"/>
    <m/>
    <d v="2021-10-31T00:00:00"/>
    <m/>
    <n v="12.15"/>
    <n v="11.59"/>
  </r>
  <r>
    <n v="2136"/>
    <s v="W159"/>
    <s v="WSA SINGODA PWD 400GX10"/>
    <m/>
    <x v="0"/>
    <m/>
    <s v=""/>
    <m/>
    <n v="0"/>
    <n v="0"/>
  </r>
  <r>
    <n v="2137"/>
    <s v="W16"/>
    <s v="WSA ANARDANA PWD 100GX20"/>
    <m/>
    <x v="0"/>
    <m/>
    <s v=""/>
    <m/>
    <n v="0"/>
    <n v="0"/>
  </r>
  <r>
    <n v="2138"/>
    <s v="W160"/>
    <s v="WSA SONGI(RAISINS GREEN) 100GX20  "/>
    <m/>
    <x v="0"/>
    <m/>
    <d v="2021-10-31T00:00:00"/>
    <m/>
    <n v="24.5"/>
    <n v="0.20000000000000107"/>
  </r>
  <r>
    <n v="2139"/>
    <s v="W161"/>
    <s v="WSA SONGI(RAISINS GREEN) 250GX15  "/>
    <m/>
    <x v="0"/>
    <m/>
    <d v="2020-06-30T00:00:00"/>
    <m/>
    <n v="0.47"/>
    <n v="19"/>
  </r>
  <r>
    <n v="2140"/>
    <s v="W162"/>
    <s v="WSA SOONF(FEEN SEEDS) 800GX8 "/>
    <m/>
    <x v="0"/>
    <m/>
    <d v="2021-07-31T00:00:00"/>
    <m/>
    <n v="88"/>
    <n v="25.47"/>
  </r>
  <r>
    <n v="2141"/>
    <s v="W163"/>
    <s v="WSA SOONF(FEENL SEEDS 400G X10"/>
    <m/>
    <x v="0"/>
    <m/>
    <d v="2020-02-04T00:00:00"/>
    <m/>
    <n v="68"/>
    <n v="0"/>
  </r>
  <r>
    <n v="2142"/>
    <s v="W164"/>
    <s v="WSA SOONF(FEENL SEEDS) 100GX20  "/>
    <m/>
    <x v="0"/>
    <m/>
    <d v="2021-04-30T00:00:00"/>
    <m/>
    <n v="63.75"/>
    <n v="-6.9600000000000009"/>
  </r>
  <r>
    <n v="2143"/>
    <s v="W165"/>
    <s v="WSA SOONF(FEENL SEEDS) 300GX15  "/>
    <m/>
    <x v="0"/>
    <m/>
    <d v="2021-06-30T00:00:00"/>
    <m/>
    <n v="18"/>
    <n v="-34.51"/>
  </r>
  <r>
    <n v="2144"/>
    <s v="W166"/>
    <s v="WSA SOYA CHUNKS 200GX15"/>
    <m/>
    <x v="0"/>
    <m/>
    <d v="2021-12-30T00:00:00"/>
    <m/>
    <n v="35"/>
    <n v="16"/>
  </r>
  <r>
    <n v="2145"/>
    <s v="W167"/>
    <s v="WSA SOYA CHUNKS 250GX10"/>
    <m/>
    <x v="0"/>
    <m/>
    <s v=""/>
    <m/>
    <n v="0"/>
    <n v="0"/>
  </r>
  <r>
    <n v="2146"/>
    <s v="W168"/>
    <s v="WSA SOYA CHUNKS 400GX8  "/>
    <m/>
    <x v="0"/>
    <m/>
    <d v="2021-12-31T00:00:00"/>
    <m/>
    <n v="172"/>
    <n v="-62.3"/>
  </r>
  <r>
    <n v="2147"/>
    <s v="W169"/>
    <s v="WSA SOYA CHUNKS 500GX5"/>
    <m/>
    <x v="0"/>
    <m/>
    <s v=""/>
    <m/>
    <n v="0"/>
    <n v="0"/>
  </r>
  <r>
    <n v="2148"/>
    <s v="W17"/>
    <s v="WSA ARACHIDI WHOLE 400GX10"/>
    <m/>
    <x v="0"/>
    <m/>
    <d v="2021-12-30T00:00:00"/>
    <m/>
    <n v="26.799999999999997"/>
    <n v="-89.4"/>
  </r>
  <r>
    <n v="2149"/>
    <s v="W170"/>
    <s v="WSA SOYA CHUNKS750GX6"/>
    <m/>
    <x v="0"/>
    <m/>
    <s v=""/>
    <m/>
    <n v="0"/>
    <n v="0"/>
  </r>
  <r>
    <n v="2150"/>
    <s v="W171"/>
    <s v="WSA SOYA MINCE 200GX15  *"/>
    <m/>
    <x v="0"/>
    <m/>
    <d v="2021-09-30T00:00:00"/>
    <m/>
    <n v="113"/>
    <n v="-1.4800000000000004"/>
  </r>
  <r>
    <n v="2151"/>
    <s v="W172"/>
    <s v="WSA SOYA MINCE 250GX10 "/>
    <m/>
    <x v="0"/>
    <m/>
    <s v=""/>
    <m/>
    <n v="0"/>
    <n v="0"/>
  </r>
  <r>
    <n v="2152"/>
    <s v="W173"/>
    <s v="WSA SOYIAE 200GMX15"/>
    <m/>
    <x v="0"/>
    <m/>
    <d v="2021-01-30T00:00:00"/>
    <m/>
    <n v="16.53"/>
    <n v="22"/>
  </r>
  <r>
    <n v="2153"/>
    <s v="W174"/>
    <s v="WSA SUGAR CANDY 100GX20   "/>
    <m/>
    <x v="0"/>
    <m/>
    <d v="2021-08-31T00:00:00"/>
    <m/>
    <n v="6"/>
    <n v="9"/>
  </r>
  <r>
    <n v="2154"/>
    <s v="W175"/>
    <s v="WSA SUGAR CANDY 300GX15"/>
    <m/>
    <x v="0"/>
    <m/>
    <s v=""/>
    <m/>
    <n v="0"/>
    <n v="0"/>
  </r>
  <r>
    <n v="2155"/>
    <s v="W176"/>
    <s v="WSA SUGAR COATED100GX20  "/>
    <m/>
    <x v="0"/>
    <m/>
    <d v="2021-08-30T00:00:00"/>
    <m/>
    <n v="38"/>
    <n v="1.69"/>
  </r>
  <r>
    <n v="2156"/>
    <s v="W177"/>
    <s v="WSA SUPARI 300GX15"/>
    <m/>
    <x v="0"/>
    <m/>
    <s v=""/>
    <m/>
    <n v="0"/>
    <n v="0"/>
  </r>
  <r>
    <n v="2157"/>
    <s v="W178"/>
    <s v="WSA SWEET MAKHANA 300GX15"/>
    <m/>
    <x v="0"/>
    <m/>
    <d v="2021-10-22T00:00:00"/>
    <m/>
    <n v="8"/>
    <n v="1.19"/>
  </r>
  <r>
    <n v="2158"/>
    <s v="W179"/>
    <s v="WSA TOOR DAL 2KGX8 "/>
    <m/>
    <x v="0"/>
    <m/>
    <s v=""/>
    <m/>
    <n v="0"/>
    <n v="0"/>
  </r>
  <r>
    <n v="2159"/>
    <s v="W18"/>
    <s v="WSA BAY LEAVES 20GX20"/>
    <m/>
    <x v="0"/>
    <m/>
    <s v=""/>
    <m/>
    <n v="0"/>
    <n v="0"/>
  </r>
  <r>
    <n v="2160"/>
    <s v="W180"/>
    <s v="WSA TOOR DAL 1 KG X 16  "/>
    <m/>
    <x v="0"/>
    <m/>
    <s v=""/>
    <m/>
    <n v="0"/>
    <n v="0"/>
  </r>
  <r>
    <n v="2161"/>
    <s v="W181"/>
    <s v="WSA TOOR DAL 500 G X 15  "/>
    <m/>
    <x v="0"/>
    <m/>
    <s v=""/>
    <m/>
    <n v="0"/>
    <n v="0"/>
  </r>
  <r>
    <n v="2162"/>
    <s v="W182"/>
    <s v="WSA TUKHMALENGA 100GX20  "/>
    <m/>
    <x v="0"/>
    <m/>
    <d v="2020-07-31T00:00:00"/>
    <m/>
    <n v="73.150000000000006"/>
    <n v="-54.11"/>
  </r>
  <r>
    <n v="2163"/>
    <s v="W183"/>
    <s v="WSA URID DAL 2KGX8  "/>
    <m/>
    <x v="0"/>
    <m/>
    <d v="2021-10-30T00:00:00"/>
    <m/>
    <n v="60"/>
    <n v="-156.28"/>
  </r>
  <r>
    <n v="2164"/>
    <s v="W184"/>
    <s v="WSA URID DAL 500GX15  "/>
    <m/>
    <x v="0"/>
    <m/>
    <d v="2021-11-30T00:00:00"/>
    <m/>
    <n v="34.47"/>
    <n v="-70.250000000000014"/>
  </r>
  <r>
    <n v="2165"/>
    <s v="W185"/>
    <s v="WSA URID DAL CHILKA 1KGX15 "/>
    <m/>
    <x v="0"/>
    <m/>
    <d v="2021-08-31T00:00:00"/>
    <m/>
    <n v="88.47"/>
    <n v="-179.64"/>
  </r>
  <r>
    <n v="2166"/>
    <s v="W186"/>
    <s v="WSA URID DAL CHILKA 2KGX8 "/>
    <m/>
    <x v="0"/>
    <m/>
    <d v="2021-12-31T00:00:00"/>
    <m/>
    <n v="40"/>
    <n v="26.19"/>
  </r>
  <r>
    <n v="2167"/>
    <s v="W187"/>
    <s v="WSA URID DAL CHILKA 500GX15  "/>
    <m/>
    <x v="0"/>
    <m/>
    <d v="2021-05-30T00:00:00"/>
    <m/>
    <n v="95"/>
    <n v="0.14999999999999858"/>
  </r>
  <r>
    <n v="2168"/>
    <s v="W188"/>
    <s v="WSA URID DAL 1 KG X15 "/>
    <m/>
    <x v="0"/>
    <m/>
    <d v="2021-12-30T00:00:00"/>
    <m/>
    <n v="282.52999999999997"/>
    <n v="-280.38"/>
  </r>
  <r>
    <n v="2169"/>
    <s v="W189"/>
    <s v="WSA URID WHOLE 1KGX15 "/>
    <m/>
    <x v="0"/>
    <m/>
    <d v="2021-12-31T00:00:00"/>
    <m/>
    <n v="226"/>
    <n v="-40.159999999999997"/>
  </r>
  <r>
    <n v="2170"/>
    <s v="W19"/>
    <s v="WSA BLACK EYE BEANS 1KG X 15 "/>
    <m/>
    <x v="0"/>
    <m/>
    <d v="2021-12-30T00:00:00"/>
    <m/>
    <n v="138.80000000000001"/>
    <n v="-162.40999999999997"/>
  </r>
  <r>
    <n v="2171"/>
    <s v="W190"/>
    <s v="WSA URID WHOLE 2KGX8 "/>
    <m/>
    <x v="0"/>
    <m/>
    <d v="2021-10-30T00:00:00"/>
    <m/>
    <n v="115"/>
    <n v="-102.82"/>
  </r>
  <r>
    <n v="2172"/>
    <s v="W191"/>
    <s v="WSA URID WHOLE 500GX15 "/>
    <m/>
    <x v="0"/>
    <m/>
    <d v="2021-09-30T00:00:00"/>
    <m/>
    <n v="127.27"/>
    <n v="44"/>
  </r>
  <r>
    <n v="2173"/>
    <s v="W192"/>
    <s v="WSA MEETHI SEEDS PWD 300 G X 15"/>
    <m/>
    <x v="0"/>
    <m/>
    <d v="2021-05-31T00:00:00"/>
    <m/>
    <n v="33"/>
    <n v="20"/>
  </r>
  <r>
    <n v="2174"/>
    <s v="W193"/>
    <s v="WSA CRACKED WHEAT ROASTED 500GX15  "/>
    <m/>
    <x v="0"/>
    <m/>
    <d v="2020-10-30T00:00:00"/>
    <m/>
    <n v="15"/>
    <n v="0"/>
  </r>
  <r>
    <n v="2175"/>
    <s v="W194"/>
    <s v="WSA GREEN CHANA 1KG X 16  offerta"/>
    <m/>
    <x v="0"/>
    <m/>
    <d v="2021-08-31T00:00:00"/>
    <m/>
    <n v="25"/>
    <n v="1.1500000000000004"/>
  </r>
  <r>
    <n v="2176"/>
    <s v="W195"/>
    <s v="WSA GREEN CHANA 2KG X 8  offerta"/>
    <m/>
    <x v="0"/>
    <m/>
    <d v="2021-11-30T00:00:00"/>
    <m/>
    <n v="448.25"/>
    <n v="-0.91999999999999993"/>
  </r>
  <r>
    <n v="2177"/>
    <s v="W196"/>
    <s v="WSA AMLA CANDY 400GX10"/>
    <m/>
    <x v="0"/>
    <m/>
    <d v="2020-08-30T00:00:00"/>
    <m/>
    <n v="19"/>
    <n v="0"/>
  </r>
  <r>
    <n v="2178"/>
    <s v="W197"/>
    <s v="WSA BAJARA WHOLE 1KGX10 "/>
    <m/>
    <x v="0"/>
    <m/>
    <d v="2021-12-31T00:00:00"/>
    <m/>
    <n v="48.9"/>
    <n v="-28.6"/>
  </r>
  <r>
    <n v="2179"/>
    <s v="W198"/>
    <s v="WSA BAJARA FLOUR 1KGX10 "/>
    <m/>
    <x v="0"/>
    <m/>
    <d v="2021-12-30T00:00:00"/>
    <m/>
    <n v="30"/>
    <n v="-16.700000000000003"/>
  </r>
  <r>
    <n v="2180"/>
    <s v="W199"/>
    <s v="WSA MOONG FLOUR 1KGX10 "/>
    <m/>
    <x v="0"/>
    <m/>
    <s v=""/>
    <m/>
    <n v="0"/>
    <n v="0"/>
  </r>
  <r>
    <n v="2181"/>
    <s v="W2"/>
    <s v="WSA AJWAIN 300GX15  "/>
    <m/>
    <x v="0"/>
    <m/>
    <d v="2021-09-30T00:00:00"/>
    <m/>
    <n v="91.93"/>
    <n v="34.039999999999992"/>
  </r>
  <r>
    <n v="2182"/>
    <s v="W20"/>
    <s v="WSA BLACK EYE BEANS 2KGX8"/>
    <m/>
    <x v="0"/>
    <m/>
    <d v="2021-09-30T00:00:00"/>
    <m/>
    <n v="86.5"/>
    <n v="-19.729999999999997"/>
  </r>
  <r>
    <n v="2183"/>
    <s v="W200"/>
    <s v="WSA BLACK BEANS 800GX15 "/>
    <m/>
    <x v="0"/>
    <m/>
    <d v="2021-11-30T00:00:00"/>
    <m/>
    <n v="66"/>
    <n v="9.9699999999999989"/>
  </r>
  <r>
    <n v="2184"/>
    <s v="W201"/>
    <s v="WSA HALDI (CURCUMA)WHOLE 100G X20"/>
    <m/>
    <x v="0"/>
    <m/>
    <d v="2021-12-31T00:00:00"/>
    <m/>
    <n v="293.60000000000002"/>
    <n v="13"/>
  </r>
  <r>
    <n v="2185"/>
    <s v="W21"/>
    <s v="WSA BLACK EYE BEANS 500GX15"/>
    <m/>
    <x v="0"/>
    <m/>
    <d v="2021-10-31T00:00:00"/>
    <m/>
    <n v="50"/>
    <n v="-13.550000000000004"/>
  </r>
  <r>
    <n v="2186"/>
    <s v="W22"/>
    <s v="WSA BLACK PEPPER PWD 100GX20"/>
    <m/>
    <x v="0"/>
    <m/>
    <s v=""/>
    <m/>
    <n v="0"/>
    <n v="0"/>
  </r>
  <r>
    <n v="2187"/>
    <s v="W23"/>
    <s v="WSA BLACK PEPPER PWD 400GX10"/>
    <m/>
    <x v="0"/>
    <m/>
    <s v=""/>
    <m/>
    <n v="0"/>
    <n v="0"/>
  </r>
  <r>
    <n v="2188"/>
    <s v="W24"/>
    <s v="WSA BLACK PEPPER WHOLE 100GX20  "/>
    <m/>
    <x v="0"/>
    <m/>
    <d v="2021-06-30T00:00:00"/>
    <m/>
    <n v="50"/>
    <n v="0.20000000000000107"/>
  </r>
  <r>
    <n v="2189"/>
    <s v="W25"/>
    <s v="WSA BLACK PEPPER WHOLE300GX15  "/>
    <m/>
    <x v="0"/>
    <m/>
    <d v="2021-04-30T00:00:00"/>
    <m/>
    <n v="22"/>
    <n v="32"/>
  </r>
  <r>
    <n v="2190"/>
    <s v="W26"/>
    <s v="WSA CARDAMOM GREEN PWD 50 G X 20"/>
    <m/>
    <x v="0"/>
    <m/>
    <s v=""/>
    <m/>
    <n v="0"/>
    <n v="0"/>
  </r>
  <r>
    <n v="2191"/>
    <s v="W27"/>
    <s v="WSA CARDAMOM BLACK 200GX10  "/>
    <m/>
    <x v="0"/>
    <m/>
    <d v="2021-09-30T00:00:00"/>
    <m/>
    <n v="42"/>
    <n v="44"/>
  </r>
  <r>
    <n v="2192"/>
    <s v="W28"/>
    <s v="WSA CARDAMOM BLACK 50X20"/>
    <m/>
    <x v="0"/>
    <m/>
    <d v="2021-06-30T00:00:00"/>
    <m/>
    <n v="53"/>
    <n v="-41.6"/>
  </r>
  <r>
    <n v="2193"/>
    <s v="W29"/>
    <s v="WSA CARDAMOM GREEN 200GX15  "/>
    <m/>
    <x v="0"/>
    <m/>
    <d v="2021-05-30T00:00:00"/>
    <m/>
    <n v="1"/>
    <n v="103"/>
  </r>
  <r>
    <n v="2194"/>
    <s v="W3"/>
    <s v="WSA AJWAIN 800GX8  "/>
    <m/>
    <x v="0"/>
    <m/>
    <d v="2021-07-31T00:00:00"/>
    <m/>
    <n v="40"/>
    <n v="-27.28"/>
  </r>
  <r>
    <n v="2195"/>
    <s v="W30"/>
    <s v="WSA CARDAMOM GREEN 50GX20  "/>
    <m/>
    <x v="0"/>
    <m/>
    <s v=""/>
    <m/>
    <n v="0"/>
    <n v="0"/>
  </r>
  <r>
    <n v="2196"/>
    <s v="W31"/>
    <s v="WSA CASHEW KERNELS 700 G X 15"/>
    <m/>
    <x v="0"/>
    <m/>
    <d v="2020-12-30T00:00:00"/>
    <m/>
    <n v="3.2"/>
    <n v="2"/>
  </r>
  <r>
    <n v="2197"/>
    <s v="W32"/>
    <s v="WSA CASHEW KERNELS 100 G X20  "/>
    <m/>
    <x v="0"/>
    <m/>
    <d v="2020-10-31T00:00:00"/>
    <m/>
    <n v="64.650000000000006"/>
    <n v="12.39"/>
  </r>
  <r>
    <n v="2198"/>
    <s v="W33"/>
    <s v="WSA CASHEW KERNELS 1KGX10 "/>
    <m/>
    <x v="0"/>
    <m/>
    <d v="2020-12-30T00:00:00"/>
    <m/>
    <n v="14"/>
    <n v="1"/>
  </r>
  <r>
    <n v="2199"/>
    <s v="W34"/>
    <s v="WSA CASHEW KERNELS 1 KG X 15"/>
    <m/>
    <x v="0"/>
    <m/>
    <s v=""/>
    <m/>
    <n v="0"/>
    <n v="0"/>
  </r>
  <r>
    <n v="2200"/>
    <s v="W35"/>
    <s v="WSA CASHEW KERNELS 300 G X 15 "/>
    <m/>
    <x v="0"/>
    <m/>
    <d v="2020-05-30T00:00:00"/>
    <m/>
    <n v="78"/>
    <n v="-169.51"/>
  </r>
  <r>
    <n v="2201"/>
    <s v="W36"/>
    <s v="WSA CASHEW KERNELS 700 G X 10 "/>
    <m/>
    <x v="0"/>
    <m/>
    <d v="2020-12-31T00:00:00"/>
    <m/>
    <n v="30"/>
    <n v="7.99"/>
  </r>
  <r>
    <n v="2202"/>
    <s v="W37"/>
    <s v="WSA CHANA DAL 1 KG X 15 "/>
    <m/>
    <x v="0"/>
    <m/>
    <d v="2021-12-30T00:00:00"/>
    <m/>
    <n v="355.47"/>
    <n v="-452.38000000000017"/>
  </r>
  <r>
    <n v="2203"/>
    <s v="W38"/>
    <s v="WSA CHANA DAL 2 KG X 8   "/>
    <m/>
    <x v="0"/>
    <m/>
    <d v="2021-11-30T00:00:00"/>
    <m/>
    <n v="210"/>
    <n v="-759.27000000000032"/>
  </r>
  <r>
    <n v="2204"/>
    <s v="W39"/>
    <s v="WSA CHANA DAL 500GX15 "/>
    <m/>
    <x v="0"/>
    <m/>
    <d v="2021-11-30T00:00:00"/>
    <m/>
    <n v="78.53"/>
    <n v="-36.75"/>
  </r>
  <r>
    <n v="2205"/>
    <s v="W4"/>
    <s v="WSA ALMONDS 800 G X 10 "/>
    <m/>
    <x v="0"/>
    <m/>
    <d v="2020-12-30T00:00:00"/>
    <m/>
    <n v="75.099999999999994"/>
    <n v="-880.64"/>
  </r>
  <r>
    <n v="2206"/>
    <s v="W40"/>
    <s v="WSA CHAR GOUND100GX20"/>
    <m/>
    <x v="0"/>
    <m/>
    <s v=""/>
    <m/>
    <n v="0"/>
    <n v="0"/>
  </r>
  <r>
    <n v="2207"/>
    <s v="W41"/>
    <s v="WSA CHAR MAGAZ 100GX20  "/>
    <m/>
    <x v="0"/>
    <m/>
    <s v=""/>
    <m/>
    <n v="0"/>
    <n v="0"/>
  </r>
  <r>
    <n v="2208"/>
    <s v="W42"/>
    <s v="WSA CHAR MAGAZ 250GX15  "/>
    <m/>
    <x v="0"/>
    <m/>
    <s v=""/>
    <m/>
    <n v="0"/>
    <n v="0"/>
  </r>
  <r>
    <n v="2209"/>
    <s v="W43"/>
    <s v="WSA CHICK PEAS 1KGX15 "/>
    <m/>
    <x v="0"/>
    <m/>
    <d v="2021-06-30T00:00:00"/>
    <m/>
    <n v="179"/>
    <n v="-95.1"/>
  </r>
  <r>
    <n v="2210"/>
    <s v="W44"/>
    <s v="WSA CHICK PEAS 2KGX8"/>
    <m/>
    <x v="0"/>
    <m/>
    <d v="2021-12-30T00:00:00"/>
    <m/>
    <n v="120.5"/>
    <n v="-58.690000000000005"/>
  </r>
  <r>
    <n v="2211"/>
    <s v="W45"/>
    <s v="WSA CHICK PEAS 500GX15 "/>
    <m/>
    <x v="0"/>
    <m/>
    <d v="2021-12-31T00:00:00"/>
    <m/>
    <n v="34.33"/>
    <n v="21.15"/>
  </r>
  <r>
    <n v="2212"/>
    <s v="W46"/>
    <s v="WSA CHILLI PWD100GX20"/>
    <m/>
    <x v="0"/>
    <m/>
    <s v=""/>
    <m/>
    <n v="0"/>
    <n v="0"/>
  </r>
  <r>
    <n v="2213"/>
    <s v="W47"/>
    <s v="WSA CHILLI PWD1KGX6"/>
    <m/>
    <x v="0"/>
    <m/>
    <s v=""/>
    <m/>
    <n v="0"/>
    <n v="0"/>
  </r>
  <r>
    <n v="2214"/>
    <s v="W48"/>
    <s v="WSA CHILLI PWD400GX10"/>
    <m/>
    <x v="0"/>
    <m/>
    <s v=""/>
    <m/>
    <n v="0"/>
    <n v="0"/>
  </r>
  <r>
    <n v="2215"/>
    <s v="W49"/>
    <s v="WSA CHINESE SALT 100GX20"/>
    <m/>
    <x v="0"/>
    <m/>
    <s v=""/>
    <m/>
    <n v="0"/>
    <n v="0"/>
  </r>
  <r>
    <n v="2216"/>
    <s v="W5"/>
    <s v="WSA ALMONDS 800 G X 15 "/>
    <m/>
    <x v="0"/>
    <m/>
    <s v=""/>
    <m/>
    <n v="0"/>
    <n v="0"/>
  </r>
  <r>
    <n v="2217"/>
    <s v="W50"/>
    <s v="WSA CLOVES 200GX10    "/>
    <m/>
    <x v="0"/>
    <m/>
    <d v="2020-11-30T00:00:00"/>
    <m/>
    <n v="45"/>
    <n v="2.89"/>
  </r>
  <r>
    <n v="2218"/>
    <s v="W51"/>
    <s v="WSA CLOVES 50GX20  "/>
    <m/>
    <x v="0"/>
    <m/>
    <d v="2021-04-30T00:00:00"/>
    <m/>
    <n v="64"/>
    <n v="-43.25"/>
  </r>
  <r>
    <n v="2219"/>
    <s v="W52"/>
    <s v="WSA COCO PWD200GX15   "/>
    <m/>
    <x v="0"/>
    <m/>
    <d v="2021-12-31T00:00:00"/>
    <m/>
    <n v="118"/>
    <n v="-44.4"/>
  </r>
  <r>
    <n v="2220"/>
    <s v="W53"/>
    <s v="WSA CRACKED WHEAT 500GX15  "/>
    <m/>
    <x v="0"/>
    <m/>
    <d v="2021-12-31T00:00:00"/>
    <m/>
    <n v="47"/>
    <n v="-14.7"/>
  </r>
  <r>
    <n v="2221"/>
    <s v="W54"/>
    <s v="WSA CRACKED WHEAT FINE 500X15  "/>
    <m/>
    <x v="0"/>
    <m/>
    <d v="2021-12-31T00:00:00"/>
    <m/>
    <n v="57"/>
    <n v="14.99"/>
  </r>
  <r>
    <n v="2222"/>
    <s v="W55"/>
    <s v="WSA DALCHINI 200GX15"/>
    <m/>
    <x v="0"/>
    <m/>
    <d v="2020-06-30T00:00:00"/>
    <m/>
    <n v="97"/>
    <n v="-29.7"/>
  </r>
  <r>
    <n v="2223"/>
    <s v="W56"/>
    <s v="WSA DALCHINI 400GX10"/>
    <m/>
    <x v="0"/>
    <m/>
    <s v=""/>
    <m/>
    <n v="0"/>
    <n v="0"/>
  </r>
  <r>
    <n v="2224"/>
    <s v="W57"/>
    <s v="WSA DALCHINI 50GX20"/>
    <m/>
    <x v="0"/>
    <m/>
    <s v=""/>
    <m/>
    <n v="0"/>
    <n v="0"/>
  </r>
  <r>
    <n v="2225"/>
    <s v="W58"/>
    <s v="WSA DHANIA PWD 100GX20"/>
    <m/>
    <x v="0"/>
    <m/>
    <s v=""/>
    <m/>
    <n v="0"/>
    <n v="0"/>
  </r>
  <r>
    <n v="2226"/>
    <s v="W59"/>
    <s v="WSA DHANIA PWD 1KGX6"/>
    <m/>
    <x v="0"/>
    <m/>
    <s v=""/>
    <m/>
    <n v="0"/>
    <n v="0"/>
  </r>
  <r>
    <n v="2227"/>
    <s v="W6"/>
    <s v="WSA ALMONDS 100 G X 20  "/>
    <m/>
    <x v="0"/>
    <m/>
    <d v="2020-12-31T00:00:00"/>
    <m/>
    <n v="164"/>
    <n v="-277.01000000000005"/>
  </r>
  <r>
    <n v="2228"/>
    <s v="W60"/>
    <s v="WSA DHANIA PWD 400GX10"/>
    <m/>
    <x v="0"/>
    <m/>
    <s v=""/>
    <m/>
    <n v="0"/>
    <n v="0"/>
  </r>
  <r>
    <n v="2229"/>
    <s v="W61"/>
    <s v="WSA DHANIA WHOLE 100GX15  "/>
    <m/>
    <x v="0"/>
    <m/>
    <d v="2021-10-31T00:00:00"/>
    <m/>
    <n v="202.2"/>
    <n v="-19.86"/>
  </r>
  <r>
    <n v="2230"/>
    <s v="W62"/>
    <s v="WSA DHANIA WHOLE 200GX15"/>
    <m/>
    <x v="0"/>
    <m/>
    <d v="2021-10-31T00:00:00"/>
    <m/>
    <n v="78"/>
    <n v="0.4399999999999995"/>
  </r>
  <r>
    <n v="2231"/>
    <s v="W63"/>
    <s v="WSA DHANIA WHOLE 200X10 india "/>
    <m/>
    <x v="0"/>
    <m/>
    <s v=""/>
    <m/>
    <n v="0"/>
    <n v="0"/>
  </r>
  <r>
    <n v="2232"/>
    <s v="W64"/>
    <s v="WSA DHANIA WHOLE 600GX8  "/>
    <m/>
    <x v="0"/>
    <m/>
    <d v="2021-05-30T00:00:00"/>
    <m/>
    <n v="58.010000000000005"/>
    <n v="-13.849999999999998"/>
  </r>
  <r>
    <n v="2233"/>
    <s v="W65"/>
    <s v="WSA DRIED COCONUT 250X10  "/>
    <m/>
    <x v="0"/>
    <m/>
    <d v="2020-09-30T00:00:00"/>
    <m/>
    <n v="20"/>
    <n v="24"/>
  </r>
  <r>
    <n v="2234"/>
    <s v="W66"/>
    <s v="WSA DRIED DATES 300GX15 "/>
    <m/>
    <x v="0"/>
    <m/>
    <d v="2021-10-30T00:00:00"/>
    <m/>
    <n v="51"/>
    <n v="9.2999999999999972"/>
  </r>
  <r>
    <n v="2235"/>
    <s v="W67"/>
    <s v="WSA DRY FRUIT 375GX15"/>
    <m/>
    <x v="0"/>
    <m/>
    <s v=""/>
    <m/>
    <n v="0"/>
    <n v="0"/>
  </r>
  <r>
    <n v="2236"/>
    <s v="W68"/>
    <s v="WSA FAN CELING PAK X3"/>
    <m/>
    <x v="0"/>
    <m/>
    <d v="2020-01-01T00:00:00"/>
    <m/>
    <n v="7"/>
    <n v="22.25"/>
  </r>
  <r>
    <n v="2237"/>
    <s v="W69"/>
    <s v="WSA FAN REMOTE X1"/>
    <m/>
    <x v="0"/>
    <m/>
    <s v=""/>
    <m/>
    <n v="0"/>
    <n v="0"/>
  </r>
  <r>
    <n v="2238"/>
    <s v="W7"/>
    <s v="WSA ALMONDS 1 KGX10 "/>
    <m/>
    <x v="0"/>
    <m/>
    <d v="2020-12-31T00:00:00"/>
    <m/>
    <n v="210.6"/>
    <n v="-2291.7900000000004"/>
  </r>
  <r>
    <n v="2239"/>
    <s v="W70"/>
    <s v="WSA FAN STAND (PAK)X1"/>
    <m/>
    <x v="0"/>
    <m/>
    <s v=""/>
    <m/>
    <n v="0"/>
    <n v="0"/>
  </r>
  <r>
    <n v="2240"/>
    <s v="W71"/>
    <s v="WSA FAN STAND 18&quot;INCH ALUM BLADEX1"/>
    <m/>
    <x v="0"/>
    <m/>
    <s v=""/>
    <m/>
    <n v="0"/>
    <n v="0"/>
  </r>
  <r>
    <n v="2241"/>
    <s v="W72"/>
    <s v="WSA FAN STAND 18&quot;INCHX1"/>
    <m/>
    <x v="0"/>
    <m/>
    <s v=""/>
    <m/>
    <n v="0"/>
    <n v="0"/>
  </r>
  <r>
    <n v="2242"/>
    <s v="W73"/>
    <s v="WSA FAN STAND 20&quot;INCHX1"/>
    <m/>
    <x v="0"/>
    <m/>
    <s v=""/>
    <m/>
    <n v="0"/>
    <n v="0"/>
  </r>
  <r>
    <n v="2243"/>
    <s v="W74"/>
    <s v="WSA FAN WALL(PAK)X1"/>
    <m/>
    <x v="0"/>
    <m/>
    <s v=""/>
    <m/>
    <n v="0"/>
    <n v="0"/>
  </r>
  <r>
    <n v="2244"/>
    <s v="W75"/>
    <s v="WSA FAN WALL18&quot;INCH ALUMU BLADEX1"/>
    <m/>
    <x v="0"/>
    <m/>
    <s v=""/>
    <m/>
    <n v="0"/>
    <n v="0"/>
  </r>
  <r>
    <n v="2245"/>
    <s v="W76"/>
    <s v="WSA FAN WALL18&quot;INCH PLASTIC BLADEX1"/>
    <m/>
    <x v="0"/>
    <m/>
    <s v=""/>
    <m/>
    <n v="0"/>
    <n v="0"/>
  </r>
  <r>
    <n v="2246"/>
    <s v="W77"/>
    <s v="WSA FLAKE RICE 300GX10  "/>
    <m/>
    <x v="0"/>
    <m/>
    <d v="2021-11-30T00:00:00"/>
    <m/>
    <n v="147"/>
    <n v="6.18"/>
  </r>
  <r>
    <n v="2247"/>
    <s v="W78"/>
    <s v="WSA GARAM MAS PWD 100GX20"/>
    <m/>
    <x v="0"/>
    <m/>
    <s v=""/>
    <m/>
    <n v="0"/>
    <n v="0"/>
  </r>
  <r>
    <n v="2248"/>
    <s v="W79"/>
    <s v="WSA GARAM MAS PWD 1KGX6"/>
    <m/>
    <x v="0"/>
    <m/>
    <s v=""/>
    <m/>
    <n v="0"/>
    <n v="0"/>
  </r>
  <r>
    <n v="2249"/>
    <s v="W8"/>
    <s v="WSA ALMONDS 1 KG X 15 "/>
    <m/>
    <x v="0"/>
    <m/>
    <d v="2020-12-31T00:00:00"/>
    <m/>
    <n v="43.47"/>
    <n v="-216.7"/>
  </r>
  <r>
    <n v="2250"/>
    <s v="W80"/>
    <s v="WSA GARAM MAS PWD 400X10"/>
    <m/>
    <x v="0"/>
    <m/>
    <s v=""/>
    <m/>
    <n v="0"/>
    <n v="0"/>
  </r>
  <r>
    <n v="2251"/>
    <s v="W81"/>
    <s v="WSA GARAM MAS WHOLE 200GX20"/>
    <m/>
    <x v="0"/>
    <m/>
    <d v="2020-06-30T00:00:00"/>
    <m/>
    <n v="0.65"/>
    <n v="1"/>
  </r>
  <r>
    <n v="2252"/>
    <s v="W82"/>
    <s v="WSA GINGER PWD 400 G X 10"/>
    <m/>
    <x v="0"/>
    <m/>
    <s v=""/>
    <m/>
    <n v="0"/>
    <n v="0"/>
  </r>
  <r>
    <n v="2253"/>
    <s v="W83"/>
    <s v="WSA GINGER PWD 100GX20"/>
    <m/>
    <x v="0"/>
    <m/>
    <s v=""/>
    <m/>
    <n v="0"/>
    <n v="0"/>
  </r>
  <r>
    <n v="2254"/>
    <s v="W84"/>
    <s v="WSA GINGER WHOLE 200GX15"/>
    <m/>
    <x v="0"/>
    <m/>
    <d v="2021-12-31T00:00:00"/>
    <m/>
    <n v="26.67"/>
    <n v="-11.809999999999999"/>
  </r>
  <r>
    <n v="2255"/>
    <s v="W85"/>
    <s v="WSA GOLDEN SONGI 100GX20"/>
    <m/>
    <x v="0"/>
    <m/>
    <s v=""/>
    <m/>
    <n v="0"/>
    <n v="0"/>
  </r>
  <r>
    <n v="2256"/>
    <s v="W86"/>
    <s v="WSA HALDI(CURCUMA) PWD 100GX20"/>
    <m/>
    <x v="0"/>
    <m/>
    <d v="2021-06-30T00:00:00"/>
    <m/>
    <n v="162"/>
    <n v="-6.61"/>
  </r>
  <r>
    <n v="2257"/>
    <s v="W87"/>
    <s v="WSA HALDI(CURCUMA) PWD 1KGX6"/>
    <m/>
    <x v="0"/>
    <m/>
    <d v="2020-06-30T00:00:00"/>
    <m/>
    <n v="78"/>
    <n v="-13.55"/>
  </r>
  <r>
    <n v="2258"/>
    <s v="W88"/>
    <s v="WSA HALDI(CURCUMA) PWD 400GX10"/>
    <m/>
    <x v="0"/>
    <m/>
    <d v="2022-06-30T00:00:00"/>
    <m/>
    <n v="19"/>
    <n v="-9.9"/>
  </r>
  <r>
    <n v="2259"/>
    <s v="W89"/>
    <s v="WSA HALDI(CURCUMA) WHOLE 200GX20 "/>
    <m/>
    <x v="0"/>
    <m/>
    <s v=""/>
    <m/>
    <n v="0"/>
    <n v="0"/>
  </r>
  <r>
    <n v="2260"/>
    <s v="W9"/>
    <s v="WSA ALMONDS 375 G X 15   "/>
    <m/>
    <x v="0"/>
    <m/>
    <d v="2020-11-30T00:00:00"/>
    <m/>
    <n v="64"/>
    <n v="-612.8900000000001"/>
  </r>
  <r>
    <n v="2261"/>
    <s v="W90"/>
    <s v="WSA JEERA PWD 100GX20"/>
    <m/>
    <x v="0"/>
    <m/>
    <s v=""/>
    <m/>
    <n v="0"/>
    <n v="0"/>
  </r>
  <r>
    <n v="2262"/>
    <s v="W91"/>
    <s v="WSA JEERA PWD 1KGX6"/>
    <m/>
    <x v="0"/>
    <m/>
    <s v=""/>
    <m/>
    <n v="0"/>
    <n v="0"/>
  </r>
  <r>
    <n v="2263"/>
    <s v="W92"/>
    <s v="WSA JEERA PWD 400GX10"/>
    <m/>
    <x v="0"/>
    <m/>
    <s v=""/>
    <m/>
    <n v="0"/>
    <n v="0"/>
  </r>
  <r>
    <n v="2264"/>
    <s v="W93"/>
    <s v="WSA JEERA WHOLE 100GX20 "/>
    <m/>
    <x v="0"/>
    <m/>
    <d v="2021-10-30T00:00:00"/>
    <m/>
    <n v="188.3"/>
    <n v="-76.399999999999991"/>
  </r>
  <r>
    <n v="2265"/>
    <s v="W94"/>
    <s v="WSA JEERA WHOLE 1KG X 8 "/>
    <m/>
    <x v="0"/>
    <m/>
    <d v="2021-12-30T00:00:00"/>
    <m/>
    <n v="2"/>
    <n v="-167.10999999999999"/>
  </r>
  <r>
    <n v="2266"/>
    <s v="W95"/>
    <s v="WSA JEERA WHOLE 1KGX6 NO"/>
    <m/>
    <x v="0"/>
    <m/>
    <d v="2021-12-31T00:00:00"/>
    <m/>
    <n v="72"/>
    <n v="0"/>
  </r>
  <r>
    <n v="2267"/>
    <s v="W96"/>
    <s v="WSA JEERA WHOLE 400GX10"/>
    <m/>
    <x v="0"/>
    <m/>
    <d v="2021-11-30T00:00:00"/>
    <m/>
    <n v="316"/>
    <n v="-231.71000000000004"/>
  </r>
  <r>
    <n v="2268"/>
    <s v="W97"/>
    <s v="WSA KALA CHANA 1KGX15 "/>
    <m/>
    <x v="0"/>
    <m/>
    <d v="2021-12-30T00:00:00"/>
    <m/>
    <n v="284"/>
    <n v="-1052.3499999999999"/>
  </r>
  <r>
    <n v="2269"/>
    <s v="W98"/>
    <s v="WSA KALA CHANA 2KGX8"/>
    <m/>
    <x v="0"/>
    <m/>
    <d v="2021-12-30T00:00:00"/>
    <m/>
    <n v="178"/>
    <n v="-314.7999999999999"/>
  </r>
  <r>
    <n v="2270"/>
    <s v="W99"/>
    <s v="WSA KALA CHANA 500GX15  "/>
    <m/>
    <x v="0"/>
    <m/>
    <d v="2021-10-31T00:00:00"/>
    <m/>
    <n v="90"/>
    <n v="-42.95"/>
  </r>
  <r>
    <n v="2271"/>
    <s v="WG1"/>
    <s v="WAGH BAKRI TEA 1KGX12"/>
    <m/>
    <x v="0"/>
    <m/>
    <s v=""/>
    <m/>
    <n v="0"/>
    <n v="0"/>
  </r>
  <r>
    <n v="2272"/>
    <s v="WG2"/>
    <s v="WAGH BAKRI TEA 500GX24"/>
    <m/>
    <x v="0"/>
    <m/>
    <s v=""/>
    <m/>
    <n v="0"/>
    <n v="0"/>
  </r>
  <r>
    <n v="2273"/>
    <s v="WI1"/>
    <s v="WIK BAKING PWD 100GX10"/>
    <m/>
    <x v="0"/>
    <m/>
    <d v="2021-02-28T00:00:00"/>
    <m/>
    <n v="30"/>
    <n v="0"/>
  </r>
  <r>
    <n v="2274"/>
    <s v="Y1"/>
    <s v="HONEY (MIELE) 1 KG X 6"/>
    <m/>
    <x v="0"/>
    <m/>
    <s v=""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E1:F3" firstHeaderRow="1" firstDataRow="1" firstDataCol="1"/>
  <pivotFields count="10"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6">
        <item m="1" x="3"/>
        <item m="1" x="2"/>
        <item m="1" x="4"/>
        <item m="1" x="1"/>
        <item m="1" x="5"/>
        <item x="0"/>
      </items>
    </pivotField>
    <pivotField numFmtId="42" showAll="0" defaultSubtotal="0"/>
    <pivotField numFmtId="14" showAll="0" defaultSubtotal="0"/>
    <pivotField showAll="0" defaultSubtotal="0"/>
    <pivotField dataField="1" showAll="0" defaultSubtotal="0"/>
    <pivotField numFmtId="42" showAll="0" defaultSubtotal="0"/>
  </pivotFields>
  <rowFields count="1">
    <field x="4"/>
  </rowFields>
  <rowItems count="2">
    <i>
      <x v="5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3" name="CustSup" displayName="CustSup" ref="H1:K5" totalsRowShown="0" headerRowDxfId="37">
  <autoFilter ref="H1:K5"/>
  <tableColumns count="4">
    <tableColumn id="1" name="Sup-ID"/>
    <tableColumn id="2" name="Supplier"/>
    <tableColumn id="3" name="Cust-ID"/>
    <tableColumn id="4" name="Custom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tockInData" displayName="StockInData" ref="A1:K2443" totalsRowShown="0" headerRowDxfId="36" dataDxfId="35">
  <tableColumns count="11">
    <tableColumn id="1" name="S No." dataDxfId="34"/>
    <tableColumn id="2" name="Date" dataDxfId="33"/>
    <tableColumn id="11" name="Supplier ID" dataDxfId="32"/>
    <tableColumn id="10" name="Supplier" dataDxfId="31"/>
    <tableColumn id="3" name="Product ID" dataDxfId="30"/>
    <tableColumn id="4" name="Product Name" dataDxfId="29"/>
    <tableColumn id="5" name="Product Description" dataDxfId="28"/>
    <tableColumn id="6" name="Product Category" dataDxfId="27"/>
    <tableColumn id="9" name="Expiry" dataDxfId="26"/>
    <tableColumn id="7" name="Quantity" dataDxfId="25"/>
    <tableColumn id="8" name="Value" dataDxfId="24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1" name="StockOutData" displayName="StockOutData" ref="A1:J6363" totalsRowShown="0" headerRowDxfId="23" dataDxfId="22">
  <tableColumns count="10">
    <tableColumn id="1" name="S No." dataDxfId="21"/>
    <tableColumn id="2" name="Date" dataDxfId="20"/>
    <tableColumn id="14" name="Customer ID" dataDxfId="19"/>
    <tableColumn id="13" name="Customer" dataDxfId="18"/>
    <tableColumn id="3" name="Product ID" dataDxfId="17"/>
    <tableColumn id="4" name="Product Name" dataDxfId="16"/>
    <tableColumn id="5" name="Product Description" dataDxfId="15"/>
    <tableColumn id="6" name="Product Category" dataDxfId="14"/>
    <tableColumn id="7" name="Quantity" dataDxfId="13"/>
    <tableColumn id="8" name="Value" dataDxfId="12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id="4" name="ProductMaster" displayName="ProductMaster" ref="A1:J2275" totalsRowShown="0" headerRowDxfId="11" tableBorderDxfId="10">
  <autoFilter ref="A1:J2275">
    <filterColumn colId="8">
      <customFilters>
        <customFilter operator="greaterThan" val="0"/>
      </customFilters>
    </filterColumn>
  </autoFilter>
  <tableColumns count="10">
    <tableColumn id="1" name="S No." dataDxfId="9"/>
    <tableColumn id="2" name="Product ID" dataDxfId="8"/>
    <tableColumn id="3" name="Product Name" dataDxfId="7"/>
    <tableColumn id="4" name="Product Description" dataDxfId="6"/>
    <tableColumn id="5" name="Product Category" dataDxfId="5"/>
    <tableColumn id="6" name="Unit Price" dataDxfId="4"/>
    <tableColumn id="7" name="Expiry" dataDxfId="3"/>
    <tableColumn id="8" name="Reorder Level" dataDxfId="2"/>
    <tableColumn id="9" name="Current Stock" dataDxfId="1"/>
    <tableColumn id="10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2275"/>
  <sheetViews>
    <sheetView showGridLines="0" workbookViewId="0">
      <selection activeCell="B3" sqref="B3"/>
    </sheetView>
  </sheetViews>
  <sheetFormatPr defaultRowHeight="15" x14ac:dyDescent="0.25"/>
  <cols>
    <col min="1" max="1" width="10" bestFit="1" customWidth="1"/>
    <col min="2" max="2" width="49.375" bestFit="1" customWidth="1"/>
    <col min="3" max="3" width="17.625" bestFit="1" customWidth="1"/>
    <col min="4" max="4" width="15.625" bestFit="1" customWidth="1"/>
    <col min="5" max="5" width="11" bestFit="1" customWidth="1"/>
    <col min="6" max="6" width="6.375" bestFit="1" customWidth="1"/>
  </cols>
  <sheetData>
    <row r="1" spans="1:6" x14ac:dyDescent="0.25">
      <c r="A1" s="88" t="s">
        <v>2</v>
      </c>
      <c r="B1" s="89" t="s">
        <v>3</v>
      </c>
      <c r="C1" s="88" t="s">
        <v>4</v>
      </c>
      <c r="D1" s="88" t="s">
        <v>5</v>
      </c>
      <c r="E1" s="90" t="s">
        <v>10</v>
      </c>
      <c r="F1" s="91" t="s">
        <v>21</v>
      </c>
    </row>
    <row r="2" spans="1:6" x14ac:dyDescent="0.25">
      <c r="A2" s="92">
        <v>106</v>
      </c>
      <c r="B2" s="93" t="s">
        <v>47</v>
      </c>
      <c r="C2" s="94"/>
      <c r="D2" s="94"/>
      <c r="E2" s="95"/>
      <c r="F2" s="96" t="s">
        <v>4599</v>
      </c>
    </row>
    <row r="3" spans="1:6" x14ac:dyDescent="0.25">
      <c r="A3" s="97" t="s">
        <v>57</v>
      </c>
      <c r="B3" s="98" t="s">
        <v>58</v>
      </c>
      <c r="C3" s="47"/>
      <c r="D3" s="47"/>
      <c r="E3" s="48"/>
      <c r="F3" s="99" t="s">
        <v>4599</v>
      </c>
    </row>
    <row r="4" spans="1:6" x14ac:dyDescent="0.25">
      <c r="A4" s="92" t="s">
        <v>59</v>
      </c>
      <c r="B4" s="93" t="s">
        <v>60</v>
      </c>
      <c r="C4" s="94"/>
      <c r="D4" s="94"/>
      <c r="E4" s="95"/>
      <c r="F4" s="96" t="s">
        <v>4599</v>
      </c>
    </row>
    <row r="5" spans="1:6" x14ac:dyDescent="0.25">
      <c r="A5" s="97" t="s">
        <v>61</v>
      </c>
      <c r="B5" s="98" t="s">
        <v>62</v>
      </c>
      <c r="C5" s="47"/>
      <c r="D5" s="47"/>
      <c r="E5" s="48"/>
      <c r="F5" s="99" t="s">
        <v>4599</v>
      </c>
    </row>
    <row r="6" spans="1:6" x14ac:dyDescent="0.25">
      <c r="A6" s="92" t="s">
        <v>63</v>
      </c>
      <c r="B6" s="93" t="s">
        <v>64</v>
      </c>
      <c r="C6" s="94"/>
      <c r="D6" s="94"/>
      <c r="E6" s="95"/>
      <c r="F6" s="96" t="s">
        <v>4599</v>
      </c>
    </row>
    <row r="7" spans="1:6" x14ac:dyDescent="0.25">
      <c r="A7" s="97" t="s">
        <v>65</v>
      </c>
      <c r="B7" s="98" t="s">
        <v>66</v>
      </c>
      <c r="C7" s="47"/>
      <c r="D7" s="47"/>
      <c r="E7" s="48"/>
      <c r="F7" s="99" t="s">
        <v>4599</v>
      </c>
    </row>
    <row r="8" spans="1:6" x14ac:dyDescent="0.25">
      <c r="A8" s="92" t="s">
        <v>67</v>
      </c>
      <c r="B8" s="93" t="s">
        <v>68</v>
      </c>
      <c r="C8" s="94"/>
      <c r="D8" s="94"/>
      <c r="E8" s="95"/>
      <c r="F8" s="96" t="s">
        <v>4599</v>
      </c>
    </row>
    <row r="9" spans="1:6" x14ac:dyDescent="0.25">
      <c r="A9" s="97" t="s">
        <v>69</v>
      </c>
      <c r="B9" s="98" t="s">
        <v>70</v>
      </c>
      <c r="C9" s="47"/>
      <c r="D9" s="47"/>
      <c r="E9" s="48"/>
      <c r="F9" s="99" t="s">
        <v>4599</v>
      </c>
    </row>
    <row r="10" spans="1:6" x14ac:dyDescent="0.25">
      <c r="A10" s="92" t="s">
        <v>71</v>
      </c>
      <c r="B10" s="93" t="s">
        <v>72</v>
      </c>
      <c r="C10" s="94"/>
      <c r="D10" s="94"/>
      <c r="E10" s="95"/>
      <c r="F10" s="96" t="s">
        <v>4599</v>
      </c>
    </row>
    <row r="11" spans="1:6" x14ac:dyDescent="0.25">
      <c r="A11" s="97" t="s">
        <v>73</v>
      </c>
      <c r="B11" s="98" t="s">
        <v>74</v>
      </c>
      <c r="C11" s="47"/>
      <c r="D11" s="47"/>
      <c r="E11" s="48"/>
      <c r="F11" s="99" t="s">
        <v>4599</v>
      </c>
    </row>
    <row r="12" spans="1:6" x14ac:dyDescent="0.25">
      <c r="A12" s="92" t="s">
        <v>75</v>
      </c>
      <c r="B12" s="93" t="s">
        <v>76</v>
      </c>
      <c r="C12" s="94"/>
      <c r="D12" s="94"/>
      <c r="E12" s="95"/>
      <c r="F12" s="96" t="s">
        <v>4599</v>
      </c>
    </row>
    <row r="13" spans="1:6" x14ac:dyDescent="0.25">
      <c r="A13" s="97" t="s">
        <v>77</v>
      </c>
      <c r="B13" s="98" t="s">
        <v>78</v>
      </c>
      <c r="C13" s="47"/>
      <c r="D13" s="47"/>
      <c r="E13" s="48"/>
      <c r="F13" s="99" t="s">
        <v>4599</v>
      </c>
    </row>
    <row r="14" spans="1:6" x14ac:dyDescent="0.25">
      <c r="A14" s="92" t="s">
        <v>79</v>
      </c>
      <c r="B14" s="93" t="s">
        <v>80</v>
      </c>
      <c r="C14" s="94"/>
      <c r="D14" s="94"/>
      <c r="E14" s="95"/>
      <c r="F14" s="96" t="s">
        <v>4599</v>
      </c>
    </row>
    <row r="15" spans="1:6" x14ac:dyDescent="0.25">
      <c r="A15" s="97" t="s">
        <v>81</v>
      </c>
      <c r="B15" s="98" t="s">
        <v>82</v>
      </c>
      <c r="C15" s="47"/>
      <c r="D15" s="47"/>
      <c r="E15" s="48"/>
      <c r="F15" s="99" t="s">
        <v>4599</v>
      </c>
    </row>
    <row r="16" spans="1:6" x14ac:dyDescent="0.25">
      <c r="A16" s="92" t="s">
        <v>83</v>
      </c>
      <c r="B16" s="93" t="s">
        <v>84</v>
      </c>
      <c r="C16" s="94"/>
      <c r="D16" s="94"/>
      <c r="E16" s="95"/>
      <c r="F16" s="96" t="s">
        <v>4599</v>
      </c>
    </row>
    <row r="17" spans="1:6" x14ac:dyDescent="0.25">
      <c r="A17" s="97" t="s">
        <v>85</v>
      </c>
      <c r="B17" s="98" t="s">
        <v>86</v>
      </c>
      <c r="C17" s="47"/>
      <c r="D17" s="47"/>
      <c r="E17" s="48"/>
      <c r="F17" s="99" t="s">
        <v>4599</v>
      </c>
    </row>
    <row r="18" spans="1:6" x14ac:dyDescent="0.25">
      <c r="A18" s="92" t="s">
        <v>87</v>
      </c>
      <c r="B18" s="93" t="s">
        <v>88</v>
      </c>
      <c r="C18" s="94"/>
      <c r="D18" s="94"/>
      <c r="E18" s="95"/>
      <c r="F18" s="96" t="s">
        <v>4599</v>
      </c>
    </row>
    <row r="19" spans="1:6" x14ac:dyDescent="0.25">
      <c r="A19" s="97" t="s">
        <v>89</v>
      </c>
      <c r="B19" s="98" t="s">
        <v>90</v>
      </c>
      <c r="C19" s="47"/>
      <c r="D19" s="47"/>
      <c r="E19" s="48"/>
      <c r="F19" s="99" t="s">
        <v>4599</v>
      </c>
    </row>
    <row r="20" spans="1:6" x14ac:dyDescent="0.25">
      <c r="A20" s="92" t="s">
        <v>91</v>
      </c>
      <c r="B20" s="93" t="s">
        <v>92</v>
      </c>
      <c r="C20" s="94"/>
      <c r="D20" s="94"/>
      <c r="E20" s="95"/>
      <c r="F20" s="96" t="s">
        <v>4599</v>
      </c>
    </row>
    <row r="21" spans="1:6" x14ac:dyDescent="0.25">
      <c r="A21" s="97" t="s">
        <v>93</v>
      </c>
      <c r="B21" s="98" t="s">
        <v>94</v>
      </c>
      <c r="C21" s="47"/>
      <c r="D21" s="47"/>
      <c r="E21" s="48"/>
      <c r="F21" s="99" t="s">
        <v>4599</v>
      </c>
    </row>
    <row r="22" spans="1:6" x14ac:dyDescent="0.25">
      <c r="A22" s="92" t="s">
        <v>95</v>
      </c>
      <c r="B22" s="93" t="s">
        <v>96</v>
      </c>
      <c r="C22" s="94"/>
      <c r="D22" s="94"/>
      <c r="E22" s="95"/>
      <c r="F22" s="96" t="s">
        <v>4599</v>
      </c>
    </row>
    <row r="23" spans="1:6" x14ac:dyDescent="0.25">
      <c r="A23" s="97" t="s">
        <v>97</v>
      </c>
      <c r="B23" s="98" t="s">
        <v>98</v>
      </c>
      <c r="C23" s="47"/>
      <c r="D23" s="47"/>
      <c r="E23" s="48"/>
      <c r="F23" s="99" t="s">
        <v>4599</v>
      </c>
    </row>
    <row r="24" spans="1:6" x14ac:dyDescent="0.25">
      <c r="A24" s="92" t="s">
        <v>99</v>
      </c>
      <c r="B24" s="93" t="s">
        <v>100</v>
      </c>
      <c r="C24" s="94"/>
      <c r="D24" s="94"/>
      <c r="E24" s="95"/>
      <c r="F24" s="96" t="s">
        <v>4599</v>
      </c>
    </row>
    <row r="25" spans="1:6" x14ac:dyDescent="0.25">
      <c r="A25" s="97" t="s">
        <v>101</v>
      </c>
      <c r="B25" s="98" t="s">
        <v>102</v>
      </c>
      <c r="C25" s="47"/>
      <c r="D25" s="47"/>
      <c r="E25" s="48"/>
      <c r="F25" s="99" t="s">
        <v>4599</v>
      </c>
    </row>
    <row r="26" spans="1:6" x14ac:dyDescent="0.25">
      <c r="A26" s="92" t="s">
        <v>103</v>
      </c>
      <c r="B26" s="93" t="s">
        <v>104</v>
      </c>
      <c r="C26" s="94"/>
      <c r="D26" s="94"/>
      <c r="E26" s="95"/>
      <c r="F26" s="96" t="s">
        <v>4599</v>
      </c>
    </row>
    <row r="27" spans="1:6" x14ac:dyDescent="0.25">
      <c r="A27" s="97" t="s">
        <v>105</v>
      </c>
      <c r="B27" s="98" t="s">
        <v>106</v>
      </c>
      <c r="C27" s="47"/>
      <c r="D27" s="47"/>
      <c r="E27" s="48"/>
      <c r="F27" s="99" t="s">
        <v>4599</v>
      </c>
    </row>
    <row r="28" spans="1:6" x14ac:dyDescent="0.25">
      <c r="A28" s="92" t="s">
        <v>107</v>
      </c>
      <c r="B28" s="93" t="s">
        <v>108</v>
      </c>
      <c r="C28" s="94"/>
      <c r="D28" s="94"/>
      <c r="E28" s="95"/>
      <c r="F28" s="96" t="s">
        <v>4599</v>
      </c>
    </row>
    <row r="29" spans="1:6" x14ac:dyDescent="0.25">
      <c r="A29" s="97" t="s">
        <v>109</v>
      </c>
      <c r="B29" s="98" t="s">
        <v>110</v>
      </c>
      <c r="C29" s="47"/>
      <c r="D29" s="47"/>
      <c r="E29" s="48"/>
      <c r="F29" s="99" t="s">
        <v>4599</v>
      </c>
    </row>
    <row r="30" spans="1:6" x14ac:dyDescent="0.25">
      <c r="A30" s="92" t="s">
        <v>111</v>
      </c>
      <c r="B30" s="93" t="s">
        <v>112</v>
      </c>
      <c r="C30" s="94"/>
      <c r="D30" s="94"/>
      <c r="E30" s="95"/>
      <c r="F30" s="96" t="s">
        <v>4599</v>
      </c>
    </row>
    <row r="31" spans="1:6" x14ac:dyDescent="0.25">
      <c r="A31" s="97" t="s">
        <v>113</v>
      </c>
      <c r="B31" s="98" t="s">
        <v>114</v>
      </c>
      <c r="C31" s="47"/>
      <c r="D31" s="47"/>
      <c r="E31" s="48"/>
      <c r="F31" s="99" t="s">
        <v>4599</v>
      </c>
    </row>
    <row r="32" spans="1:6" x14ac:dyDescent="0.25">
      <c r="A32" s="92" t="s">
        <v>115</v>
      </c>
      <c r="B32" s="93" t="s">
        <v>116</v>
      </c>
      <c r="C32" s="94"/>
      <c r="D32" s="94"/>
      <c r="E32" s="95"/>
      <c r="F32" s="96" t="s">
        <v>4599</v>
      </c>
    </row>
    <row r="33" spans="1:6" x14ac:dyDescent="0.25">
      <c r="A33" s="97" t="s">
        <v>117</v>
      </c>
      <c r="B33" s="98" t="s">
        <v>118</v>
      </c>
      <c r="C33" s="47"/>
      <c r="D33" s="47"/>
      <c r="E33" s="48"/>
      <c r="F33" s="99" t="s">
        <v>4599</v>
      </c>
    </row>
    <row r="34" spans="1:6" x14ac:dyDescent="0.25">
      <c r="A34" s="92" t="s">
        <v>119</v>
      </c>
      <c r="B34" s="93" t="s">
        <v>120</v>
      </c>
      <c r="C34" s="94"/>
      <c r="D34" s="94"/>
      <c r="E34" s="95"/>
      <c r="F34" s="96" t="s">
        <v>4599</v>
      </c>
    </row>
    <row r="35" spans="1:6" x14ac:dyDescent="0.25">
      <c r="A35" s="97" t="s">
        <v>121</v>
      </c>
      <c r="B35" s="98" t="s">
        <v>122</v>
      </c>
      <c r="C35" s="47"/>
      <c r="D35" s="47"/>
      <c r="E35" s="48"/>
      <c r="F35" s="99" t="s">
        <v>4599</v>
      </c>
    </row>
    <row r="36" spans="1:6" x14ac:dyDescent="0.25">
      <c r="A36" s="92" t="s">
        <v>123</v>
      </c>
      <c r="B36" s="93" t="s">
        <v>124</v>
      </c>
      <c r="C36" s="94"/>
      <c r="D36" s="94"/>
      <c r="E36" s="95"/>
      <c r="F36" s="96" t="s">
        <v>4599</v>
      </c>
    </row>
    <row r="37" spans="1:6" x14ac:dyDescent="0.25">
      <c r="A37" s="97" t="s">
        <v>125</v>
      </c>
      <c r="B37" s="98" t="s">
        <v>126</v>
      </c>
      <c r="C37" s="47"/>
      <c r="D37" s="47"/>
      <c r="E37" s="48"/>
      <c r="F37" s="99" t="s">
        <v>4599</v>
      </c>
    </row>
    <row r="38" spans="1:6" x14ac:dyDescent="0.25">
      <c r="A38" s="92" t="s">
        <v>127</v>
      </c>
      <c r="B38" s="93" t="s">
        <v>128</v>
      </c>
      <c r="C38" s="94"/>
      <c r="D38" s="94"/>
      <c r="E38" s="95"/>
      <c r="F38" s="96" t="s">
        <v>4599</v>
      </c>
    </row>
    <row r="39" spans="1:6" x14ac:dyDescent="0.25">
      <c r="A39" s="97" t="s">
        <v>129</v>
      </c>
      <c r="B39" s="98" t="s">
        <v>130</v>
      </c>
      <c r="C39" s="47"/>
      <c r="D39" s="47"/>
      <c r="E39" s="48"/>
      <c r="F39" s="99" t="s">
        <v>4599</v>
      </c>
    </row>
    <row r="40" spans="1:6" x14ac:dyDescent="0.25">
      <c r="A40" s="92" t="s">
        <v>131</v>
      </c>
      <c r="B40" s="93" t="s">
        <v>132</v>
      </c>
      <c r="C40" s="94"/>
      <c r="D40" s="94"/>
      <c r="E40" s="95"/>
      <c r="F40" s="96" t="s">
        <v>4599</v>
      </c>
    </row>
    <row r="41" spans="1:6" x14ac:dyDescent="0.25">
      <c r="A41" s="97" t="s">
        <v>133</v>
      </c>
      <c r="B41" s="98" t="s">
        <v>134</v>
      </c>
      <c r="C41" s="47"/>
      <c r="D41" s="47"/>
      <c r="E41" s="48"/>
      <c r="F41" s="99" t="s">
        <v>4599</v>
      </c>
    </row>
    <row r="42" spans="1:6" x14ac:dyDescent="0.25">
      <c r="A42" s="92" t="s">
        <v>135</v>
      </c>
      <c r="B42" s="93" t="s">
        <v>136</v>
      </c>
      <c r="C42" s="94"/>
      <c r="D42" s="94"/>
      <c r="E42" s="95"/>
      <c r="F42" s="96" t="s">
        <v>4599</v>
      </c>
    </row>
    <row r="43" spans="1:6" x14ac:dyDescent="0.25">
      <c r="A43" s="97" t="s">
        <v>137</v>
      </c>
      <c r="B43" s="98" t="s">
        <v>138</v>
      </c>
      <c r="C43" s="47"/>
      <c r="D43" s="47"/>
      <c r="E43" s="48"/>
      <c r="F43" s="99" t="s">
        <v>4599</v>
      </c>
    </row>
    <row r="44" spans="1:6" x14ac:dyDescent="0.25">
      <c r="A44" s="92" t="s">
        <v>139</v>
      </c>
      <c r="B44" s="93" t="s">
        <v>140</v>
      </c>
      <c r="C44" s="94"/>
      <c r="D44" s="94"/>
      <c r="E44" s="95"/>
      <c r="F44" s="96" t="s">
        <v>4599</v>
      </c>
    </row>
    <row r="45" spans="1:6" x14ac:dyDescent="0.25">
      <c r="A45" s="97" t="s">
        <v>141</v>
      </c>
      <c r="B45" s="98" t="s">
        <v>142</v>
      </c>
      <c r="C45" s="47"/>
      <c r="D45" s="47"/>
      <c r="E45" s="48"/>
      <c r="F45" s="99" t="s">
        <v>4599</v>
      </c>
    </row>
    <row r="46" spans="1:6" x14ac:dyDescent="0.25">
      <c r="A46" s="92" t="s">
        <v>143</v>
      </c>
      <c r="B46" s="93" t="s">
        <v>144</v>
      </c>
      <c r="C46" s="94"/>
      <c r="D46" s="94"/>
      <c r="E46" s="95"/>
      <c r="F46" s="96" t="s">
        <v>4599</v>
      </c>
    </row>
    <row r="47" spans="1:6" x14ac:dyDescent="0.25">
      <c r="A47" s="97" t="s">
        <v>145</v>
      </c>
      <c r="B47" s="98" t="s">
        <v>146</v>
      </c>
      <c r="C47" s="47"/>
      <c r="D47" s="47"/>
      <c r="E47" s="48"/>
      <c r="F47" s="99" t="s">
        <v>4599</v>
      </c>
    </row>
    <row r="48" spans="1:6" x14ac:dyDescent="0.25">
      <c r="A48" s="92" t="s">
        <v>147</v>
      </c>
      <c r="B48" s="93" t="s">
        <v>148</v>
      </c>
      <c r="C48" s="94"/>
      <c r="D48" s="94"/>
      <c r="E48" s="95"/>
      <c r="F48" s="96" t="s">
        <v>4599</v>
      </c>
    </row>
    <row r="49" spans="1:6" x14ac:dyDescent="0.25">
      <c r="A49" s="97" t="s">
        <v>149</v>
      </c>
      <c r="B49" s="98" t="s">
        <v>150</v>
      </c>
      <c r="C49" s="47"/>
      <c r="D49" s="47"/>
      <c r="E49" s="48"/>
      <c r="F49" s="99" t="s">
        <v>4599</v>
      </c>
    </row>
    <row r="50" spans="1:6" x14ac:dyDescent="0.25">
      <c r="A50" s="92" t="s">
        <v>151</v>
      </c>
      <c r="B50" s="93" t="s">
        <v>152</v>
      </c>
      <c r="C50" s="94"/>
      <c r="D50" s="94"/>
      <c r="E50" s="95"/>
      <c r="F50" s="96" t="s">
        <v>4599</v>
      </c>
    </row>
    <row r="51" spans="1:6" x14ac:dyDescent="0.25">
      <c r="A51" s="97" t="s">
        <v>153</v>
      </c>
      <c r="B51" s="98" t="s">
        <v>154</v>
      </c>
      <c r="C51" s="47"/>
      <c r="D51" s="47"/>
      <c r="E51" s="48"/>
      <c r="F51" s="99" t="s">
        <v>4599</v>
      </c>
    </row>
    <row r="52" spans="1:6" x14ac:dyDescent="0.25">
      <c r="A52" s="92" t="s">
        <v>155</v>
      </c>
      <c r="B52" s="93" t="s">
        <v>156</v>
      </c>
      <c r="C52" s="94"/>
      <c r="D52" s="94"/>
      <c r="E52" s="95"/>
      <c r="F52" s="96" t="s">
        <v>4599</v>
      </c>
    </row>
    <row r="53" spans="1:6" x14ac:dyDescent="0.25">
      <c r="A53" s="97" t="s">
        <v>157</v>
      </c>
      <c r="B53" s="98" t="s">
        <v>158</v>
      </c>
      <c r="C53" s="47"/>
      <c r="D53" s="47"/>
      <c r="E53" s="48"/>
      <c r="F53" s="99" t="s">
        <v>4599</v>
      </c>
    </row>
    <row r="54" spans="1:6" x14ac:dyDescent="0.25">
      <c r="A54" s="92" t="s">
        <v>159</v>
      </c>
      <c r="B54" s="93" t="s">
        <v>160</v>
      </c>
      <c r="C54" s="94"/>
      <c r="D54" s="94"/>
      <c r="E54" s="95"/>
      <c r="F54" s="96" t="s">
        <v>4599</v>
      </c>
    </row>
    <row r="55" spans="1:6" x14ac:dyDescent="0.25">
      <c r="A55" s="97" t="s">
        <v>161</v>
      </c>
      <c r="B55" s="98" t="s">
        <v>162</v>
      </c>
      <c r="C55" s="47"/>
      <c r="D55" s="47"/>
      <c r="E55" s="48"/>
      <c r="F55" s="99" t="s">
        <v>4599</v>
      </c>
    </row>
    <row r="56" spans="1:6" x14ac:dyDescent="0.25">
      <c r="A56" s="92" t="s">
        <v>163</v>
      </c>
      <c r="B56" s="93" t="s">
        <v>164</v>
      </c>
      <c r="C56" s="94"/>
      <c r="D56" s="94"/>
      <c r="E56" s="95"/>
      <c r="F56" s="96" t="s">
        <v>4599</v>
      </c>
    </row>
    <row r="57" spans="1:6" x14ac:dyDescent="0.25">
      <c r="A57" s="97" t="s">
        <v>165</v>
      </c>
      <c r="B57" s="98" t="s">
        <v>166</v>
      </c>
      <c r="C57" s="47"/>
      <c r="D57" s="47"/>
      <c r="E57" s="48"/>
      <c r="F57" s="99" t="s">
        <v>4599</v>
      </c>
    </row>
    <row r="58" spans="1:6" x14ac:dyDescent="0.25">
      <c r="A58" s="92" t="s">
        <v>167</v>
      </c>
      <c r="B58" s="93" t="s">
        <v>168</v>
      </c>
      <c r="C58" s="94"/>
      <c r="D58" s="94"/>
      <c r="E58" s="95"/>
      <c r="F58" s="96" t="s">
        <v>4599</v>
      </c>
    </row>
    <row r="59" spans="1:6" x14ac:dyDescent="0.25">
      <c r="A59" s="97" t="s">
        <v>169</v>
      </c>
      <c r="B59" s="98" t="s">
        <v>170</v>
      </c>
      <c r="C59" s="47"/>
      <c r="D59" s="47"/>
      <c r="E59" s="48"/>
      <c r="F59" s="99" t="s">
        <v>4599</v>
      </c>
    </row>
    <row r="60" spans="1:6" x14ac:dyDescent="0.25">
      <c r="A60" s="92" t="s">
        <v>171</v>
      </c>
      <c r="B60" s="93" t="s">
        <v>172</v>
      </c>
      <c r="C60" s="94"/>
      <c r="D60" s="94"/>
      <c r="E60" s="95"/>
      <c r="F60" s="96" t="s">
        <v>4599</v>
      </c>
    </row>
    <row r="61" spans="1:6" x14ac:dyDescent="0.25">
      <c r="A61" s="97" t="s">
        <v>173</v>
      </c>
      <c r="B61" s="98" t="s">
        <v>174</v>
      </c>
      <c r="C61" s="47"/>
      <c r="D61" s="47"/>
      <c r="E61" s="48"/>
      <c r="F61" s="99" t="s">
        <v>4599</v>
      </c>
    </row>
    <row r="62" spans="1:6" x14ac:dyDescent="0.25">
      <c r="A62" s="92" t="s">
        <v>175</v>
      </c>
      <c r="B62" s="93" t="s">
        <v>176</v>
      </c>
      <c r="C62" s="94"/>
      <c r="D62" s="94"/>
      <c r="E62" s="95"/>
      <c r="F62" s="96" t="s">
        <v>4599</v>
      </c>
    </row>
    <row r="63" spans="1:6" x14ac:dyDescent="0.25">
      <c r="A63" s="97" t="s">
        <v>177</v>
      </c>
      <c r="B63" s="98" t="s">
        <v>178</v>
      </c>
      <c r="C63" s="47"/>
      <c r="D63" s="47"/>
      <c r="E63" s="48"/>
      <c r="F63" s="99" t="s">
        <v>4599</v>
      </c>
    </row>
    <row r="64" spans="1:6" x14ac:dyDescent="0.25">
      <c r="A64" s="92" t="s">
        <v>179</v>
      </c>
      <c r="B64" s="93" t="s">
        <v>180</v>
      </c>
      <c r="C64" s="94"/>
      <c r="D64" s="94"/>
      <c r="E64" s="95"/>
      <c r="F64" s="96" t="s">
        <v>4599</v>
      </c>
    </row>
    <row r="65" spans="1:6" x14ac:dyDescent="0.25">
      <c r="A65" s="97" t="s">
        <v>181</v>
      </c>
      <c r="B65" s="98" t="s">
        <v>182</v>
      </c>
      <c r="C65" s="47"/>
      <c r="D65" s="47"/>
      <c r="E65" s="48"/>
      <c r="F65" s="99" t="s">
        <v>4599</v>
      </c>
    </row>
    <row r="66" spans="1:6" x14ac:dyDescent="0.25">
      <c r="A66" s="92" t="s">
        <v>183</v>
      </c>
      <c r="B66" s="93" t="s">
        <v>184</v>
      </c>
      <c r="C66" s="94"/>
      <c r="D66" s="94"/>
      <c r="E66" s="95"/>
      <c r="F66" s="96" t="s">
        <v>4599</v>
      </c>
    </row>
    <row r="67" spans="1:6" x14ac:dyDescent="0.25">
      <c r="A67" s="97" t="s">
        <v>185</v>
      </c>
      <c r="B67" s="98" t="s">
        <v>186</v>
      </c>
      <c r="C67" s="47"/>
      <c r="D67" s="47"/>
      <c r="E67" s="48"/>
      <c r="F67" s="99" t="s">
        <v>4599</v>
      </c>
    </row>
    <row r="68" spans="1:6" x14ac:dyDescent="0.25">
      <c r="A68" s="92" t="s">
        <v>187</v>
      </c>
      <c r="B68" s="93" t="s">
        <v>188</v>
      </c>
      <c r="C68" s="94"/>
      <c r="D68" s="94"/>
      <c r="E68" s="95"/>
      <c r="F68" s="96" t="s">
        <v>4599</v>
      </c>
    </row>
    <row r="69" spans="1:6" x14ac:dyDescent="0.25">
      <c r="A69" s="97" t="s">
        <v>189</v>
      </c>
      <c r="B69" s="98" t="s">
        <v>190</v>
      </c>
      <c r="C69" s="47"/>
      <c r="D69" s="47"/>
      <c r="E69" s="48"/>
      <c r="F69" s="99" t="s">
        <v>4599</v>
      </c>
    </row>
    <row r="70" spans="1:6" x14ac:dyDescent="0.25">
      <c r="A70" s="92" t="s">
        <v>191</v>
      </c>
      <c r="B70" s="93" t="s">
        <v>192</v>
      </c>
      <c r="C70" s="94"/>
      <c r="D70" s="94"/>
      <c r="E70" s="95"/>
      <c r="F70" s="96" t="s">
        <v>4599</v>
      </c>
    </row>
    <row r="71" spans="1:6" x14ac:dyDescent="0.25">
      <c r="A71" s="97" t="s">
        <v>193</v>
      </c>
      <c r="B71" s="98" t="s">
        <v>194</v>
      </c>
      <c r="C71" s="47"/>
      <c r="D71" s="47"/>
      <c r="E71" s="48"/>
      <c r="F71" s="99" t="s">
        <v>4599</v>
      </c>
    </row>
    <row r="72" spans="1:6" x14ac:dyDescent="0.25">
      <c r="A72" s="92" t="s">
        <v>195</v>
      </c>
      <c r="B72" s="93" t="s">
        <v>196</v>
      </c>
      <c r="C72" s="94"/>
      <c r="D72" s="94"/>
      <c r="E72" s="95"/>
      <c r="F72" s="96" t="s">
        <v>4599</v>
      </c>
    </row>
    <row r="73" spans="1:6" x14ac:dyDescent="0.25">
      <c r="A73" s="97" t="s">
        <v>197</v>
      </c>
      <c r="B73" s="98" t="s">
        <v>198</v>
      </c>
      <c r="C73" s="47"/>
      <c r="D73" s="47"/>
      <c r="E73" s="48"/>
      <c r="F73" s="99" t="s">
        <v>4599</v>
      </c>
    </row>
    <row r="74" spans="1:6" x14ac:dyDescent="0.25">
      <c r="A74" s="92" t="s">
        <v>199</v>
      </c>
      <c r="B74" s="93" t="s">
        <v>200</v>
      </c>
      <c r="C74" s="94"/>
      <c r="D74" s="94"/>
      <c r="E74" s="95"/>
      <c r="F74" s="96" t="s">
        <v>4599</v>
      </c>
    </row>
    <row r="75" spans="1:6" x14ac:dyDescent="0.25">
      <c r="A75" s="97" t="s">
        <v>201</v>
      </c>
      <c r="B75" s="98" t="s">
        <v>202</v>
      </c>
      <c r="C75" s="47"/>
      <c r="D75" s="47"/>
      <c r="E75" s="48"/>
      <c r="F75" s="99" t="s">
        <v>4599</v>
      </c>
    </row>
    <row r="76" spans="1:6" x14ac:dyDescent="0.25">
      <c r="A76" s="92" t="s">
        <v>203</v>
      </c>
      <c r="B76" s="93" t="s">
        <v>204</v>
      </c>
      <c r="C76" s="94"/>
      <c r="D76" s="94"/>
      <c r="E76" s="95"/>
      <c r="F76" s="96" t="s">
        <v>4599</v>
      </c>
    </row>
    <row r="77" spans="1:6" x14ac:dyDescent="0.25">
      <c r="A77" s="97" t="s">
        <v>205</v>
      </c>
      <c r="B77" s="98" t="s">
        <v>206</v>
      </c>
      <c r="C77" s="47"/>
      <c r="D77" s="47"/>
      <c r="E77" s="48"/>
      <c r="F77" s="99" t="s">
        <v>4599</v>
      </c>
    </row>
    <row r="78" spans="1:6" x14ac:dyDescent="0.25">
      <c r="A78" s="92" t="s">
        <v>207</v>
      </c>
      <c r="B78" s="93" t="s">
        <v>208</v>
      </c>
      <c r="C78" s="94"/>
      <c r="D78" s="94"/>
      <c r="E78" s="95"/>
      <c r="F78" s="96" t="s">
        <v>4599</v>
      </c>
    </row>
    <row r="79" spans="1:6" x14ac:dyDescent="0.25">
      <c r="A79" s="97" t="s">
        <v>209</v>
      </c>
      <c r="B79" s="98" t="s">
        <v>210</v>
      </c>
      <c r="C79" s="47"/>
      <c r="D79" s="47"/>
      <c r="E79" s="48"/>
      <c r="F79" s="99" t="s">
        <v>4599</v>
      </c>
    </row>
    <row r="80" spans="1:6" x14ac:dyDescent="0.25">
      <c r="A80" s="92" t="s">
        <v>211</v>
      </c>
      <c r="B80" s="93" t="s">
        <v>212</v>
      </c>
      <c r="C80" s="94"/>
      <c r="D80" s="94"/>
      <c r="E80" s="95"/>
      <c r="F80" s="96" t="s">
        <v>4599</v>
      </c>
    </row>
    <row r="81" spans="1:6" x14ac:dyDescent="0.25">
      <c r="A81" s="97" t="s">
        <v>213</v>
      </c>
      <c r="B81" s="98" t="s">
        <v>214</v>
      </c>
      <c r="C81" s="47"/>
      <c r="D81" s="47"/>
      <c r="E81" s="48"/>
      <c r="F81" s="99" t="s">
        <v>4599</v>
      </c>
    </row>
    <row r="82" spans="1:6" x14ac:dyDescent="0.25">
      <c r="A82" s="92" t="s">
        <v>215</v>
      </c>
      <c r="B82" s="93" t="s">
        <v>216</v>
      </c>
      <c r="C82" s="94"/>
      <c r="D82" s="94"/>
      <c r="E82" s="95"/>
      <c r="F82" s="96" t="s">
        <v>4599</v>
      </c>
    </row>
    <row r="83" spans="1:6" x14ac:dyDescent="0.25">
      <c r="A83" s="97" t="s">
        <v>217</v>
      </c>
      <c r="B83" s="98" t="s">
        <v>218</v>
      </c>
      <c r="C83" s="47"/>
      <c r="D83" s="47"/>
      <c r="E83" s="48"/>
      <c r="F83" s="99" t="s">
        <v>4599</v>
      </c>
    </row>
    <row r="84" spans="1:6" x14ac:dyDescent="0.25">
      <c r="A84" s="92" t="s">
        <v>219</v>
      </c>
      <c r="B84" s="93" t="s">
        <v>220</v>
      </c>
      <c r="C84" s="94"/>
      <c r="D84" s="94"/>
      <c r="E84" s="95"/>
      <c r="F84" s="96" t="s">
        <v>4599</v>
      </c>
    </row>
    <row r="85" spans="1:6" x14ac:dyDescent="0.25">
      <c r="A85" s="97" t="s">
        <v>221</v>
      </c>
      <c r="B85" s="98" t="s">
        <v>222</v>
      </c>
      <c r="C85" s="47"/>
      <c r="D85" s="47"/>
      <c r="E85" s="48"/>
      <c r="F85" s="99" t="s">
        <v>4599</v>
      </c>
    </row>
    <row r="86" spans="1:6" x14ac:dyDescent="0.25">
      <c r="A86" s="92" t="s">
        <v>223</v>
      </c>
      <c r="B86" s="93" t="s">
        <v>224</v>
      </c>
      <c r="C86" s="94"/>
      <c r="D86" s="94"/>
      <c r="E86" s="95"/>
      <c r="F86" s="96" t="s">
        <v>4599</v>
      </c>
    </row>
    <row r="87" spans="1:6" x14ac:dyDescent="0.25">
      <c r="A87" s="97" t="s">
        <v>225</v>
      </c>
      <c r="B87" s="98" t="s">
        <v>226</v>
      </c>
      <c r="C87" s="47"/>
      <c r="D87" s="47"/>
      <c r="E87" s="48"/>
      <c r="F87" s="99" t="s">
        <v>4599</v>
      </c>
    </row>
    <row r="88" spans="1:6" x14ac:dyDescent="0.25">
      <c r="A88" s="92" t="s">
        <v>227</v>
      </c>
      <c r="B88" s="93" t="s">
        <v>228</v>
      </c>
      <c r="C88" s="94"/>
      <c r="D88" s="94"/>
      <c r="E88" s="95"/>
      <c r="F88" s="96" t="s">
        <v>4599</v>
      </c>
    </row>
    <row r="89" spans="1:6" x14ac:dyDescent="0.25">
      <c r="A89" s="97" t="s">
        <v>229</v>
      </c>
      <c r="B89" s="98" t="s">
        <v>230</v>
      </c>
      <c r="C89" s="47"/>
      <c r="D89" s="47"/>
      <c r="E89" s="48"/>
      <c r="F89" s="99" t="s">
        <v>4599</v>
      </c>
    </row>
    <row r="90" spans="1:6" x14ac:dyDescent="0.25">
      <c r="A90" s="92" t="s">
        <v>231</v>
      </c>
      <c r="B90" s="93" t="s">
        <v>232</v>
      </c>
      <c r="C90" s="94"/>
      <c r="D90" s="94"/>
      <c r="E90" s="95"/>
      <c r="F90" s="96" t="s">
        <v>4599</v>
      </c>
    </row>
    <row r="91" spans="1:6" x14ac:dyDescent="0.25">
      <c r="A91" s="97" t="s">
        <v>233</v>
      </c>
      <c r="B91" s="98" t="s">
        <v>234</v>
      </c>
      <c r="C91" s="47"/>
      <c r="D91" s="47"/>
      <c r="E91" s="48"/>
      <c r="F91" s="99" t="s">
        <v>4599</v>
      </c>
    </row>
    <row r="92" spans="1:6" x14ac:dyDescent="0.25">
      <c r="A92" s="92" t="s">
        <v>235</v>
      </c>
      <c r="B92" s="93" t="s">
        <v>236</v>
      </c>
      <c r="C92" s="94"/>
      <c r="D92" s="94"/>
      <c r="E92" s="95"/>
      <c r="F92" s="96" t="s">
        <v>4599</v>
      </c>
    </row>
    <row r="93" spans="1:6" x14ac:dyDescent="0.25">
      <c r="A93" s="97" t="s">
        <v>237</v>
      </c>
      <c r="B93" s="98" t="s">
        <v>238</v>
      </c>
      <c r="C93" s="47"/>
      <c r="D93" s="47"/>
      <c r="E93" s="48"/>
      <c r="F93" s="99" t="s">
        <v>4599</v>
      </c>
    </row>
    <row r="94" spans="1:6" x14ac:dyDescent="0.25">
      <c r="A94" s="92" t="s">
        <v>239</v>
      </c>
      <c r="B94" s="93" t="s">
        <v>240</v>
      </c>
      <c r="C94" s="94"/>
      <c r="D94" s="94"/>
      <c r="E94" s="95"/>
      <c r="F94" s="96" t="s">
        <v>4599</v>
      </c>
    </row>
    <row r="95" spans="1:6" x14ac:dyDescent="0.25">
      <c r="A95" s="97" t="s">
        <v>241</v>
      </c>
      <c r="B95" s="98" t="s">
        <v>242</v>
      </c>
      <c r="C95" s="47"/>
      <c r="D95" s="47"/>
      <c r="E95" s="48"/>
      <c r="F95" s="99" t="s">
        <v>4599</v>
      </c>
    </row>
    <row r="96" spans="1:6" x14ac:dyDescent="0.25">
      <c r="A96" s="92" t="s">
        <v>243</v>
      </c>
      <c r="B96" s="93" t="s">
        <v>244</v>
      </c>
      <c r="C96" s="94"/>
      <c r="D96" s="94"/>
      <c r="E96" s="95"/>
      <c r="F96" s="96" t="s">
        <v>4599</v>
      </c>
    </row>
    <row r="97" spans="1:6" x14ac:dyDescent="0.25">
      <c r="A97" s="97" t="s">
        <v>245</v>
      </c>
      <c r="B97" s="98" t="s">
        <v>246</v>
      </c>
      <c r="C97" s="47"/>
      <c r="D97" s="47"/>
      <c r="E97" s="48"/>
      <c r="F97" s="99" t="s">
        <v>4599</v>
      </c>
    </row>
    <row r="98" spans="1:6" x14ac:dyDescent="0.25">
      <c r="A98" s="92" t="s">
        <v>247</v>
      </c>
      <c r="B98" s="93" t="s">
        <v>248</v>
      </c>
      <c r="C98" s="94"/>
      <c r="D98" s="94"/>
      <c r="E98" s="95"/>
      <c r="F98" s="96" t="s">
        <v>4599</v>
      </c>
    </row>
    <row r="99" spans="1:6" x14ac:dyDescent="0.25">
      <c r="A99" s="97" t="s">
        <v>249</v>
      </c>
      <c r="B99" s="98" t="s">
        <v>250</v>
      </c>
      <c r="C99" s="47"/>
      <c r="D99" s="47"/>
      <c r="E99" s="48"/>
      <c r="F99" s="99" t="s">
        <v>4599</v>
      </c>
    </row>
    <row r="100" spans="1:6" x14ac:dyDescent="0.25">
      <c r="A100" s="92" t="s">
        <v>251</v>
      </c>
      <c r="B100" s="93" t="s">
        <v>252</v>
      </c>
      <c r="C100" s="94"/>
      <c r="D100" s="94"/>
      <c r="E100" s="95"/>
      <c r="F100" s="96" t="s">
        <v>4599</v>
      </c>
    </row>
    <row r="101" spans="1:6" x14ac:dyDescent="0.25">
      <c r="A101" s="97" t="s">
        <v>253</v>
      </c>
      <c r="B101" s="98" t="s">
        <v>254</v>
      </c>
      <c r="C101" s="47"/>
      <c r="D101" s="47"/>
      <c r="E101" s="48"/>
      <c r="F101" s="99" t="s">
        <v>4599</v>
      </c>
    </row>
    <row r="102" spans="1:6" x14ac:dyDescent="0.25">
      <c r="A102" s="92" t="s">
        <v>255</v>
      </c>
      <c r="B102" s="93" t="s">
        <v>256</v>
      </c>
      <c r="C102" s="94"/>
      <c r="D102" s="94"/>
      <c r="E102" s="95"/>
      <c r="F102" s="96" t="s">
        <v>4599</v>
      </c>
    </row>
    <row r="103" spans="1:6" x14ac:dyDescent="0.25">
      <c r="A103" s="97" t="s">
        <v>257</v>
      </c>
      <c r="B103" s="98" t="s">
        <v>258</v>
      </c>
      <c r="C103" s="47"/>
      <c r="D103" s="47"/>
      <c r="E103" s="48"/>
      <c r="F103" s="99" t="s">
        <v>4599</v>
      </c>
    </row>
    <row r="104" spans="1:6" x14ac:dyDescent="0.25">
      <c r="A104" s="92" t="s">
        <v>259</v>
      </c>
      <c r="B104" s="93" t="s">
        <v>260</v>
      </c>
      <c r="C104" s="94"/>
      <c r="D104" s="94"/>
      <c r="E104" s="95"/>
      <c r="F104" s="96" t="s">
        <v>4599</v>
      </c>
    </row>
    <row r="105" spans="1:6" x14ac:dyDescent="0.25">
      <c r="A105" s="97" t="s">
        <v>261</v>
      </c>
      <c r="B105" s="98" t="s">
        <v>262</v>
      </c>
      <c r="C105" s="47"/>
      <c r="D105" s="47"/>
      <c r="E105" s="48"/>
      <c r="F105" s="99" t="s">
        <v>4599</v>
      </c>
    </row>
    <row r="106" spans="1:6" x14ac:dyDescent="0.25">
      <c r="A106" s="92" t="s">
        <v>263</v>
      </c>
      <c r="B106" s="93" t="s">
        <v>264</v>
      </c>
      <c r="C106" s="94"/>
      <c r="D106" s="94"/>
      <c r="E106" s="95"/>
      <c r="F106" s="96" t="s">
        <v>4599</v>
      </c>
    </row>
    <row r="107" spans="1:6" x14ac:dyDescent="0.25">
      <c r="A107" s="97" t="s">
        <v>265</v>
      </c>
      <c r="B107" s="98" t="s">
        <v>266</v>
      </c>
      <c r="C107" s="47"/>
      <c r="D107" s="47"/>
      <c r="E107" s="48"/>
      <c r="F107" s="99" t="s">
        <v>4599</v>
      </c>
    </row>
    <row r="108" spans="1:6" x14ac:dyDescent="0.25">
      <c r="A108" s="92" t="s">
        <v>267</v>
      </c>
      <c r="B108" s="93" t="s">
        <v>268</v>
      </c>
      <c r="C108" s="94"/>
      <c r="D108" s="94"/>
      <c r="E108" s="95"/>
      <c r="F108" s="96" t="s">
        <v>4599</v>
      </c>
    </row>
    <row r="109" spans="1:6" x14ac:dyDescent="0.25">
      <c r="A109" s="97" t="s">
        <v>269</v>
      </c>
      <c r="B109" s="98" t="s">
        <v>270</v>
      </c>
      <c r="C109" s="47"/>
      <c r="D109" s="47"/>
      <c r="E109" s="48"/>
      <c r="F109" s="99" t="s">
        <v>4599</v>
      </c>
    </row>
    <row r="110" spans="1:6" x14ac:dyDescent="0.25">
      <c r="A110" s="92" t="s">
        <v>271</v>
      </c>
      <c r="B110" s="93" t="s">
        <v>272</v>
      </c>
      <c r="C110" s="94"/>
      <c r="D110" s="94"/>
      <c r="E110" s="95"/>
      <c r="F110" s="96" t="s">
        <v>4599</v>
      </c>
    </row>
    <row r="111" spans="1:6" x14ac:dyDescent="0.25">
      <c r="A111" s="97" t="s">
        <v>273</v>
      </c>
      <c r="B111" s="98" t="s">
        <v>274</v>
      </c>
      <c r="C111" s="47"/>
      <c r="D111" s="47"/>
      <c r="E111" s="48"/>
      <c r="F111" s="99" t="s">
        <v>4599</v>
      </c>
    </row>
    <row r="112" spans="1:6" x14ac:dyDescent="0.25">
      <c r="A112" s="92" t="s">
        <v>275</v>
      </c>
      <c r="B112" s="93" t="s">
        <v>276</v>
      </c>
      <c r="C112" s="94"/>
      <c r="D112" s="94"/>
      <c r="E112" s="95"/>
      <c r="F112" s="96" t="s">
        <v>4599</v>
      </c>
    </row>
    <row r="113" spans="1:6" x14ac:dyDescent="0.25">
      <c r="A113" s="97" t="s">
        <v>277</v>
      </c>
      <c r="B113" s="98" t="s">
        <v>278</v>
      </c>
      <c r="C113" s="47"/>
      <c r="D113" s="47"/>
      <c r="E113" s="48"/>
      <c r="F113" s="99" t="s">
        <v>4599</v>
      </c>
    </row>
    <row r="114" spans="1:6" x14ac:dyDescent="0.25">
      <c r="A114" s="92" t="s">
        <v>279</v>
      </c>
      <c r="B114" s="93" t="s">
        <v>280</v>
      </c>
      <c r="C114" s="94"/>
      <c r="D114" s="94"/>
      <c r="E114" s="95"/>
      <c r="F114" s="96" t="s">
        <v>4599</v>
      </c>
    </row>
    <row r="115" spans="1:6" x14ac:dyDescent="0.25">
      <c r="A115" s="97" t="s">
        <v>281</v>
      </c>
      <c r="B115" s="98" t="s">
        <v>282</v>
      </c>
      <c r="C115" s="47"/>
      <c r="D115" s="47"/>
      <c r="E115" s="48"/>
      <c r="F115" s="99" t="s">
        <v>4599</v>
      </c>
    </row>
    <row r="116" spans="1:6" x14ac:dyDescent="0.25">
      <c r="A116" s="92" t="s">
        <v>283</v>
      </c>
      <c r="B116" s="93" t="s">
        <v>284</v>
      </c>
      <c r="C116" s="94"/>
      <c r="D116" s="94"/>
      <c r="E116" s="95"/>
      <c r="F116" s="96" t="s">
        <v>4599</v>
      </c>
    </row>
    <row r="117" spans="1:6" x14ac:dyDescent="0.25">
      <c r="A117" s="97" t="s">
        <v>285</v>
      </c>
      <c r="B117" s="98" t="s">
        <v>286</v>
      </c>
      <c r="C117" s="47"/>
      <c r="D117" s="47"/>
      <c r="E117" s="48"/>
      <c r="F117" s="99" t="s">
        <v>4599</v>
      </c>
    </row>
    <row r="118" spans="1:6" x14ac:dyDescent="0.25">
      <c r="A118" s="92" t="s">
        <v>287</v>
      </c>
      <c r="B118" s="93" t="s">
        <v>288</v>
      </c>
      <c r="C118" s="94"/>
      <c r="D118" s="94"/>
      <c r="E118" s="95"/>
      <c r="F118" s="96" t="s">
        <v>4599</v>
      </c>
    </row>
    <row r="119" spans="1:6" x14ac:dyDescent="0.25">
      <c r="A119" s="97" t="s">
        <v>289</v>
      </c>
      <c r="B119" s="98" t="s">
        <v>290</v>
      </c>
      <c r="C119" s="47"/>
      <c r="D119" s="47"/>
      <c r="E119" s="48"/>
      <c r="F119" s="99" t="s">
        <v>4599</v>
      </c>
    </row>
    <row r="120" spans="1:6" x14ac:dyDescent="0.25">
      <c r="A120" s="92" t="s">
        <v>291</v>
      </c>
      <c r="B120" s="93" t="s">
        <v>292</v>
      </c>
      <c r="C120" s="94"/>
      <c r="D120" s="94"/>
      <c r="E120" s="95"/>
      <c r="F120" s="96" t="s">
        <v>4599</v>
      </c>
    </row>
    <row r="121" spans="1:6" x14ac:dyDescent="0.25">
      <c r="A121" s="97" t="s">
        <v>293</v>
      </c>
      <c r="B121" s="98" t="s">
        <v>294</v>
      </c>
      <c r="C121" s="47"/>
      <c r="D121" s="47"/>
      <c r="E121" s="48"/>
      <c r="F121" s="99" t="s">
        <v>4599</v>
      </c>
    </row>
    <row r="122" spans="1:6" x14ac:dyDescent="0.25">
      <c r="A122" s="92" t="s">
        <v>295</v>
      </c>
      <c r="B122" s="93" t="s">
        <v>296</v>
      </c>
      <c r="C122" s="94"/>
      <c r="D122" s="94"/>
      <c r="E122" s="95"/>
      <c r="F122" s="96" t="s">
        <v>4599</v>
      </c>
    </row>
    <row r="123" spans="1:6" x14ac:dyDescent="0.25">
      <c r="A123" s="97" t="s">
        <v>297</v>
      </c>
      <c r="B123" s="98" t="s">
        <v>298</v>
      </c>
      <c r="C123" s="47"/>
      <c r="D123" s="47"/>
      <c r="E123" s="48"/>
      <c r="F123" s="99" t="s">
        <v>4599</v>
      </c>
    </row>
    <row r="124" spans="1:6" x14ac:dyDescent="0.25">
      <c r="A124" s="92" t="s">
        <v>299</v>
      </c>
      <c r="B124" s="93" t="s">
        <v>300</v>
      </c>
      <c r="C124" s="94"/>
      <c r="D124" s="94"/>
      <c r="E124" s="95"/>
      <c r="F124" s="96" t="s">
        <v>4599</v>
      </c>
    </row>
    <row r="125" spans="1:6" x14ac:dyDescent="0.25">
      <c r="A125" s="97" t="s">
        <v>301</v>
      </c>
      <c r="B125" s="98" t="s">
        <v>302</v>
      </c>
      <c r="C125" s="47"/>
      <c r="D125" s="47"/>
      <c r="E125" s="48"/>
      <c r="F125" s="99" t="s">
        <v>4599</v>
      </c>
    </row>
    <row r="126" spans="1:6" x14ac:dyDescent="0.25">
      <c r="A126" s="92" t="s">
        <v>303</v>
      </c>
      <c r="B126" s="93" t="s">
        <v>304</v>
      </c>
      <c r="C126" s="94"/>
      <c r="D126" s="94"/>
      <c r="E126" s="95"/>
      <c r="F126" s="96" t="s">
        <v>4599</v>
      </c>
    </row>
    <row r="127" spans="1:6" x14ac:dyDescent="0.25">
      <c r="A127" s="97" t="s">
        <v>305</v>
      </c>
      <c r="B127" s="98" t="s">
        <v>306</v>
      </c>
      <c r="C127" s="47"/>
      <c r="D127" s="47"/>
      <c r="E127" s="48"/>
      <c r="F127" s="99" t="s">
        <v>4599</v>
      </c>
    </row>
    <row r="128" spans="1:6" x14ac:dyDescent="0.25">
      <c r="A128" s="92" t="s">
        <v>307</v>
      </c>
      <c r="B128" s="93" t="s">
        <v>308</v>
      </c>
      <c r="C128" s="94"/>
      <c r="D128" s="94"/>
      <c r="E128" s="95"/>
      <c r="F128" s="96" t="s">
        <v>4599</v>
      </c>
    </row>
    <row r="129" spans="1:6" x14ac:dyDescent="0.25">
      <c r="A129" s="97" t="s">
        <v>309</v>
      </c>
      <c r="B129" s="98" t="s">
        <v>310</v>
      </c>
      <c r="C129" s="47"/>
      <c r="D129" s="47"/>
      <c r="E129" s="48"/>
      <c r="F129" s="99" t="s">
        <v>4599</v>
      </c>
    </row>
    <row r="130" spans="1:6" x14ac:dyDescent="0.25">
      <c r="A130" s="92" t="s">
        <v>311</v>
      </c>
      <c r="B130" s="93" t="s">
        <v>312</v>
      </c>
      <c r="C130" s="94"/>
      <c r="D130" s="94"/>
      <c r="E130" s="95"/>
      <c r="F130" s="96" t="s">
        <v>4599</v>
      </c>
    </row>
    <row r="131" spans="1:6" x14ac:dyDescent="0.25">
      <c r="A131" s="97" t="s">
        <v>313</v>
      </c>
      <c r="B131" s="98" t="s">
        <v>314</v>
      </c>
      <c r="C131" s="47"/>
      <c r="D131" s="47"/>
      <c r="E131" s="48"/>
      <c r="F131" s="99" t="s">
        <v>4599</v>
      </c>
    </row>
    <row r="132" spans="1:6" x14ac:dyDescent="0.25">
      <c r="A132" s="92" t="s">
        <v>315</v>
      </c>
      <c r="B132" s="93" t="s">
        <v>316</v>
      </c>
      <c r="C132" s="94"/>
      <c r="D132" s="94"/>
      <c r="E132" s="95"/>
      <c r="F132" s="96" t="s">
        <v>4599</v>
      </c>
    </row>
    <row r="133" spans="1:6" x14ac:dyDescent="0.25">
      <c r="A133" s="97" t="s">
        <v>317</v>
      </c>
      <c r="B133" s="98" t="s">
        <v>318</v>
      </c>
      <c r="C133" s="47"/>
      <c r="D133" s="47"/>
      <c r="E133" s="48"/>
      <c r="F133" s="99" t="s">
        <v>4599</v>
      </c>
    </row>
    <row r="134" spans="1:6" x14ac:dyDescent="0.25">
      <c r="A134" s="92" t="s">
        <v>319</v>
      </c>
      <c r="B134" s="93" t="s">
        <v>320</v>
      </c>
      <c r="C134" s="94"/>
      <c r="D134" s="94"/>
      <c r="E134" s="95"/>
      <c r="F134" s="96" t="s">
        <v>4599</v>
      </c>
    </row>
    <row r="135" spans="1:6" x14ac:dyDescent="0.25">
      <c r="A135" s="97" t="s">
        <v>321</v>
      </c>
      <c r="B135" s="98" t="s">
        <v>322</v>
      </c>
      <c r="C135" s="47"/>
      <c r="D135" s="47"/>
      <c r="E135" s="48"/>
      <c r="F135" s="99" t="s">
        <v>4599</v>
      </c>
    </row>
    <row r="136" spans="1:6" x14ac:dyDescent="0.25">
      <c r="A136" s="92" t="s">
        <v>323</v>
      </c>
      <c r="B136" s="93" t="s">
        <v>324</v>
      </c>
      <c r="C136" s="94"/>
      <c r="D136" s="94"/>
      <c r="E136" s="95"/>
      <c r="F136" s="96" t="s">
        <v>4599</v>
      </c>
    </row>
    <row r="137" spans="1:6" x14ac:dyDescent="0.25">
      <c r="A137" s="97" t="s">
        <v>325</v>
      </c>
      <c r="B137" s="98" t="s">
        <v>326</v>
      </c>
      <c r="C137" s="47"/>
      <c r="D137" s="47"/>
      <c r="E137" s="48"/>
      <c r="F137" s="99" t="s">
        <v>4599</v>
      </c>
    </row>
    <row r="138" spans="1:6" x14ac:dyDescent="0.25">
      <c r="A138" s="92" t="s">
        <v>327</v>
      </c>
      <c r="B138" s="93" t="s">
        <v>328</v>
      </c>
      <c r="C138" s="94"/>
      <c r="D138" s="94"/>
      <c r="E138" s="95"/>
      <c r="F138" s="96" t="s">
        <v>4599</v>
      </c>
    </row>
    <row r="139" spans="1:6" x14ac:dyDescent="0.25">
      <c r="A139" s="97" t="s">
        <v>329</v>
      </c>
      <c r="B139" s="98" t="s">
        <v>330</v>
      </c>
      <c r="C139" s="47"/>
      <c r="D139" s="47"/>
      <c r="E139" s="48"/>
      <c r="F139" s="99" t="s">
        <v>4599</v>
      </c>
    </row>
    <row r="140" spans="1:6" x14ac:dyDescent="0.25">
      <c r="A140" s="92" t="s">
        <v>331</v>
      </c>
      <c r="B140" s="93" t="s">
        <v>332</v>
      </c>
      <c r="C140" s="94"/>
      <c r="D140" s="94"/>
      <c r="E140" s="95"/>
      <c r="F140" s="96" t="s">
        <v>4599</v>
      </c>
    </row>
    <row r="141" spans="1:6" x14ac:dyDescent="0.25">
      <c r="A141" s="97" t="s">
        <v>333</v>
      </c>
      <c r="B141" s="98" t="s">
        <v>334</v>
      </c>
      <c r="C141" s="47"/>
      <c r="D141" s="47"/>
      <c r="E141" s="48"/>
      <c r="F141" s="99" t="s">
        <v>4599</v>
      </c>
    </row>
    <row r="142" spans="1:6" x14ac:dyDescent="0.25">
      <c r="A142" s="92" t="s">
        <v>335</v>
      </c>
      <c r="B142" s="93" t="s">
        <v>336</v>
      </c>
      <c r="C142" s="94"/>
      <c r="D142" s="94"/>
      <c r="E142" s="95"/>
      <c r="F142" s="96" t="s">
        <v>4599</v>
      </c>
    </row>
    <row r="143" spans="1:6" x14ac:dyDescent="0.25">
      <c r="A143" s="97" t="s">
        <v>337</v>
      </c>
      <c r="B143" s="98" t="s">
        <v>338</v>
      </c>
      <c r="C143" s="47"/>
      <c r="D143" s="47"/>
      <c r="E143" s="48"/>
      <c r="F143" s="99" t="s">
        <v>4599</v>
      </c>
    </row>
    <row r="144" spans="1:6" x14ac:dyDescent="0.25">
      <c r="A144" s="92" t="s">
        <v>339</v>
      </c>
      <c r="B144" s="93" t="s">
        <v>340</v>
      </c>
      <c r="C144" s="94"/>
      <c r="D144" s="94"/>
      <c r="E144" s="95"/>
      <c r="F144" s="96" t="s">
        <v>4599</v>
      </c>
    </row>
    <row r="145" spans="1:6" x14ac:dyDescent="0.25">
      <c r="A145" s="97" t="s">
        <v>341</v>
      </c>
      <c r="B145" s="98" t="s">
        <v>342</v>
      </c>
      <c r="C145" s="47"/>
      <c r="D145" s="47"/>
      <c r="E145" s="48"/>
      <c r="F145" s="99" t="s">
        <v>4599</v>
      </c>
    </row>
    <row r="146" spans="1:6" x14ac:dyDescent="0.25">
      <c r="A146" s="92" t="s">
        <v>343</v>
      </c>
      <c r="B146" s="93" t="s">
        <v>344</v>
      </c>
      <c r="C146" s="94"/>
      <c r="D146" s="94"/>
      <c r="E146" s="95"/>
      <c r="F146" s="96" t="s">
        <v>4599</v>
      </c>
    </row>
    <row r="147" spans="1:6" x14ac:dyDescent="0.25">
      <c r="A147" s="97" t="s">
        <v>345</v>
      </c>
      <c r="B147" s="98" t="s">
        <v>346</v>
      </c>
      <c r="C147" s="47"/>
      <c r="D147" s="47"/>
      <c r="E147" s="48"/>
      <c r="F147" s="99" t="s">
        <v>4599</v>
      </c>
    </row>
    <row r="148" spans="1:6" x14ac:dyDescent="0.25">
      <c r="A148" s="92" t="s">
        <v>347</v>
      </c>
      <c r="B148" s="93" t="s">
        <v>348</v>
      </c>
      <c r="C148" s="94"/>
      <c r="D148" s="94"/>
      <c r="E148" s="95"/>
      <c r="F148" s="96" t="s">
        <v>4599</v>
      </c>
    </row>
    <row r="149" spans="1:6" x14ac:dyDescent="0.25">
      <c r="A149" s="97" t="s">
        <v>349</v>
      </c>
      <c r="B149" s="98" t="s">
        <v>350</v>
      </c>
      <c r="C149" s="47"/>
      <c r="D149" s="47"/>
      <c r="E149" s="48"/>
      <c r="F149" s="99" t="s">
        <v>4599</v>
      </c>
    </row>
    <row r="150" spans="1:6" x14ac:dyDescent="0.25">
      <c r="A150" s="92" t="s">
        <v>351</v>
      </c>
      <c r="B150" s="93" t="s">
        <v>352</v>
      </c>
      <c r="C150" s="94"/>
      <c r="D150" s="94"/>
      <c r="E150" s="95"/>
      <c r="F150" s="96" t="s">
        <v>4599</v>
      </c>
    </row>
    <row r="151" spans="1:6" x14ac:dyDescent="0.25">
      <c r="A151" s="97" t="s">
        <v>353</v>
      </c>
      <c r="B151" s="98" t="s">
        <v>354</v>
      </c>
      <c r="C151" s="47"/>
      <c r="D151" s="47"/>
      <c r="E151" s="48"/>
      <c r="F151" s="99" t="s">
        <v>4599</v>
      </c>
    </row>
    <row r="152" spans="1:6" x14ac:dyDescent="0.25">
      <c r="A152" s="92" t="s">
        <v>355</v>
      </c>
      <c r="B152" s="93" t="s">
        <v>356</v>
      </c>
      <c r="C152" s="94"/>
      <c r="D152" s="94"/>
      <c r="E152" s="95"/>
      <c r="F152" s="96" t="s">
        <v>4599</v>
      </c>
    </row>
    <row r="153" spans="1:6" x14ac:dyDescent="0.25">
      <c r="A153" s="97" t="s">
        <v>357</v>
      </c>
      <c r="B153" s="98" t="s">
        <v>358</v>
      </c>
      <c r="C153" s="47"/>
      <c r="D153" s="47"/>
      <c r="E153" s="48"/>
      <c r="F153" s="99" t="s">
        <v>4599</v>
      </c>
    </row>
    <row r="154" spans="1:6" x14ac:dyDescent="0.25">
      <c r="A154" s="92" t="s">
        <v>359</v>
      </c>
      <c r="B154" s="93" t="s">
        <v>360</v>
      </c>
      <c r="C154" s="94"/>
      <c r="D154" s="94"/>
      <c r="E154" s="95"/>
      <c r="F154" s="96" t="s">
        <v>4599</v>
      </c>
    </row>
    <row r="155" spans="1:6" x14ac:dyDescent="0.25">
      <c r="A155" s="97" t="s">
        <v>361</v>
      </c>
      <c r="B155" s="98" t="s">
        <v>362</v>
      </c>
      <c r="C155" s="47"/>
      <c r="D155" s="47"/>
      <c r="E155" s="48"/>
      <c r="F155" s="99" t="s">
        <v>4599</v>
      </c>
    </row>
    <row r="156" spans="1:6" x14ac:dyDescent="0.25">
      <c r="A156" s="92" t="s">
        <v>363</v>
      </c>
      <c r="B156" s="93" t="s">
        <v>364</v>
      </c>
      <c r="C156" s="94"/>
      <c r="D156" s="94"/>
      <c r="E156" s="95"/>
      <c r="F156" s="96" t="s">
        <v>4599</v>
      </c>
    </row>
    <row r="157" spans="1:6" x14ac:dyDescent="0.25">
      <c r="A157" s="97" t="s">
        <v>365</v>
      </c>
      <c r="B157" s="98" t="s">
        <v>366</v>
      </c>
      <c r="C157" s="47"/>
      <c r="D157" s="47"/>
      <c r="E157" s="48"/>
      <c r="F157" s="99" t="s">
        <v>4599</v>
      </c>
    </row>
    <row r="158" spans="1:6" x14ac:dyDescent="0.25">
      <c r="A158" s="92" t="s">
        <v>367</v>
      </c>
      <c r="B158" s="93" t="s">
        <v>368</v>
      </c>
      <c r="C158" s="94"/>
      <c r="D158" s="94"/>
      <c r="E158" s="95"/>
      <c r="F158" s="96" t="s">
        <v>4599</v>
      </c>
    </row>
    <row r="159" spans="1:6" x14ac:dyDescent="0.25">
      <c r="A159" s="97" t="s">
        <v>369</v>
      </c>
      <c r="B159" s="98" t="s">
        <v>370</v>
      </c>
      <c r="C159" s="47"/>
      <c r="D159" s="47"/>
      <c r="E159" s="48"/>
      <c r="F159" s="99" t="s">
        <v>4599</v>
      </c>
    </row>
    <row r="160" spans="1:6" x14ac:dyDescent="0.25">
      <c r="A160" s="92" t="s">
        <v>371</v>
      </c>
      <c r="B160" s="93" t="s">
        <v>372</v>
      </c>
      <c r="C160" s="94"/>
      <c r="D160" s="94"/>
      <c r="E160" s="95"/>
      <c r="F160" s="96" t="s">
        <v>4599</v>
      </c>
    </row>
    <row r="161" spans="1:6" x14ac:dyDescent="0.25">
      <c r="A161" s="97" t="s">
        <v>373</v>
      </c>
      <c r="B161" s="98" t="s">
        <v>374</v>
      </c>
      <c r="C161" s="47"/>
      <c r="D161" s="47"/>
      <c r="E161" s="48"/>
      <c r="F161" s="99" t="s">
        <v>4599</v>
      </c>
    </row>
    <row r="162" spans="1:6" x14ac:dyDescent="0.25">
      <c r="A162" s="92" t="s">
        <v>375</v>
      </c>
      <c r="B162" s="93" t="s">
        <v>376</v>
      </c>
      <c r="C162" s="94"/>
      <c r="D162" s="94"/>
      <c r="E162" s="95"/>
      <c r="F162" s="96" t="s">
        <v>4599</v>
      </c>
    </row>
    <row r="163" spans="1:6" x14ac:dyDescent="0.25">
      <c r="A163" s="97" t="s">
        <v>377</v>
      </c>
      <c r="B163" s="98" t="s">
        <v>378</v>
      </c>
      <c r="C163" s="47"/>
      <c r="D163" s="47"/>
      <c r="E163" s="48"/>
      <c r="F163" s="99" t="s">
        <v>4599</v>
      </c>
    </row>
    <row r="164" spans="1:6" x14ac:dyDescent="0.25">
      <c r="A164" s="92" t="s">
        <v>379</v>
      </c>
      <c r="B164" s="93" t="s">
        <v>380</v>
      </c>
      <c r="C164" s="94"/>
      <c r="D164" s="94"/>
      <c r="E164" s="95"/>
      <c r="F164" s="96" t="s">
        <v>4599</v>
      </c>
    </row>
    <row r="165" spans="1:6" x14ac:dyDescent="0.25">
      <c r="A165" s="97" t="s">
        <v>381</v>
      </c>
      <c r="B165" s="98" t="s">
        <v>382</v>
      </c>
      <c r="C165" s="47"/>
      <c r="D165" s="47"/>
      <c r="E165" s="48"/>
      <c r="F165" s="99" t="s">
        <v>4599</v>
      </c>
    </row>
    <row r="166" spans="1:6" x14ac:dyDescent="0.25">
      <c r="A166" s="92" t="s">
        <v>383</v>
      </c>
      <c r="B166" s="93" t="s">
        <v>384</v>
      </c>
      <c r="C166" s="94"/>
      <c r="D166" s="94"/>
      <c r="E166" s="95"/>
      <c r="F166" s="96" t="s">
        <v>4599</v>
      </c>
    </row>
    <row r="167" spans="1:6" x14ac:dyDescent="0.25">
      <c r="A167" s="97" t="s">
        <v>385</v>
      </c>
      <c r="B167" s="98" t="s">
        <v>386</v>
      </c>
      <c r="C167" s="47"/>
      <c r="D167" s="47"/>
      <c r="E167" s="48"/>
      <c r="F167" s="99" t="s">
        <v>4599</v>
      </c>
    </row>
    <row r="168" spans="1:6" x14ac:dyDescent="0.25">
      <c r="A168" s="92" t="s">
        <v>387</v>
      </c>
      <c r="B168" s="93" t="s">
        <v>388</v>
      </c>
      <c r="C168" s="94"/>
      <c r="D168" s="94"/>
      <c r="E168" s="95"/>
      <c r="F168" s="96" t="s">
        <v>4599</v>
      </c>
    </row>
    <row r="169" spans="1:6" x14ac:dyDescent="0.25">
      <c r="A169" s="97" t="s">
        <v>389</v>
      </c>
      <c r="B169" s="98" t="s">
        <v>390</v>
      </c>
      <c r="C169" s="47"/>
      <c r="D169" s="47"/>
      <c r="E169" s="48"/>
      <c r="F169" s="99" t="s">
        <v>4599</v>
      </c>
    </row>
    <row r="170" spans="1:6" x14ac:dyDescent="0.25">
      <c r="A170" s="92" t="s">
        <v>391</v>
      </c>
      <c r="B170" s="93" t="s">
        <v>392</v>
      </c>
      <c r="C170" s="94"/>
      <c r="D170" s="94"/>
      <c r="E170" s="95"/>
      <c r="F170" s="96" t="s">
        <v>4599</v>
      </c>
    </row>
    <row r="171" spans="1:6" x14ac:dyDescent="0.25">
      <c r="A171" s="97" t="s">
        <v>393</v>
      </c>
      <c r="B171" s="98" t="s">
        <v>394</v>
      </c>
      <c r="C171" s="47"/>
      <c r="D171" s="47"/>
      <c r="E171" s="48"/>
      <c r="F171" s="99" t="s">
        <v>4599</v>
      </c>
    </row>
    <row r="172" spans="1:6" x14ac:dyDescent="0.25">
      <c r="A172" s="92" t="s">
        <v>395</v>
      </c>
      <c r="B172" s="93" t="s">
        <v>396</v>
      </c>
      <c r="C172" s="94"/>
      <c r="D172" s="94"/>
      <c r="E172" s="95"/>
      <c r="F172" s="96" t="s">
        <v>4599</v>
      </c>
    </row>
    <row r="173" spans="1:6" x14ac:dyDescent="0.25">
      <c r="A173" s="97" t="s">
        <v>397</v>
      </c>
      <c r="B173" s="98" t="s">
        <v>398</v>
      </c>
      <c r="C173" s="47"/>
      <c r="D173" s="47"/>
      <c r="E173" s="48"/>
      <c r="F173" s="99" t="s">
        <v>4599</v>
      </c>
    </row>
    <row r="174" spans="1:6" x14ac:dyDescent="0.25">
      <c r="A174" s="92" t="s">
        <v>399</v>
      </c>
      <c r="B174" s="93" t="s">
        <v>400</v>
      </c>
      <c r="C174" s="94"/>
      <c r="D174" s="94"/>
      <c r="E174" s="95"/>
      <c r="F174" s="96" t="s">
        <v>4599</v>
      </c>
    </row>
    <row r="175" spans="1:6" x14ac:dyDescent="0.25">
      <c r="A175" s="97" t="s">
        <v>401</v>
      </c>
      <c r="B175" s="98" t="s">
        <v>402</v>
      </c>
      <c r="C175" s="47"/>
      <c r="D175" s="47"/>
      <c r="E175" s="48"/>
      <c r="F175" s="99" t="s">
        <v>4599</v>
      </c>
    </row>
    <row r="176" spans="1:6" x14ac:dyDescent="0.25">
      <c r="A176" s="92" t="s">
        <v>403</v>
      </c>
      <c r="B176" s="93" t="s">
        <v>404</v>
      </c>
      <c r="C176" s="94"/>
      <c r="D176" s="94"/>
      <c r="E176" s="95"/>
      <c r="F176" s="96" t="s">
        <v>4599</v>
      </c>
    </row>
    <row r="177" spans="1:6" x14ac:dyDescent="0.25">
      <c r="A177" s="97" t="s">
        <v>405</v>
      </c>
      <c r="B177" s="98" t="s">
        <v>406</v>
      </c>
      <c r="C177" s="47"/>
      <c r="D177" s="47"/>
      <c r="E177" s="48"/>
      <c r="F177" s="99" t="s">
        <v>4599</v>
      </c>
    </row>
    <row r="178" spans="1:6" x14ac:dyDescent="0.25">
      <c r="A178" s="92" t="s">
        <v>407</v>
      </c>
      <c r="B178" s="93" t="s">
        <v>408</v>
      </c>
      <c r="C178" s="94"/>
      <c r="D178" s="94"/>
      <c r="E178" s="95"/>
      <c r="F178" s="96" t="s">
        <v>4599</v>
      </c>
    </row>
    <row r="179" spans="1:6" x14ac:dyDescent="0.25">
      <c r="A179" s="97" t="s">
        <v>409</v>
      </c>
      <c r="B179" s="98" t="s">
        <v>410</v>
      </c>
      <c r="C179" s="47"/>
      <c r="D179" s="47"/>
      <c r="E179" s="48"/>
      <c r="F179" s="99" t="s">
        <v>4599</v>
      </c>
    </row>
    <row r="180" spans="1:6" x14ac:dyDescent="0.25">
      <c r="A180" s="92" t="s">
        <v>411</v>
      </c>
      <c r="B180" s="93" t="s">
        <v>412</v>
      </c>
      <c r="C180" s="94"/>
      <c r="D180" s="94"/>
      <c r="E180" s="95"/>
      <c r="F180" s="96" t="s">
        <v>4599</v>
      </c>
    </row>
    <row r="181" spans="1:6" x14ac:dyDescent="0.25">
      <c r="A181" s="97" t="s">
        <v>413</v>
      </c>
      <c r="B181" s="98" t="s">
        <v>414</v>
      </c>
      <c r="C181" s="47"/>
      <c r="D181" s="47"/>
      <c r="E181" s="48"/>
      <c r="F181" s="99" t="s">
        <v>4599</v>
      </c>
    </row>
    <row r="182" spans="1:6" x14ac:dyDescent="0.25">
      <c r="A182" s="92" t="s">
        <v>415</v>
      </c>
      <c r="B182" s="93" t="s">
        <v>416</v>
      </c>
      <c r="C182" s="94"/>
      <c r="D182" s="94"/>
      <c r="E182" s="95"/>
      <c r="F182" s="96" t="s">
        <v>4599</v>
      </c>
    </row>
    <row r="183" spans="1:6" x14ac:dyDescent="0.25">
      <c r="A183" s="97" t="s">
        <v>417</v>
      </c>
      <c r="B183" s="98" t="s">
        <v>418</v>
      </c>
      <c r="C183" s="47"/>
      <c r="D183" s="47"/>
      <c r="E183" s="48"/>
      <c r="F183" s="99" t="s">
        <v>4599</v>
      </c>
    </row>
    <row r="184" spans="1:6" x14ac:dyDescent="0.25">
      <c r="A184" s="92" t="s">
        <v>419</v>
      </c>
      <c r="B184" s="93" t="s">
        <v>420</v>
      </c>
      <c r="C184" s="94"/>
      <c r="D184" s="94"/>
      <c r="E184" s="95"/>
      <c r="F184" s="96" t="s">
        <v>4599</v>
      </c>
    </row>
    <row r="185" spans="1:6" x14ac:dyDescent="0.25">
      <c r="A185" s="97" t="s">
        <v>421</v>
      </c>
      <c r="B185" s="98" t="s">
        <v>422</v>
      </c>
      <c r="C185" s="47"/>
      <c r="D185" s="47"/>
      <c r="E185" s="48"/>
      <c r="F185" s="99" t="s">
        <v>4599</v>
      </c>
    </row>
    <row r="186" spans="1:6" x14ac:dyDescent="0.25">
      <c r="A186" s="92" t="s">
        <v>423</v>
      </c>
      <c r="B186" s="93" t="s">
        <v>424</v>
      </c>
      <c r="C186" s="94"/>
      <c r="D186" s="94"/>
      <c r="E186" s="95"/>
      <c r="F186" s="96" t="s">
        <v>4599</v>
      </c>
    </row>
    <row r="187" spans="1:6" x14ac:dyDescent="0.25">
      <c r="A187" s="97" t="s">
        <v>425</v>
      </c>
      <c r="B187" s="98" t="s">
        <v>426</v>
      </c>
      <c r="C187" s="47"/>
      <c r="D187" s="47"/>
      <c r="E187" s="48"/>
      <c r="F187" s="99" t="s">
        <v>4599</v>
      </c>
    </row>
    <row r="188" spans="1:6" x14ac:dyDescent="0.25">
      <c r="A188" s="92" t="s">
        <v>427</v>
      </c>
      <c r="B188" s="93" t="s">
        <v>428</v>
      </c>
      <c r="C188" s="94"/>
      <c r="D188" s="94"/>
      <c r="E188" s="95"/>
      <c r="F188" s="96" t="s">
        <v>4599</v>
      </c>
    </row>
    <row r="189" spans="1:6" x14ac:dyDescent="0.25">
      <c r="A189" s="97" t="s">
        <v>429</v>
      </c>
      <c r="B189" s="98" t="s">
        <v>430</v>
      </c>
      <c r="C189" s="47"/>
      <c r="D189" s="47"/>
      <c r="E189" s="48"/>
      <c r="F189" s="99" t="s">
        <v>4599</v>
      </c>
    </row>
    <row r="190" spans="1:6" x14ac:dyDescent="0.25">
      <c r="A190" s="92" t="s">
        <v>431</v>
      </c>
      <c r="B190" s="93" t="s">
        <v>432</v>
      </c>
      <c r="C190" s="94"/>
      <c r="D190" s="94"/>
      <c r="E190" s="95"/>
      <c r="F190" s="96" t="s">
        <v>4599</v>
      </c>
    </row>
    <row r="191" spans="1:6" x14ac:dyDescent="0.25">
      <c r="A191" s="97" t="s">
        <v>433</v>
      </c>
      <c r="B191" s="98" t="s">
        <v>434</v>
      </c>
      <c r="C191" s="47"/>
      <c r="D191" s="47"/>
      <c r="E191" s="48"/>
      <c r="F191" s="99" t="s">
        <v>4599</v>
      </c>
    </row>
    <row r="192" spans="1:6" x14ac:dyDescent="0.25">
      <c r="A192" s="92" t="s">
        <v>435</v>
      </c>
      <c r="B192" s="93" t="s">
        <v>436</v>
      </c>
      <c r="C192" s="94"/>
      <c r="D192" s="94"/>
      <c r="E192" s="95"/>
      <c r="F192" s="96" t="s">
        <v>4599</v>
      </c>
    </row>
    <row r="193" spans="1:6" x14ac:dyDescent="0.25">
      <c r="A193" s="97" t="s">
        <v>437</v>
      </c>
      <c r="B193" s="98" t="s">
        <v>438</v>
      </c>
      <c r="C193" s="47"/>
      <c r="D193" s="47"/>
      <c r="E193" s="48"/>
      <c r="F193" s="99" t="s">
        <v>4599</v>
      </c>
    </row>
    <row r="194" spans="1:6" x14ac:dyDescent="0.25">
      <c r="A194" s="92" t="s">
        <v>439</v>
      </c>
      <c r="B194" s="93" t="s">
        <v>440</v>
      </c>
      <c r="C194" s="94"/>
      <c r="D194" s="94"/>
      <c r="E194" s="95"/>
      <c r="F194" s="96" t="s">
        <v>4599</v>
      </c>
    </row>
    <row r="195" spans="1:6" x14ac:dyDescent="0.25">
      <c r="A195" s="97" t="s">
        <v>441</v>
      </c>
      <c r="B195" s="98" t="s">
        <v>442</v>
      </c>
      <c r="C195" s="47"/>
      <c r="D195" s="47"/>
      <c r="E195" s="48"/>
      <c r="F195" s="99" t="s">
        <v>4599</v>
      </c>
    </row>
    <row r="196" spans="1:6" x14ac:dyDescent="0.25">
      <c r="A196" s="92" t="s">
        <v>443</v>
      </c>
      <c r="B196" s="93" t="s">
        <v>444</v>
      </c>
      <c r="C196" s="94"/>
      <c r="D196" s="94"/>
      <c r="E196" s="95"/>
      <c r="F196" s="96" t="s">
        <v>4599</v>
      </c>
    </row>
    <row r="197" spans="1:6" x14ac:dyDescent="0.25">
      <c r="A197" s="97" t="s">
        <v>445</v>
      </c>
      <c r="B197" s="98" t="s">
        <v>446</v>
      </c>
      <c r="C197" s="47"/>
      <c r="D197" s="47"/>
      <c r="E197" s="48"/>
      <c r="F197" s="99" t="s">
        <v>4599</v>
      </c>
    </row>
    <row r="198" spans="1:6" x14ac:dyDescent="0.25">
      <c r="A198" s="92" t="s">
        <v>447</v>
      </c>
      <c r="B198" s="93" t="s">
        <v>448</v>
      </c>
      <c r="C198" s="94"/>
      <c r="D198" s="94"/>
      <c r="E198" s="95"/>
      <c r="F198" s="96" t="s">
        <v>4599</v>
      </c>
    </row>
    <row r="199" spans="1:6" x14ac:dyDescent="0.25">
      <c r="A199" s="97" t="s">
        <v>449</v>
      </c>
      <c r="B199" s="98" t="s">
        <v>450</v>
      </c>
      <c r="C199" s="47"/>
      <c r="D199" s="47"/>
      <c r="E199" s="48"/>
      <c r="F199" s="99" t="s">
        <v>4599</v>
      </c>
    </row>
    <row r="200" spans="1:6" x14ac:dyDescent="0.25">
      <c r="A200" s="92" t="s">
        <v>451</v>
      </c>
      <c r="B200" s="93" t="s">
        <v>452</v>
      </c>
      <c r="C200" s="94"/>
      <c r="D200" s="94"/>
      <c r="E200" s="95"/>
      <c r="F200" s="96" t="s">
        <v>4599</v>
      </c>
    </row>
    <row r="201" spans="1:6" x14ac:dyDescent="0.25">
      <c r="A201" s="97" t="s">
        <v>453</v>
      </c>
      <c r="B201" s="98" t="s">
        <v>454</v>
      </c>
      <c r="C201" s="47"/>
      <c r="D201" s="47"/>
      <c r="E201" s="48"/>
      <c r="F201" s="99" t="s">
        <v>4599</v>
      </c>
    </row>
    <row r="202" spans="1:6" x14ac:dyDescent="0.25">
      <c r="A202" s="92" t="s">
        <v>455</v>
      </c>
      <c r="B202" s="93" t="s">
        <v>456</v>
      </c>
      <c r="C202" s="94"/>
      <c r="D202" s="94"/>
      <c r="E202" s="95"/>
      <c r="F202" s="96" t="s">
        <v>4599</v>
      </c>
    </row>
    <row r="203" spans="1:6" x14ac:dyDescent="0.25">
      <c r="A203" s="97" t="s">
        <v>457</v>
      </c>
      <c r="B203" s="98" t="s">
        <v>458</v>
      </c>
      <c r="C203" s="47"/>
      <c r="D203" s="47"/>
      <c r="E203" s="48"/>
      <c r="F203" s="99" t="s">
        <v>4599</v>
      </c>
    </row>
    <row r="204" spans="1:6" x14ac:dyDescent="0.25">
      <c r="A204" s="92" t="s">
        <v>459</v>
      </c>
      <c r="B204" s="93" t="s">
        <v>460</v>
      </c>
      <c r="C204" s="94"/>
      <c r="D204" s="94"/>
      <c r="E204" s="95"/>
      <c r="F204" s="96" t="s">
        <v>4599</v>
      </c>
    </row>
    <row r="205" spans="1:6" x14ac:dyDescent="0.25">
      <c r="A205" s="97" t="s">
        <v>461</v>
      </c>
      <c r="B205" s="98" t="s">
        <v>462</v>
      </c>
      <c r="C205" s="47"/>
      <c r="D205" s="47"/>
      <c r="E205" s="48"/>
      <c r="F205" s="99" t="s">
        <v>4599</v>
      </c>
    </row>
    <row r="206" spans="1:6" x14ac:dyDescent="0.25">
      <c r="A206" s="92" t="s">
        <v>463</v>
      </c>
      <c r="B206" s="93" t="s">
        <v>464</v>
      </c>
      <c r="C206" s="94"/>
      <c r="D206" s="94"/>
      <c r="E206" s="95"/>
      <c r="F206" s="96" t="s">
        <v>4599</v>
      </c>
    </row>
    <row r="207" spans="1:6" x14ac:dyDescent="0.25">
      <c r="A207" s="97" t="s">
        <v>465</v>
      </c>
      <c r="B207" s="98" t="s">
        <v>466</v>
      </c>
      <c r="C207" s="47"/>
      <c r="D207" s="47"/>
      <c r="E207" s="48"/>
      <c r="F207" s="99" t="s">
        <v>4599</v>
      </c>
    </row>
    <row r="208" spans="1:6" x14ac:dyDescent="0.25">
      <c r="A208" s="92" t="s">
        <v>467</v>
      </c>
      <c r="B208" s="93" t="s">
        <v>468</v>
      </c>
      <c r="C208" s="94"/>
      <c r="D208" s="94"/>
      <c r="E208" s="95"/>
      <c r="F208" s="96" t="s">
        <v>4599</v>
      </c>
    </row>
    <row r="209" spans="1:6" x14ac:dyDescent="0.25">
      <c r="A209" s="97" t="s">
        <v>469</v>
      </c>
      <c r="B209" s="98" t="s">
        <v>470</v>
      </c>
      <c r="C209" s="47"/>
      <c r="D209" s="47"/>
      <c r="E209" s="48"/>
      <c r="F209" s="99" t="s">
        <v>4599</v>
      </c>
    </row>
    <row r="210" spans="1:6" x14ac:dyDescent="0.25">
      <c r="A210" s="92" t="s">
        <v>471</v>
      </c>
      <c r="B210" s="93" t="s">
        <v>472</v>
      </c>
      <c r="C210" s="94"/>
      <c r="D210" s="94"/>
      <c r="E210" s="95"/>
      <c r="F210" s="96" t="s">
        <v>4599</v>
      </c>
    </row>
    <row r="211" spans="1:6" x14ac:dyDescent="0.25">
      <c r="A211" s="97" t="s">
        <v>473</v>
      </c>
      <c r="B211" s="98" t="s">
        <v>474</v>
      </c>
      <c r="C211" s="47"/>
      <c r="D211" s="47"/>
      <c r="E211" s="48"/>
      <c r="F211" s="99" t="s">
        <v>4599</v>
      </c>
    </row>
    <row r="212" spans="1:6" x14ac:dyDescent="0.25">
      <c r="A212" s="92" t="s">
        <v>475</v>
      </c>
      <c r="B212" s="93" t="s">
        <v>476</v>
      </c>
      <c r="C212" s="94"/>
      <c r="D212" s="94"/>
      <c r="E212" s="95"/>
      <c r="F212" s="96" t="s">
        <v>4599</v>
      </c>
    </row>
    <row r="213" spans="1:6" x14ac:dyDescent="0.25">
      <c r="A213" s="97" t="s">
        <v>477</v>
      </c>
      <c r="B213" s="98" t="s">
        <v>478</v>
      </c>
      <c r="C213" s="47"/>
      <c r="D213" s="47"/>
      <c r="E213" s="48"/>
      <c r="F213" s="99" t="s">
        <v>4599</v>
      </c>
    </row>
    <row r="214" spans="1:6" x14ac:dyDescent="0.25">
      <c r="A214" s="92" t="s">
        <v>479</v>
      </c>
      <c r="B214" s="93" t="s">
        <v>480</v>
      </c>
      <c r="C214" s="94"/>
      <c r="D214" s="94"/>
      <c r="E214" s="95"/>
      <c r="F214" s="96" t="s">
        <v>4599</v>
      </c>
    </row>
    <row r="215" spans="1:6" x14ac:dyDescent="0.25">
      <c r="A215" s="97" t="s">
        <v>481</v>
      </c>
      <c r="B215" s="98" t="s">
        <v>482</v>
      </c>
      <c r="C215" s="47"/>
      <c r="D215" s="47"/>
      <c r="E215" s="48"/>
      <c r="F215" s="99" t="s">
        <v>4599</v>
      </c>
    </row>
    <row r="216" spans="1:6" x14ac:dyDescent="0.25">
      <c r="A216" s="92" t="s">
        <v>483</v>
      </c>
      <c r="B216" s="93" t="s">
        <v>484</v>
      </c>
      <c r="C216" s="94"/>
      <c r="D216" s="94"/>
      <c r="E216" s="95"/>
      <c r="F216" s="96" t="s">
        <v>4599</v>
      </c>
    </row>
    <row r="217" spans="1:6" x14ac:dyDescent="0.25">
      <c r="A217" s="97" t="s">
        <v>485</v>
      </c>
      <c r="B217" s="98" t="s">
        <v>486</v>
      </c>
      <c r="C217" s="47"/>
      <c r="D217" s="47"/>
      <c r="E217" s="48"/>
      <c r="F217" s="99" t="s">
        <v>4599</v>
      </c>
    </row>
    <row r="218" spans="1:6" x14ac:dyDescent="0.25">
      <c r="A218" s="92" t="s">
        <v>487</v>
      </c>
      <c r="B218" s="93" t="s">
        <v>488</v>
      </c>
      <c r="C218" s="94"/>
      <c r="D218" s="94"/>
      <c r="E218" s="95"/>
      <c r="F218" s="96" t="s">
        <v>4599</v>
      </c>
    </row>
    <row r="219" spans="1:6" x14ac:dyDescent="0.25">
      <c r="A219" s="97" t="s">
        <v>489</v>
      </c>
      <c r="B219" s="98" t="s">
        <v>490</v>
      </c>
      <c r="C219" s="47"/>
      <c r="D219" s="47"/>
      <c r="E219" s="48"/>
      <c r="F219" s="99" t="s">
        <v>4599</v>
      </c>
    </row>
    <row r="220" spans="1:6" x14ac:dyDescent="0.25">
      <c r="A220" s="92" t="s">
        <v>491</v>
      </c>
      <c r="B220" s="93" t="s">
        <v>492</v>
      </c>
      <c r="C220" s="94"/>
      <c r="D220" s="94"/>
      <c r="E220" s="95"/>
      <c r="F220" s="96" t="s">
        <v>4599</v>
      </c>
    </row>
    <row r="221" spans="1:6" x14ac:dyDescent="0.25">
      <c r="A221" s="97" t="s">
        <v>493</v>
      </c>
      <c r="B221" s="98" t="s">
        <v>494</v>
      </c>
      <c r="C221" s="47"/>
      <c r="D221" s="47"/>
      <c r="E221" s="48"/>
      <c r="F221" s="99" t="s">
        <v>4599</v>
      </c>
    </row>
    <row r="222" spans="1:6" x14ac:dyDescent="0.25">
      <c r="A222" s="92" t="s">
        <v>495</v>
      </c>
      <c r="B222" s="93" t="s">
        <v>496</v>
      </c>
      <c r="C222" s="94"/>
      <c r="D222" s="94"/>
      <c r="E222" s="95"/>
      <c r="F222" s="96" t="s">
        <v>4599</v>
      </c>
    </row>
    <row r="223" spans="1:6" x14ac:dyDescent="0.25">
      <c r="A223" s="97" t="s">
        <v>497</v>
      </c>
      <c r="B223" s="98" t="s">
        <v>498</v>
      </c>
      <c r="C223" s="47"/>
      <c r="D223" s="47"/>
      <c r="E223" s="48"/>
      <c r="F223" s="99" t="s">
        <v>4599</v>
      </c>
    </row>
    <row r="224" spans="1:6" x14ac:dyDescent="0.25">
      <c r="A224" s="92" t="s">
        <v>499</v>
      </c>
      <c r="B224" s="93" t="s">
        <v>500</v>
      </c>
      <c r="C224" s="94"/>
      <c r="D224" s="94"/>
      <c r="E224" s="95"/>
      <c r="F224" s="96" t="s">
        <v>4599</v>
      </c>
    </row>
    <row r="225" spans="1:6" x14ac:dyDescent="0.25">
      <c r="A225" s="97" t="s">
        <v>501</v>
      </c>
      <c r="B225" s="98" t="s">
        <v>502</v>
      </c>
      <c r="C225" s="47"/>
      <c r="D225" s="47"/>
      <c r="E225" s="48"/>
      <c r="F225" s="99" t="s">
        <v>4599</v>
      </c>
    </row>
    <row r="226" spans="1:6" x14ac:dyDescent="0.25">
      <c r="A226" s="92" t="s">
        <v>503</v>
      </c>
      <c r="B226" s="93" t="s">
        <v>504</v>
      </c>
      <c r="C226" s="94"/>
      <c r="D226" s="94"/>
      <c r="E226" s="95"/>
      <c r="F226" s="96" t="s">
        <v>4599</v>
      </c>
    </row>
    <row r="227" spans="1:6" x14ac:dyDescent="0.25">
      <c r="A227" s="97" t="s">
        <v>505</v>
      </c>
      <c r="B227" s="98" t="s">
        <v>506</v>
      </c>
      <c r="C227" s="47"/>
      <c r="D227" s="47"/>
      <c r="E227" s="48"/>
      <c r="F227" s="99" t="s">
        <v>4599</v>
      </c>
    </row>
    <row r="228" spans="1:6" x14ac:dyDescent="0.25">
      <c r="A228" s="92" t="s">
        <v>507</v>
      </c>
      <c r="B228" s="93" t="s">
        <v>508</v>
      </c>
      <c r="C228" s="94"/>
      <c r="D228" s="94"/>
      <c r="E228" s="95"/>
      <c r="F228" s="96" t="s">
        <v>4599</v>
      </c>
    </row>
    <row r="229" spans="1:6" x14ac:dyDescent="0.25">
      <c r="A229" s="97" t="s">
        <v>509</v>
      </c>
      <c r="B229" s="98" t="s">
        <v>510</v>
      </c>
      <c r="C229" s="47"/>
      <c r="D229" s="47"/>
      <c r="E229" s="48"/>
      <c r="F229" s="99" t="s">
        <v>4599</v>
      </c>
    </row>
    <row r="230" spans="1:6" x14ac:dyDescent="0.25">
      <c r="A230" s="92" t="s">
        <v>511</v>
      </c>
      <c r="B230" s="93" t="s">
        <v>512</v>
      </c>
      <c r="C230" s="94"/>
      <c r="D230" s="94"/>
      <c r="E230" s="95"/>
      <c r="F230" s="96" t="s">
        <v>4599</v>
      </c>
    </row>
    <row r="231" spans="1:6" x14ac:dyDescent="0.25">
      <c r="A231" s="97" t="s">
        <v>513</v>
      </c>
      <c r="B231" s="98" t="s">
        <v>514</v>
      </c>
      <c r="C231" s="47"/>
      <c r="D231" s="47"/>
      <c r="E231" s="48"/>
      <c r="F231" s="99" t="s">
        <v>4599</v>
      </c>
    </row>
    <row r="232" spans="1:6" x14ac:dyDescent="0.25">
      <c r="A232" s="92" t="s">
        <v>515</v>
      </c>
      <c r="B232" s="93" t="s">
        <v>516</v>
      </c>
      <c r="C232" s="94"/>
      <c r="D232" s="94"/>
      <c r="E232" s="95"/>
      <c r="F232" s="96" t="s">
        <v>4599</v>
      </c>
    </row>
    <row r="233" spans="1:6" x14ac:dyDescent="0.25">
      <c r="A233" s="97" t="s">
        <v>517</v>
      </c>
      <c r="B233" s="98" t="s">
        <v>518</v>
      </c>
      <c r="C233" s="47"/>
      <c r="D233" s="47"/>
      <c r="E233" s="48"/>
      <c r="F233" s="99" t="s">
        <v>4599</v>
      </c>
    </row>
    <row r="234" spans="1:6" x14ac:dyDescent="0.25">
      <c r="A234" s="92" t="s">
        <v>519</v>
      </c>
      <c r="B234" s="93" t="s">
        <v>520</v>
      </c>
      <c r="C234" s="94"/>
      <c r="D234" s="94"/>
      <c r="E234" s="95"/>
      <c r="F234" s="96" t="s">
        <v>4599</v>
      </c>
    </row>
    <row r="235" spans="1:6" x14ac:dyDescent="0.25">
      <c r="A235" s="97" t="s">
        <v>521</v>
      </c>
      <c r="B235" s="98" t="s">
        <v>522</v>
      </c>
      <c r="C235" s="47"/>
      <c r="D235" s="47"/>
      <c r="E235" s="48"/>
      <c r="F235" s="99" t="s">
        <v>4599</v>
      </c>
    </row>
    <row r="236" spans="1:6" x14ac:dyDescent="0.25">
      <c r="A236" s="92" t="s">
        <v>523</v>
      </c>
      <c r="B236" s="93" t="s">
        <v>524</v>
      </c>
      <c r="C236" s="94"/>
      <c r="D236" s="94"/>
      <c r="E236" s="95"/>
      <c r="F236" s="96" t="s">
        <v>4599</v>
      </c>
    </row>
    <row r="237" spans="1:6" x14ac:dyDescent="0.25">
      <c r="A237" s="97" t="s">
        <v>525</v>
      </c>
      <c r="B237" s="98" t="s">
        <v>526</v>
      </c>
      <c r="C237" s="47"/>
      <c r="D237" s="47"/>
      <c r="E237" s="48"/>
      <c r="F237" s="99" t="s">
        <v>4599</v>
      </c>
    </row>
    <row r="238" spans="1:6" x14ac:dyDescent="0.25">
      <c r="A238" s="92" t="s">
        <v>527</v>
      </c>
      <c r="B238" s="93" t="s">
        <v>528</v>
      </c>
      <c r="C238" s="94"/>
      <c r="D238" s="94"/>
      <c r="E238" s="95"/>
      <c r="F238" s="96" t="s">
        <v>4599</v>
      </c>
    </row>
    <row r="239" spans="1:6" x14ac:dyDescent="0.25">
      <c r="A239" s="97" t="s">
        <v>529</v>
      </c>
      <c r="B239" s="98" t="s">
        <v>530</v>
      </c>
      <c r="C239" s="47"/>
      <c r="D239" s="47"/>
      <c r="E239" s="48"/>
      <c r="F239" s="99" t="s">
        <v>4599</v>
      </c>
    </row>
    <row r="240" spans="1:6" x14ac:dyDescent="0.25">
      <c r="A240" s="92" t="s">
        <v>531</v>
      </c>
      <c r="B240" s="93" t="s">
        <v>532</v>
      </c>
      <c r="C240" s="94"/>
      <c r="D240" s="94"/>
      <c r="E240" s="95"/>
      <c r="F240" s="96" t="s">
        <v>4599</v>
      </c>
    </row>
    <row r="241" spans="1:6" x14ac:dyDescent="0.25">
      <c r="A241" s="97" t="s">
        <v>533</v>
      </c>
      <c r="B241" s="98" t="s">
        <v>534</v>
      </c>
      <c r="C241" s="47"/>
      <c r="D241" s="47"/>
      <c r="E241" s="48"/>
      <c r="F241" s="99" t="s">
        <v>4599</v>
      </c>
    </row>
    <row r="242" spans="1:6" x14ac:dyDescent="0.25">
      <c r="A242" s="92" t="s">
        <v>535</v>
      </c>
      <c r="B242" s="93" t="s">
        <v>536</v>
      </c>
      <c r="C242" s="94"/>
      <c r="D242" s="94"/>
      <c r="E242" s="95"/>
      <c r="F242" s="96" t="s">
        <v>4599</v>
      </c>
    </row>
    <row r="243" spans="1:6" x14ac:dyDescent="0.25">
      <c r="A243" s="97" t="s">
        <v>537</v>
      </c>
      <c r="B243" s="98" t="s">
        <v>538</v>
      </c>
      <c r="C243" s="47"/>
      <c r="D243" s="47"/>
      <c r="E243" s="48"/>
      <c r="F243" s="99" t="s">
        <v>4599</v>
      </c>
    </row>
    <row r="244" spans="1:6" x14ac:dyDescent="0.25">
      <c r="A244" s="92" t="s">
        <v>539</v>
      </c>
      <c r="B244" s="93" t="s">
        <v>540</v>
      </c>
      <c r="C244" s="94"/>
      <c r="D244" s="94"/>
      <c r="E244" s="95"/>
      <c r="F244" s="96" t="s">
        <v>4599</v>
      </c>
    </row>
    <row r="245" spans="1:6" x14ac:dyDescent="0.25">
      <c r="A245" s="97" t="s">
        <v>541</v>
      </c>
      <c r="B245" s="98" t="s">
        <v>542</v>
      </c>
      <c r="C245" s="47"/>
      <c r="D245" s="47"/>
      <c r="E245" s="48"/>
      <c r="F245" s="99" t="s">
        <v>4599</v>
      </c>
    </row>
    <row r="246" spans="1:6" x14ac:dyDescent="0.25">
      <c r="A246" s="92" t="s">
        <v>543</v>
      </c>
      <c r="B246" s="93" t="s">
        <v>544</v>
      </c>
      <c r="C246" s="94"/>
      <c r="D246" s="94"/>
      <c r="E246" s="95"/>
      <c r="F246" s="96" t="s">
        <v>4599</v>
      </c>
    </row>
    <row r="247" spans="1:6" x14ac:dyDescent="0.25">
      <c r="A247" s="97" t="s">
        <v>545</v>
      </c>
      <c r="B247" s="98" t="s">
        <v>546</v>
      </c>
      <c r="C247" s="47"/>
      <c r="D247" s="47"/>
      <c r="E247" s="48"/>
      <c r="F247" s="99" t="s">
        <v>4599</v>
      </c>
    </row>
    <row r="248" spans="1:6" x14ac:dyDescent="0.25">
      <c r="A248" s="92" t="s">
        <v>547</v>
      </c>
      <c r="B248" s="93" t="s">
        <v>548</v>
      </c>
      <c r="C248" s="94"/>
      <c r="D248" s="94"/>
      <c r="E248" s="95"/>
      <c r="F248" s="96" t="s">
        <v>4599</v>
      </c>
    </row>
    <row r="249" spans="1:6" x14ac:dyDescent="0.25">
      <c r="A249" s="97" t="s">
        <v>549</v>
      </c>
      <c r="B249" s="98" t="s">
        <v>550</v>
      </c>
      <c r="C249" s="47"/>
      <c r="D249" s="47"/>
      <c r="E249" s="48"/>
      <c r="F249" s="99" t="s">
        <v>4599</v>
      </c>
    </row>
    <row r="250" spans="1:6" x14ac:dyDescent="0.25">
      <c r="A250" s="92" t="s">
        <v>551</v>
      </c>
      <c r="B250" s="93" t="s">
        <v>552</v>
      </c>
      <c r="C250" s="94"/>
      <c r="D250" s="94"/>
      <c r="E250" s="95"/>
      <c r="F250" s="96" t="s">
        <v>4599</v>
      </c>
    </row>
    <row r="251" spans="1:6" x14ac:dyDescent="0.25">
      <c r="A251" s="97" t="s">
        <v>553</v>
      </c>
      <c r="B251" s="98" t="s">
        <v>554</v>
      </c>
      <c r="C251" s="47"/>
      <c r="D251" s="47"/>
      <c r="E251" s="48"/>
      <c r="F251" s="99" t="s">
        <v>4599</v>
      </c>
    </row>
    <row r="252" spans="1:6" x14ac:dyDescent="0.25">
      <c r="A252" s="92" t="s">
        <v>555</v>
      </c>
      <c r="B252" s="93" t="s">
        <v>556</v>
      </c>
      <c r="C252" s="94"/>
      <c r="D252" s="94"/>
      <c r="E252" s="95"/>
      <c r="F252" s="96" t="s">
        <v>4599</v>
      </c>
    </row>
    <row r="253" spans="1:6" x14ac:dyDescent="0.25">
      <c r="A253" s="97" t="s">
        <v>557</v>
      </c>
      <c r="B253" s="98" t="s">
        <v>558</v>
      </c>
      <c r="C253" s="47"/>
      <c r="D253" s="47"/>
      <c r="E253" s="48"/>
      <c r="F253" s="99" t="s">
        <v>4599</v>
      </c>
    </row>
    <row r="254" spans="1:6" x14ac:dyDescent="0.25">
      <c r="A254" s="92" t="s">
        <v>559</v>
      </c>
      <c r="B254" s="93" t="s">
        <v>560</v>
      </c>
      <c r="C254" s="94"/>
      <c r="D254" s="94"/>
      <c r="E254" s="95"/>
      <c r="F254" s="96" t="s">
        <v>4599</v>
      </c>
    </row>
    <row r="255" spans="1:6" x14ac:dyDescent="0.25">
      <c r="A255" s="97" t="s">
        <v>561</v>
      </c>
      <c r="B255" s="98" t="s">
        <v>562</v>
      </c>
      <c r="C255" s="47"/>
      <c r="D255" s="47"/>
      <c r="E255" s="48"/>
      <c r="F255" s="99" t="s">
        <v>4599</v>
      </c>
    </row>
    <row r="256" spans="1:6" x14ac:dyDescent="0.25">
      <c r="A256" s="92" t="s">
        <v>563</v>
      </c>
      <c r="B256" s="93" t="s">
        <v>564</v>
      </c>
      <c r="C256" s="94"/>
      <c r="D256" s="94"/>
      <c r="E256" s="95"/>
      <c r="F256" s="96" t="s">
        <v>4599</v>
      </c>
    </row>
    <row r="257" spans="1:6" x14ac:dyDescent="0.25">
      <c r="A257" s="97" t="s">
        <v>565</v>
      </c>
      <c r="B257" s="98" t="s">
        <v>566</v>
      </c>
      <c r="C257" s="47"/>
      <c r="D257" s="47"/>
      <c r="E257" s="48"/>
      <c r="F257" s="99" t="s">
        <v>4599</v>
      </c>
    </row>
    <row r="258" spans="1:6" x14ac:dyDescent="0.25">
      <c r="A258" s="92" t="s">
        <v>567</v>
      </c>
      <c r="B258" s="93" t="s">
        <v>568</v>
      </c>
      <c r="C258" s="94"/>
      <c r="D258" s="94"/>
      <c r="E258" s="95"/>
      <c r="F258" s="96" t="s">
        <v>4599</v>
      </c>
    </row>
    <row r="259" spans="1:6" x14ac:dyDescent="0.25">
      <c r="A259" s="97" t="s">
        <v>569</v>
      </c>
      <c r="B259" s="98" t="s">
        <v>570</v>
      </c>
      <c r="C259" s="47"/>
      <c r="D259" s="47"/>
      <c r="E259" s="48"/>
      <c r="F259" s="99" t="s">
        <v>4599</v>
      </c>
    </row>
    <row r="260" spans="1:6" x14ac:dyDescent="0.25">
      <c r="A260" s="92" t="s">
        <v>571</v>
      </c>
      <c r="B260" s="93" t="s">
        <v>572</v>
      </c>
      <c r="C260" s="94"/>
      <c r="D260" s="94"/>
      <c r="E260" s="95"/>
      <c r="F260" s="96" t="s">
        <v>4599</v>
      </c>
    </row>
    <row r="261" spans="1:6" x14ac:dyDescent="0.25">
      <c r="A261" s="97" t="s">
        <v>573</v>
      </c>
      <c r="B261" s="98" t="s">
        <v>574</v>
      </c>
      <c r="C261" s="47"/>
      <c r="D261" s="47"/>
      <c r="E261" s="48"/>
      <c r="F261" s="99" t="s">
        <v>4599</v>
      </c>
    </row>
    <row r="262" spans="1:6" x14ac:dyDescent="0.25">
      <c r="A262" s="92" t="s">
        <v>575</v>
      </c>
      <c r="B262" s="93" t="s">
        <v>576</v>
      </c>
      <c r="C262" s="94"/>
      <c r="D262" s="94"/>
      <c r="E262" s="95"/>
      <c r="F262" s="96" t="s">
        <v>4599</v>
      </c>
    </row>
    <row r="263" spans="1:6" x14ac:dyDescent="0.25">
      <c r="A263" s="97" t="s">
        <v>577</v>
      </c>
      <c r="B263" s="98" t="s">
        <v>578</v>
      </c>
      <c r="C263" s="47"/>
      <c r="D263" s="47"/>
      <c r="E263" s="48"/>
      <c r="F263" s="99" t="s">
        <v>4599</v>
      </c>
    </row>
    <row r="264" spans="1:6" x14ac:dyDescent="0.25">
      <c r="A264" s="92" t="s">
        <v>579</v>
      </c>
      <c r="B264" s="93" t="s">
        <v>580</v>
      </c>
      <c r="C264" s="94"/>
      <c r="D264" s="94"/>
      <c r="E264" s="95"/>
      <c r="F264" s="96" t="s">
        <v>4599</v>
      </c>
    </row>
    <row r="265" spans="1:6" x14ac:dyDescent="0.25">
      <c r="A265" s="97" t="s">
        <v>581</v>
      </c>
      <c r="B265" s="98" t="s">
        <v>582</v>
      </c>
      <c r="C265" s="47"/>
      <c r="D265" s="47"/>
      <c r="E265" s="48"/>
      <c r="F265" s="99" t="s">
        <v>4599</v>
      </c>
    </row>
    <row r="266" spans="1:6" x14ac:dyDescent="0.25">
      <c r="A266" s="92" t="s">
        <v>583</v>
      </c>
      <c r="B266" s="93" t="s">
        <v>584</v>
      </c>
      <c r="C266" s="94"/>
      <c r="D266" s="94"/>
      <c r="E266" s="95"/>
      <c r="F266" s="96" t="s">
        <v>4599</v>
      </c>
    </row>
    <row r="267" spans="1:6" x14ac:dyDescent="0.25">
      <c r="A267" s="97" t="s">
        <v>585</v>
      </c>
      <c r="B267" s="98" t="s">
        <v>586</v>
      </c>
      <c r="C267" s="47"/>
      <c r="D267" s="47"/>
      <c r="E267" s="48"/>
      <c r="F267" s="99" t="s">
        <v>4599</v>
      </c>
    </row>
    <row r="268" spans="1:6" x14ac:dyDescent="0.25">
      <c r="A268" s="92" t="s">
        <v>587</v>
      </c>
      <c r="B268" s="93" t="s">
        <v>588</v>
      </c>
      <c r="C268" s="94"/>
      <c r="D268" s="94"/>
      <c r="E268" s="95"/>
      <c r="F268" s="96" t="s">
        <v>4599</v>
      </c>
    </row>
    <row r="269" spans="1:6" x14ac:dyDescent="0.25">
      <c r="A269" s="97" t="s">
        <v>589</v>
      </c>
      <c r="B269" s="98" t="s">
        <v>590</v>
      </c>
      <c r="C269" s="47"/>
      <c r="D269" s="47"/>
      <c r="E269" s="48"/>
      <c r="F269" s="99" t="s">
        <v>4599</v>
      </c>
    </row>
    <row r="270" spans="1:6" x14ac:dyDescent="0.25">
      <c r="A270" s="92" t="s">
        <v>591</v>
      </c>
      <c r="B270" s="93" t="s">
        <v>592</v>
      </c>
      <c r="C270" s="94"/>
      <c r="D270" s="94"/>
      <c r="E270" s="95"/>
      <c r="F270" s="96" t="s">
        <v>4599</v>
      </c>
    </row>
    <row r="271" spans="1:6" x14ac:dyDescent="0.25">
      <c r="A271" s="97" t="s">
        <v>593</v>
      </c>
      <c r="B271" s="98" t="s">
        <v>594</v>
      </c>
      <c r="C271" s="47"/>
      <c r="D271" s="47"/>
      <c r="E271" s="48"/>
      <c r="F271" s="99" t="s">
        <v>4599</v>
      </c>
    </row>
    <row r="272" spans="1:6" x14ac:dyDescent="0.25">
      <c r="A272" s="92" t="s">
        <v>595</v>
      </c>
      <c r="B272" s="93" t="s">
        <v>596</v>
      </c>
      <c r="C272" s="94"/>
      <c r="D272" s="94"/>
      <c r="E272" s="95"/>
      <c r="F272" s="96" t="s">
        <v>4599</v>
      </c>
    </row>
    <row r="273" spans="1:6" x14ac:dyDescent="0.25">
      <c r="A273" s="97" t="s">
        <v>597</v>
      </c>
      <c r="B273" s="98" t="s">
        <v>598</v>
      </c>
      <c r="C273" s="47"/>
      <c r="D273" s="47"/>
      <c r="E273" s="48"/>
      <c r="F273" s="99" t="s">
        <v>4599</v>
      </c>
    </row>
    <row r="274" spans="1:6" x14ac:dyDescent="0.25">
      <c r="A274" s="92" t="s">
        <v>599</v>
      </c>
      <c r="B274" s="93" t="s">
        <v>600</v>
      </c>
      <c r="C274" s="94"/>
      <c r="D274" s="94"/>
      <c r="E274" s="95"/>
      <c r="F274" s="96" t="s">
        <v>4599</v>
      </c>
    </row>
    <row r="275" spans="1:6" x14ac:dyDescent="0.25">
      <c r="A275" s="97" t="s">
        <v>601</v>
      </c>
      <c r="B275" s="98" t="s">
        <v>602</v>
      </c>
      <c r="C275" s="47"/>
      <c r="D275" s="47"/>
      <c r="E275" s="48"/>
      <c r="F275" s="99" t="s">
        <v>4599</v>
      </c>
    </row>
    <row r="276" spans="1:6" x14ac:dyDescent="0.25">
      <c r="A276" s="92" t="s">
        <v>603</v>
      </c>
      <c r="B276" s="93" t="s">
        <v>604</v>
      </c>
      <c r="C276" s="94"/>
      <c r="D276" s="94"/>
      <c r="E276" s="95"/>
      <c r="F276" s="96" t="s">
        <v>4599</v>
      </c>
    </row>
    <row r="277" spans="1:6" x14ac:dyDescent="0.25">
      <c r="A277" s="97" t="s">
        <v>605</v>
      </c>
      <c r="B277" s="98" t="s">
        <v>606</v>
      </c>
      <c r="C277" s="47"/>
      <c r="D277" s="47"/>
      <c r="E277" s="48"/>
      <c r="F277" s="99" t="s">
        <v>4599</v>
      </c>
    </row>
    <row r="278" spans="1:6" x14ac:dyDescent="0.25">
      <c r="A278" s="92" t="s">
        <v>607</v>
      </c>
      <c r="B278" s="93" t="s">
        <v>608</v>
      </c>
      <c r="C278" s="94"/>
      <c r="D278" s="94"/>
      <c r="E278" s="95"/>
      <c r="F278" s="96" t="s">
        <v>4599</v>
      </c>
    </row>
    <row r="279" spans="1:6" x14ac:dyDescent="0.25">
      <c r="A279" s="97" t="s">
        <v>609</v>
      </c>
      <c r="B279" s="98" t="s">
        <v>610</v>
      </c>
      <c r="C279" s="47"/>
      <c r="D279" s="47"/>
      <c r="E279" s="48"/>
      <c r="F279" s="99" t="s">
        <v>4599</v>
      </c>
    </row>
    <row r="280" spans="1:6" x14ac:dyDescent="0.25">
      <c r="A280" s="92" t="s">
        <v>611</v>
      </c>
      <c r="B280" s="93" t="s">
        <v>612</v>
      </c>
      <c r="C280" s="94"/>
      <c r="D280" s="94"/>
      <c r="E280" s="95"/>
      <c r="F280" s="96" t="s">
        <v>4599</v>
      </c>
    </row>
    <row r="281" spans="1:6" x14ac:dyDescent="0.25">
      <c r="A281" s="97" t="s">
        <v>613</v>
      </c>
      <c r="B281" s="98" t="s">
        <v>614</v>
      </c>
      <c r="C281" s="47"/>
      <c r="D281" s="47"/>
      <c r="E281" s="48"/>
      <c r="F281" s="99" t="s">
        <v>4599</v>
      </c>
    </row>
    <row r="282" spans="1:6" x14ac:dyDescent="0.25">
      <c r="A282" s="92" t="s">
        <v>615</v>
      </c>
      <c r="B282" s="93" t="s">
        <v>616</v>
      </c>
      <c r="C282" s="94"/>
      <c r="D282" s="94"/>
      <c r="E282" s="95"/>
      <c r="F282" s="96" t="s">
        <v>4599</v>
      </c>
    </row>
    <row r="283" spans="1:6" x14ac:dyDescent="0.25">
      <c r="A283" s="97" t="s">
        <v>617</v>
      </c>
      <c r="B283" s="98" t="s">
        <v>618</v>
      </c>
      <c r="C283" s="47"/>
      <c r="D283" s="47"/>
      <c r="E283" s="48"/>
      <c r="F283" s="99" t="s">
        <v>4599</v>
      </c>
    </row>
    <row r="284" spans="1:6" x14ac:dyDescent="0.25">
      <c r="A284" s="92" t="s">
        <v>619</v>
      </c>
      <c r="B284" s="93" t="s">
        <v>620</v>
      </c>
      <c r="C284" s="94"/>
      <c r="D284" s="94"/>
      <c r="E284" s="95"/>
      <c r="F284" s="96" t="s">
        <v>4599</v>
      </c>
    </row>
    <row r="285" spans="1:6" x14ac:dyDescent="0.25">
      <c r="A285" s="97" t="s">
        <v>621</v>
      </c>
      <c r="B285" s="98" t="s">
        <v>622</v>
      </c>
      <c r="C285" s="47"/>
      <c r="D285" s="47"/>
      <c r="E285" s="48"/>
      <c r="F285" s="99" t="s">
        <v>4599</v>
      </c>
    </row>
    <row r="286" spans="1:6" x14ac:dyDescent="0.25">
      <c r="A286" s="92" t="s">
        <v>623</v>
      </c>
      <c r="B286" s="93" t="s">
        <v>624</v>
      </c>
      <c r="C286" s="94"/>
      <c r="D286" s="94"/>
      <c r="E286" s="95"/>
      <c r="F286" s="96" t="s">
        <v>4599</v>
      </c>
    </row>
    <row r="287" spans="1:6" x14ac:dyDescent="0.25">
      <c r="A287" s="97" t="s">
        <v>625</v>
      </c>
      <c r="B287" s="98" t="s">
        <v>626</v>
      </c>
      <c r="C287" s="47"/>
      <c r="D287" s="47"/>
      <c r="E287" s="48"/>
      <c r="F287" s="99" t="s">
        <v>4599</v>
      </c>
    </row>
    <row r="288" spans="1:6" x14ac:dyDescent="0.25">
      <c r="A288" s="92" t="s">
        <v>627</v>
      </c>
      <c r="B288" s="93" t="s">
        <v>628</v>
      </c>
      <c r="C288" s="94"/>
      <c r="D288" s="94"/>
      <c r="E288" s="95"/>
      <c r="F288" s="96" t="s">
        <v>4599</v>
      </c>
    </row>
    <row r="289" spans="1:6" x14ac:dyDescent="0.25">
      <c r="A289" s="97" t="s">
        <v>629</v>
      </c>
      <c r="B289" s="98" t="s">
        <v>630</v>
      </c>
      <c r="C289" s="47"/>
      <c r="D289" s="47"/>
      <c r="E289" s="48"/>
      <c r="F289" s="99" t="s">
        <v>4599</v>
      </c>
    </row>
    <row r="290" spans="1:6" x14ac:dyDescent="0.25">
      <c r="A290" s="92" t="s">
        <v>631</v>
      </c>
      <c r="B290" s="93" t="s">
        <v>632</v>
      </c>
      <c r="C290" s="94"/>
      <c r="D290" s="94"/>
      <c r="E290" s="95"/>
      <c r="F290" s="96" t="s">
        <v>4599</v>
      </c>
    </row>
    <row r="291" spans="1:6" x14ac:dyDescent="0.25">
      <c r="A291" s="97" t="s">
        <v>633</v>
      </c>
      <c r="B291" s="98" t="s">
        <v>634</v>
      </c>
      <c r="C291" s="47"/>
      <c r="D291" s="47"/>
      <c r="E291" s="48"/>
      <c r="F291" s="99" t="s">
        <v>4599</v>
      </c>
    </row>
    <row r="292" spans="1:6" x14ac:dyDescent="0.25">
      <c r="A292" s="92" t="s">
        <v>635</v>
      </c>
      <c r="B292" s="93" t="s">
        <v>636</v>
      </c>
      <c r="C292" s="94"/>
      <c r="D292" s="94"/>
      <c r="E292" s="95"/>
      <c r="F292" s="96" t="s">
        <v>4599</v>
      </c>
    </row>
    <row r="293" spans="1:6" x14ac:dyDescent="0.25">
      <c r="A293" s="97" t="s">
        <v>637</v>
      </c>
      <c r="B293" s="98" t="s">
        <v>638</v>
      </c>
      <c r="C293" s="47"/>
      <c r="D293" s="47"/>
      <c r="E293" s="48"/>
      <c r="F293" s="99" t="s">
        <v>4599</v>
      </c>
    </row>
    <row r="294" spans="1:6" x14ac:dyDescent="0.25">
      <c r="A294" s="92" t="s">
        <v>639</v>
      </c>
      <c r="B294" s="93" t="s">
        <v>640</v>
      </c>
      <c r="C294" s="94"/>
      <c r="D294" s="94"/>
      <c r="E294" s="95"/>
      <c r="F294" s="96" t="s">
        <v>4599</v>
      </c>
    </row>
    <row r="295" spans="1:6" x14ac:dyDescent="0.25">
      <c r="A295" s="97" t="s">
        <v>641</v>
      </c>
      <c r="B295" s="98" t="s">
        <v>642</v>
      </c>
      <c r="C295" s="47"/>
      <c r="D295" s="47"/>
      <c r="E295" s="48"/>
      <c r="F295" s="99" t="s">
        <v>4599</v>
      </c>
    </row>
    <row r="296" spans="1:6" x14ac:dyDescent="0.25">
      <c r="A296" s="92" t="s">
        <v>643</v>
      </c>
      <c r="B296" s="93" t="s">
        <v>644</v>
      </c>
      <c r="C296" s="94"/>
      <c r="D296" s="94"/>
      <c r="E296" s="95"/>
      <c r="F296" s="96" t="s">
        <v>4599</v>
      </c>
    </row>
    <row r="297" spans="1:6" x14ac:dyDescent="0.25">
      <c r="A297" s="97" t="s">
        <v>645</v>
      </c>
      <c r="B297" s="98" t="s">
        <v>646</v>
      </c>
      <c r="C297" s="47"/>
      <c r="D297" s="47"/>
      <c r="E297" s="48"/>
      <c r="F297" s="99" t="s">
        <v>4599</v>
      </c>
    </row>
    <row r="298" spans="1:6" x14ac:dyDescent="0.25">
      <c r="A298" s="92" t="s">
        <v>647</v>
      </c>
      <c r="B298" s="93" t="s">
        <v>648</v>
      </c>
      <c r="C298" s="94"/>
      <c r="D298" s="94"/>
      <c r="E298" s="95"/>
      <c r="F298" s="96" t="s">
        <v>4599</v>
      </c>
    </row>
    <row r="299" spans="1:6" x14ac:dyDescent="0.25">
      <c r="A299" s="97" t="s">
        <v>649</v>
      </c>
      <c r="B299" s="98" t="s">
        <v>650</v>
      </c>
      <c r="C299" s="47"/>
      <c r="D299" s="47"/>
      <c r="E299" s="48"/>
      <c r="F299" s="99" t="s">
        <v>4599</v>
      </c>
    </row>
    <row r="300" spans="1:6" x14ac:dyDescent="0.25">
      <c r="A300" s="92" t="s">
        <v>651</v>
      </c>
      <c r="B300" s="93" t="s">
        <v>652</v>
      </c>
      <c r="C300" s="94"/>
      <c r="D300" s="94"/>
      <c r="E300" s="95"/>
      <c r="F300" s="96" t="s">
        <v>4599</v>
      </c>
    </row>
    <row r="301" spans="1:6" x14ac:dyDescent="0.25">
      <c r="A301" s="97" t="s">
        <v>653</v>
      </c>
      <c r="B301" s="98" t="s">
        <v>654</v>
      </c>
      <c r="C301" s="47"/>
      <c r="D301" s="47"/>
      <c r="E301" s="48"/>
      <c r="F301" s="99" t="s">
        <v>4599</v>
      </c>
    </row>
    <row r="302" spans="1:6" x14ac:dyDescent="0.25">
      <c r="A302" s="92" t="s">
        <v>655</v>
      </c>
      <c r="B302" s="93" t="s">
        <v>656</v>
      </c>
      <c r="C302" s="94"/>
      <c r="D302" s="94"/>
      <c r="E302" s="95"/>
      <c r="F302" s="96" t="s">
        <v>4599</v>
      </c>
    </row>
    <row r="303" spans="1:6" x14ac:dyDescent="0.25">
      <c r="A303" s="97" t="s">
        <v>657</v>
      </c>
      <c r="B303" s="98" t="s">
        <v>658</v>
      </c>
      <c r="C303" s="47"/>
      <c r="D303" s="47"/>
      <c r="E303" s="48"/>
      <c r="F303" s="99" t="s">
        <v>4599</v>
      </c>
    </row>
    <row r="304" spans="1:6" x14ac:dyDescent="0.25">
      <c r="A304" s="92" t="s">
        <v>659</v>
      </c>
      <c r="B304" s="93" t="s">
        <v>660</v>
      </c>
      <c r="C304" s="94"/>
      <c r="D304" s="94"/>
      <c r="E304" s="95"/>
      <c r="F304" s="96" t="s">
        <v>4599</v>
      </c>
    </row>
    <row r="305" spans="1:6" x14ac:dyDescent="0.25">
      <c r="A305" s="97" t="s">
        <v>661</v>
      </c>
      <c r="B305" s="98" t="s">
        <v>662</v>
      </c>
      <c r="C305" s="47"/>
      <c r="D305" s="47"/>
      <c r="E305" s="48"/>
      <c r="F305" s="99" t="s">
        <v>4599</v>
      </c>
    </row>
    <row r="306" spans="1:6" x14ac:dyDescent="0.25">
      <c r="A306" s="92" t="s">
        <v>663</v>
      </c>
      <c r="B306" s="93" t="s">
        <v>664</v>
      </c>
      <c r="C306" s="94"/>
      <c r="D306" s="94"/>
      <c r="E306" s="95"/>
      <c r="F306" s="96" t="s">
        <v>4599</v>
      </c>
    </row>
    <row r="307" spans="1:6" x14ac:dyDescent="0.25">
      <c r="A307" s="97" t="s">
        <v>665</v>
      </c>
      <c r="B307" s="98" t="s">
        <v>666</v>
      </c>
      <c r="C307" s="47"/>
      <c r="D307" s="47"/>
      <c r="E307" s="48"/>
      <c r="F307" s="99" t="s">
        <v>4599</v>
      </c>
    </row>
    <row r="308" spans="1:6" x14ac:dyDescent="0.25">
      <c r="A308" s="92" t="s">
        <v>667</v>
      </c>
      <c r="B308" s="93" t="s">
        <v>668</v>
      </c>
      <c r="C308" s="94"/>
      <c r="D308" s="94"/>
      <c r="E308" s="95"/>
      <c r="F308" s="96" t="s">
        <v>4599</v>
      </c>
    </row>
    <row r="309" spans="1:6" x14ac:dyDescent="0.25">
      <c r="A309" s="97" t="s">
        <v>669</v>
      </c>
      <c r="B309" s="98" t="s">
        <v>670</v>
      </c>
      <c r="C309" s="47"/>
      <c r="D309" s="47"/>
      <c r="E309" s="48"/>
      <c r="F309" s="99" t="s">
        <v>4599</v>
      </c>
    </row>
    <row r="310" spans="1:6" x14ac:dyDescent="0.25">
      <c r="A310" s="92" t="s">
        <v>671</v>
      </c>
      <c r="B310" s="93" t="s">
        <v>672</v>
      </c>
      <c r="C310" s="94"/>
      <c r="D310" s="94"/>
      <c r="E310" s="95"/>
      <c r="F310" s="96" t="s">
        <v>4599</v>
      </c>
    </row>
    <row r="311" spans="1:6" x14ac:dyDescent="0.25">
      <c r="A311" s="97" t="s">
        <v>673</v>
      </c>
      <c r="B311" s="98" t="s">
        <v>674</v>
      </c>
      <c r="C311" s="47"/>
      <c r="D311" s="47"/>
      <c r="E311" s="48"/>
      <c r="F311" s="99" t="s">
        <v>4599</v>
      </c>
    </row>
    <row r="312" spans="1:6" x14ac:dyDescent="0.25">
      <c r="A312" s="92" t="s">
        <v>675</v>
      </c>
      <c r="B312" s="93" t="s">
        <v>676</v>
      </c>
      <c r="C312" s="94"/>
      <c r="D312" s="94"/>
      <c r="E312" s="95"/>
      <c r="F312" s="96" t="s">
        <v>4599</v>
      </c>
    </row>
    <row r="313" spans="1:6" x14ac:dyDescent="0.25">
      <c r="A313" s="97" t="s">
        <v>677</v>
      </c>
      <c r="B313" s="98" t="s">
        <v>678</v>
      </c>
      <c r="C313" s="47"/>
      <c r="D313" s="47"/>
      <c r="E313" s="48"/>
      <c r="F313" s="99" t="s">
        <v>4599</v>
      </c>
    </row>
    <row r="314" spans="1:6" x14ac:dyDescent="0.25">
      <c r="A314" s="92" t="s">
        <v>679</v>
      </c>
      <c r="B314" s="93" t="s">
        <v>680</v>
      </c>
      <c r="C314" s="94"/>
      <c r="D314" s="94"/>
      <c r="E314" s="95"/>
      <c r="F314" s="96" t="s">
        <v>4599</v>
      </c>
    </row>
    <row r="315" spans="1:6" x14ac:dyDescent="0.25">
      <c r="A315" s="97" t="s">
        <v>681</v>
      </c>
      <c r="B315" s="98" t="s">
        <v>682</v>
      </c>
      <c r="C315" s="47"/>
      <c r="D315" s="47"/>
      <c r="E315" s="48"/>
      <c r="F315" s="99" t="s">
        <v>4599</v>
      </c>
    </row>
    <row r="316" spans="1:6" x14ac:dyDescent="0.25">
      <c r="A316" s="92" t="s">
        <v>683</v>
      </c>
      <c r="B316" s="93" t="s">
        <v>684</v>
      </c>
      <c r="C316" s="94"/>
      <c r="D316" s="94"/>
      <c r="E316" s="95"/>
      <c r="F316" s="96" t="s">
        <v>4599</v>
      </c>
    </row>
    <row r="317" spans="1:6" x14ac:dyDescent="0.25">
      <c r="A317" s="97" t="s">
        <v>685</v>
      </c>
      <c r="B317" s="98" t="s">
        <v>686</v>
      </c>
      <c r="C317" s="47"/>
      <c r="D317" s="47"/>
      <c r="E317" s="48"/>
      <c r="F317" s="99" t="s">
        <v>4599</v>
      </c>
    </row>
    <row r="318" spans="1:6" x14ac:dyDescent="0.25">
      <c r="A318" s="92" t="s">
        <v>687</v>
      </c>
      <c r="B318" s="93" t="s">
        <v>688</v>
      </c>
      <c r="C318" s="94"/>
      <c r="D318" s="94"/>
      <c r="E318" s="95"/>
      <c r="F318" s="96" t="s">
        <v>4599</v>
      </c>
    </row>
    <row r="319" spans="1:6" x14ac:dyDescent="0.25">
      <c r="A319" s="97" t="s">
        <v>689</v>
      </c>
      <c r="B319" s="98" t="s">
        <v>690</v>
      </c>
      <c r="C319" s="47"/>
      <c r="D319" s="47"/>
      <c r="E319" s="48"/>
      <c r="F319" s="99" t="s">
        <v>4599</v>
      </c>
    </row>
    <row r="320" spans="1:6" x14ac:dyDescent="0.25">
      <c r="A320" s="92" t="s">
        <v>691</v>
      </c>
      <c r="B320" s="93" t="s">
        <v>692</v>
      </c>
      <c r="C320" s="94"/>
      <c r="D320" s="94"/>
      <c r="E320" s="95"/>
      <c r="F320" s="96" t="s">
        <v>4599</v>
      </c>
    </row>
    <row r="321" spans="1:6" x14ac:dyDescent="0.25">
      <c r="A321" s="97" t="s">
        <v>693</v>
      </c>
      <c r="B321" s="98" t="s">
        <v>694</v>
      </c>
      <c r="C321" s="47"/>
      <c r="D321" s="47"/>
      <c r="E321" s="48"/>
      <c r="F321" s="99" t="s">
        <v>4599</v>
      </c>
    </row>
    <row r="322" spans="1:6" x14ac:dyDescent="0.25">
      <c r="A322" s="92" t="s">
        <v>695</v>
      </c>
      <c r="B322" s="93" t="s">
        <v>696</v>
      </c>
      <c r="C322" s="94"/>
      <c r="D322" s="94"/>
      <c r="E322" s="95"/>
      <c r="F322" s="96" t="s">
        <v>4599</v>
      </c>
    </row>
    <row r="323" spans="1:6" x14ac:dyDescent="0.25">
      <c r="A323" s="97" t="s">
        <v>697</v>
      </c>
      <c r="B323" s="98" t="s">
        <v>698</v>
      </c>
      <c r="C323" s="47"/>
      <c r="D323" s="47"/>
      <c r="E323" s="48"/>
      <c r="F323" s="99" t="s">
        <v>4599</v>
      </c>
    </row>
    <row r="324" spans="1:6" x14ac:dyDescent="0.25">
      <c r="A324" s="92" t="s">
        <v>699</v>
      </c>
      <c r="B324" s="93" t="s">
        <v>700</v>
      </c>
      <c r="C324" s="94"/>
      <c r="D324" s="94"/>
      <c r="E324" s="95"/>
      <c r="F324" s="96" t="s">
        <v>4599</v>
      </c>
    </row>
    <row r="325" spans="1:6" x14ac:dyDescent="0.25">
      <c r="A325" s="97" t="s">
        <v>701</v>
      </c>
      <c r="B325" s="98" t="s">
        <v>702</v>
      </c>
      <c r="C325" s="47"/>
      <c r="D325" s="47"/>
      <c r="E325" s="48"/>
      <c r="F325" s="99" t="s">
        <v>4599</v>
      </c>
    </row>
    <row r="326" spans="1:6" x14ac:dyDescent="0.25">
      <c r="A326" s="92" t="s">
        <v>703</v>
      </c>
      <c r="B326" s="93" t="s">
        <v>704</v>
      </c>
      <c r="C326" s="94"/>
      <c r="D326" s="94"/>
      <c r="E326" s="95"/>
      <c r="F326" s="96" t="s">
        <v>4599</v>
      </c>
    </row>
    <row r="327" spans="1:6" x14ac:dyDescent="0.25">
      <c r="A327" s="97" t="s">
        <v>705</v>
      </c>
      <c r="B327" s="98" t="s">
        <v>706</v>
      </c>
      <c r="C327" s="47"/>
      <c r="D327" s="47"/>
      <c r="E327" s="48"/>
      <c r="F327" s="99" t="s">
        <v>4599</v>
      </c>
    </row>
    <row r="328" spans="1:6" x14ac:dyDescent="0.25">
      <c r="A328" s="92" t="s">
        <v>707</v>
      </c>
      <c r="B328" s="93" t="s">
        <v>708</v>
      </c>
      <c r="C328" s="94"/>
      <c r="D328" s="94"/>
      <c r="E328" s="95"/>
      <c r="F328" s="96" t="s">
        <v>4599</v>
      </c>
    </row>
    <row r="329" spans="1:6" x14ac:dyDescent="0.25">
      <c r="A329" s="97" t="s">
        <v>709</v>
      </c>
      <c r="B329" s="98" t="s">
        <v>710</v>
      </c>
      <c r="C329" s="47"/>
      <c r="D329" s="47"/>
      <c r="E329" s="48"/>
      <c r="F329" s="99" t="s">
        <v>4599</v>
      </c>
    </row>
    <row r="330" spans="1:6" x14ac:dyDescent="0.25">
      <c r="A330" s="92" t="s">
        <v>711</v>
      </c>
      <c r="B330" s="93" t="s">
        <v>712</v>
      </c>
      <c r="C330" s="94"/>
      <c r="D330" s="94"/>
      <c r="E330" s="95"/>
      <c r="F330" s="96" t="s">
        <v>4599</v>
      </c>
    </row>
    <row r="331" spans="1:6" x14ac:dyDescent="0.25">
      <c r="A331" s="97" t="s">
        <v>713</v>
      </c>
      <c r="B331" s="98" t="s">
        <v>714</v>
      </c>
      <c r="C331" s="47"/>
      <c r="D331" s="47"/>
      <c r="E331" s="48"/>
      <c r="F331" s="99" t="s">
        <v>4599</v>
      </c>
    </row>
    <row r="332" spans="1:6" x14ac:dyDescent="0.25">
      <c r="A332" s="92" t="s">
        <v>715</v>
      </c>
      <c r="B332" s="93" t="s">
        <v>716</v>
      </c>
      <c r="C332" s="94"/>
      <c r="D332" s="94"/>
      <c r="E332" s="95"/>
      <c r="F332" s="96" t="s">
        <v>4599</v>
      </c>
    </row>
    <row r="333" spans="1:6" x14ac:dyDescent="0.25">
      <c r="A333" s="97" t="s">
        <v>717</v>
      </c>
      <c r="B333" s="98" t="s">
        <v>718</v>
      </c>
      <c r="C333" s="47"/>
      <c r="D333" s="47"/>
      <c r="E333" s="48"/>
      <c r="F333" s="99" t="s">
        <v>4599</v>
      </c>
    </row>
    <row r="334" spans="1:6" x14ac:dyDescent="0.25">
      <c r="A334" s="92" t="s">
        <v>719</v>
      </c>
      <c r="B334" s="93" t="s">
        <v>720</v>
      </c>
      <c r="C334" s="94"/>
      <c r="D334" s="94"/>
      <c r="E334" s="95"/>
      <c r="F334" s="96" t="s">
        <v>4599</v>
      </c>
    </row>
    <row r="335" spans="1:6" x14ac:dyDescent="0.25">
      <c r="A335" s="97" t="s">
        <v>721</v>
      </c>
      <c r="B335" s="98" t="s">
        <v>722</v>
      </c>
      <c r="C335" s="47"/>
      <c r="D335" s="47"/>
      <c r="E335" s="48"/>
      <c r="F335" s="99" t="s">
        <v>4599</v>
      </c>
    </row>
    <row r="336" spans="1:6" x14ac:dyDescent="0.25">
      <c r="A336" s="92" t="s">
        <v>723</v>
      </c>
      <c r="B336" s="93" t="s">
        <v>724</v>
      </c>
      <c r="C336" s="94"/>
      <c r="D336" s="94"/>
      <c r="E336" s="95"/>
      <c r="F336" s="96" t="s">
        <v>4599</v>
      </c>
    </row>
    <row r="337" spans="1:6" x14ac:dyDescent="0.25">
      <c r="A337" s="97" t="s">
        <v>725</v>
      </c>
      <c r="B337" s="98" t="s">
        <v>726</v>
      </c>
      <c r="C337" s="47"/>
      <c r="D337" s="47"/>
      <c r="E337" s="48"/>
      <c r="F337" s="99" t="s">
        <v>4599</v>
      </c>
    </row>
    <row r="338" spans="1:6" x14ac:dyDescent="0.25">
      <c r="A338" s="92" t="s">
        <v>727</v>
      </c>
      <c r="B338" s="93" t="s">
        <v>728</v>
      </c>
      <c r="C338" s="94"/>
      <c r="D338" s="94"/>
      <c r="E338" s="95"/>
      <c r="F338" s="96" t="s">
        <v>4599</v>
      </c>
    </row>
    <row r="339" spans="1:6" x14ac:dyDescent="0.25">
      <c r="A339" s="97" t="s">
        <v>729</v>
      </c>
      <c r="B339" s="98" t="s">
        <v>730</v>
      </c>
      <c r="C339" s="47"/>
      <c r="D339" s="47"/>
      <c r="E339" s="48"/>
      <c r="F339" s="99" t="s">
        <v>4599</v>
      </c>
    </row>
    <row r="340" spans="1:6" x14ac:dyDescent="0.25">
      <c r="A340" s="92" t="s">
        <v>731</v>
      </c>
      <c r="B340" s="93" t="s">
        <v>732</v>
      </c>
      <c r="C340" s="94"/>
      <c r="D340" s="94"/>
      <c r="E340" s="95"/>
      <c r="F340" s="96" t="s">
        <v>4599</v>
      </c>
    </row>
    <row r="341" spans="1:6" x14ac:dyDescent="0.25">
      <c r="A341" s="97" t="s">
        <v>733</v>
      </c>
      <c r="B341" s="98" t="s">
        <v>734</v>
      </c>
      <c r="C341" s="47"/>
      <c r="D341" s="47"/>
      <c r="E341" s="48"/>
      <c r="F341" s="99" t="s">
        <v>4599</v>
      </c>
    </row>
    <row r="342" spans="1:6" x14ac:dyDescent="0.25">
      <c r="A342" s="92" t="s">
        <v>735</v>
      </c>
      <c r="B342" s="93" t="s">
        <v>736</v>
      </c>
      <c r="C342" s="94"/>
      <c r="D342" s="94"/>
      <c r="E342" s="95"/>
      <c r="F342" s="96" t="s">
        <v>4599</v>
      </c>
    </row>
    <row r="343" spans="1:6" x14ac:dyDescent="0.25">
      <c r="A343" s="97" t="s">
        <v>737</v>
      </c>
      <c r="B343" s="98" t="s">
        <v>738</v>
      </c>
      <c r="C343" s="47"/>
      <c r="D343" s="47"/>
      <c r="E343" s="48"/>
      <c r="F343" s="99" t="s">
        <v>4599</v>
      </c>
    </row>
    <row r="344" spans="1:6" x14ac:dyDescent="0.25">
      <c r="A344" s="92" t="s">
        <v>739</v>
      </c>
      <c r="B344" s="93" t="s">
        <v>740</v>
      </c>
      <c r="C344" s="94"/>
      <c r="D344" s="94"/>
      <c r="E344" s="95"/>
      <c r="F344" s="96" t="s">
        <v>4599</v>
      </c>
    </row>
    <row r="345" spans="1:6" x14ac:dyDescent="0.25">
      <c r="A345" s="97" t="s">
        <v>741</v>
      </c>
      <c r="B345" s="98" t="s">
        <v>742</v>
      </c>
      <c r="C345" s="47"/>
      <c r="D345" s="47"/>
      <c r="E345" s="48"/>
      <c r="F345" s="99" t="s">
        <v>4599</v>
      </c>
    </row>
    <row r="346" spans="1:6" x14ac:dyDescent="0.25">
      <c r="A346" s="92" t="s">
        <v>743</v>
      </c>
      <c r="B346" s="93" t="s">
        <v>744</v>
      </c>
      <c r="C346" s="94"/>
      <c r="D346" s="94"/>
      <c r="E346" s="95"/>
      <c r="F346" s="96" t="s">
        <v>4599</v>
      </c>
    </row>
    <row r="347" spans="1:6" x14ac:dyDescent="0.25">
      <c r="A347" s="97" t="s">
        <v>745</v>
      </c>
      <c r="B347" s="98" t="s">
        <v>746</v>
      </c>
      <c r="C347" s="47"/>
      <c r="D347" s="47"/>
      <c r="E347" s="48"/>
      <c r="F347" s="99" t="s">
        <v>4599</v>
      </c>
    </row>
    <row r="348" spans="1:6" x14ac:dyDescent="0.25">
      <c r="A348" s="92" t="s">
        <v>747</v>
      </c>
      <c r="B348" s="93" t="s">
        <v>748</v>
      </c>
      <c r="C348" s="94"/>
      <c r="D348" s="94"/>
      <c r="E348" s="95"/>
      <c r="F348" s="96" t="s">
        <v>4599</v>
      </c>
    </row>
    <row r="349" spans="1:6" x14ac:dyDescent="0.25">
      <c r="A349" s="97" t="s">
        <v>749</v>
      </c>
      <c r="B349" s="98" t="s">
        <v>750</v>
      </c>
      <c r="C349" s="47"/>
      <c r="D349" s="47"/>
      <c r="E349" s="48"/>
      <c r="F349" s="99" t="s">
        <v>4599</v>
      </c>
    </row>
    <row r="350" spans="1:6" x14ac:dyDescent="0.25">
      <c r="A350" s="92" t="s">
        <v>751</v>
      </c>
      <c r="B350" s="93" t="s">
        <v>752</v>
      </c>
      <c r="C350" s="94"/>
      <c r="D350" s="94"/>
      <c r="E350" s="95"/>
      <c r="F350" s="96" t="s">
        <v>4599</v>
      </c>
    </row>
    <row r="351" spans="1:6" x14ac:dyDescent="0.25">
      <c r="A351" s="97" t="s">
        <v>753</v>
      </c>
      <c r="B351" s="98" t="s">
        <v>754</v>
      </c>
      <c r="C351" s="47"/>
      <c r="D351" s="47"/>
      <c r="E351" s="48"/>
      <c r="F351" s="99" t="s">
        <v>4599</v>
      </c>
    </row>
    <row r="352" spans="1:6" x14ac:dyDescent="0.25">
      <c r="A352" s="92" t="s">
        <v>755</v>
      </c>
      <c r="B352" s="93" t="s">
        <v>756</v>
      </c>
      <c r="C352" s="94"/>
      <c r="D352" s="94"/>
      <c r="E352" s="95"/>
      <c r="F352" s="96" t="s">
        <v>4599</v>
      </c>
    </row>
    <row r="353" spans="1:6" x14ac:dyDescent="0.25">
      <c r="A353" s="97" t="s">
        <v>757</v>
      </c>
      <c r="B353" s="98" t="s">
        <v>758</v>
      </c>
      <c r="C353" s="47"/>
      <c r="D353" s="47"/>
      <c r="E353" s="48"/>
      <c r="F353" s="99" t="s">
        <v>4599</v>
      </c>
    </row>
    <row r="354" spans="1:6" x14ac:dyDescent="0.25">
      <c r="A354" s="92" t="s">
        <v>759</v>
      </c>
      <c r="B354" s="93" t="s">
        <v>760</v>
      </c>
      <c r="C354" s="94"/>
      <c r="D354" s="94"/>
      <c r="E354" s="95"/>
      <c r="F354" s="96" t="s">
        <v>4599</v>
      </c>
    </row>
    <row r="355" spans="1:6" x14ac:dyDescent="0.25">
      <c r="A355" s="97" t="s">
        <v>761</v>
      </c>
      <c r="B355" s="98" t="s">
        <v>762</v>
      </c>
      <c r="C355" s="47"/>
      <c r="D355" s="47"/>
      <c r="E355" s="48"/>
      <c r="F355" s="99" t="s">
        <v>4599</v>
      </c>
    </row>
    <row r="356" spans="1:6" x14ac:dyDescent="0.25">
      <c r="A356" s="92" t="s">
        <v>763</v>
      </c>
      <c r="B356" s="93" t="s">
        <v>764</v>
      </c>
      <c r="C356" s="94"/>
      <c r="D356" s="94"/>
      <c r="E356" s="95"/>
      <c r="F356" s="96" t="s">
        <v>4599</v>
      </c>
    </row>
    <row r="357" spans="1:6" x14ac:dyDescent="0.25">
      <c r="A357" s="97" t="s">
        <v>765</v>
      </c>
      <c r="B357" s="98" t="s">
        <v>766</v>
      </c>
      <c r="C357" s="47"/>
      <c r="D357" s="47"/>
      <c r="E357" s="48"/>
      <c r="F357" s="99" t="s">
        <v>4599</v>
      </c>
    </row>
    <row r="358" spans="1:6" x14ac:dyDescent="0.25">
      <c r="A358" s="92" t="s">
        <v>767</v>
      </c>
      <c r="B358" s="93" t="s">
        <v>768</v>
      </c>
      <c r="C358" s="94"/>
      <c r="D358" s="94"/>
      <c r="E358" s="95"/>
      <c r="F358" s="96" t="s">
        <v>4599</v>
      </c>
    </row>
    <row r="359" spans="1:6" x14ac:dyDescent="0.25">
      <c r="A359" s="97" t="s">
        <v>769</v>
      </c>
      <c r="B359" s="98" t="s">
        <v>770</v>
      </c>
      <c r="C359" s="47"/>
      <c r="D359" s="47"/>
      <c r="E359" s="48"/>
      <c r="F359" s="99" t="s">
        <v>4599</v>
      </c>
    </row>
    <row r="360" spans="1:6" x14ac:dyDescent="0.25">
      <c r="A360" s="92" t="s">
        <v>771</v>
      </c>
      <c r="B360" s="93" t="s">
        <v>772</v>
      </c>
      <c r="C360" s="94"/>
      <c r="D360" s="94"/>
      <c r="E360" s="95"/>
      <c r="F360" s="96" t="s">
        <v>4599</v>
      </c>
    </row>
    <row r="361" spans="1:6" x14ac:dyDescent="0.25">
      <c r="A361" s="97" t="s">
        <v>773</v>
      </c>
      <c r="B361" s="98" t="s">
        <v>774</v>
      </c>
      <c r="C361" s="47"/>
      <c r="D361" s="47"/>
      <c r="E361" s="48"/>
      <c r="F361" s="99" t="s">
        <v>4599</v>
      </c>
    </row>
    <row r="362" spans="1:6" x14ac:dyDescent="0.25">
      <c r="A362" s="92" t="s">
        <v>775</v>
      </c>
      <c r="B362" s="93" t="s">
        <v>776</v>
      </c>
      <c r="C362" s="94"/>
      <c r="D362" s="94"/>
      <c r="E362" s="95"/>
      <c r="F362" s="96" t="s">
        <v>4599</v>
      </c>
    </row>
    <row r="363" spans="1:6" x14ac:dyDescent="0.25">
      <c r="A363" s="97" t="s">
        <v>777</v>
      </c>
      <c r="B363" s="98" t="s">
        <v>778</v>
      </c>
      <c r="C363" s="47"/>
      <c r="D363" s="47"/>
      <c r="E363" s="48"/>
      <c r="F363" s="99" t="s">
        <v>4599</v>
      </c>
    </row>
    <row r="364" spans="1:6" x14ac:dyDescent="0.25">
      <c r="A364" s="92" t="s">
        <v>779</v>
      </c>
      <c r="B364" s="93" t="s">
        <v>780</v>
      </c>
      <c r="C364" s="94"/>
      <c r="D364" s="94"/>
      <c r="E364" s="95"/>
      <c r="F364" s="96" t="s">
        <v>4599</v>
      </c>
    </row>
    <row r="365" spans="1:6" x14ac:dyDescent="0.25">
      <c r="A365" s="97" t="s">
        <v>781</v>
      </c>
      <c r="B365" s="98" t="s">
        <v>782</v>
      </c>
      <c r="C365" s="47"/>
      <c r="D365" s="47"/>
      <c r="E365" s="48"/>
      <c r="F365" s="99" t="s">
        <v>4599</v>
      </c>
    </row>
    <row r="366" spans="1:6" x14ac:dyDescent="0.25">
      <c r="A366" s="92" t="s">
        <v>783</v>
      </c>
      <c r="B366" s="93" t="s">
        <v>784</v>
      </c>
      <c r="C366" s="94"/>
      <c r="D366" s="94"/>
      <c r="E366" s="95"/>
      <c r="F366" s="96" t="s">
        <v>4599</v>
      </c>
    </row>
    <row r="367" spans="1:6" x14ac:dyDescent="0.25">
      <c r="A367" s="97" t="s">
        <v>785</v>
      </c>
      <c r="B367" s="98" t="s">
        <v>786</v>
      </c>
      <c r="C367" s="47"/>
      <c r="D367" s="47"/>
      <c r="E367" s="48"/>
      <c r="F367" s="99" t="s">
        <v>4599</v>
      </c>
    </row>
    <row r="368" spans="1:6" x14ac:dyDescent="0.25">
      <c r="A368" s="92" t="s">
        <v>787</v>
      </c>
      <c r="B368" s="93" t="s">
        <v>788</v>
      </c>
      <c r="C368" s="94"/>
      <c r="D368" s="94"/>
      <c r="E368" s="95"/>
      <c r="F368" s="96" t="s">
        <v>4599</v>
      </c>
    </row>
    <row r="369" spans="1:6" x14ac:dyDescent="0.25">
      <c r="A369" s="97" t="s">
        <v>789</v>
      </c>
      <c r="B369" s="98" t="s">
        <v>790</v>
      </c>
      <c r="C369" s="47"/>
      <c r="D369" s="47"/>
      <c r="E369" s="48"/>
      <c r="F369" s="99" t="s">
        <v>4599</v>
      </c>
    </row>
    <row r="370" spans="1:6" x14ac:dyDescent="0.25">
      <c r="A370" s="92" t="s">
        <v>791</v>
      </c>
      <c r="B370" s="93" t="s">
        <v>792</v>
      </c>
      <c r="C370" s="94"/>
      <c r="D370" s="94"/>
      <c r="E370" s="95"/>
      <c r="F370" s="96" t="s">
        <v>4599</v>
      </c>
    </row>
    <row r="371" spans="1:6" x14ac:dyDescent="0.25">
      <c r="A371" s="97" t="s">
        <v>793</v>
      </c>
      <c r="B371" s="98" t="s">
        <v>794</v>
      </c>
      <c r="C371" s="47"/>
      <c r="D371" s="47"/>
      <c r="E371" s="48"/>
      <c r="F371" s="99" t="s">
        <v>4599</v>
      </c>
    </row>
    <row r="372" spans="1:6" x14ac:dyDescent="0.25">
      <c r="A372" s="92" t="s">
        <v>795</v>
      </c>
      <c r="B372" s="93" t="s">
        <v>796</v>
      </c>
      <c r="C372" s="94"/>
      <c r="D372" s="94"/>
      <c r="E372" s="95"/>
      <c r="F372" s="96" t="s">
        <v>4599</v>
      </c>
    </row>
    <row r="373" spans="1:6" x14ac:dyDescent="0.25">
      <c r="A373" s="97" t="s">
        <v>797</v>
      </c>
      <c r="B373" s="98" t="s">
        <v>798</v>
      </c>
      <c r="C373" s="47"/>
      <c r="D373" s="47"/>
      <c r="E373" s="48"/>
      <c r="F373" s="99" t="s">
        <v>4599</v>
      </c>
    </row>
    <row r="374" spans="1:6" x14ac:dyDescent="0.25">
      <c r="A374" s="92" t="s">
        <v>799</v>
      </c>
      <c r="B374" s="93" t="s">
        <v>800</v>
      </c>
      <c r="C374" s="94"/>
      <c r="D374" s="94"/>
      <c r="E374" s="95"/>
      <c r="F374" s="96" t="s">
        <v>4599</v>
      </c>
    </row>
    <row r="375" spans="1:6" x14ac:dyDescent="0.25">
      <c r="A375" s="97" t="s">
        <v>801</v>
      </c>
      <c r="B375" s="98" t="s">
        <v>802</v>
      </c>
      <c r="C375" s="47"/>
      <c r="D375" s="47"/>
      <c r="E375" s="48"/>
      <c r="F375" s="99" t="s">
        <v>4599</v>
      </c>
    </row>
    <row r="376" spans="1:6" x14ac:dyDescent="0.25">
      <c r="A376" s="92" t="s">
        <v>803</v>
      </c>
      <c r="B376" s="93" t="s">
        <v>804</v>
      </c>
      <c r="C376" s="94"/>
      <c r="D376" s="94"/>
      <c r="E376" s="95"/>
      <c r="F376" s="96" t="s">
        <v>4599</v>
      </c>
    </row>
    <row r="377" spans="1:6" x14ac:dyDescent="0.25">
      <c r="A377" s="97" t="s">
        <v>805</v>
      </c>
      <c r="B377" s="98" t="s">
        <v>806</v>
      </c>
      <c r="C377" s="47"/>
      <c r="D377" s="47"/>
      <c r="E377" s="48"/>
      <c r="F377" s="99" t="s">
        <v>4599</v>
      </c>
    </row>
    <row r="378" spans="1:6" x14ac:dyDescent="0.25">
      <c r="A378" s="92" t="s">
        <v>807</v>
      </c>
      <c r="B378" s="93" t="s">
        <v>808</v>
      </c>
      <c r="C378" s="94"/>
      <c r="D378" s="94"/>
      <c r="E378" s="95"/>
      <c r="F378" s="96" t="s">
        <v>4599</v>
      </c>
    </row>
    <row r="379" spans="1:6" x14ac:dyDescent="0.25">
      <c r="A379" s="97" t="s">
        <v>809</v>
      </c>
      <c r="B379" s="98" t="s">
        <v>810</v>
      </c>
      <c r="C379" s="47"/>
      <c r="D379" s="47"/>
      <c r="E379" s="48"/>
      <c r="F379" s="99" t="s">
        <v>4599</v>
      </c>
    </row>
    <row r="380" spans="1:6" x14ac:dyDescent="0.25">
      <c r="A380" s="92" t="s">
        <v>811</v>
      </c>
      <c r="B380" s="93" t="s">
        <v>812</v>
      </c>
      <c r="C380" s="94"/>
      <c r="D380" s="94"/>
      <c r="E380" s="95"/>
      <c r="F380" s="96" t="s">
        <v>4599</v>
      </c>
    </row>
    <row r="381" spans="1:6" x14ac:dyDescent="0.25">
      <c r="A381" s="97" t="s">
        <v>813</v>
      </c>
      <c r="B381" s="98" t="s">
        <v>814</v>
      </c>
      <c r="C381" s="47"/>
      <c r="D381" s="47"/>
      <c r="E381" s="48"/>
      <c r="F381" s="99" t="s">
        <v>4599</v>
      </c>
    </row>
    <row r="382" spans="1:6" x14ac:dyDescent="0.25">
      <c r="A382" s="92" t="s">
        <v>815</v>
      </c>
      <c r="B382" s="93" t="s">
        <v>816</v>
      </c>
      <c r="C382" s="94"/>
      <c r="D382" s="94"/>
      <c r="E382" s="95"/>
      <c r="F382" s="96" t="s">
        <v>4599</v>
      </c>
    </row>
    <row r="383" spans="1:6" x14ac:dyDescent="0.25">
      <c r="A383" s="97" t="s">
        <v>817</v>
      </c>
      <c r="B383" s="98" t="s">
        <v>818</v>
      </c>
      <c r="C383" s="47"/>
      <c r="D383" s="47"/>
      <c r="E383" s="48"/>
      <c r="F383" s="99" t="s">
        <v>4599</v>
      </c>
    </row>
    <row r="384" spans="1:6" x14ac:dyDescent="0.25">
      <c r="A384" s="92" t="s">
        <v>819</v>
      </c>
      <c r="B384" s="93" t="s">
        <v>820</v>
      </c>
      <c r="C384" s="94"/>
      <c r="D384" s="94"/>
      <c r="E384" s="95"/>
      <c r="F384" s="96" t="s">
        <v>4599</v>
      </c>
    </row>
    <row r="385" spans="1:6" x14ac:dyDescent="0.25">
      <c r="A385" s="97" t="s">
        <v>821</v>
      </c>
      <c r="B385" s="98" t="s">
        <v>822</v>
      </c>
      <c r="C385" s="47"/>
      <c r="D385" s="47"/>
      <c r="E385" s="48"/>
      <c r="F385" s="99" t="s">
        <v>4599</v>
      </c>
    </row>
    <row r="386" spans="1:6" x14ac:dyDescent="0.25">
      <c r="A386" s="92" t="s">
        <v>823</v>
      </c>
      <c r="B386" s="93" t="s">
        <v>824</v>
      </c>
      <c r="C386" s="94"/>
      <c r="D386" s="94"/>
      <c r="E386" s="95"/>
      <c r="F386" s="96" t="s">
        <v>4599</v>
      </c>
    </row>
    <row r="387" spans="1:6" x14ac:dyDescent="0.25">
      <c r="A387" s="97" t="s">
        <v>825</v>
      </c>
      <c r="B387" s="98" t="s">
        <v>826</v>
      </c>
      <c r="C387" s="47"/>
      <c r="D387" s="47"/>
      <c r="E387" s="48"/>
      <c r="F387" s="99" t="s">
        <v>4599</v>
      </c>
    </row>
    <row r="388" spans="1:6" x14ac:dyDescent="0.25">
      <c r="A388" s="92" t="s">
        <v>827</v>
      </c>
      <c r="B388" s="93" t="s">
        <v>828</v>
      </c>
      <c r="C388" s="94"/>
      <c r="D388" s="94"/>
      <c r="E388" s="95"/>
      <c r="F388" s="96" t="s">
        <v>4599</v>
      </c>
    </row>
    <row r="389" spans="1:6" x14ac:dyDescent="0.25">
      <c r="A389" s="97" t="s">
        <v>829</v>
      </c>
      <c r="B389" s="98" t="s">
        <v>830</v>
      </c>
      <c r="C389" s="47"/>
      <c r="D389" s="47"/>
      <c r="E389" s="48"/>
      <c r="F389" s="99" t="s">
        <v>4599</v>
      </c>
    </row>
    <row r="390" spans="1:6" x14ac:dyDescent="0.25">
      <c r="A390" s="92" t="s">
        <v>831</v>
      </c>
      <c r="B390" s="93" t="s">
        <v>832</v>
      </c>
      <c r="C390" s="94"/>
      <c r="D390" s="94"/>
      <c r="E390" s="95"/>
      <c r="F390" s="96" t="s">
        <v>4599</v>
      </c>
    </row>
    <row r="391" spans="1:6" x14ac:dyDescent="0.25">
      <c r="A391" s="97" t="s">
        <v>833</v>
      </c>
      <c r="B391" s="98" t="s">
        <v>834</v>
      </c>
      <c r="C391" s="47"/>
      <c r="D391" s="47"/>
      <c r="E391" s="48"/>
      <c r="F391" s="99" t="s">
        <v>4599</v>
      </c>
    </row>
    <row r="392" spans="1:6" x14ac:dyDescent="0.25">
      <c r="A392" s="92" t="s">
        <v>835</v>
      </c>
      <c r="B392" s="93" t="s">
        <v>836</v>
      </c>
      <c r="C392" s="94"/>
      <c r="D392" s="94"/>
      <c r="E392" s="95"/>
      <c r="F392" s="96" t="s">
        <v>4599</v>
      </c>
    </row>
    <row r="393" spans="1:6" x14ac:dyDescent="0.25">
      <c r="A393" s="97" t="s">
        <v>837</v>
      </c>
      <c r="B393" s="98" t="s">
        <v>838</v>
      </c>
      <c r="C393" s="47"/>
      <c r="D393" s="47"/>
      <c r="E393" s="48"/>
      <c r="F393" s="99" t="s">
        <v>4599</v>
      </c>
    </row>
    <row r="394" spans="1:6" x14ac:dyDescent="0.25">
      <c r="A394" s="92" t="s">
        <v>839</v>
      </c>
      <c r="B394" s="93" t="s">
        <v>840</v>
      </c>
      <c r="C394" s="94"/>
      <c r="D394" s="94"/>
      <c r="E394" s="95"/>
      <c r="F394" s="96" t="s">
        <v>4599</v>
      </c>
    </row>
    <row r="395" spans="1:6" x14ac:dyDescent="0.25">
      <c r="A395" s="97" t="s">
        <v>841</v>
      </c>
      <c r="B395" s="98" t="s">
        <v>842</v>
      </c>
      <c r="C395" s="47"/>
      <c r="D395" s="47"/>
      <c r="E395" s="48"/>
      <c r="F395" s="99" t="s">
        <v>4599</v>
      </c>
    </row>
    <row r="396" spans="1:6" x14ac:dyDescent="0.25">
      <c r="A396" s="92" t="s">
        <v>843</v>
      </c>
      <c r="B396" s="93" t="s">
        <v>844</v>
      </c>
      <c r="C396" s="94"/>
      <c r="D396" s="94"/>
      <c r="E396" s="95"/>
      <c r="F396" s="96" t="s">
        <v>4599</v>
      </c>
    </row>
    <row r="397" spans="1:6" x14ac:dyDescent="0.25">
      <c r="A397" s="97" t="s">
        <v>845</v>
      </c>
      <c r="B397" s="98" t="s">
        <v>846</v>
      </c>
      <c r="C397" s="47"/>
      <c r="D397" s="47"/>
      <c r="E397" s="48"/>
      <c r="F397" s="99" t="s">
        <v>4599</v>
      </c>
    </row>
    <row r="398" spans="1:6" x14ac:dyDescent="0.25">
      <c r="A398" s="92" t="s">
        <v>847</v>
      </c>
      <c r="B398" s="93" t="s">
        <v>848</v>
      </c>
      <c r="C398" s="94"/>
      <c r="D398" s="94"/>
      <c r="E398" s="95"/>
      <c r="F398" s="96" t="s">
        <v>4599</v>
      </c>
    </row>
    <row r="399" spans="1:6" x14ac:dyDescent="0.25">
      <c r="A399" s="97" t="s">
        <v>849</v>
      </c>
      <c r="B399" s="98" t="s">
        <v>850</v>
      </c>
      <c r="C399" s="47"/>
      <c r="D399" s="47"/>
      <c r="E399" s="48"/>
      <c r="F399" s="99" t="s">
        <v>4599</v>
      </c>
    </row>
    <row r="400" spans="1:6" x14ac:dyDescent="0.25">
      <c r="A400" s="92" t="s">
        <v>851</v>
      </c>
      <c r="B400" s="93" t="s">
        <v>852</v>
      </c>
      <c r="C400" s="94"/>
      <c r="D400" s="94"/>
      <c r="E400" s="95"/>
      <c r="F400" s="96" t="s">
        <v>4599</v>
      </c>
    </row>
    <row r="401" spans="1:6" x14ac:dyDescent="0.25">
      <c r="A401" s="97" t="s">
        <v>853</v>
      </c>
      <c r="B401" s="98" t="s">
        <v>854</v>
      </c>
      <c r="C401" s="47"/>
      <c r="D401" s="47"/>
      <c r="E401" s="48"/>
      <c r="F401" s="99" t="s">
        <v>4599</v>
      </c>
    </row>
    <row r="402" spans="1:6" x14ac:dyDescent="0.25">
      <c r="A402" s="92" t="s">
        <v>855</v>
      </c>
      <c r="B402" s="93" t="s">
        <v>856</v>
      </c>
      <c r="C402" s="94"/>
      <c r="D402" s="94"/>
      <c r="E402" s="95"/>
      <c r="F402" s="96" t="s">
        <v>4599</v>
      </c>
    </row>
    <row r="403" spans="1:6" x14ac:dyDescent="0.25">
      <c r="A403" s="97" t="s">
        <v>857</v>
      </c>
      <c r="B403" s="98" t="s">
        <v>858</v>
      </c>
      <c r="C403" s="47"/>
      <c r="D403" s="47"/>
      <c r="E403" s="48"/>
      <c r="F403" s="99" t="s">
        <v>4599</v>
      </c>
    </row>
    <row r="404" spans="1:6" x14ac:dyDescent="0.25">
      <c r="A404" s="92" t="s">
        <v>859</v>
      </c>
      <c r="B404" s="93" t="s">
        <v>860</v>
      </c>
      <c r="C404" s="94"/>
      <c r="D404" s="94"/>
      <c r="E404" s="95"/>
      <c r="F404" s="96" t="s">
        <v>4599</v>
      </c>
    </row>
    <row r="405" spans="1:6" x14ac:dyDescent="0.25">
      <c r="A405" s="97" t="s">
        <v>861</v>
      </c>
      <c r="B405" s="98" t="s">
        <v>862</v>
      </c>
      <c r="C405" s="47"/>
      <c r="D405" s="47"/>
      <c r="E405" s="48"/>
      <c r="F405" s="99" t="s">
        <v>4599</v>
      </c>
    </row>
    <row r="406" spans="1:6" x14ac:dyDescent="0.25">
      <c r="A406" s="92" t="s">
        <v>863</v>
      </c>
      <c r="B406" s="93" t="s">
        <v>864</v>
      </c>
      <c r="C406" s="94"/>
      <c r="D406" s="94"/>
      <c r="E406" s="95"/>
      <c r="F406" s="96" t="s">
        <v>4599</v>
      </c>
    </row>
    <row r="407" spans="1:6" x14ac:dyDescent="0.25">
      <c r="A407" s="97" t="s">
        <v>865</v>
      </c>
      <c r="B407" s="98" t="s">
        <v>866</v>
      </c>
      <c r="C407" s="47"/>
      <c r="D407" s="47"/>
      <c r="E407" s="48"/>
      <c r="F407" s="99" t="s">
        <v>4599</v>
      </c>
    </row>
    <row r="408" spans="1:6" x14ac:dyDescent="0.25">
      <c r="A408" s="92" t="s">
        <v>867</v>
      </c>
      <c r="B408" s="93" t="s">
        <v>868</v>
      </c>
      <c r="C408" s="94"/>
      <c r="D408" s="94"/>
      <c r="E408" s="95"/>
      <c r="F408" s="96" t="s">
        <v>4599</v>
      </c>
    </row>
    <row r="409" spans="1:6" x14ac:dyDescent="0.25">
      <c r="A409" s="97" t="s">
        <v>869</v>
      </c>
      <c r="B409" s="98" t="s">
        <v>870</v>
      </c>
      <c r="C409" s="47"/>
      <c r="D409" s="47"/>
      <c r="E409" s="48"/>
      <c r="F409" s="99" t="s">
        <v>4599</v>
      </c>
    </row>
    <row r="410" spans="1:6" x14ac:dyDescent="0.25">
      <c r="A410" s="92" t="s">
        <v>871</v>
      </c>
      <c r="B410" s="93" t="s">
        <v>872</v>
      </c>
      <c r="C410" s="94"/>
      <c r="D410" s="94"/>
      <c r="E410" s="95"/>
      <c r="F410" s="96" t="s">
        <v>4599</v>
      </c>
    </row>
    <row r="411" spans="1:6" x14ac:dyDescent="0.25">
      <c r="A411" s="97" t="s">
        <v>873</v>
      </c>
      <c r="B411" s="98" t="s">
        <v>874</v>
      </c>
      <c r="C411" s="47"/>
      <c r="D411" s="47"/>
      <c r="E411" s="48"/>
      <c r="F411" s="99" t="s">
        <v>4599</v>
      </c>
    </row>
    <row r="412" spans="1:6" x14ac:dyDescent="0.25">
      <c r="A412" s="92" t="s">
        <v>875</v>
      </c>
      <c r="B412" s="93" t="s">
        <v>876</v>
      </c>
      <c r="C412" s="94"/>
      <c r="D412" s="94"/>
      <c r="E412" s="95"/>
      <c r="F412" s="96" t="s">
        <v>4599</v>
      </c>
    </row>
    <row r="413" spans="1:6" x14ac:dyDescent="0.25">
      <c r="A413" s="97" t="s">
        <v>877</v>
      </c>
      <c r="B413" s="98" t="s">
        <v>878</v>
      </c>
      <c r="C413" s="47"/>
      <c r="D413" s="47"/>
      <c r="E413" s="48"/>
      <c r="F413" s="99" t="s">
        <v>4599</v>
      </c>
    </row>
    <row r="414" spans="1:6" x14ac:dyDescent="0.25">
      <c r="A414" s="92" t="s">
        <v>879</v>
      </c>
      <c r="B414" s="93" t="s">
        <v>880</v>
      </c>
      <c r="C414" s="94"/>
      <c r="D414" s="94"/>
      <c r="E414" s="95"/>
      <c r="F414" s="96" t="s">
        <v>4599</v>
      </c>
    </row>
    <row r="415" spans="1:6" x14ac:dyDescent="0.25">
      <c r="A415" s="97" t="s">
        <v>881</v>
      </c>
      <c r="B415" s="98" t="s">
        <v>882</v>
      </c>
      <c r="C415" s="47"/>
      <c r="D415" s="47"/>
      <c r="E415" s="48"/>
      <c r="F415" s="99" t="s">
        <v>4599</v>
      </c>
    </row>
    <row r="416" spans="1:6" x14ac:dyDescent="0.25">
      <c r="A416" s="92" t="s">
        <v>883</v>
      </c>
      <c r="B416" s="93" t="s">
        <v>884</v>
      </c>
      <c r="C416" s="94"/>
      <c r="D416" s="94"/>
      <c r="E416" s="95"/>
      <c r="F416" s="96" t="s">
        <v>4599</v>
      </c>
    </row>
    <row r="417" spans="1:6" x14ac:dyDescent="0.25">
      <c r="A417" s="97" t="s">
        <v>885</v>
      </c>
      <c r="B417" s="98" t="s">
        <v>886</v>
      </c>
      <c r="C417" s="47"/>
      <c r="D417" s="47"/>
      <c r="E417" s="48"/>
      <c r="F417" s="99" t="s">
        <v>4599</v>
      </c>
    </row>
    <row r="418" spans="1:6" x14ac:dyDescent="0.25">
      <c r="A418" s="92" t="s">
        <v>887</v>
      </c>
      <c r="B418" s="93" t="s">
        <v>888</v>
      </c>
      <c r="C418" s="94"/>
      <c r="D418" s="94"/>
      <c r="E418" s="95"/>
      <c r="F418" s="96" t="s">
        <v>4599</v>
      </c>
    </row>
    <row r="419" spans="1:6" x14ac:dyDescent="0.25">
      <c r="A419" s="97" t="s">
        <v>889</v>
      </c>
      <c r="B419" s="98" t="s">
        <v>890</v>
      </c>
      <c r="C419" s="47"/>
      <c r="D419" s="47"/>
      <c r="E419" s="48"/>
      <c r="F419" s="99" t="s">
        <v>4599</v>
      </c>
    </row>
    <row r="420" spans="1:6" x14ac:dyDescent="0.25">
      <c r="A420" s="92" t="s">
        <v>891</v>
      </c>
      <c r="B420" s="93" t="s">
        <v>892</v>
      </c>
      <c r="C420" s="94"/>
      <c r="D420" s="94"/>
      <c r="E420" s="95"/>
      <c r="F420" s="96" t="s">
        <v>4599</v>
      </c>
    </row>
    <row r="421" spans="1:6" x14ac:dyDescent="0.25">
      <c r="A421" s="97" t="s">
        <v>893</v>
      </c>
      <c r="B421" s="98" t="s">
        <v>894</v>
      </c>
      <c r="C421" s="47"/>
      <c r="D421" s="47"/>
      <c r="E421" s="48"/>
      <c r="F421" s="99" t="s">
        <v>4599</v>
      </c>
    </row>
    <row r="422" spans="1:6" x14ac:dyDescent="0.25">
      <c r="A422" s="92" t="s">
        <v>895</v>
      </c>
      <c r="B422" s="93" t="s">
        <v>896</v>
      </c>
      <c r="C422" s="94"/>
      <c r="D422" s="94"/>
      <c r="E422" s="95"/>
      <c r="F422" s="96" t="s">
        <v>4599</v>
      </c>
    </row>
    <row r="423" spans="1:6" x14ac:dyDescent="0.25">
      <c r="A423" s="97" t="s">
        <v>897</v>
      </c>
      <c r="B423" s="98" t="s">
        <v>898</v>
      </c>
      <c r="C423" s="47"/>
      <c r="D423" s="47"/>
      <c r="E423" s="48"/>
      <c r="F423" s="99" t="s">
        <v>4599</v>
      </c>
    </row>
    <row r="424" spans="1:6" x14ac:dyDescent="0.25">
      <c r="A424" s="92" t="s">
        <v>899</v>
      </c>
      <c r="B424" s="93" t="s">
        <v>900</v>
      </c>
      <c r="C424" s="94"/>
      <c r="D424" s="94"/>
      <c r="E424" s="95"/>
      <c r="F424" s="96" t="s">
        <v>4599</v>
      </c>
    </row>
    <row r="425" spans="1:6" x14ac:dyDescent="0.25">
      <c r="A425" s="97" t="s">
        <v>901</v>
      </c>
      <c r="B425" s="98" t="s">
        <v>902</v>
      </c>
      <c r="C425" s="47"/>
      <c r="D425" s="47"/>
      <c r="E425" s="48"/>
      <c r="F425" s="99" t="s">
        <v>4599</v>
      </c>
    </row>
    <row r="426" spans="1:6" x14ac:dyDescent="0.25">
      <c r="A426" s="92" t="s">
        <v>903</v>
      </c>
      <c r="B426" s="93" t="s">
        <v>904</v>
      </c>
      <c r="C426" s="94"/>
      <c r="D426" s="94"/>
      <c r="E426" s="95"/>
      <c r="F426" s="96" t="s">
        <v>4599</v>
      </c>
    </row>
    <row r="427" spans="1:6" x14ac:dyDescent="0.25">
      <c r="A427" s="97" t="s">
        <v>905</v>
      </c>
      <c r="B427" s="98" t="s">
        <v>906</v>
      </c>
      <c r="C427" s="47"/>
      <c r="D427" s="47"/>
      <c r="E427" s="48"/>
      <c r="F427" s="99" t="s">
        <v>4599</v>
      </c>
    </row>
    <row r="428" spans="1:6" x14ac:dyDescent="0.25">
      <c r="A428" s="92" t="s">
        <v>907</v>
      </c>
      <c r="B428" s="93" t="s">
        <v>908</v>
      </c>
      <c r="C428" s="94"/>
      <c r="D428" s="94"/>
      <c r="E428" s="95"/>
      <c r="F428" s="96" t="s">
        <v>4599</v>
      </c>
    </row>
    <row r="429" spans="1:6" x14ac:dyDescent="0.25">
      <c r="A429" s="97" t="s">
        <v>909</v>
      </c>
      <c r="B429" s="98" t="s">
        <v>910</v>
      </c>
      <c r="C429" s="47"/>
      <c r="D429" s="47"/>
      <c r="E429" s="48"/>
      <c r="F429" s="99" t="s">
        <v>4599</v>
      </c>
    </row>
    <row r="430" spans="1:6" x14ac:dyDescent="0.25">
      <c r="A430" s="92" t="s">
        <v>911</v>
      </c>
      <c r="B430" s="93" t="s">
        <v>912</v>
      </c>
      <c r="C430" s="94"/>
      <c r="D430" s="94"/>
      <c r="E430" s="95"/>
      <c r="F430" s="96" t="s">
        <v>4599</v>
      </c>
    </row>
    <row r="431" spans="1:6" x14ac:dyDescent="0.25">
      <c r="A431" s="97" t="s">
        <v>913</v>
      </c>
      <c r="B431" s="98" t="s">
        <v>914</v>
      </c>
      <c r="C431" s="47"/>
      <c r="D431" s="47"/>
      <c r="E431" s="48"/>
      <c r="F431" s="99" t="s">
        <v>4599</v>
      </c>
    </row>
    <row r="432" spans="1:6" x14ac:dyDescent="0.25">
      <c r="A432" s="92" t="s">
        <v>915</v>
      </c>
      <c r="B432" s="93" t="s">
        <v>916</v>
      </c>
      <c r="C432" s="94"/>
      <c r="D432" s="94"/>
      <c r="E432" s="95"/>
      <c r="F432" s="96" t="s">
        <v>4599</v>
      </c>
    </row>
    <row r="433" spans="1:6" x14ac:dyDescent="0.25">
      <c r="A433" s="97" t="s">
        <v>917</v>
      </c>
      <c r="B433" s="98" t="s">
        <v>918</v>
      </c>
      <c r="C433" s="47"/>
      <c r="D433" s="47"/>
      <c r="E433" s="48"/>
      <c r="F433" s="99" t="s">
        <v>4599</v>
      </c>
    </row>
    <row r="434" spans="1:6" x14ac:dyDescent="0.25">
      <c r="A434" s="92" t="s">
        <v>919</v>
      </c>
      <c r="B434" s="93" t="s">
        <v>920</v>
      </c>
      <c r="C434" s="94"/>
      <c r="D434" s="94"/>
      <c r="E434" s="95"/>
      <c r="F434" s="96" t="s">
        <v>4599</v>
      </c>
    </row>
    <row r="435" spans="1:6" x14ac:dyDescent="0.25">
      <c r="A435" s="97" t="s">
        <v>921</v>
      </c>
      <c r="B435" s="98" t="s">
        <v>922</v>
      </c>
      <c r="C435" s="47"/>
      <c r="D435" s="47"/>
      <c r="E435" s="48"/>
      <c r="F435" s="99" t="s">
        <v>4599</v>
      </c>
    </row>
    <row r="436" spans="1:6" x14ac:dyDescent="0.25">
      <c r="A436" s="92" t="s">
        <v>923</v>
      </c>
      <c r="B436" s="93" t="s">
        <v>924</v>
      </c>
      <c r="C436" s="94"/>
      <c r="D436" s="94"/>
      <c r="E436" s="95"/>
      <c r="F436" s="96" t="s">
        <v>4599</v>
      </c>
    </row>
    <row r="437" spans="1:6" x14ac:dyDescent="0.25">
      <c r="A437" s="97" t="s">
        <v>925</v>
      </c>
      <c r="B437" s="98" t="s">
        <v>926</v>
      </c>
      <c r="C437" s="47"/>
      <c r="D437" s="47"/>
      <c r="E437" s="48"/>
      <c r="F437" s="99" t="s">
        <v>4599</v>
      </c>
    </row>
    <row r="438" spans="1:6" x14ac:dyDescent="0.25">
      <c r="A438" s="92" t="s">
        <v>927</v>
      </c>
      <c r="B438" s="93" t="s">
        <v>928</v>
      </c>
      <c r="C438" s="94"/>
      <c r="D438" s="94"/>
      <c r="E438" s="95"/>
      <c r="F438" s="96" t="s">
        <v>4599</v>
      </c>
    </row>
    <row r="439" spans="1:6" x14ac:dyDescent="0.25">
      <c r="A439" s="97" t="s">
        <v>929</v>
      </c>
      <c r="B439" s="98" t="s">
        <v>930</v>
      </c>
      <c r="C439" s="47"/>
      <c r="D439" s="47"/>
      <c r="E439" s="48"/>
      <c r="F439" s="99" t="s">
        <v>4599</v>
      </c>
    </row>
    <row r="440" spans="1:6" x14ac:dyDescent="0.25">
      <c r="A440" s="92" t="s">
        <v>931</v>
      </c>
      <c r="B440" s="93" t="s">
        <v>932</v>
      </c>
      <c r="C440" s="94"/>
      <c r="D440" s="94"/>
      <c r="E440" s="95"/>
      <c r="F440" s="96" t="s">
        <v>4599</v>
      </c>
    </row>
    <row r="441" spans="1:6" x14ac:dyDescent="0.25">
      <c r="A441" s="97" t="s">
        <v>933</v>
      </c>
      <c r="B441" s="98" t="s">
        <v>934</v>
      </c>
      <c r="C441" s="47"/>
      <c r="D441" s="47"/>
      <c r="E441" s="48"/>
      <c r="F441" s="99" t="s">
        <v>4599</v>
      </c>
    </row>
    <row r="442" spans="1:6" x14ac:dyDescent="0.25">
      <c r="A442" s="92" t="s">
        <v>935</v>
      </c>
      <c r="B442" s="93" t="s">
        <v>936</v>
      </c>
      <c r="C442" s="94"/>
      <c r="D442" s="94"/>
      <c r="E442" s="95"/>
      <c r="F442" s="96" t="s">
        <v>4599</v>
      </c>
    </row>
    <row r="443" spans="1:6" x14ac:dyDescent="0.25">
      <c r="A443" s="97" t="s">
        <v>937</v>
      </c>
      <c r="B443" s="98" t="s">
        <v>938</v>
      </c>
      <c r="C443" s="47"/>
      <c r="D443" s="47"/>
      <c r="E443" s="48"/>
      <c r="F443" s="99" t="s">
        <v>4599</v>
      </c>
    </row>
    <row r="444" spans="1:6" x14ac:dyDescent="0.25">
      <c r="A444" s="92" t="s">
        <v>939</v>
      </c>
      <c r="B444" s="93" t="s">
        <v>940</v>
      </c>
      <c r="C444" s="94"/>
      <c r="D444" s="94"/>
      <c r="E444" s="95"/>
      <c r="F444" s="96" t="s">
        <v>4599</v>
      </c>
    </row>
    <row r="445" spans="1:6" x14ac:dyDescent="0.25">
      <c r="A445" s="97" t="s">
        <v>941</v>
      </c>
      <c r="B445" s="98" t="s">
        <v>942</v>
      </c>
      <c r="C445" s="47"/>
      <c r="D445" s="47"/>
      <c r="E445" s="48"/>
      <c r="F445" s="99" t="s">
        <v>4599</v>
      </c>
    </row>
    <row r="446" spans="1:6" x14ac:dyDescent="0.25">
      <c r="A446" s="92" t="s">
        <v>943</v>
      </c>
      <c r="B446" s="93" t="s">
        <v>944</v>
      </c>
      <c r="C446" s="94"/>
      <c r="D446" s="94"/>
      <c r="E446" s="95"/>
      <c r="F446" s="96" t="s">
        <v>4599</v>
      </c>
    </row>
    <row r="447" spans="1:6" x14ac:dyDescent="0.25">
      <c r="A447" s="97" t="s">
        <v>945</v>
      </c>
      <c r="B447" s="98" t="s">
        <v>946</v>
      </c>
      <c r="C447" s="47"/>
      <c r="D447" s="47"/>
      <c r="E447" s="48"/>
      <c r="F447" s="99" t="s">
        <v>4599</v>
      </c>
    </row>
    <row r="448" spans="1:6" x14ac:dyDescent="0.25">
      <c r="A448" s="92" t="s">
        <v>947</v>
      </c>
      <c r="B448" s="93" t="s">
        <v>948</v>
      </c>
      <c r="C448" s="94"/>
      <c r="D448" s="94"/>
      <c r="E448" s="95"/>
      <c r="F448" s="96" t="s">
        <v>4599</v>
      </c>
    </row>
    <row r="449" spans="1:6" x14ac:dyDescent="0.25">
      <c r="A449" s="97" t="s">
        <v>949</v>
      </c>
      <c r="B449" s="98" t="s">
        <v>950</v>
      </c>
      <c r="C449" s="47"/>
      <c r="D449" s="47"/>
      <c r="E449" s="48"/>
      <c r="F449" s="99" t="s">
        <v>4599</v>
      </c>
    </row>
    <row r="450" spans="1:6" x14ac:dyDescent="0.25">
      <c r="A450" s="92" t="s">
        <v>951</v>
      </c>
      <c r="B450" s="93" t="s">
        <v>952</v>
      </c>
      <c r="C450" s="94"/>
      <c r="D450" s="94"/>
      <c r="E450" s="95"/>
      <c r="F450" s="96" t="s">
        <v>4599</v>
      </c>
    </row>
    <row r="451" spans="1:6" x14ac:dyDescent="0.25">
      <c r="A451" s="97" t="s">
        <v>953</v>
      </c>
      <c r="B451" s="98" t="s">
        <v>954</v>
      </c>
      <c r="C451" s="47"/>
      <c r="D451" s="47"/>
      <c r="E451" s="48"/>
      <c r="F451" s="99" t="s">
        <v>4599</v>
      </c>
    </row>
    <row r="452" spans="1:6" x14ac:dyDescent="0.25">
      <c r="A452" s="92" t="s">
        <v>955</v>
      </c>
      <c r="B452" s="93" t="s">
        <v>956</v>
      </c>
      <c r="C452" s="94"/>
      <c r="D452" s="94"/>
      <c r="E452" s="95"/>
      <c r="F452" s="96" t="s">
        <v>4599</v>
      </c>
    </row>
    <row r="453" spans="1:6" x14ac:dyDescent="0.25">
      <c r="A453" s="97" t="s">
        <v>957</v>
      </c>
      <c r="B453" s="98" t="s">
        <v>958</v>
      </c>
      <c r="C453" s="47"/>
      <c r="D453" s="47"/>
      <c r="E453" s="48"/>
      <c r="F453" s="99" t="s">
        <v>4599</v>
      </c>
    </row>
    <row r="454" spans="1:6" x14ac:dyDescent="0.25">
      <c r="A454" s="92" t="s">
        <v>959</v>
      </c>
      <c r="B454" s="93" t="s">
        <v>960</v>
      </c>
      <c r="C454" s="94"/>
      <c r="D454" s="94"/>
      <c r="E454" s="95"/>
      <c r="F454" s="96" t="s">
        <v>4599</v>
      </c>
    </row>
    <row r="455" spans="1:6" x14ac:dyDescent="0.25">
      <c r="A455" s="97" t="s">
        <v>961</v>
      </c>
      <c r="B455" s="98" t="s">
        <v>962</v>
      </c>
      <c r="C455" s="47"/>
      <c r="D455" s="47"/>
      <c r="E455" s="48"/>
      <c r="F455" s="99" t="s">
        <v>4599</v>
      </c>
    </row>
    <row r="456" spans="1:6" x14ac:dyDescent="0.25">
      <c r="A456" s="92" t="s">
        <v>963</v>
      </c>
      <c r="B456" s="93" t="s">
        <v>964</v>
      </c>
      <c r="C456" s="94"/>
      <c r="D456" s="94"/>
      <c r="E456" s="95"/>
      <c r="F456" s="96" t="s">
        <v>4599</v>
      </c>
    </row>
    <row r="457" spans="1:6" x14ac:dyDescent="0.25">
      <c r="A457" s="97" t="s">
        <v>965</v>
      </c>
      <c r="B457" s="98" t="s">
        <v>966</v>
      </c>
      <c r="C457" s="47"/>
      <c r="D457" s="47"/>
      <c r="E457" s="48"/>
      <c r="F457" s="99" t="s">
        <v>4599</v>
      </c>
    </row>
    <row r="458" spans="1:6" x14ac:dyDescent="0.25">
      <c r="A458" s="92" t="s">
        <v>967</v>
      </c>
      <c r="B458" s="93" t="s">
        <v>968</v>
      </c>
      <c r="C458" s="94"/>
      <c r="D458" s="94"/>
      <c r="E458" s="95"/>
      <c r="F458" s="96" t="s">
        <v>4599</v>
      </c>
    </row>
    <row r="459" spans="1:6" x14ac:dyDescent="0.25">
      <c r="A459" s="97" t="s">
        <v>969</v>
      </c>
      <c r="B459" s="98" t="s">
        <v>970</v>
      </c>
      <c r="C459" s="47"/>
      <c r="D459" s="47"/>
      <c r="E459" s="48"/>
      <c r="F459" s="99" t="s">
        <v>4599</v>
      </c>
    </row>
    <row r="460" spans="1:6" x14ac:dyDescent="0.25">
      <c r="A460" s="92" t="s">
        <v>971</v>
      </c>
      <c r="B460" s="93" t="s">
        <v>972</v>
      </c>
      <c r="C460" s="94"/>
      <c r="D460" s="94"/>
      <c r="E460" s="95"/>
      <c r="F460" s="96" t="s">
        <v>4599</v>
      </c>
    </row>
    <row r="461" spans="1:6" x14ac:dyDescent="0.25">
      <c r="A461" s="97" t="s">
        <v>973</v>
      </c>
      <c r="B461" s="98" t="s">
        <v>974</v>
      </c>
      <c r="C461" s="47"/>
      <c r="D461" s="47"/>
      <c r="E461" s="48"/>
      <c r="F461" s="99" t="s">
        <v>4599</v>
      </c>
    </row>
    <row r="462" spans="1:6" x14ac:dyDescent="0.25">
      <c r="A462" s="92" t="s">
        <v>975</v>
      </c>
      <c r="B462" s="93" t="s">
        <v>976</v>
      </c>
      <c r="C462" s="94"/>
      <c r="D462" s="94"/>
      <c r="E462" s="95"/>
      <c r="F462" s="96" t="s">
        <v>4599</v>
      </c>
    </row>
    <row r="463" spans="1:6" x14ac:dyDescent="0.25">
      <c r="A463" s="97" t="s">
        <v>977</v>
      </c>
      <c r="B463" s="98" t="s">
        <v>978</v>
      </c>
      <c r="C463" s="47"/>
      <c r="D463" s="47"/>
      <c r="E463" s="48"/>
      <c r="F463" s="99" t="s">
        <v>4599</v>
      </c>
    </row>
    <row r="464" spans="1:6" x14ac:dyDescent="0.25">
      <c r="A464" s="92" t="s">
        <v>979</v>
      </c>
      <c r="B464" s="93" t="s">
        <v>980</v>
      </c>
      <c r="C464" s="94"/>
      <c r="D464" s="94"/>
      <c r="E464" s="95"/>
      <c r="F464" s="96" t="s">
        <v>4599</v>
      </c>
    </row>
    <row r="465" spans="1:6" x14ac:dyDescent="0.25">
      <c r="A465" s="97" t="s">
        <v>981</v>
      </c>
      <c r="B465" s="98" t="s">
        <v>982</v>
      </c>
      <c r="C465" s="47"/>
      <c r="D465" s="47"/>
      <c r="E465" s="48"/>
      <c r="F465" s="99" t="s">
        <v>4599</v>
      </c>
    </row>
    <row r="466" spans="1:6" x14ac:dyDescent="0.25">
      <c r="A466" s="92" t="s">
        <v>983</v>
      </c>
      <c r="B466" s="93" t="s">
        <v>984</v>
      </c>
      <c r="C466" s="94"/>
      <c r="D466" s="94"/>
      <c r="E466" s="95"/>
      <c r="F466" s="96" t="s">
        <v>4599</v>
      </c>
    </row>
    <row r="467" spans="1:6" x14ac:dyDescent="0.25">
      <c r="A467" s="97" t="s">
        <v>985</v>
      </c>
      <c r="B467" s="98" t="s">
        <v>986</v>
      </c>
      <c r="C467" s="47"/>
      <c r="D467" s="47"/>
      <c r="E467" s="48"/>
      <c r="F467" s="99" t="s">
        <v>4599</v>
      </c>
    </row>
    <row r="468" spans="1:6" x14ac:dyDescent="0.25">
      <c r="A468" s="92" t="s">
        <v>987</v>
      </c>
      <c r="B468" s="93" t="s">
        <v>988</v>
      </c>
      <c r="C468" s="94"/>
      <c r="D468" s="94"/>
      <c r="E468" s="95"/>
      <c r="F468" s="96" t="s">
        <v>4599</v>
      </c>
    </row>
    <row r="469" spans="1:6" x14ac:dyDescent="0.25">
      <c r="A469" s="97" t="s">
        <v>989</v>
      </c>
      <c r="B469" s="98" t="s">
        <v>990</v>
      </c>
      <c r="C469" s="47"/>
      <c r="D469" s="47"/>
      <c r="E469" s="48"/>
      <c r="F469" s="99" t="s">
        <v>4599</v>
      </c>
    </row>
    <row r="470" spans="1:6" x14ac:dyDescent="0.25">
      <c r="A470" s="92" t="s">
        <v>991</v>
      </c>
      <c r="B470" s="93" t="s">
        <v>992</v>
      </c>
      <c r="C470" s="94"/>
      <c r="D470" s="94"/>
      <c r="E470" s="95"/>
      <c r="F470" s="96" t="s">
        <v>4599</v>
      </c>
    </row>
    <row r="471" spans="1:6" x14ac:dyDescent="0.25">
      <c r="A471" s="97" t="s">
        <v>993</v>
      </c>
      <c r="B471" s="98" t="s">
        <v>994</v>
      </c>
      <c r="C471" s="47"/>
      <c r="D471" s="47"/>
      <c r="E471" s="48"/>
      <c r="F471" s="99" t="s">
        <v>4599</v>
      </c>
    </row>
    <row r="472" spans="1:6" x14ac:dyDescent="0.25">
      <c r="A472" s="92" t="s">
        <v>995</v>
      </c>
      <c r="B472" s="93" t="s">
        <v>996</v>
      </c>
      <c r="C472" s="94"/>
      <c r="D472" s="94"/>
      <c r="E472" s="95"/>
      <c r="F472" s="96" t="s">
        <v>4599</v>
      </c>
    </row>
    <row r="473" spans="1:6" x14ac:dyDescent="0.25">
      <c r="A473" s="97" t="s">
        <v>997</v>
      </c>
      <c r="B473" s="98" t="s">
        <v>998</v>
      </c>
      <c r="C473" s="47"/>
      <c r="D473" s="47"/>
      <c r="E473" s="48"/>
      <c r="F473" s="99" t="s">
        <v>4599</v>
      </c>
    </row>
    <row r="474" spans="1:6" x14ac:dyDescent="0.25">
      <c r="A474" s="92" t="s">
        <v>999</v>
      </c>
      <c r="B474" s="93" t="s">
        <v>1000</v>
      </c>
      <c r="C474" s="94"/>
      <c r="D474" s="94"/>
      <c r="E474" s="95"/>
      <c r="F474" s="96" t="s">
        <v>4599</v>
      </c>
    </row>
    <row r="475" spans="1:6" x14ac:dyDescent="0.25">
      <c r="A475" s="97" t="s">
        <v>1001</v>
      </c>
      <c r="B475" s="98" t="s">
        <v>1002</v>
      </c>
      <c r="C475" s="47"/>
      <c r="D475" s="47"/>
      <c r="E475" s="48"/>
      <c r="F475" s="99" t="s">
        <v>4599</v>
      </c>
    </row>
    <row r="476" spans="1:6" x14ac:dyDescent="0.25">
      <c r="A476" s="92" t="s">
        <v>1003</v>
      </c>
      <c r="B476" s="93" t="s">
        <v>1004</v>
      </c>
      <c r="C476" s="94"/>
      <c r="D476" s="94"/>
      <c r="E476" s="95"/>
      <c r="F476" s="96" t="s">
        <v>4599</v>
      </c>
    </row>
    <row r="477" spans="1:6" x14ac:dyDescent="0.25">
      <c r="A477" s="97" t="s">
        <v>1005</v>
      </c>
      <c r="B477" s="98" t="s">
        <v>1006</v>
      </c>
      <c r="C477" s="47"/>
      <c r="D477" s="47"/>
      <c r="E477" s="48"/>
      <c r="F477" s="99" t="s">
        <v>4599</v>
      </c>
    </row>
    <row r="478" spans="1:6" x14ac:dyDescent="0.25">
      <c r="A478" s="92" t="s">
        <v>1007</v>
      </c>
      <c r="B478" s="93" t="s">
        <v>1008</v>
      </c>
      <c r="C478" s="94"/>
      <c r="D478" s="94"/>
      <c r="E478" s="95"/>
      <c r="F478" s="96" t="s">
        <v>4599</v>
      </c>
    </row>
    <row r="479" spans="1:6" x14ac:dyDescent="0.25">
      <c r="A479" s="97" t="s">
        <v>1009</v>
      </c>
      <c r="B479" s="98" t="s">
        <v>1010</v>
      </c>
      <c r="C479" s="47"/>
      <c r="D479" s="47"/>
      <c r="E479" s="48"/>
      <c r="F479" s="99" t="s">
        <v>4599</v>
      </c>
    </row>
    <row r="480" spans="1:6" x14ac:dyDescent="0.25">
      <c r="A480" s="92" t="s">
        <v>1011</v>
      </c>
      <c r="B480" s="93" t="s">
        <v>1012</v>
      </c>
      <c r="C480" s="94"/>
      <c r="D480" s="94"/>
      <c r="E480" s="95"/>
      <c r="F480" s="96" t="s">
        <v>4599</v>
      </c>
    </row>
    <row r="481" spans="1:6" x14ac:dyDescent="0.25">
      <c r="A481" s="97" t="s">
        <v>1013</v>
      </c>
      <c r="B481" s="98" t="s">
        <v>1014</v>
      </c>
      <c r="C481" s="47"/>
      <c r="D481" s="47"/>
      <c r="E481" s="48"/>
      <c r="F481" s="99" t="s">
        <v>4599</v>
      </c>
    </row>
    <row r="482" spans="1:6" x14ac:dyDescent="0.25">
      <c r="A482" s="92" t="s">
        <v>1015</v>
      </c>
      <c r="B482" s="93" t="s">
        <v>1016</v>
      </c>
      <c r="C482" s="94"/>
      <c r="D482" s="94"/>
      <c r="E482" s="95"/>
      <c r="F482" s="96" t="s">
        <v>4599</v>
      </c>
    </row>
    <row r="483" spans="1:6" x14ac:dyDescent="0.25">
      <c r="A483" s="97" t="s">
        <v>1017</v>
      </c>
      <c r="B483" s="98" t="s">
        <v>1018</v>
      </c>
      <c r="C483" s="47"/>
      <c r="D483" s="47"/>
      <c r="E483" s="48"/>
      <c r="F483" s="99" t="s">
        <v>4599</v>
      </c>
    </row>
    <row r="484" spans="1:6" x14ac:dyDescent="0.25">
      <c r="A484" s="92" t="s">
        <v>1019</v>
      </c>
      <c r="B484" s="93" t="s">
        <v>1020</v>
      </c>
      <c r="C484" s="94"/>
      <c r="D484" s="94"/>
      <c r="E484" s="95"/>
      <c r="F484" s="96" t="s">
        <v>4599</v>
      </c>
    </row>
    <row r="485" spans="1:6" x14ac:dyDescent="0.25">
      <c r="A485" s="97" t="s">
        <v>1021</v>
      </c>
      <c r="B485" s="98" t="s">
        <v>1022</v>
      </c>
      <c r="C485" s="47"/>
      <c r="D485" s="47"/>
      <c r="E485" s="48"/>
      <c r="F485" s="99" t="s">
        <v>4599</v>
      </c>
    </row>
    <row r="486" spans="1:6" x14ac:dyDescent="0.25">
      <c r="A486" s="92" t="s">
        <v>1023</v>
      </c>
      <c r="B486" s="93" t="s">
        <v>1024</v>
      </c>
      <c r="C486" s="94"/>
      <c r="D486" s="94"/>
      <c r="E486" s="95"/>
      <c r="F486" s="96" t="s">
        <v>4599</v>
      </c>
    </row>
    <row r="487" spans="1:6" x14ac:dyDescent="0.25">
      <c r="A487" s="97" t="s">
        <v>1025</v>
      </c>
      <c r="B487" s="98" t="s">
        <v>1026</v>
      </c>
      <c r="C487" s="47"/>
      <c r="D487" s="47"/>
      <c r="E487" s="48"/>
      <c r="F487" s="99" t="s">
        <v>4599</v>
      </c>
    </row>
    <row r="488" spans="1:6" x14ac:dyDescent="0.25">
      <c r="A488" s="92" t="s">
        <v>1027</v>
      </c>
      <c r="B488" s="93" t="s">
        <v>1026</v>
      </c>
      <c r="C488" s="94"/>
      <c r="D488" s="94"/>
      <c r="E488" s="95"/>
      <c r="F488" s="96" t="s">
        <v>4599</v>
      </c>
    </row>
    <row r="489" spans="1:6" x14ac:dyDescent="0.25">
      <c r="A489" s="97" t="s">
        <v>1028</v>
      </c>
      <c r="B489" s="98" t="s">
        <v>1029</v>
      </c>
      <c r="C489" s="47"/>
      <c r="D489" s="47"/>
      <c r="E489" s="48"/>
      <c r="F489" s="99" t="s">
        <v>4599</v>
      </c>
    </row>
    <row r="490" spans="1:6" x14ac:dyDescent="0.25">
      <c r="A490" s="92" t="s">
        <v>1030</v>
      </c>
      <c r="B490" s="93" t="s">
        <v>1031</v>
      </c>
      <c r="C490" s="94"/>
      <c r="D490" s="94"/>
      <c r="E490" s="95"/>
      <c r="F490" s="96" t="s">
        <v>4599</v>
      </c>
    </row>
    <row r="491" spans="1:6" x14ac:dyDescent="0.25">
      <c r="A491" s="97" t="s">
        <v>1032</v>
      </c>
      <c r="B491" s="98" t="s">
        <v>1033</v>
      </c>
      <c r="C491" s="47"/>
      <c r="D491" s="47"/>
      <c r="E491" s="48"/>
      <c r="F491" s="99" t="s">
        <v>4599</v>
      </c>
    </row>
    <row r="492" spans="1:6" x14ac:dyDescent="0.25">
      <c r="A492" s="92" t="s">
        <v>1034</v>
      </c>
      <c r="B492" s="93" t="s">
        <v>1035</v>
      </c>
      <c r="C492" s="94"/>
      <c r="D492" s="94"/>
      <c r="E492" s="95"/>
      <c r="F492" s="96" t="s">
        <v>4599</v>
      </c>
    </row>
    <row r="493" spans="1:6" x14ac:dyDescent="0.25">
      <c r="A493" s="97" t="s">
        <v>1036</v>
      </c>
      <c r="B493" s="98" t="s">
        <v>1037</v>
      </c>
      <c r="C493" s="47"/>
      <c r="D493" s="47"/>
      <c r="E493" s="48"/>
      <c r="F493" s="99" t="s">
        <v>4599</v>
      </c>
    </row>
    <row r="494" spans="1:6" x14ac:dyDescent="0.25">
      <c r="A494" s="92" t="s">
        <v>1038</v>
      </c>
      <c r="B494" s="93" t="s">
        <v>1039</v>
      </c>
      <c r="C494" s="94"/>
      <c r="D494" s="94"/>
      <c r="E494" s="95"/>
      <c r="F494" s="96" t="s">
        <v>4599</v>
      </c>
    </row>
    <row r="495" spans="1:6" x14ac:dyDescent="0.25">
      <c r="A495" s="97" t="s">
        <v>1040</v>
      </c>
      <c r="B495" s="98" t="s">
        <v>1041</v>
      </c>
      <c r="C495" s="47"/>
      <c r="D495" s="47"/>
      <c r="E495" s="48"/>
      <c r="F495" s="99" t="s">
        <v>4599</v>
      </c>
    </row>
    <row r="496" spans="1:6" x14ac:dyDescent="0.25">
      <c r="A496" s="92" t="s">
        <v>1042</v>
      </c>
      <c r="B496" s="93" t="s">
        <v>1043</v>
      </c>
      <c r="C496" s="94"/>
      <c r="D496" s="94"/>
      <c r="E496" s="95"/>
      <c r="F496" s="96" t="s">
        <v>4599</v>
      </c>
    </row>
    <row r="497" spans="1:6" x14ac:dyDescent="0.25">
      <c r="A497" s="97" t="s">
        <v>1044</v>
      </c>
      <c r="B497" s="98" t="s">
        <v>1045</v>
      </c>
      <c r="C497" s="47"/>
      <c r="D497" s="47"/>
      <c r="E497" s="48"/>
      <c r="F497" s="99" t="s">
        <v>4599</v>
      </c>
    </row>
    <row r="498" spans="1:6" x14ac:dyDescent="0.25">
      <c r="A498" s="92" t="s">
        <v>1046</v>
      </c>
      <c r="B498" s="93" t="s">
        <v>1047</v>
      </c>
      <c r="C498" s="94"/>
      <c r="D498" s="94"/>
      <c r="E498" s="95"/>
      <c r="F498" s="96" t="s">
        <v>4599</v>
      </c>
    </row>
    <row r="499" spans="1:6" x14ac:dyDescent="0.25">
      <c r="A499" s="97" t="s">
        <v>1048</v>
      </c>
      <c r="B499" s="98" t="s">
        <v>1049</v>
      </c>
      <c r="C499" s="47"/>
      <c r="D499" s="47"/>
      <c r="E499" s="48"/>
      <c r="F499" s="99" t="s">
        <v>4599</v>
      </c>
    </row>
    <row r="500" spans="1:6" x14ac:dyDescent="0.25">
      <c r="A500" s="92" t="s">
        <v>1050</v>
      </c>
      <c r="B500" s="93" t="s">
        <v>1051</v>
      </c>
      <c r="C500" s="94"/>
      <c r="D500" s="94"/>
      <c r="E500" s="95"/>
      <c r="F500" s="96" t="s">
        <v>4599</v>
      </c>
    </row>
    <row r="501" spans="1:6" x14ac:dyDescent="0.25">
      <c r="A501" s="97" t="s">
        <v>1052</v>
      </c>
      <c r="B501" s="98" t="s">
        <v>1053</v>
      </c>
      <c r="C501" s="47"/>
      <c r="D501" s="47"/>
      <c r="E501" s="48"/>
      <c r="F501" s="99" t="s">
        <v>4599</v>
      </c>
    </row>
    <row r="502" spans="1:6" x14ac:dyDescent="0.25">
      <c r="A502" s="92" t="s">
        <v>1054</v>
      </c>
      <c r="B502" s="93" t="s">
        <v>1055</v>
      </c>
      <c r="C502" s="94"/>
      <c r="D502" s="94"/>
      <c r="E502" s="95"/>
      <c r="F502" s="96" t="s">
        <v>4599</v>
      </c>
    </row>
    <row r="503" spans="1:6" x14ac:dyDescent="0.25">
      <c r="A503" s="97" t="s">
        <v>1056</v>
      </c>
      <c r="B503" s="98" t="s">
        <v>1057</v>
      </c>
      <c r="C503" s="47"/>
      <c r="D503" s="47"/>
      <c r="E503" s="48"/>
      <c r="F503" s="99" t="s">
        <v>4599</v>
      </c>
    </row>
    <row r="504" spans="1:6" x14ac:dyDescent="0.25">
      <c r="A504" s="92" t="s">
        <v>1058</v>
      </c>
      <c r="B504" s="93" t="s">
        <v>1059</v>
      </c>
      <c r="C504" s="94"/>
      <c r="D504" s="94"/>
      <c r="E504" s="95"/>
      <c r="F504" s="96" t="s">
        <v>4599</v>
      </c>
    </row>
    <row r="505" spans="1:6" x14ac:dyDescent="0.25">
      <c r="A505" s="97" t="s">
        <v>1060</v>
      </c>
      <c r="B505" s="98" t="s">
        <v>1061</v>
      </c>
      <c r="C505" s="47"/>
      <c r="D505" s="47"/>
      <c r="E505" s="48"/>
      <c r="F505" s="99" t="s">
        <v>4599</v>
      </c>
    </row>
    <row r="506" spans="1:6" x14ac:dyDescent="0.25">
      <c r="A506" s="92" t="s">
        <v>1062</v>
      </c>
      <c r="B506" s="93" t="s">
        <v>1063</v>
      </c>
      <c r="C506" s="94"/>
      <c r="D506" s="94"/>
      <c r="E506" s="95"/>
      <c r="F506" s="96" t="s">
        <v>4599</v>
      </c>
    </row>
    <row r="507" spans="1:6" x14ac:dyDescent="0.25">
      <c r="A507" s="97" t="s">
        <v>1064</v>
      </c>
      <c r="B507" s="98" t="s">
        <v>1065</v>
      </c>
      <c r="C507" s="47"/>
      <c r="D507" s="47"/>
      <c r="E507" s="48"/>
      <c r="F507" s="99" t="s">
        <v>4599</v>
      </c>
    </row>
    <row r="508" spans="1:6" x14ac:dyDescent="0.25">
      <c r="A508" s="92" t="s">
        <v>1066</v>
      </c>
      <c r="B508" s="93" t="s">
        <v>1067</v>
      </c>
      <c r="C508" s="94"/>
      <c r="D508" s="94"/>
      <c r="E508" s="95"/>
      <c r="F508" s="96" t="s">
        <v>4599</v>
      </c>
    </row>
    <row r="509" spans="1:6" x14ac:dyDescent="0.25">
      <c r="A509" s="97" t="s">
        <v>1068</v>
      </c>
      <c r="B509" s="98" t="s">
        <v>1069</v>
      </c>
      <c r="C509" s="47"/>
      <c r="D509" s="47"/>
      <c r="E509" s="48"/>
      <c r="F509" s="99" t="s">
        <v>4599</v>
      </c>
    </row>
    <row r="510" spans="1:6" x14ac:dyDescent="0.25">
      <c r="A510" s="92" t="s">
        <v>1070</v>
      </c>
      <c r="B510" s="93" t="s">
        <v>1071</v>
      </c>
      <c r="C510" s="94"/>
      <c r="D510" s="94"/>
      <c r="E510" s="95"/>
      <c r="F510" s="96" t="s">
        <v>4599</v>
      </c>
    </row>
    <row r="511" spans="1:6" x14ac:dyDescent="0.25">
      <c r="A511" s="97" t="s">
        <v>1072</v>
      </c>
      <c r="B511" s="98" t="s">
        <v>1073</v>
      </c>
      <c r="C511" s="47"/>
      <c r="D511" s="47"/>
      <c r="E511" s="48"/>
      <c r="F511" s="99" t="s">
        <v>4599</v>
      </c>
    </row>
    <row r="512" spans="1:6" x14ac:dyDescent="0.25">
      <c r="A512" s="92" t="s">
        <v>1074</v>
      </c>
      <c r="B512" s="93" t="s">
        <v>1075</v>
      </c>
      <c r="C512" s="94"/>
      <c r="D512" s="94"/>
      <c r="E512" s="95"/>
      <c r="F512" s="96" t="s">
        <v>4599</v>
      </c>
    </row>
    <row r="513" spans="1:6" x14ac:dyDescent="0.25">
      <c r="A513" s="97" t="s">
        <v>1076</v>
      </c>
      <c r="B513" s="98" t="s">
        <v>1077</v>
      </c>
      <c r="C513" s="47"/>
      <c r="D513" s="47"/>
      <c r="E513" s="48"/>
      <c r="F513" s="99" t="s">
        <v>4599</v>
      </c>
    </row>
    <row r="514" spans="1:6" x14ac:dyDescent="0.25">
      <c r="A514" s="92" t="s">
        <v>1078</v>
      </c>
      <c r="B514" s="93" t="s">
        <v>1079</v>
      </c>
      <c r="C514" s="94"/>
      <c r="D514" s="94"/>
      <c r="E514" s="95"/>
      <c r="F514" s="96" t="s">
        <v>4599</v>
      </c>
    </row>
    <row r="515" spans="1:6" x14ac:dyDescent="0.25">
      <c r="A515" s="97" t="s">
        <v>1080</v>
      </c>
      <c r="B515" s="98" t="s">
        <v>1081</v>
      </c>
      <c r="C515" s="47"/>
      <c r="D515" s="47"/>
      <c r="E515" s="48"/>
      <c r="F515" s="99" t="s">
        <v>4599</v>
      </c>
    </row>
    <row r="516" spans="1:6" x14ac:dyDescent="0.25">
      <c r="A516" s="92" t="s">
        <v>1082</v>
      </c>
      <c r="B516" s="93" t="s">
        <v>1083</v>
      </c>
      <c r="C516" s="94"/>
      <c r="D516" s="94"/>
      <c r="E516" s="95"/>
      <c r="F516" s="96" t="s">
        <v>4599</v>
      </c>
    </row>
    <row r="517" spans="1:6" x14ac:dyDescent="0.25">
      <c r="A517" s="97" t="s">
        <v>1084</v>
      </c>
      <c r="B517" s="98" t="s">
        <v>1085</v>
      </c>
      <c r="C517" s="47"/>
      <c r="D517" s="47"/>
      <c r="E517" s="48"/>
      <c r="F517" s="99" t="s">
        <v>4599</v>
      </c>
    </row>
    <row r="518" spans="1:6" x14ac:dyDescent="0.25">
      <c r="A518" s="92" t="s">
        <v>1086</v>
      </c>
      <c r="B518" s="93" t="s">
        <v>1087</v>
      </c>
      <c r="C518" s="94"/>
      <c r="D518" s="94"/>
      <c r="E518" s="95"/>
      <c r="F518" s="96" t="s">
        <v>4599</v>
      </c>
    </row>
    <row r="519" spans="1:6" x14ac:dyDescent="0.25">
      <c r="A519" s="97" t="s">
        <v>1088</v>
      </c>
      <c r="B519" s="98" t="s">
        <v>1089</v>
      </c>
      <c r="C519" s="47"/>
      <c r="D519" s="47"/>
      <c r="E519" s="48"/>
      <c r="F519" s="99" t="s">
        <v>4599</v>
      </c>
    </row>
    <row r="520" spans="1:6" x14ac:dyDescent="0.25">
      <c r="A520" s="92" t="s">
        <v>1090</v>
      </c>
      <c r="B520" s="93" t="s">
        <v>1091</v>
      </c>
      <c r="C520" s="94"/>
      <c r="D520" s="94"/>
      <c r="E520" s="95"/>
      <c r="F520" s="96" t="s">
        <v>4599</v>
      </c>
    </row>
    <row r="521" spans="1:6" x14ac:dyDescent="0.25">
      <c r="A521" s="97" t="s">
        <v>1092</v>
      </c>
      <c r="B521" s="98" t="s">
        <v>1093</v>
      </c>
      <c r="C521" s="47"/>
      <c r="D521" s="47"/>
      <c r="E521" s="48"/>
      <c r="F521" s="99" t="s">
        <v>4599</v>
      </c>
    </row>
    <row r="522" spans="1:6" x14ac:dyDescent="0.25">
      <c r="A522" s="92" t="s">
        <v>1094</v>
      </c>
      <c r="B522" s="93" t="s">
        <v>1095</v>
      </c>
      <c r="C522" s="94"/>
      <c r="D522" s="94"/>
      <c r="E522" s="95"/>
      <c r="F522" s="96" t="s">
        <v>4599</v>
      </c>
    </row>
    <row r="523" spans="1:6" x14ac:dyDescent="0.25">
      <c r="A523" s="97" t="s">
        <v>1096</v>
      </c>
      <c r="B523" s="98" t="s">
        <v>1097</v>
      </c>
      <c r="C523" s="47"/>
      <c r="D523" s="47"/>
      <c r="E523" s="48"/>
      <c r="F523" s="99" t="s">
        <v>4599</v>
      </c>
    </row>
    <row r="524" spans="1:6" x14ac:dyDescent="0.25">
      <c r="A524" s="92" t="s">
        <v>1098</v>
      </c>
      <c r="B524" s="93" t="s">
        <v>1099</v>
      </c>
      <c r="C524" s="94"/>
      <c r="D524" s="94"/>
      <c r="E524" s="95"/>
      <c r="F524" s="96" t="s">
        <v>4599</v>
      </c>
    </row>
    <row r="525" spans="1:6" x14ac:dyDescent="0.25">
      <c r="A525" s="97" t="s">
        <v>1100</v>
      </c>
      <c r="B525" s="98" t="s">
        <v>1101</v>
      </c>
      <c r="C525" s="47"/>
      <c r="D525" s="47"/>
      <c r="E525" s="48"/>
      <c r="F525" s="99" t="s">
        <v>4599</v>
      </c>
    </row>
    <row r="526" spans="1:6" x14ac:dyDescent="0.25">
      <c r="A526" s="92" t="s">
        <v>1102</v>
      </c>
      <c r="B526" s="93" t="s">
        <v>1103</v>
      </c>
      <c r="C526" s="94"/>
      <c r="D526" s="94"/>
      <c r="E526" s="95"/>
      <c r="F526" s="96" t="s">
        <v>4599</v>
      </c>
    </row>
    <row r="527" spans="1:6" x14ac:dyDescent="0.25">
      <c r="A527" s="97" t="s">
        <v>1104</v>
      </c>
      <c r="B527" s="98" t="s">
        <v>1105</v>
      </c>
      <c r="C527" s="47"/>
      <c r="D527" s="47"/>
      <c r="E527" s="48"/>
      <c r="F527" s="99" t="s">
        <v>4599</v>
      </c>
    </row>
    <row r="528" spans="1:6" x14ac:dyDescent="0.25">
      <c r="A528" s="92" t="s">
        <v>1106</v>
      </c>
      <c r="B528" s="93" t="s">
        <v>1107</v>
      </c>
      <c r="C528" s="94"/>
      <c r="D528" s="94"/>
      <c r="E528" s="95"/>
      <c r="F528" s="96" t="s">
        <v>4599</v>
      </c>
    </row>
    <row r="529" spans="1:6" x14ac:dyDescent="0.25">
      <c r="A529" s="97" t="s">
        <v>1108</v>
      </c>
      <c r="B529" s="98" t="s">
        <v>1109</v>
      </c>
      <c r="C529" s="47"/>
      <c r="D529" s="47"/>
      <c r="E529" s="48"/>
      <c r="F529" s="99" t="s">
        <v>4599</v>
      </c>
    </row>
    <row r="530" spans="1:6" x14ac:dyDescent="0.25">
      <c r="A530" s="92" t="s">
        <v>1110</v>
      </c>
      <c r="B530" s="93" t="s">
        <v>1111</v>
      </c>
      <c r="C530" s="94"/>
      <c r="D530" s="94"/>
      <c r="E530" s="95"/>
      <c r="F530" s="96" t="s">
        <v>4599</v>
      </c>
    </row>
    <row r="531" spans="1:6" x14ac:dyDescent="0.25">
      <c r="A531" s="97" t="s">
        <v>1112</v>
      </c>
      <c r="B531" s="98" t="s">
        <v>1113</v>
      </c>
      <c r="C531" s="47"/>
      <c r="D531" s="47"/>
      <c r="E531" s="48"/>
      <c r="F531" s="99" t="s">
        <v>4599</v>
      </c>
    </row>
    <row r="532" spans="1:6" x14ac:dyDescent="0.25">
      <c r="A532" s="92" t="s">
        <v>1114</v>
      </c>
      <c r="B532" s="93" t="s">
        <v>1115</v>
      </c>
      <c r="C532" s="94"/>
      <c r="D532" s="94"/>
      <c r="E532" s="95"/>
      <c r="F532" s="96" t="s">
        <v>4599</v>
      </c>
    </row>
    <row r="533" spans="1:6" x14ac:dyDescent="0.25">
      <c r="A533" s="97" t="s">
        <v>1116</v>
      </c>
      <c r="B533" s="98" t="s">
        <v>1117</v>
      </c>
      <c r="C533" s="47"/>
      <c r="D533" s="47"/>
      <c r="E533" s="48"/>
      <c r="F533" s="99" t="s">
        <v>4599</v>
      </c>
    </row>
    <row r="534" spans="1:6" x14ac:dyDescent="0.25">
      <c r="A534" s="92" t="s">
        <v>1118</v>
      </c>
      <c r="B534" s="93" t="s">
        <v>1119</v>
      </c>
      <c r="C534" s="94"/>
      <c r="D534" s="94"/>
      <c r="E534" s="95"/>
      <c r="F534" s="96" t="s">
        <v>4599</v>
      </c>
    </row>
    <row r="535" spans="1:6" x14ac:dyDescent="0.25">
      <c r="A535" s="97" t="s">
        <v>1120</v>
      </c>
      <c r="B535" s="98" t="s">
        <v>1121</v>
      </c>
      <c r="C535" s="47"/>
      <c r="D535" s="47"/>
      <c r="E535" s="48"/>
      <c r="F535" s="99" t="s">
        <v>4599</v>
      </c>
    </row>
    <row r="536" spans="1:6" x14ac:dyDescent="0.25">
      <c r="A536" s="92" t="s">
        <v>1122</v>
      </c>
      <c r="B536" s="93" t="s">
        <v>1123</v>
      </c>
      <c r="C536" s="94"/>
      <c r="D536" s="94"/>
      <c r="E536" s="95"/>
      <c r="F536" s="96" t="s">
        <v>4599</v>
      </c>
    </row>
    <row r="537" spans="1:6" x14ac:dyDescent="0.25">
      <c r="A537" s="97" t="s">
        <v>1124</v>
      </c>
      <c r="B537" s="98" t="s">
        <v>1125</v>
      </c>
      <c r="C537" s="47"/>
      <c r="D537" s="47"/>
      <c r="E537" s="48"/>
      <c r="F537" s="99" t="s">
        <v>4599</v>
      </c>
    </row>
    <row r="538" spans="1:6" x14ac:dyDescent="0.25">
      <c r="A538" s="92" t="s">
        <v>1126</v>
      </c>
      <c r="B538" s="93" t="s">
        <v>1127</v>
      </c>
      <c r="C538" s="94"/>
      <c r="D538" s="94"/>
      <c r="E538" s="95"/>
      <c r="F538" s="96" t="s">
        <v>4599</v>
      </c>
    </row>
    <row r="539" spans="1:6" x14ac:dyDescent="0.25">
      <c r="A539" s="97" t="s">
        <v>1128</v>
      </c>
      <c r="B539" s="98" t="s">
        <v>1129</v>
      </c>
      <c r="C539" s="47"/>
      <c r="D539" s="47"/>
      <c r="E539" s="48"/>
      <c r="F539" s="99" t="s">
        <v>4599</v>
      </c>
    </row>
    <row r="540" spans="1:6" x14ac:dyDescent="0.25">
      <c r="A540" s="92" t="s">
        <v>1130</v>
      </c>
      <c r="B540" s="93" t="s">
        <v>1131</v>
      </c>
      <c r="C540" s="94"/>
      <c r="D540" s="94"/>
      <c r="E540" s="95"/>
      <c r="F540" s="96" t="s">
        <v>4599</v>
      </c>
    </row>
    <row r="541" spans="1:6" x14ac:dyDescent="0.25">
      <c r="A541" s="97" t="s">
        <v>1132</v>
      </c>
      <c r="B541" s="98" t="s">
        <v>1133</v>
      </c>
      <c r="C541" s="47"/>
      <c r="D541" s="47"/>
      <c r="E541" s="48"/>
      <c r="F541" s="99" t="s">
        <v>4599</v>
      </c>
    </row>
    <row r="542" spans="1:6" x14ac:dyDescent="0.25">
      <c r="A542" s="92" t="s">
        <v>1134</v>
      </c>
      <c r="B542" s="93" t="s">
        <v>1135</v>
      </c>
      <c r="C542" s="94"/>
      <c r="D542" s="94"/>
      <c r="E542" s="95"/>
      <c r="F542" s="96" t="s">
        <v>4599</v>
      </c>
    </row>
    <row r="543" spans="1:6" x14ac:dyDescent="0.25">
      <c r="A543" s="97" t="s">
        <v>1136</v>
      </c>
      <c r="B543" s="98" t="s">
        <v>1137</v>
      </c>
      <c r="C543" s="47"/>
      <c r="D543" s="47"/>
      <c r="E543" s="48"/>
      <c r="F543" s="99" t="s">
        <v>4599</v>
      </c>
    </row>
    <row r="544" spans="1:6" x14ac:dyDescent="0.25">
      <c r="A544" s="92" t="s">
        <v>1138</v>
      </c>
      <c r="B544" s="93" t="s">
        <v>1139</v>
      </c>
      <c r="C544" s="94"/>
      <c r="D544" s="94"/>
      <c r="E544" s="95"/>
      <c r="F544" s="96" t="s">
        <v>4599</v>
      </c>
    </row>
    <row r="545" spans="1:6" x14ac:dyDescent="0.25">
      <c r="A545" s="97" t="s">
        <v>1140</v>
      </c>
      <c r="B545" s="98" t="s">
        <v>1141</v>
      </c>
      <c r="C545" s="47"/>
      <c r="D545" s="47"/>
      <c r="E545" s="48"/>
      <c r="F545" s="99" t="s">
        <v>4599</v>
      </c>
    </row>
    <row r="546" spans="1:6" x14ac:dyDescent="0.25">
      <c r="A546" s="92" t="s">
        <v>1142</v>
      </c>
      <c r="B546" s="93" t="s">
        <v>1143</v>
      </c>
      <c r="C546" s="94"/>
      <c r="D546" s="94"/>
      <c r="E546" s="95"/>
      <c r="F546" s="96" t="s">
        <v>4599</v>
      </c>
    </row>
    <row r="547" spans="1:6" x14ac:dyDescent="0.25">
      <c r="A547" s="97" t="s">
        <v>1144</v>
      </c>
      <c r="B547" s="98" t="s">
        <v>1145</v>
      </c>
      <c r="C547" s="47"/>
      <c r="D547" s="47"/>
      <c r="E547" s="48"/>
      <c r="F547" s="99" t="s">
        <v>4599</v>
      </c>
    </row>
    <row r="548" spans="1:6" x14ac:dyDescent="0.25">
      <c r="A548" s="92" t="s">
        <v>1146</v>
      </c>
      <c r="B548" s="93" t="s">
        <v>1147</v>
      </c>
      <c r="C548" s="94"/>
      <c r="D548" s="94"/>
      <c r="E548" s="95"/>
      <c r="F548" s="96" t="s">
        <v>4599</v>
      </c>
    </row>
    <row r="549" spans="1:6" x14ac:dyDescent="0.25">
      <c r="A549" s="97" t="s">
        <v>1148</v>
      </c>
      <c r="B549" s="98" t="s">
        <v>1149</v>
      </c>
      <c r="C549" s="47"/>
      <c r="D549" s="47"/>
      <c r="E549" s="48"/>
      <c r="F549" s="99" t="s">
        <v>4599</v>
      </c>
    </row>
    <row r="550" spans="1:6" x14ac:dyDescent="0.25">
      <c r="A550" s="92" t="s">
        <v>1150</v>
      </c>
      <c r="B550" s="93" t="s">
        <v>1151</v>
      </c>
      <c r="C550" s="94"/>
      <c r="D550" s="94"/>
      <c r="E550" s="95"/>
      <c r="F550" s="96" t="s">
        <v>4599</v>
      </c>
    </row>
    <row r="551" spans="1:6" x14ac:dyDescent="0.25">
      <c r="A551" s="97" t="s">
        <v>1152</v>
      </c>
      <c r="B551" s="98" t="s">
        <v>1153</v>
      </c>
      <c r="C551" s="47"/>
      <c r="D551" s="47"/>
      <c r="E551" s="48"/>
      <c r="F551" s="99" t="s">
        <v>4599</v>
      </c>
    </row>
    <row r="552" spans="1:6" x14ac:dyDescent="0.25">
      <c r="A552" s="92" t="s">
        <v>1154</v>
      </c>
      <c r="B552" s="93" t="s">
        <v>1155</v>
      </c>
      <c r="C552" s="94"/>
      <c r="D552" s="94"/>
      <c r="E552" s="95"/>
      <c r="F552" s="96" t="s">
        <v>4599</v>
      </c>
    </row>
    <row r="553" spans="1:6" x14ac:dyDescent="0.25">
      <c r="A553" s="97" t="s">
        <v>1156</v>
      </c>
      <c r="B553" s="98" t="s">
        <v>1157</v>
      </c>
      <c r="C553" s="47"/>
      <c r="D553" s="47"/>
      <c r="E553" s="48"/>
      <c r="F553" s="99" t="s">
        <v>4599</v>
      </c>
    </row>
    <row r="554" spans="1:6" x14ac:dyDescent="0.25">
      <c r="A554" s="92" t="s">
        <v>1158</v>
      </c>
      <c r="B554" s="93" t="s">
        <v>1159</v>
      </c>
      <c r="C554" s="94"/>
      <c r="D554" s="94"/>
      <c r="E554" s="95"/>
      <c r="F554" s="96" t="s">
        <v>4599</v>
      </c>
    </row>
    <row r="555" spans="1:6" x14ac:dyDescent="0.25">
      <c r="A555" s="97" t="s">
        <v>1160</v>
      </c>
      <c r="B555" s="98" t="s">
        <v>1161</v>
      </c>
      <c r="C555" s="47"/>
      <c r="D555" s="47"/>
      <c r="E555" s="48"/>
      <c r="F555" s="99" t="s">
        <v>4599</v>
      </c>
    </row>
    <row r="556" spans="1:6" x14ac:dyDescent="0.25">
      <c r="A556" s="92" t="s">
        <v>1162</v>
      </c>
      <c r="B556" s="93" t="s">
        <v>1163</v>
      </c>
      <c r="C556" s="94"/>
      <c r="D556" s="94"/>
      <c r="E556" s="95"/>
      <c r="F556" s="96" t="s">
        <v>4599</v>
      </c>
    </row>
    <row r="557" spans="1:6" x14ac:dyDescent="0.25">
      <c r="A557" s="97" t="s">
        <v>1164</v>
      </c>
      <c r="B557" s="98" t="s">
        <v>1165</v>
      </c>
      <c r="C557" s="47"/>
      <c r="D557" s="47"/>
      <c r="E557" s="48"/>
      <c r="F557" s="99" t="s">
        <v>4599</v>
      </c>
    </row>
    <row r="558" spans="1:6" x14ac:dyDescent="0.25">
      <c r="A558" s="92" t="s">
        <v>1166</v>
      </c>
      <c r="B558" s="93" t="s">
        <v>1167</v>
      </c>
      <c r="C558" s="94"/>
      <c r="D558" s="94"/>
      <c r="E558" s="95"/>
      <c r="F558" s="96" t="s">
        <v>4599</v>
      </c>
    </row>
    <row r="559" spans="1:6" x14ac:dyDescent="0.25">
      <c r="A559" s="97" t="s">
        <v>1168</v>
      </c>
      <c r="B559" s="98" t="s">
        <v>1169</v>
      </c>
      <c r="C559" s="47"/>
      <c r="D559" s="47"/>
      <c r="E559" s="48"/>
      <c r="F559" s="99" t="s">
        <v>4599</v>
      </c>
    </row>
    <row r="560" spans="1:6" x14ac:dyDescent="0.25">
      <c r="A560" s="92" t="s">
        <v>1170</v>
      </c>
      <c r="B560" s="93" t="s">
        <v>1171</v>
      </c>
      <c r="C560" s="94"/>
      <c r="D560" s="94"/>
      <c r="E560" s="95"/>
      <c r="F560" s="96" t="s">
        <v>4599</v>
      </c>
    </row>
    <row r="561" spans="1:6" x14ac:dyDescent="0.25">
      <c r="A561" s="97" t="s">
        <v>1172</v>
      </c>
      <c r="B561" s="98" t="s">
        <v>1173</v>
      </c>
      <c r="C561" s="47"/>
      <c r="D561" s="47"/>
      <c r="E561" s="48"/>
      <c r="F561" s="99" t="s">
        <v>4599</v>
      </c>
    </row>
    <row r="562" spans="1:6" x14ac:dyDescent="0.25">
      <c r="A562" s="92" t="s">
        <v>1174</v>
      </c>
      <c r="B562" s="93" t="s">
        <v>1175</v>
      </c>
      <c r="C562" s="94"/>
      <c r="D562" s="94"/>
      <c r="E562" s="95"/>
      <c r="F562" s="96" t="s">
        <v>4599</v>
      </c>
    </row>
    <row r="563" spans="1:6" x14ac:dyDescent="0.25">
      <c r="A563" s="97" t="s">
        <v>1176</v>
      </c>
      <c r="B563" s="98" t="s">
        <v>1177</v>
      </c>
      <c r="C563" s="47"/>
      <c r="D563" s="47"/>
      <c r="E563" s="48"/>
      <c r="F563" s="99" t="s">
        <v>4599</v>
      </c>
    </row>
    <row r="564" spans="1:6" x14ac:dyDescent="0.25">
      <c r="A564" s="92" t="s">
        <v>1178</v>
      </c>
      <c r="B564" s="93" t="s">
        <v>1179</v>
      </c>
      <c r="C564" s="94"/>
      <c r="D564" s="94"/>
      <c r="E564" s="95"/>
      <c r="F564" s="96" t="s">
        <v>4599</v>
      </c>
    </row>
    <row r="565" spans="1:6" x14ac:dyDescent="0.25">
      <c r="A565" s="97" t="s">
        <v>1180</v>
      </c>
      <c r="B565" s="98" t="s">
        <v>1181</v>
      </c>
      <c r="C565" s="47"/>
      <c r="D565" s="47"/>
      <c r="E565" s="48"/>
      <c r="F565" s="99" t="s">
        <v>4599</v>
      </c>
    </row>
    <row r="566" spans="1:6" x14ac:dyDescent="0.25">
      <c r="A566" s="92" t="s">
        <v>1182</v>
      </c>
      <c r="B566" s="93" t="s">
        <v>1183</v>
      </c>
      <c r="C566" s="94"/>
      <c r="D566" s="94"/>
      <c r="E566" s="95"/>
      <c r="F566" s="96" t="s">
        <v>4599</v>
      </c>
    </row>
    <row r="567" spans="1:6" x14ac:dyDescent="0.25">
      <c r="A567" s="97" t="s">
        <v>1184</v>
      </c>
      <c r="B567" s="98" t="s">
        <v>1185</v>
      </c>
      <c r="C567" s="47"/>
      <c r="D567" s="47"/>
      <c r="E567" s="48"/>
      <c r="F567" s="99" t="s">
        <v>4599</v>
      </c>
    </row>
    <row r="568" spans="1:6" x14ac:dyDescent="0.25">
      <c r="A568" s="92" t="s">
        <v>1186</v>
      </c>
      <c r="B568" s="93" t="s">
        <v>1187</v>
      </c>
      <c r="C568" s="94"/>
      <c r="D568" s="94"/>
      <c r="E568" s="95"/>
      <c r="F568" s="96" t="s">
        <v>4599</v>
      </c>
    </row>
    <row r="569" spans="1:6" x14ac:dyDescent="0.25">
      <c r="A569" s="97" t="s">
        <v>1188</v>
      </c>
      <c r="B569" s="98" t="s">
        <v>1189</v>
      </c>
      <c r="C569" s="47"/>
      <c r="D569" s="47"/>
      <c r="E569" s="48"/>
      <c r="F569" s="99" t="s">
        <v>4599</v>
      </c>
    </row>
    <row r="570" spans="1:6" x14ac:dyDescent="0.25">
      <c r="A570" s="92" t="s">
        <v>1190</v>
      </c>
      <c r="B570" s="93" t="s">
        <v>1191</v>
      </c>
      <c r="C570" s="94"/>
      <c r="D570" s="94"/>
      <c r="E570" s="95"/>
      <c r="F570" s="96" t="s">
        <v>4599</v>
      </c>
    </row>
    <row r="571" spans="1:6" x14ac:dyDescent="0.25">
      <c r="A571" s="97" t="s">
        <v>1192</v>
      </c>
      <c r="B571" s="98" t="s">
        <v>1193</v>
      </c>
      <c r="C571" s="47"/>
      <c r="D571" s="47"/>
      <c r="E571" s="48"/>
      <c r="F571" s="99" t="s">
        <v>4599</v>
      </c>
    </row>
    <row r="572" spans="1:6" x14ac:dyDescent="0.25">
      <c r="A572" s="92" t="s">
        <v>1194</v>
      </c>
      <c r="B572" s="93" t="s">
        <v>1195</v>
      </c>
      <c r="C572" s="94"/>
      <c r="D572" s="94"/>
      <c r="E572" s="95"/>
      <c r="F572" s="96" t="s">
        <v>4599</v>
      </c>
    </row>
    <row r="573" spans="1:6" x14ac:dyDescent="0.25">
      <c r="A573" s="97" t="s">
        <v>1196</v>
      </c>
      <c r="B573" s="98" t="s">
        <v>1197</v>
      </c>
      <c r="C573" s="47"/>
      <c r="D573" s="47"/>
      <c r="E573" s="48"/>
      <c r="F573" s="99" t="s">
        <v>4599</v>
      </c>
    </row>
    <row r="574" spans="1:6" x14ac:dyDescent="0.25">
      <c r="A574" s="92" t="s">
        <v>1198</v>
      </c>
      <c r="B574" s="93" t="s">
        <v>1199</v>
      </c>
      <c r="C574" s="94"/>
      <c r="D574" s="94"/>
      <c r="E574" s="95"/>
      <c r="F574" s="96" t="s">
        <v>4599</v>
      </c>
    </row>
    <row r="575" spans="1:6" x14ac:dyDescent="0.25">
      <c r="A575" s="97" t="s">
        <v>1200</v>
      </c>
      <c r="B575" s="98" t="s">
        <v>1201</v>
      </c>
      <c r="C575" s="47"/>
      <c r="D575" s="47"/>
      <c r="E575" s="48"/>
      <c r="F575" s="99" t="s">
        <v>4599</v>
      </c>
    </row>
    <row r="576" spans="1:6" x14ac:dyDescent="0.25">
      <c r="A576" s="92" t="s">
        <v>1202</v>
      </c>
      <c r="B576" s="93" t="s">
        <v>1203</v>
      </c>
      <c r="C576" s="94"/>
      <c r="D576" s="94"/>
      <c r="E576" s="95"/>
      <c r="F576" s="96" t="s">
        <v>4599</v>
      </c>
    </row>
    <row r="577" spans="1:6" x14ac:dyDescent="0.25">
      <c r="A577" s="97" t="s">
        <v>1204</v>
      </c>
      <c r="B577" s="98" t="s">
        <v>1205</v>
      </c>
      <c r="C577" s="47"/>
      <c r="D577" s="47"/>
      <c r="E577" s="48"/>
      <c r="F577" s="99" t="s">
        <v>4599</v>
      </c>
    </row>
    <row r="578" spans="1:6" x14ac:dyDescent="0.25">
      <c r="A578" s="92" t="s">
        <v>1206</v>
      </c>
      <c r="B578" s="93" t="s">
        <v>1207</v>
      </c>
      <c r="C578" s="94"/>
      <c r="D578" s="94"/>
      <c r="E578" s="95"/>
      <c r="F578" s="96" t="s">
        <v>4599</v>
      </c>
    </row>
    <row r="579" spans="1:6" x14ac:dyDescent="0.25">
      <c r="A579" s="97" t="s">
        <v>1208</v>
      </c>
      <c r="B579" s="98" t="s">
        <v>1209</v>
      </c>
      <c r="C579" s="47"/>
      <c r="D579" s="47"/>
      <c r="E579" s="48"/>
      <c r="F579" s="99" t="s">
        <v>4599</v>
      </c>
    </row>
    <row r="580" spans="1:6" x14ac:dyDescent="0.25">
      <c r="A580" s="92" t="s">
        <v>1210</v>
      </c>
      <c r="B580" s="93" t="s">
        <v>1211</v>
      </c>
      <c r="C580" s="94"/>
      <c r="D580" s="94"/>
      <c r="E580" s="95"/>
      <c r="F580" s="96" t="s">
        <v>4599</v>
      </c>
    </row>
    <row r="581" spans="1:6" x14ac:dyDescent="0.25">
      <c r="A581" s="97" t="s">
        <v>1212</v>
      </c>
      <c r="B581" s="98" t="s">
        <v>1213</v>
      </c>
      <c r="C581" s="47"/>
      <c r="D581" s="47"/>
      <c r="E581" s="48"/>
      <c r="F581" s="99" t="s">
        <v>4599</v>
      </c>
    </row>
    <row r="582" spans="1:6" x14ac:dyDescent="0.25">
      <c r="A582" s="92" t="s">
        <v>1214</v>
      </c>
      <c r="B582" s="93" t="s">
        <v>1215</v>
      </c>
      <c r="C582" s="94"/>
      <c r="D582" s="94"/>
      <c r="E582" s="95"/>
      <c r="F582" s="96" t="s">
        <v>4599</v>
      </c>
    </row>
    <row r="583" spans="1:6" x14ac:dyDescent="0.25">
      <c r="A583" s="97" t="s">
        <v>1216</v>
      </c>
      <c r="B583" s="98" t="s">
        <v>1217</v>
      </c>
      <c r="C583" s="47"/>
      <c r="D583" s="47"/>
      <c r="E583" s="48"/>
      <c r="F583" s="99" t="s">
        <v>4599</v>
      </c>
    </row>
    <row r="584" spans="1:6" x14ac:dyDescent="0.25">
      <c r="A584" s="92" t="s">
        <v>1218</v>
      </c>
      <c r="B584" s="93" t="s">
        <v>1219</v>
      </c>
      <c r="C584" s="94"/>
      <c r="D584" s="94"/>
      <c r="E584" s="95"/>
      <c r="F584" s="96" t="s">
        <v>4599</v>
      </c>
    </row>
    <row r="585" spans="1:6" x14ac:dyDescent="0.25">
      <c r="A585" s="97" t="s">
        <v>1220</v>
      </c>
      <c r="B585" s="98" t="s">
        <v>1221</v>
      </c>
      <c r="C585" s="47"/>
      <c r="D585" s="47"/>
      <c r="E585" s="48"/>
      <c r="F585" s="99" t="s">
        <v>4599</v>
      </c>
    </row>
    <row r="586" spans="1:6" x14ac:dyDescent="0.25">
      <c r="A586" s="92" t="s">
        <v>1222</v>
      </c>
      <c r="B586" s="93" t="s">
        <v>1223</v>
      </c>
      <c r="C586" s="94"/>
      <c r="D586" s="94"/>
      <c r="E586" s="95"/>
      <c r="F586" s="96" t="s">
        <v>4599</v>
      </c>
    </row>
    <row r="587" spans="1:6" x14ac:dyDescent="0.25">
      <c r="A587" s="97" t="s">
        <v>1224</v>
      </c>
      <c r="B587" s="98" t="s">
        <v>1225</v>
      </c>
      <c r="C587" s="47"/>
      <c r="D587" s="47"/>
      <c r="E587" s="48"/>
      <c r="F587" s="99" t="s">
        <v>4599</v>
      </c>
    </row>
    <row r="588" spans="1:6" x14ac:dyDescent="0.25">
      <c r="A588" s="92" t="s">
        <v>1226</v>
      </c>
      <c r="B588" s="93" t="s">
        <v>1227</v>
      </c>
      <c r="C588" s="94"/>
      <c r="D588" s="94"/>
      <c r="E588" s="95"/>
      <c r="F588" s="96" t="s">
        <v>4599</v>
      </c>
    </row>
    <row r="589" spans="1:6" x14ac:dyDescent="0.25">
      <c r="A589" s="97" t="s">
        <v>1228</v>
      </c>
      <c r="B589" s="98" t="s">
        <v>1229</v>
      </c>
      <c r="C589" s="47"/>
      <c r="D589" s="47"/>
      <c r="E589" s="48"/>
      <c r="F589" s="99" t="s">
        <v>4599</v>
      </c>
    </row>
    <row r="590" spans="1:6" x14ac:dyDescent="0.25">
      <c r="A590" s="92" t="s">
        <v>1230</v>
      </c>
      <c r="B590" s="93" t="s">
        <v>1231</v>
      </c>
      <c r="C590" s="94"/>
      <c r="D590" s="94"/>
      <c r="E590" s="95"/>
      <c r="F590" s="96" t="s">
        <v>4599</v>
      </c>
    </row>
    <row r="591" spans="1:6" x14ac:dyDescent="0.25">
      <c r="A591" s="97" t="s">
        <v>1232</v>
      </c>
      <c r="B591" s="98" t="s">
        <v>1233</v>
      </c>
      <c r="C591" s="47"/>
      <c r="D591" s="47"/>
      <c r="E591" s="48"/>
      <c r="F591" s="99" t="s">
        <v>4599</v>
      </c>
    </row>
    <row r="592" spans="1:6" x14ac:dyDescent="0.25">
      <c r="A592" s="92" t="s">
        <v>1234</v>
      </c>
      <c r="B592" s="93" t="s">
        <v>1235</v>
      </c>
      <c r="C592" s="94"/>
      <c r="D592" s="94"/>
      <c r="E592" s="95"/>
      <c r="F592" s="96" t="s">
        <v>4599</v>
      </c>
    </row>
    <row r="593" spans="1:6" x14ac:dyDescent="0.25">
      <c r="A593" s="97" t="s">
        <v>1236</v>
      </c>
      <c r="B593" s="98" t="s">
        <v>1237</v>
      </c>
      <c r="C593" s="47"/>
      <c r="D593" s="47"/>
      <c r="E593" s="48"/>
      <c r="F593" s="99" t="s">
        <v>4599</v>
      </c>
    </row>
    <row r="594" spans="1:6" x14ac:dyDescent="0.25">
      <c r="A594" s="92" t="s">
        <v>1238</v>
      </c>
      <c r="B594" s="93" t="s">
        <v>1239</v>
      </c>
      <c r="C594" s="94"/>
      <c r="D594" s="94"/>
      <c r="E594" s="95"/>
      <c r="F594" s="96" t="s">
        <v>4599</v>
      </c>
    </row>
    <row r="595" spans="1:6" x14ac:dyDescent="0.25">
      <c r="A595" s="97" t="s">
        <v>1240</v>
      </c>
      <c r="B595" s="98" t="s">
        <v>1241</v>
      </c>
      <c r="C595" s="47"/>
      <c r="D595" s="47"/>
      <c r="E595" s="48"/>
      <c r="F595" s="99" t="s">
        <v>4599</v>
      </c>
    </row>
    <row r="596" spans="1:6" x14ac:dyDescent="0.25">
      <c r="A596" s="92" t="s">
        <v>1242</v>
      </c>
      <c r="B596" s="93" t="s">
        <v>1243</v>
      </c>
      <c r="C596" s="94"/>
      <c r="D596" s="94"/>
      <c r="E596" s="95"/>
      <c r="F596" s="96" t="s">
        <v>4599</v>
      </c>
    </row>
    <row r="597" spans="1:6" x14ac:dyDescent="0.25">
      <c r="A597" s="97" t="s">
        <v>1244</v>
      </c>
      <c r="B597" s="98" t="s">
        <v>1245</v>
      </c>
      <c r="C597" s="47"/>
      <c r="D597" s="47"/>
      <c r="E597" s="48"/>
      <c r="F597" s="99" t="s">
        <v>4599</v>
      </c>
    </row>
    <row r="598" spans="1:6" x14ac:dyDescent="0.25">
      <c r="A598" s="92" t="s">
        <v>1246</v>
      </c>
      <c r="B598" s="93" t="s">
        <v>1247</v>
      </c>
      <c r="C598" s="94"/>
      <c r="D598" s="94"/>
      <c r="E598" s="95"/>
      <c r="F598" s="96" t="s">
        <v>4599</v>
      </c>
    </row>
    <row r="599" spans="1:6" x14ac:dyDescent="0.25">
      <c r="A599" s="97" t="s">
        <v>1248</v>
      </c>
      <c r="B599" s="98" t="s">
        <v>1249</v>
      </c>
      <c r="C599" s="47"/>
      <c r="D599" s="47"/>
      <c r="E599" s="48"/>
      <c r="F599" s="99" t="s">
        <v>4599</v>
      </c>
    </row>
    <row r="600" spans="1:6" x14ac:dyDescent="0.25">
      <c r="A600" s="92" t="s">
        <v>1250</v>
      </c>
      <c r="B600" s="93" t="s">
        <v>1251</v>
      </c>
      <c r="C600" s="94"/>
      <c r="D600" s="94"/>
      <c r="E600" s="95"/>
      <c r="F600" s="96" t="s">
        <v>4599</v>
      </c>
    </row>
    <row r="601" spans="1:6" x14ac:dyDescent="0.25">
      <c r="A601" s="97" t="s">
        <v>1252</v>
      </c>
      <c r="B601" s="98" t="s">
        <v>1253</v>
      </c>
      <c r="C601" s="47"/>
      <c r="D601" s="47"/>
      <c r="E601" s="48"/>
      <c r="F601" s="99" t="s">
        <v>4599</v>
      </c>
    </row>
    <row r="602" spans="1:6" x14ac:dyDescent="0.25">
      <c r="A602" s="92" t="s">
        <v>1254</v>
      </c>
      <c r="B602" s="93" t="s">
        <v>1255</v>
      </c>
      <c r="C602" s="94"/>
      <c r="D602" s="94"/>
      <c r="E602" s="95"/>
      <c r="F602" s="96" t="s">
        <v>4599</v>
      </c>
    </row>
    <row r="603" spans="1:6" x14ac:dyDescent="0.25">
      <c r="A603" s="97" t="s">
        <v>1256</v>
      </c>
      <c r="B603" s="98" t="s">
        <v>1257</v>
      </c>
      <c r="C603" s="47"/>
      <c r="D603" s="47"/>
      <c r="E603" s="48"/>
      <c r="F603" s="99" t="s">
        <v>4599</v>
      </c>
    </row>
    <row r="604" spans="1:6" x14ac:dyDescent="0.25">
      <c r="A604" s="92" t="s">
        <v>1258</v>
      </c>
      <c r="B604" s="93" t="s">
        <v>1259</v>
      </c>
      <c r="C604" s="94"/>
      <c r="D604" s="94"/>
      <c r="E604" s="95"/>
      <c r="F604" s="96" t="s">
        <v>4599</v>
      </c>
    </row>
    <row r="605" spans="1:6" x14ac:dyDescent="0.25">
      <c r="A605" s="97" t="s">
        <v>1260</v>
      </c>
      <c r="B605" s="98" t="s">
        <v>1261</v>
      </c>
      <c r="C605" s="47"/>
      <c r="D605" s="47"/>
      <c r="E605" s="48"/>
      <c r="F605" s="99" t="s">
        <v>4599</v>
      </c>
    </row>
    <row r="606" spans="1:6" x14ac:dyDescent="0.25">
      <c r="A606" s="92" t="s">
        <v>1262</v>
      </c>
      <c r="B606" s="93" t="s">
        <v>1263</v>
      </c>
      <c r="C606" s="94"/>
      <c r="D606" s="94"/>
      <c r="E606" s="95"/>
      <c r="F606" s="96" t="s">
        <v>4599</v>
      </c>
    </row>
    <row r="607" spans="1:6" x14ac:dyDescent="0.25">
      <c r="A607" s="97" t="s">
        <v>1264</v>
      </c>
      <c r="B607" s="98" t="s">
        <v>1265</v>
      </c>
      <c r="C607" s="47"/>
      <c r="D607" s="47"/>
      <c r="E607" s="48"/>
      <c r="F607" s="99" t="s">
        <v>4599</v>
      </c>
    </row>
    <row r="608" spans="1:6" x14ac:dyDescent="0.25">
      <c r="A608" s="92" t="s">
        <v>1266</v>
      </c>
      <c r="B608" s="93" t="s">
        <v>1267</v>
      </c>
      <c r="C608" s="94"/>
      <c r="D608" s="94"/>
      <c r="E608" s="95"/>
      <c r="F608" s="96" t="s">
        <v>4599</v>
      </c>
    </row>
    <row r="609" spans="1:6" x14ac:dyDescent="0.25">
      <c r="A609" s="97" t="s">
        <v>1268</v>
      </c>
      <c r="B609" s="98" t="s">
        <v>1269</v>
      </c>
      <c r="C609" s="47"/>
      <c r="D609" s="47"/>
      <c r="E609" s="48"/>
      <c r="F609" s="99" t="s">
        <v>4599</v>
      </c>
    </row>
    <row r="610" spans="1:6" x14ac:dyDescent="0.25">
      <c r="A610" s="92" t="s">
        <v>1270</v>
      </c>
      <c r="B610" s="93" t="s">
        <v>1271</v>
      </c>
      <c r="C610" s="94"/>
      <c r="D610" s="94"/>
      <c r="E610" s="95"/>
      <c r="F610" s="96" t="s">
        <v>4599</v>
      </c>
    </row>
    <row r="611" spans="1:6" x14ac:dyDescent="0.25">
      <c r="A611" s="97" t="s">
        <v>1272</v>
      </c>
      <c r="B611" s="98" t="s">
        <v>1273</v>
      </c>
      <c r="C611" s="47"/>
      <c r="D611" s="47"/>
      <c r="E611" s="48"/>
      <c r="F611" s="99" t="s">
        <v>4599</v>
      </c>
    </row>
    <row r="612" spans="1:6" x14ac:dyDescent="0.25">
      <c r="A612" s="92" t="s">
        <v>1274</v>
      </c>
      <c r="B612" s="93" t="s">
        <v>1275</v>
      </c>
      <c r="C612" s="94"/>
      <c r="D612" s="94"/>
      <c r="E612" s="95"/>
      <c r="F612" s="96" t="s">
        <v>4599</v>
      </c>
    </row>
    <row r="613" spans="1:6" x14ac:dyDescent="0.25">
      <c r="A613" s="97" t="s">
        <v>1276</v>
      </c>
      <c r="B613" s="98" t="s">
        <v>1277</v>
      </c>
      <c r="C613" s="47"/>
      <c r="D613" s="47"/>
      <c r="E613" s="48"/>
      <c r="F613" s="99" t="s">
        <v>4599</v>
      </c>
    </row>
    <row r="614" spans="1:6" x14ac:dyDescent="0.25">
      <c r="A614" s="92" t="s">
        <v>1278</v>
      </c>
      <c r="B614" s="93" t="s">
        <v>1279</v>
      </c>
      <c r="C614" s="94"/>
      <c r="D614" s="94"/>
      <c r="E614" s="95"/>
      <c r="F614" s="96" t="s">
        <v>4599</v>
      </c>
    </row>
    <row r="615" spans="1:6" x14ac:dyDescent="0.25">
      <c r="A615" s="97" t="s">
        <v>1280</v>
      </c>
      <c r="B615" s="98" t="s">
        <v>1281</v>
      </c>
      <c r="C615" s="47"/>
      <c r="D615" s="47"/>
      <c r="E615" s="48"/>
      <c r="F615" s="99" t="s">
        <v>4599</v>
      </c>
    </row>
    <row r="616" spans="1:6" x14ac:dyDescent="0.25">
      <c r="A616" s="92" t="s">
        <v>1282</v>
      </c>
      <c r="B616" s="93" t="s">
        <v>1283</v>
      </c>
      <c r="C616" s="94"/>
      <c r="D616" s="94"/>
      <c r="E616" s="95"/>
      <c r="F616" s="96" t="s">
        <v>4599</v>
      </c>
    </row>
    <row r="617" spans="1:6" x14ac:dyDescent="0.25">
      <c r="A617" s="97" t="s">
        <v>1284</v>
      </c>
      <c r="B617" s="98" t="s">
        <v>1285</v>
      </c>
      <c r="C617" s="47"/>
      <c r="D617" s="47"/>
      <c r="E617" s="48"/>
      <c r="F617" s="99" t="s">
        <v>4599</v>
      </c>
    </row>
    <row r="618" spans="1:6" x14ac:dyDescent="0.25">
      <c r="A618" s="92" t="s">
        <v>1286</v>
      </c>
      <c r="B618" s="93" t="s">
        <v>1287</v>
      </c>
      <c r="C618" s="94"/>
      <c r="D618" s="94"/>
      <c r="E618" s="95"/>
      <c r="F618" s="96" t="s">
        <v>4599</v>
      </c>
    </row>
    <row r="619" spans="1:6" x14ac:dyDescent="0.25">
      <c r="A619" s="97" t="s">
        <v>1288</v>
      </c>
      <c r="B619" s="98" t="s">
        <v>1289</v>
      </c>
      <c r="C619" s="47"/>
      <c r="D619" s="47"/>
      <c r="E619" s="48"/>
      <c r="F619" s="99" t="s">
        <v>4599</v>
      </c>
    </row>
    <row r="620" spans="1:6" x14ac:dyDescent="0.25">
      <c r="A620" s="92" t="s">
        <v>1290</v>
      </c>
      <c r="B620" s="93" t="s">
        <v>1291</v>
      </c>
      <c r="C620" s="94"/>
      <c r="D620" s="94"/>
      <c r="E620" s="95"/>
      <c r="F620" s="96" t="s">
        <v>4599</v>
      </c>
    </row>
    <row r="621" spans="1:6" x14ac:dyDescent="0.25">
      <c r="A621" s="97" t="s">
        <v>1292</v>
      </c>
      <c r="B621" s="98" t="s">
        <v>1293</v>
      </c>
      <c r="C621" s="47"/>
      <c r="D621" s="47"/>
      <c r="E621" s="48"/>
      <c r="F621" s="99" t="s">
        <v>4599</v>
      </c>
    </row>
    <row r="622" spans="1:6" x14ac:dyDescent="0.25">
      <c r="A622" s="92" t="s">
        <v>1294</v>
      </c>
      <c r="B622" s="93" t="s">
        <v>1295</v>
      </c>
      <c r="C622" s="94"/>
      <c r="D622" s="94"/>
      <c r="E622" s="95"/>
      <c r="F622" s="96" t="s">
        <v>4599</v>
      </c>
    </row>
    <row r="623" spans="1:6" x14ac:dyDescent="0.25">
      <c r="A623" s="97" t="s">
        <v>1296</v>
      </c>
      <c r="B623" s="98" t="s">
        <v>1297</v>
      </c>
      <c r="C623" s="47"/>
      <c r="D623" s="47"/>
      <c r="E623" s="48"/>
      <c r="F623" s="99" t="s">
        <v>4599</v>
      </c>
    </row>
    <row r="624" spans="1:6" x14ac:dyDescent="0.25">
      <c r="A624" s="92" t="s">
        <v>1298</v>
      </c>
      <c r="B624" s="93" t="s">
        <v>1299</v>
      </c>
      <c r="C624" s="94"/>
      <c r="D624" s="94"/>
      <c r="E624" s="95"/>
      <c r="F624" s="96" t="s">
        <v>4599</v>
      </c>
    </row>
    <row r="625" spans="1:6" x14ac:dyDescent="0.25">
      <c r="A625" s="97" t="s">
        <v>1300</v>
      </c>
      <c r="B625" s="98" t="s">
        <v>1301</v>
      </c>
      <c r="C625" s="47"/>
      <c r="D625" s="47"/>
      <c r="E625" s="48"/>
      <c r="F625" s="99" t="s">
        <v>4599</v>
      </c>
    </row>
    <row r="626" spans="1:6" x14ac:dyDescent="0.25">
      <c r="A626" s="92" t="s">
        <v>1302</v>
      </c>
      <c r="B626" s="93" t="s">
        <v>1303</v>
      </c>
      <c r="C626" s="94"/>
      <c r="D626" s="94"/>
      <c r="E626" s="95"/>
      <c r="F626" s="96" t="s">
        <v>4599</v>
      </c>
    </row>
    <row r="627" spans="1:6" x14ac:dyDescent="0.25">
      <c r="A627" s="97" t="s">
        <v>1304</v>
      </c>
      <c r="B627" s="98" t="s">
        <v>1305</v>
      </c>
      <c r="C627" s="47"/>
      <c r="D627" s="47"/>
      <c r="E627" s="48"/>
      <c r="F627" s="99" t="s">
        <v>4599</v>
      </c>
    </row>
    <row r="628" spans="1:6" x14ac:dyDescent="0.25">
      <c r="A628" s="92" t="s">
        <v>1306</v>
      </c>
      <c r="B628" s="93" t="s">
        <v>1307</v>
      </c>
      <c r="C628" s="94"/>
      <c r="D628" s="94"/>
      <c r="E628" s="95"/>
      <c r="F628" s="96" t="s">
        <v>4599</v>
      </c>
    </row>
    <row r="629" spans="1:6" x14ac:dyDescent="0.25">
      <c r="A629" s="97" t="s">
        <v>1308</v>
      </c>
      <c r="B629" s="98" t="s">
        <v>1309</v>
      </c>
      <c r="C629" s="47"/>
      <c r="D629" s="47"/>
      <c r="E629" s="48"/>
      <c r="F629" s="99" t="s">
        <v>4599</v>
      </c>
    </row>
    <row r="630" spans="1:6" x14ac:dyDescent="0.25">
      <c r="A630" s="92" t="s">
        <v>1310</v>
      </c>
      <c r="B630" s="93" t="s">
        <v>1311</v>
      </c>
      <c r="C630" s="94"/>
      <c r="D630" s="94"/>
      <c r="E630" s="95"/>
      <c r="F630" s="96" t="s">
        <v>4599</v>
      </c>
    </row>
    <row r="631" spans="1:6" x14ac:dyDescent="0.25">
      <c r="A631" s="97" t="s">
        <v>1312</v>
      </c>
      <c r="B631" s="98" t="s">
        <v>1313</v>
      </c>
      <c r="C631" s="47"/>
      <c r="D631" s="47"/>
      <c r="E631" s="48"/>
      <c r="F631" s="99" t="s">
        <v>4599</v>
      </c>
    </row>
    <row r="632" spans="1:6" x14ac:dyDescent="0.25">
      <c r="A632" s="92" t="s">
        <v>1314</v>
      </c>
      <c r="B632" s="93" t="s">
        <v>1315</v>
      </c>
      <c r="C632" s="94"/>
      <c r="D632" s="94"/>
      <c r="E632" s="95"/>
      <c r="F632" s="96" t="s">
        <v>4599</v>
      </c>
    </row>
    <row r="633" spans="1:6" x14ac:dyDescent="0.25">
      <c r="A633" s="97" t="s">
        <v>1316</v>
      </c>
      <c r="B633" s="98" t="s">
        <v>1317</v>
      </c>
      <c r="C633" s="47"/>
      <c r="D633" s="47"/>
      <c r="E633" s="48"/>
      <c r="F633" s="99" t="s">
        <v>4599</v>
      </c>
    </row>
    <row r="634" spans="1:6" x14ac:dyDescent="0.25">
      <c r="A634" s="92" t="s">
        <v>1318</v>
      </c>
      <c r="B634" s="93" t="s">
        <v>1319</v>
      </c>
      <c r="C634" s="94"/>
      <c r="D634" s="94"/>
      <c r="E634" s="95"/>
      <c r="F634" s="96" t="s">
        <v>4599</v>
      </c>
    </row>
    <row r="635" spans="1:6" x14ac:dyDescent="0.25">
      <c r="A635" s="97" t="s">
        <v>1320</v>
      </c>
      <c r="B635" s="98" t="s">
        <v>1321</v>
      </c>
      <c r="C635" s="47"/>
      <c r="D635" s="47"/>
      <c r="E635" s="48"/>
      <c r="F635" s="99" t="s">
        <v>4599</v>
      </c>
    </row>
    <row r="636" spans="1:6" x14ac:dyDescent="0.25">
      <c r="A636" s="92" t="s">
        <v>1322</v>
      </c>
      <c r="B636" s="93" t="s">
        <v>1323</v>
      </c>
      <c r="C636" s="94"/>
      <c r="D636" s="94"/>
      <c r="E636" s="95"/>
      <c r="F636" s="96" t="s">
        <v>4599</v>
      </c>
    </row>
    <row r="637" spans="1:6" x14ac:dyDescent="0.25">
      <c r="A637" s="97" t="s">
        <v>1324</v>
      </c>
      <c r="B637" s="98" t="s">
        <v>1325</v>
      </c>
      <c r="C637" s="47"/>
      <c r="D637" s="47"/>
      <c r="E637" s="48"/>
      <c r="F637" s="99" t="s">
        <v>4599</v>
      </c>
    </row>
    <row r="638" spans="1:6" x14ac:dyDescent="0.25">
      <c r="A638" s="92" t="s">
        <v>1326</v>
      </c>
      <c r="B638" s="93" t="s">
        <v>1327</v>
      </c>
      <c r="C638" s="94"/>
      <c r="D638" s="94"/>
      <c r="E638" s="95"/>
      <c r="F638" s="96" t="s">
        <v>4599</v>
      </c>
    </row>
    <row r="639" spans="1:6" x14ac:dyDescent="0.25">
      <c r="A639" s="97" t="s">
        <v>1328</v>
      </c>
      <c r="B639" s="98" t="s">
        <v>1329</v>
      </c>
      <c r="C639" s="47"/>
      <c r="D639" s="47"/>
      <c r="E639" s="48"/>
      <c r="F639" s="99" t="s">
        <v>4599</v>
      </c>
    </row>
    <row r="640" spans="1:6" x14ac:dyDescent="0.25">
      <c r="A640" s="92" t="s">
        <v>1330</v>
      </c>
      <c r="B640" s="93" t="s">
        <v>1331</v>
      </c>
      <c r="C640" s="94"/>
      <c r="D640" s="94"/>
      <c r="E640" s="95"/>
      <c r="F640" s="96" t="s">
        <v>4599</v>
      </c>
    </row>
    <row r="641" spans="1:6" x14ac:dyDescent="0.25">
      <c r="A641" s="97" t="s">
        <v>1332</v>
      </c>
      <c r="B641" s="98" t="s">
        <v>1333</v>
      </c>
      <c r="C641" s="47"/>
      <c r="D641" s="47"/>
      <c r="E641" s="48"/>
      <c r="F641" s="99" t="s">
        <v>4599</v>
      </c>
    </row>
    <row r="642" spans="1:6" x14ac:dyDescent="0.25">
      <c r="A642" s="92" t="s">
        <v>1334</v>
      </c>
      <c r="B642" s="93" t="s">
        <v>1335</v>
      </c>
      <c r="C642" s="94"/>
      <c r="D642" s="94"/>
      <c r="E642" s="95"/>
      <c r="F642" s="96" t="s">
        <v>4599</v>
      </c>
    </row>
    <row r="643" spans="1:6" x14ac:dyDescent="0.25">
      <c r="A643" s="97" t="s">
        <v>1336</v>
      </c>
      <c r="B643" s="98" t="s">
        <v>1337</v>
      </c>
      <c r="C643" s="47"/>
      <c r="D643" s="47"/>
      <c r="E643" s="48"/>
      <c r="F643" s="99" t="s">
        <v>4599</v>
      </c>
    </row>
    <row r="644" spans="1:6" x14ac:dyDescent="0.25">
      <c r="A644" s="92" t="s">
        <v>1338</v>
      </c>
      <c r="B644" s="93" t="s">
        <v>1339</v>
      </c>
      <c r="C644" s="94"/>
      <c r="D644" s="94"/>
      <c r="E644" s="95"/>
      <c r="F644" s="96" t="s">
        <v>4599</v>
      </c>
    </row>
    <row r="645" spans="1:6" x14ac:dyDescent="0.25">
      <c r="A645" s="97" t="s">
        <v>1340</v>
      </c>
      <c r="B645" s="98" t="s">
        <v>1341</v>
      </c>
      <c r="C645" s="47"/>
      <c r="D645" s="47"/>
      <c r="E645" s="48"/>
      <c r="F645" s="99" t="s">
        <v>4599</v>
      </c>
    </row>
    <row r="646" spans="1:6" x14ac:dyDescent="0.25">
      <c r="A646" s="92" t="s">
        <v>1342</v>
      </c>
      <c r="B646" s="93" t="s">
        <v>1343</v>
      </c>
      <c r="C646" s="94"/>
      <c r="D646" s="94"/>
      <c r="E646" s="95"/>
      <c r="F646" s="96" t="s">
        <v>4599</v>
      </c>
    </row>
    <row r="647" spans="1:6" x14ac:dyDescent="0.25">
      <c r="A647" s="97" t="s">
        <v>1344</v>
      </c>
      <c r="B647" s="98" t="s">
        <v>1345</v>
      </c>
      <c r="C647" s="47"/>
      <c r="D647" s="47"/>
      <c r="E647" s="48"/>
      <c r="F647" s="99" t="s">
        <v>4599</v>
      </c>
    </row>
    <row r="648" spans="1:6" x14ac:dyDescent="0.25">
      <c r="A648" s="92" t="s">
        <v>1346</v>
      </c>
      <c r="B648" s="93" t="s">
        <v>1347</v>
      </c>
      <c r="C648" s="94"/>
      <c r="D648" s="94"/>
      <c r="E648" s="95"/>
      <c r="F648" s="96" t="s">
        <v>4599</v>
      </c>
    </row>
    <row r="649" spans="1:6" x14ac:dyDescent="0.25">
      <c r="A649" s="97" t="s">
        <v>1348</v>
      </c>
      <c r="B649" s="98" t="s">
        <v>1349</v>
      </c>
      <c r="C649" s="47"/>
      <c r="D649" s="47"/>
      <c r="E649" s="48"/>
      <c r="F649" s="99" t="s">
        <v>4599</v>
      </c>
    </row>
    <row r="650" spans="1:6" x14ac:dyDescent="0.25">
      <c r="A650" s="92" t="s">
        <v>1350</v>
      </c>
      <c r="B650" s="93" t="s">
        <v>1351</v>
      </c>
      <c r="C650" s="94"/>
      <c r="D650" s="94"/>
      <c r="E650" s="95"/>
      <c r="F650" s="96" t="s">
        <v>4599</v>
      </c>
    </row>
    <row r="651" spans="1:6" x14ac:dyDescent="0.25">
      <c r="A651" s="97" t="s">
        <v>1352</v>
      </c>
      <c r="B651" s="98" t="s">
        <v>1353</v>
      </c>
      <c r="C651" s="47"/>
      <c r="D651" s="47"/>
      <c r="E651" s="48"/>
      <c r="F651" s="99" t="s">
        <v>4599</v>
      </c>
    </row>
    <row r="652" spans="1:6" x14ac:dyDescent="0.25">
      <c r="A652" s="92" t="s">
        <v>1354</v>
      </c>
      <c r="B652" s="93" t="s">
        <v>1355</v>
      </c>
      <c r="C652" s="94"/>
      <c r="D652" s="94"/>
      <c r="E652" s="95"/>
      <c r="F652" s="96" t="s">
        <v>4599</v>
      </c>
    </row>
    <row r="653" spans="1:6" x14ac:dyDescent="0.25">
      <c r="A653" s="97" t="s">
        <v>1356</v>
      </c>
      <c r="B653" s="98" t="s">
        <v>1357</v>
      </c>
      <c r="C653" s="47"/>
      <c r="D653" s="47"/>
      <c r="E653" s="48"/>
      <c r="F653" s="99" t="s">
        <v>4599</v>
      </c>
    </row>
    <row r="654" spans="1:6" x14ac:dyDescent="0.25">
      <c r="A654" s="92" t="s">
        <v>1358</v>
      </c>
      <c r="B654" s="93" t="s">
        <v>1359</v>
      </c>
      <c r="C654" s="94"/>
      <c r="D654" s="94"/>
      <c r="E654" s="95"/>
      <c r="F654" s="96" t="s">
        <v>4599</v>
      </c>
    </row>
    <row r="655" spans="1:6" x14ac:dyDescent="0.25">
      <c r="A655" s="97" t="s">
        <v>1360</v>
      </c>
      <c r="B655" s="98" t="s">
        <v>1361</v>
      </c>
      <c r="C655" s="47"/>
      <c r="D655" s="47"/>
      <c r="E655" s="48"/>
      <c r="F655" s="99" t="s">
        <v>4599</v>
      </c>
    </row>
    <row r="656" spans="1:6" x14ac:dyDescent="0.25">
      <c r="A656" s="92" t="s">
        <v>1362</v>
      </c>
      <c r="B656" s="93" t="s">
        <v>1363</v>
      </c>
      <c r="C656" s="94"/>
      <c r="D656" s="94"/>
      <c r="E656" s="95"/>
      <c r="F656" s="96" t="s">
        <v>4599</v>
      </c>
    </row>
    <row r="657" spans="1:6" x14ac:dyDescent="0.25">
      <c r="A657" s="97" t="s">
        <v>1364</v>
      </c>
      <c r="B657" s="98" t="s">
        <v>1365</v>
      </c>
      <c r="C657" s="47"/>
      <c r="D657" s="47"/>
      <c r="E657" s="48"/>
      <c r="F657" s="99" t="s">
        <v>4599</v>
      </c>
    </row>
    <row r="658" spans="1:6" x14ac:dyDescent="0.25">
      <c r="A658" s="92" t="s">
        <v>1366</v>
      </c>
      <c r="B658" s="93" t="s">
        <v>1367</v>
      </c>
      <c r="C658" s="94"/>
      <c r="D658" s="94"/>
      <c r="E658" s="95"/>
      <c r="F658" s="96" t="s">
        <v>4599</v>
      </c>
    </row>
    <row r="659" spans="1:6" x14ac:dyDescent="0.25">
      <c r="A659" s="97" t="s">
        <v>1368</v>
      </c>
      <c r="B659" s="98" t="s">
        <v>1369</v>
      </c>
      <c r="C659" s="47"/>
      <c r="D659" s="47"/>
      <c r="E659" s="48"/>
      <c r="F659" s="99" t="s">
        <v>4599</v>
      </c>
    </row>
    <row r="660" spans="1:6" x14ac:dyDescent="0.25">
      <c r="A660" s="92" t="s">
        <v>1370</v>
      </c>
      <c r="B660" s="93" t="s">
        <v>1371</v>
      </c>
      <c r="C660" s="94"/>
      <c r="D660" s="94"/>
      <c r="E660" s="95"/>
      <c r="F660" s="96" t="s">
        <v>4599</v>
      </c>
    </row>
    <row r="661" spans="1:6" x14ac:dyDescent="0.25">
      <c r="A661" s="97" t="s">
        <v>1372</v>
      </c>
      <c r="B661" s="98" t="s">
        <v>1373</v>
      </c>
      <c r="C661" s="47"/>
      <c r="D661" s="47"/>
      <c r="E661" s="48"/>
      <c r="F661" s="99" t="s">
        <v>4599</v>
      </c>
    </row>
    <row r="662" spans="1:6" x14ac:dyDescent="0.25">
      <c r="A662" s="92" t="s">
        <v>1374</v>
      </c>
      <c r="B662" s="93" t="s">
        <v>1375</v>
      </c>
      <c r="C662" s="94"/>
      <c r="D662" s="94"/>
      <c r="E662" s="95"/>
      <c r="F662" s="96" t="s">
        <v>4599</v>
      </c>
    </row>
    <row r="663" spans="1:6" x14ac:dyDescent="0.25">
      <c r="A663" s="97" t="s">
        <v>1376</v>
      </c>
      <c r="B663" s="98" t="s">
        <v>1377</v>
      </c>
      <c r="C663" s="47"/>
      <c r="D663" s="47"/>
      <c r="E663" s="48"/>
      <c r="F663" s="99" t="s">
        <v>4599</v>
      </c>
    </row>
    <row r="664" spans="1:6" x14ac:dyDescent="0.25">
      <c r="A664" s="92" t="s">
        <v>1378</v>
      </c>
      <c r="B664" s="93" t="s">
        <v>1379</v>
      </c>
      <c r="C664" s="94"/>
      <c r="D664" s="94"/>
      <c r="E664" s="95"/>
      <c r="F664" s="96" t="s">
        <v>4599</v>
      </c>
    </row>
    <row r="665" spans="1:6" x14ac:dyDescent="0.25">
      <c r="A665" s="97" t="s">
        <v>1380</v>
      </c>
      <c r="B665" s="98" t="s">
        <v>1381</v>
      </c>
      <c r="C665" s="47"/>
      <c r="D665" s="47"/>
      <c r="E665" s="48"/>
      <c r="F665" s="99" t="s">
        <v>4599</v>
      </c>
    </row>
    <row r="666" spans="1:6" x14ac:dyDescent="0.25">
      <c r="A666" s="92" t="s">
        <v>1382</v>
      </c>
      <c r="B666" s="93" t="s">
        <v>1383</v>
      </c>
      <c r="C666" s="94"/>
      <c r="D666" s="94"/>
      <c r="E666" s="95"/>
      <c r="F666" s="96" t="s">
        <v>4599</v>
      </c>
    </row>
    <row r="667" spans="1:6" x14ac:dyDescent="0.25">
      <c r="A667" s="97" t="s">
        <v>1384</v>
      </c>
      <c r="B667" s="98" t="s">
        <v>1385</v>
      </c>
      <c r="C667" s="47"/>
      <c r="D667" s="47"/>
      <c r="E667" s="48"/>
      <c r="F667" s="99" t="s">
        <v>4599</v>
      </c>
    </row>
    <row r="668" spans="1:6" x14ac:dyDescent="0.25">
      <c r="A668" s="92" t="s">
        <v>1386</v>
      </c>
      <c r="B668" s="93" t="s">
        <v>1387</v>
      </c>
      <c r="C668" s="94"/>
      <c r="D668" s="94"/>
      <c r="E668" s="95"/>
      <c r="F668" s="96" t="s">
        <v>4599</v>
      </c>
    </row>
    <row r="669" spans="1:6" x14ac:dyDescent="0.25">
      <c r="A669" s="97" t="s">
        <v>1388</v>
      </c>
      <c r="B669" s="98" t="s">
        <v>1389</v>
      </c>
      <c r="C669" s="47"/>
      <c r="D669" s="47"/>
      <c r="E669" s="48"/>
      <c r="F669" s="99" t="s">
        <v>4599</v>
      </c>
    </row>
    <row r="670" spans="1:6" x14ac:dyDescent="0.25">
      <c r="A670" s="92" t="s">
        <v>1390</v>
      </c>
      <c r="B670" s="93" t="s">
        <v>1391</v>
      </c>
      <c r="C670" s="94"/>
      <c r="D670" s="94"/>
      <c r="E670" s="95"/>
      <c r="F670" s="96" t="s">
        <v>4599</v>
      </c>
    </row>
    <row r="671" spans="1:6" x14ac:dyDescent="0.25">
      <c r="A671" s="97" t="s">
        <v>1392</v>
      </c>
      <c r="B671" s="98" t="s">
        <v>1393</v>
      </c>
      <c r="C671" s="47"/>
      <c r="D671" s="47"/>
      <c r="E671" s="48"/>
      <c r="F671" s="99" t="s">
        <v>4599</v>
      </c>
    </row>
    <row r="672" spans="1:6" x14ac:dyDescent="0.25">
      <c r="A672" s="92" t="s">
        <v>1394</v>
      </c>
      <c r="B672" s="93" t="s">
        <v>1395</v>
      </c>
      <c r="C672" s="94"/>
      <c r="D672" s="94"/>
      <c r="E672" s="95"/>
      <c r="F672" s="96" t="s">
        <v>4599</v>
      </c>
    </row>
    <row r="673" spans="1:6" x14ac:dyDescent="0.25">
      <c r="A673" s="97" t="s">
        <v>1396</v>
      </c>
      <c r="B673" s="98" t="s">
        <v>1397</v>
      </c>
      <c r="C673" s="47"/>
      <c r="D673" s="47"/>
      <c r="E673" s="48"/>
      <c r="F673" s="99" t="s">
        <v>4599</v>
      </c>
    </row>
    <row r="674" spans="1:6" x14ac:dyDescent="0.25">
      <c r="A674" s="92" t="s">
        <v>1398</v>
      </c>
      <c r="B674" s="93" t="s">
        <v>1399</v>
      </c>
      <c r="C674" s="94"/>
      <c r="D674" s="94"/>
      <c r="E674" s="95"/>
      <c r="F674" s="96" t="s">
        <v>4599</v>
      </c>
    </row>
    <row r="675" spans="1:6" x14ac:dyDescent="0.25">
      <c r="A675" s="97" t="s">
        <v>1400</v>
      </c>
      <c r="B675" s="98" t="s">
        <v>1401</v>
      </c>
      <c r="C675" s="47"/>
      <c r="D675" s="47"/>
      <c r="E675" s="48"/>
      <c r="F675" s="99" t="s">
        <v>4599</v>
      </c>
    </row>
    <row r="676" spans="1:6" x14ac:dyDescent="0.25">
      <c r="A676" s="92" t="s">
        <v>1402</v>
      </c>
      <c r="B676" s="93" t="s">
        <v>1403</v>
      </c>
      <c r="C676" s="94"/>
      <c r="D676" s="94"/>
      <c r="E676" s="95"/>
      <c r="F676" s="96" t="s">
        <v>4599</v>
      </c>
    </row>
    <row r="677" spans="1:6" x14ac:dyDescent="0.25">
      <c r="A677" s="97" t="s">
        <v>1404</v>
      </c>
      <c r="B677" s="98" t="s">
        <v>1405</v>
      </c>
      <c r="C677" s="47"/>
      <c r="D677" s="47"/>
      <c r="E677" s="48"/>
      <c r="F677" s="99" t="s">
        <v>4599</v>
      </c>
    </row>
    <row r="678" spans="1:6" x14ac:dyDescent="0.25">
      <c r="A678" s="92" t="s">
        <v>1406</v>
      </c>
      <c r="B678" s="93" t="s">
        <v>1407</v>
      </c>
      <c r="C678" s="94"/>
      <c r="D678" s="94"/>
      <c r="E678" s="95"/>
      <c r="F678" s="96" t="s">
        <v>4599</v>
      </c>
    </row>
    <row r="679" spans="1:6" x14ac:dyDescent="0.25">
      <c r="A679" s="97" t="s">
        <v>1408</v>
      </c>
      <c r="B679" s="98" t="s">
        <v>1409</v>
      </c>
      <c r="C679" s="47"/>
      <c r="D679" s="47"/>
      <c r="E679" s="48"/>
      <c r="F679" s="99" t="s">
        <v>4599</v>
      </c>
    </row>
    <row r="680" spans="1:6" x14ac:dyDescent="0.25">
      <c r="A680" s="92" t="s">
        <v>1410</v>
      </c>
      <c r="B680" s="93" t="s">
        <v>1411</v>
      </c>
      <c r="C680" s="94"/>
      <c r="D680" s="94"/>
      <c r="E680" s="95"/>
      <c r="F680" s="96" t="s">
        <v>4599</v>
      </c>
    </row>
    <row r="681" spans="1:6" x14ac:dyDescent="0.25">
      <c r="A681" s="97" t="s">
        <v>1412</v>
      </c>
      <c r="B681" s="98" t="s">
        <v>1413</v>
      </c>
      <c r="C681" s="47"/>
      <c r="D681" s="47"/>
      <c r="E681" s="48"/>
      <c r="F681" s="99" t="s">
        <v>4599</v>
      </c>
    </row>
    <row r="682" spans="1:6" x14ac:dyDescent="0.25">
      <c r="A682" s="92" t="s">
        <v>1414</v>
      </c>
      <c r="B682" s="93" t="s">
        <v>1415</v>
      </c>
      <c r="C682" s="94"/>
      <c r="D682" s="94"/>
      <c r="E682" s="95"/>
      <c r="F682" s="96" t="s">
        <v>4599</v>
      </c>
    </row>
    <row r="683" spans="1:6" x14ac:dyDescent="0.25">
      <c r="A683" s="97" t="s">
        <v>1416</v>
      </c>
      <c r="B683" s="98" t="s">
        <v>1417</v>
      </c>
      <c r="C683" s="47"/>
      <c r="D683" s="47"/>
      <c r="E683" s="48"/>
      <c r="F683" s="99" t="s">
        <v>4599</v>
      </c>
    </row>
    <row r="684" spans="1:6" x14ac:dyDescent="0.25">
      <c r="A684" s="92" t="s">
        <v>1418</v>
      </c>
      <c r="B684" s="93" t="s">
        <v>1419</v>
      </c>
      <c r="C684" s="94"/>
      <c r="D684" s="94"/>
      <c r="E684" s="95"/>
      <c r="F684" s="96" t="s">
        <v>4599</v>
      </c>
    </row>
    <row r="685" spans="1:6" x14ac:dyDescent="0.25">
      <c r="A685" s="97" t="s">
        <v>1420</v>
      </c>
      <c r="B685" s="98" t="s">
        <v>1421</v>
      </c>
      <c r="C685" s="47"/>
      <c r="D685" s="47"/>
      <c r="E685" s="48"/>
      <c r="F685" s="99" t="s">
        <v>4599</v>
      </c>
    </row>
    <row r="686" spans="1:6" x14ac:dyDescent="0.25">
      <c r="A686" s="92" t="s">
        <v>1422</v>
      </c>
      <c r="B686" s="93" t="s">
        <v>1423</v>
      </c>
      <c r="C686" s="94"/>
      <c r="D686" s="94"/>
      <c r="E686" s="95"/>
      <c r="F686" s="96" t="s">
        <v>4599</v>
      </c>
    </row>
    <row r="687" spans="1:6" x14ac:dyDescent="0.25">
      <c r="A687" s="97" t="s">
        <v>1424</v>
      </c>
      <c r="B687" s="98" t="s">
        <v>1425</v>
      </c>
      <c r="C687" s="47"/>
      <c r="D687" s="47"/>
      <c r="E687" s="48"/>
      <c r="F687" s="99" t="s">
        <v>4599</v>
      </c>
    </row>
    <row r="688" spans="1:6" x14ac:dyDescent="0.25">
      <c r="A688" s="92" t="s">
        <v>1426</v>
      </c>
      <c r="B688" s="93" t="s">
        <v>1427</v>
      </c>
      <c r="C688" s="94"/>
      <c r="D688" s="94"/>
      <c r="E688" s="95"/>
      <c r="F688" s="96" t="s">
        <v>4599</v>
      </c>
    </row>
    <row r="689" spans="1:6" x14ac:dyDescent="0.25">
      <c r="A689" s="97" t="s">
        <v>1428</v>
      </c>
      <c r="B689" s="98" t="s">
        <v>1429</v>
      </c>
      <c r="C689" s="47"/>
      <c r="D689" s="47"/>
      <c r="E689" s="48"/>
      <c r="F689" s="99" t="s">
        <v>4599</v>
      </c>
    </row>
    <row r="690" spans="1:6" x14ac:dyDescent="0.25">
      <c r="A690" s="92" t="s">
        <v>1430</v>
      </c>
      <c r="B690" s="93" t="s">
        <v>1431</v>
      </c>
      <c r="C690" s="94"/>
      <c r="D690" s="94"/>
      <c r="E690" s="95"/>
      <c r="F690" s="96" t="s">
        <v>4599</v>
      </c>
    </row>
    <row r="691" spans="1:6" x14ac:dyDescent="0.25">
      <c r="A691" s="97" t="s">
        <v>1432</v>
      </c>
      <c r="B691" s="98" t="s">
        <v>1433</v>
      </c>
      <c r="C691" s="47"/>
      <c r="D691" s="47"/>
      <c r="E691" s="48"/>
      <c r="F691" s="99" t="s">
        <v>4599</v>
      </c>
    </row>
    <row r="692" spans="1:6" x14ac:dyDescent="0.25">
      <c r="A692" s="92" t="s">
        <v>1434</v>
      </c>
      <c r="B692" s="93" t="s">
        <v>1435</v>
      </c>
      <c r="C692" s="94"/>
      <c r="D692" s="94"/>
      <c r="E692" s="95"/>
      <c r="F692" s="96" t="s">
        <v>4599</v>
      </c>
    </row>
    <row r="693" spans="1:6" x14ac:dyDescent="0.25">
      <c r="A693" s="97" t="s">
        <v>1436</v>
      </c>
      <c r="B693" s="98" t="s">
        <v>1437</v>
      </c>
      <c r="C693" s="47"/>
      <c r="D693" s="47"/>
      <c r="E693" s="48"/>
      <c r="F693" s="99" t="s">
        <v>4599</v>
      </c>
    </row>
    <row r="694" spans="1:6" x14ac:dyDescent="0.25">
      <c r="A694" s="92" t="s">
        <v>1438</v>
      </c>
      <c r="B694" s="93" t="s">
        <v>1439</v>
      </c>
      <c r="C694" s="94"/>
      <c r="D694" s="94"/>
      <c r="E694" s="95"/>
      <c r="F694" s="96" t="s">
        <v>4599</v>
      </c>
    </row>
    <row r="695" spans="1:6" x14ac:dyDescent="0.25">
      <c r="A695" s="97" t="s">
        <v>1440</v>
      </c>
      <c r="B695" s="98" t="s">
        <v>1441</v>
      </c>
      <c r="C695" s="47"/>
      <c r="D695" s="47"/>
      <c r="E695" s="48"/>
      <c r="F695" s="99" t="s">
        <v>4599</v>
      </c>
    </row>
    <row r="696" spans="1:6" x14ac:dyDescent="0.25">
      <c r="A696" s="92" t="s">
        <v>1442</v>
      </c>
      <c r="B696" s="93" t="s">
        <v>1443</v>
      </c>
      <c r="C696" s="94"/>
      <c r="D696" s="94"/>
      <c r="E696" s="95"/>
      <c r="F696" s="96" t="s">
        <v>4599</v>
      </c>
    </row>
    <row r="697" spans="1:6" x14ac:dyDescent="0.25">
      <c r="A697" s="97" t="s">
        <v>1444</v>
      </c>
      <c r="B697" s="98" t="s">
        <v>1445</v>
      </c>
      <c r="C697" s="47"/>
      <c r="D697" s="47"/>
      <c r="E697" s="48"/>
      <c r="F697" s="99" t="s">
        <v>4599</v>
      </c>
    </row>
    <row r="698" spans="1:6" x14ac:dyDescent="0.25">
      <c r="A698" s="92" t="s">
        <v>1446</v>
      </c>
      <c r="B698" s="93" t="s">
        <v>1447</v>
      </c>
      <c r="C698" s="94"/>
      <c r="D698" s="94"/>
      <c r="E698" s="95"/>
      <c r="F698" s="96" t="s">
        <v>4599</v>
      </c>
    </row>
    <row r="699" spans="1:6" x14ac:dyDescent="0.25">
      <c r="A699" s="97" t="s">
        <v>1448</v>
      </c>
      <c r="B699" s="98" t="s">
        <v>1449</v>
      </c>
      <c r="C699" s="47"/>
      <c r="D699" s="47"/>
      <c r="E699" s="48"/>
      <c r="F699" s="99" t="s">
        <v>4599</v>
      </c>
    </row>
    <row r="700" spans="1:6" x14ac:dyDescent="0.25">
      <c r="A700" s="92" t="s">
        <v>1450</v>
      </c>
      <c r="B700" s="93" t="s">
        <v>1451</v>
      </c>
      <c r="C700" s="94"/>
      <c r="D700" s="94"/>
      <c r="E700" s="95"/>
      <c r="F700" s="96" t="s">
        <v>4599</v>
      </c>
    </row>
    <row r="701" spans="1:6" x14ac:dyDescent="0.25">
      <c r="A701" s="97" t="s">
        <v>1452</v>
      </c>
      <c r="B701" s="98" t="s">
        <v>1453</v>
      </c>
      <c r="C701" s="47"/>
      <c r="D701" s="47"/>
      <c r="E701" s="48"/>
      <c r="F701" s="99" t="s">
        <v>4599</v>
      </c>
    </row>
    <row r="702" spans="1:6" x14ac:dyDescent="0.25">
      <c r="A702" s="92" t="s">
        <v>1454</v>
      </c>
      <c r="B702" s="93" t="s">
        <v>1455</v>
      </c>
      <c r="C702" s="94"/>
      <c r="D702" s="94"/>
      <c r="E702" s="95"/>
      <c r="F702" s="96" t="s">
        <v>4599</v>
      </c>
    </row>
    <row r="703" spans="1:6" x14ac:dyDescent="0.25">
      <c r="A703" s="97" t="s">
        <v>1456</v>
      </c>
      <c r="B703" s="98" t="s">
        <v>1457</v>
      </c>
      <c r="C703" s="47"/>
      <c r="D703" s="47"/>
      <c r="E703" s="48"/>
      <c r="F703" s="99" t="s">
        <v>4599</v>
      </c>
    </row>
    <row r="704" spans="1:6" x14ac:dyDescent="0.25">
      <c r="A704" s="92" t="s">
        <v>1458</v>
      </c>
      <c r="B704" s="93" t="s">
        <v>1459</v>
      </c>
      <c r="C704" s="94"/>
      <c r="D704" s="94"/>
      <c r="E704" s="95"/>
      <c r="F704" s="96" t="s">
        <v>4599</v>
      </c>
    </row>
    <row r="705" spans="1:6" x14ac:dyDescent="0.25">
      <c r="A705" s="97" t="s">
        <v>1460</v>
      </c>
      <c r="B705" s="98" t="s">
        <v>1461</v>
      </c>
      <c r="C705" s="47"/>
      <c r="D705" s="47"/>
      <c r="E705" s="48"/>
      <c r="F705" s="99" t="s">
        <v>4599</v>
      </c>
    </row>
    <row r="706" spans="1:6" x14ac:dyDescent="0.25">
      <c r="A706" s="92" t="s">
        <v>1462</v>
      </c>
      <c r="B706" s="93" t="s">
        <v>1463</v>
      </c>
      <c r="C706" s="94"/>
      <c r="D706" s="94"/>
      <c r="E706" s="95"/>
      <c r="F706" s="96" t="s">
        <v>4599</v>
      </c>
    </row>
    <row r="707" spans="1:6" x14ac:dyDescent="0.25">
      <c r="A707" s="97" t="s">
        <v>1464</v>
      </c>
      <c r="B707" s="98" t="s">
        <v>1465</v>
      </c>
      <c r="C707" s="47"/>
      <c r="D707" s="47"/>
      <c r="E707" s="48"/>
      <c r="F707" s="99" t="s">
        <v>4599</v>
      </c>
    </row>
    <row r="708" spans="1:6" x14ac:dyDescent="0.25">
      <c r="A708" s="92" t="s">
        <v>1466</v>
      </c>
      <c r="B708" s="93" t="s">
        <v>1467</v>
      </c>
      <c r="C708" s="94"/>
      <c r="D708" s="94"/>
      <c r="E708" s="95"/>
      <c r="F708" s="96" t="s">
        <v>4599</v>
      </c>
    </row>
    <row r="709" spans="1:6" x14ac:dyDescent="0.25">
      <c r="A709" s="97" t="s">
        <v>1468</v>
      </c>
      <c r="B709" s="98" t="s">
        <v>1469</v>
      </c>
      <c r="C709" s="47"/>
      <c r="D709" s="47"/>
      <c r="E709" s="48"/>
      <c r="F709" s="99" t="s">
        <v>4599</v>
      </c>
    </row>
    <row r="710" spans="1:6" x14ac:dyDescent="0.25">
      <c r="A710" s="92" t="s">
        <v>1470</v>
      </c>
      <c r="B710" s="93" t="s">
        <v>1471</v>
      </c>
      <c r="C710" s="94"/>
      <c r="D710" s="94"/>
      <c r="E710" s="95"/>
      <c r="F710" s="96" t="s">
        <v>4599</v>
      </c>
    </row>
    <row r="711" spans="1:6" x14ac:dyDescent="0.25">
      <c r="A711" s="97" t="s">
        <v>1472</v>
      </c>
      <c r="B711" s="98" t="s">
        <v>1473</v>
      </c>
      <c r="C711" s="47"/>
      <c r="D711" s="47"/>
      <c r="E711" s="48"/>
      <c r="F711" s="99" t="s">
        <v>4599</v>
      </c>
    </row>
    <row r="712" spans="1:6" x14ac:dyDescent="0.25">
      <c r="A712" s="92" t="s">
        <v>1474</v>
      </c>
      <c r="B712" s="93" t="s">
        <v>1475</v>
      </c>
      <c r="C712" s="94"/>
      <c r="D712" s="94"/>
      <c r="E712" s="95"/>
      <c r="F712" s="96" t="s">
        <v>4599</v>
      </c>
    </row>
    <row r="713" spans="1:6" x14ac:dyDescent="0.25">
      <c r="A713" s="97" t="s">
        <v>1476</v>
      </c>
      <c r="B713" s="98" t="s">
        <v>1477</v>
      </c>
      <c r="C713" s="47"/>
      <c r="D713" s="47"/>
      <c r="E713" s="48"/>
      <c r="F713" s="99" t="s">
        <v>4599</v>
      </c>
    </row>
    <row r="714" spans="1:6" x14ac:dyDescent="0.25">
      <c r="A714" s="92" t="s">
        <v>1478</v>
      </c>
      <c r="B714" s="93" t="s">
        <v>1479</v>
      </c>
      <c r="C714" s="94"/>
      <c r="D714" s="94"/>
      <c r="E714" s="95"/>
      <c r="F714" s="96" t="s">
        <v>4599</v>
      </c>
    </row>
    <row r="715" spans="1:6" x14ac:dyDescent="0.25">
      <c r="A715" s="97" t="s">
        <v>1480</v>
      </c>
      <c r="B715" s="98" t="s">
        <v>1481</v>
      </c>
      <c r="C715" s="47"/>
      <c r="D715" s="47"/>
      <c r="E715" s="48"/>
      <c r="F715" s="99" t="s">
        <v>4599</v>
      </c>
    </row>
    <row r="716" spans="1:6" x14ac:dyDescent="0.25">
      <c r="A716" s="92" t="s">
        <v>1482</v>
      </c>
      <c r="B716" s="93" t="s">
        <v>1483</v>
      </c>
      <c r="C716" s="94"/>
      <c r="D716" s="94"/>
      <c r="E716" s="95"/>
      <c r="F716" s="96" t="s">
        <v>4599</v>
      </c>
    </row>
    <row r="717" spans="1:6" x14ac:dyDescent="0.25">
      <c r="A717" s="97" t="s">
        <v>1484</v>
      </c>
      <c r="B717" s="98" t="s">
        <v>1485</v>
      </c>
      <c r="C717" s="47"/>
      <c r="D717" s="47"/>
      <c r="E717" s="48"/>
      <c r="F717" s="99" t="s">
        <v>4599</v>
      </c>
    </row>
    <row r="718" spans="1:6" x14ac:dyDescent="0.25">
      <c r="A718" s="92" t="s">
        <v>1486</v>
      </c>
      <c r="B718" s="93" t="s">
        <v>1487</v>
      </c>
      <c r="C718" s="94"/>
      <c r="D718" s="94"/>
      <c r="E718" s="95"/>
      <c r="F718" s="96" t="s">
        <v>4599</v>
      </c>
    </row>
    <row r="719" spans="1:6" x14ac:dyDescent="0.25">
      <c r="A719" s="97" t="s">
        <v>1488</v>
      </c>
      <c r="B719" s="98" t="s">
        <v>1489</v>
      </c>
      <c r="C719" s="47"/>
      <c r="D719" s="47"/>
      <c r="E719" s="48"/>
      <c r="F719" s="99" t="s">
        <v>4599</v>
      </c>
    </row>
    <row r="720" spans="1:6" x14ac:dyDescent="0.25">
      <c r="A720" s="92" t="s">
        <v>1490</v>
      </c>
      <c r="B720" s="93" t="s">
        <v>1491</v>
      </c>
      <c r="C720" s="94"/>
      <c r="D720" s="94"/>
      <c r="E720" s="95"/>
      <c r="F720" s="96" t="s">
        <v>4599</v>
      </c>
    </row>
    <row r="721" spans="1:6" x14ac:dyDescent="0.25">
      <c r="A721" s="97" t="s">
        <v>1492</v>
      </c>
      <c r="B721" s="98" t="s">
        <v>1493</v>
      </c>
      <c r="C721" s="47"/>
      <c r="D721" s="47"/>
      <c r="E721" s="48"/>
      <c r="F721" s="99" t="s">
        <v>4599</v>
      </c>
    </row>
    <row r="722" spans="1:6" x14ac:dyDescent="0.25">
      <c r="A722" s="92" t="s">
        <v>1494</v>
      </c>
      <c r="B722" s="93" t="s">
        <v>1495</v>
      </c>
      <c r="C722" s="94"/>
      <c r="D722" s="94"/>
      <c r="E722" s="95"/>
      <c r="F722" s="96" t="s">
        <v>4599</v>
      </c>
    </row>
    <row r="723" spans="1:6" x14ac:dyDescent="0.25">
      <c r="A723" s="97" t="s">
        <v>1496</v>
      </c>
      <c r="B723" s="98" t="s">
        <v>1497</v>
      </c>
      <c r="C723" s="47"/>
      <c r="D723" s="47"/>
      <c r="E723" s="48"/>
      <c r="F723" s="99" t="s">
        <v>4599</v>
      </c>
    </row>
    <row r="724" spans="1:6" x14ac:dyDescent="0.25">
      <c r="A724" s="92" t="s">
        <v>1498</v>
      </c>
      <c r="B724" s="93" t="s">
        <v>1499</v>
      </c>
      <c r="C724" s="94"/>
      <c r="D724" s="94"/>
      <c r="E724" s="95"/>
      <c r="F724" s="96" t="s">
        <v>4599</v>
      </c>
    </row>
    <row r="725" spans="1:6" x14ac:dyDescent="0.25">
      <c r="A725" s="97" t="s">
        <v>1500</v>
      </c>
      <c r="B725" s="98" t="s">
        <v>1501</v>
      </c>
      <c r="C725" s="47"/>
      <c r="D725" s="47"/>
      <c r="E725" s="48"/>
      <c r="F725" s="99" t="s">
        <v>4599</v>
      </c>
    </row>
    <row r="726" spans="1:6" x14ac:dyDescent="0.25">
      <c r="A726" s="92" t="s">
        <v>1502</v>
      </c>
      <c r="B726" s="93" t="s">
        <v>1503</v>
      </c>
      <c r="C726" s="94"/>
      <c r="D726" s="94"/>
      <c r="E726" s="95"/>
      <c r="F726" s="96" t="s">
        <v>4599</v>
      </c>
    </row>
    <row r="727" spans="1:6" x14ac:dyDescent="0.25">
      <c r="A727" s="97" t="s">
        <v>1504</v>
      </c>
      <c r="B727" s="98" t="s">
        <v>1505</v>
      </c>
      <c r="C727" s="47"/>
      <c r="D727" s="47"/>
      <c r="E727" s="48"/>
      <c r="F727" s="99" t="s">
        <v>4599</v>
      </c>
    </row>
    <row r="728" spans="1:6" x14ac:dyDescent="0.25">
      <c r="A728" s="92" t="s">
        <v>1506</v>
      </c>
      <c r="B728" s="93" t="s">
        <v>1507</v>
      </c>
      <c r="C728" s="94"/>
      <c r="D728" s="94"/>
      <c r="E728" s="95"/>
      <c r="F728" s="96" t="s">
        <v>4599</v>
      </c>
    </row>
    <row r="729" spans="1:6" x14ac:dyDescent="0.25">
      <c r="A729" s="97" t="s">
        <v>1508</v>
      </c>
      <c r="B729" s="98" t="s">
        <v>1509</v>
      </c>
      <c r="C729" s="47"/>
      <c r="D729" s="47"/>
      <c r="E729" s="48"/>
      <c r="F729" s="99" t="s">
        <v>4599</v>
      </c>
    </row>
    <row r="730" spans="1:6" x14ac:dyDescent="0.25">
      <c r="A730" s="92" t="s">
        <v>1510</v>
      </c>
      <c r="B730" s="93" t="s">
        <v>1511</v>
      </c>
      <c r="C730" s="94"/>
      <c r="D730" s="94"/>
      <c r="E730" s="95"/>
      <c r="F730" s="96" t="s">
        <v>4599</v>
      </c>
    </row>
    <row r="731" spans="1:6" x14ac:dyDescent="0.25">
      <c r="A731" s="97" t="s">
        <v>1512</v>
      </c>
      <c r="B731" s="98" t="s">
        <v>1513</v>
      </c>
      <c r="C731" s="47"/>
      <c r="D731" s="47"/>
      <c r="E731" s="48"/>
      <c r="F731" s="99" t="s">
        <v>4599</v>
      </c>
    </row>
    <row r="732" spans="1:6" x14ac:dyDescent="0.25">
      <c r="A732" s="92" t="s">
        <v>1514</v>
      </c>
      <c r="B732" s="93" t="s">
        <v>1515</v>
      </c>
      <c r="C732" s="94"/>
      <c r="D732" s="94"/>
      <c r="E732" s="95"/>
      <c r="F732" s="96" t="s">
        <v>4599</v>
      </c>
    </row>
    <row r="733" spans="1:6" x14ac:dyDescent="0.25">
      <c r="A733" s="97" t="s">
        <v>1516</v>
      </c>
      <c r="B733" s="98" t="s">
        <v>1517</v>
      </c>
      <c r="C733" s="47"/>
      <c r="D733" s="47"/>
      <c r="E733" s="48"/>
      <c r="F733" s="99" t="s">
        <v>4599</v>
      </c>
    </row>
    <row r="734" spans="1:6" x14ac:dyDescent="0.25">
      <c r="A734" s="92" t="s">
        <v>1518</v>
      </c>
      <c r="B734" s="93" t="s">
        <v>1519</v>
      </c>
      <c r="C734" s="94"/>
      <c r="D734" s="94"/>
      <c r="E734" s="95"/>
      <c r="F734" s="96" t="s">
        <v>4599</v>
      </c>
    </row>
    <row r="735" spans="1:6" x14ac:dyDescent="0.25">
      <c r="A735" s="97" t="s">
        <v>1520</v>
      </c>
      <c r="B735" s="98" t="s">
        <v>1521</v>
      </c>
      <c r="C735" s="47"/>
      <c r="D735" s="47"/>
      <c r="E735" s="48"/>
      <c r="F735" s="99" t="s">
        <v>4599</v>
      </c>
    </row>
    <row r="736" spans="1:6" x14ac:dyDescent="0.25">
      <c r="A736" s="92" t="s">
        <v>1522</v>
      </c>
      <c r="B736" s="93" t="s">
        <v>1523</v>
      </c>
      <c r="C736" s="94"/>
      <c r="D736" s="94"/>
      <c r="E736" s="95"/>
      <c r="F736" s="96" t="s">
        <v>4599</v>
      </c>
    </row>
    <row r="737" spans="1:6" x14ac:dyDescent="0.25">
      <c r="A737" s="97" t="s">
        <v>1524</v>
      </c>
      <c r="B737" s="98" t="s">
        <v>1525</v>
      </c>
      <c r="C737" s="47"/>
      <c r="D737" s="47"/>
      <c r="E737" s="48"/>
      <c r="F737" s="99" t="s">
        <v>4599</v>
      </c>
    </row>
    <row r="738" spans="1:6" x14ac:dyDescent="0.25">
      <c r="A738" s="92" t="s">
        <v>1526</v>
      </c>
      <c r="B738" s="93" t="s">
        <v>1527</v>
      </c>
      <c r="C738" s="94"/>
      <c r="D738" s="94"/>
      <c r="E738" s="95"/>
      <c r="F738" s="96" t="s">
        <v>4599</v>
      </c>
    </row>
    <row r="739" spans="1:6" x14ac:dyDescent="0.25">
      <c r="A739" s="97" t="s">
        <v>1528</v>
      </c>
      <c r="B739" s="98" t="s">
        <v>1529</v>
      </c>
      <c r="C739" s="47"/>
      <c r="D739" s="47"/>
      <c r="E739" s="48"/>
      <c r="F739" s="99" t="s">
        <v>4599</v>
      </c>
    </row>
    <row r="740" spans="1:6" x14ac:dyDescent="0.25">
      <c r="A740" s="92" t="s">
        <v>1530</v>
      </c>
      <c r="B740" s="93" t="s">
        <v>1531</v>
      </c>
      <c r="C740" s="94"/>
      <c r="D740" s="94"/>
      <c r="E740" s="95"/>
      <c r="F740" s="96" t="s">
        <v>4599</v>
      </c>
    </row>
    <row r="741" spans="1:6" x14ac:dyDescent="0.25">
      <c r="A741" s="97" t="s">
        <v>1532</v>
      </c>
      <c r="B741" s="98" t="s">
        <v>1533</v>
      </c>
      <c r="C741" s="47"/>
      <c r="D741" s="47"/>
      <c r="E741" s="48"/>
      <c r="F741" s="99" t="s">
        <v>4599</v>
      </c>
    </row>
    <row r="742" spans="1:6" x14ac:dyDescent="0.25">
      <c r="A742" s="92" t="s">
        <v>1534</v>
      </c>
      <c r="B742" s="93" t="s">
        <v>1535</v>
      </c>
      <c r="C742" s="94"/>
      <c r="D742" s="94"/>
      <c r="E742" s="95"/>
      <c r="F742" s="96" t="s">
        <v>4599</v>
      </c>
    </row>
    <row r="743" spans="1:6" x14ac:dyDescent="0.25">
      <c r="A743" s="97" t="s">
        <v>1536</v>
      </c>
      <c r="B743" s="98" t="s">
        <v>1537</v>
      </c>
      <c r="C743" s="47"/>
      <c r="D743" s="47"/>
      <c r="E743" s="48"/>
      <c r="F743" s="99" t="s">
        <v>4599</v>
      </c>
    </row>
    <row r="744" spans="1:6" x14ac:dyDescent="0.25">
      <c r="A744" s="92" t="s">
        <v>1538</v>
      </c>
      <c r="B744" s="93" t="s">
        <v>1539</v>
      </c>
      <c r="C744" s="94"/>
      <c r="D744" s="94"/>
      <c r="E744" s="95"/>
      <c r="F744" s="96" t="s">
        <v>4599</v>
      </c>
    </row>
    <row r="745" spans="1:6" x14ac:dyDescent="0.25">
      <c r="A745" s="97" t="s">
        <v>1540</v>
      </c>
      <c r="B745" s="98" t="s">
        <v>1541</v>
      </c>
      <c r="C745" s="47"/>
      <c r="D745" s="47"/>
      <c r="E745" s="48"/>
      <c r="F745" s="99" t="s">
        <v>4599</v>
      </c>
    </row>
    <row r="746" spans="1:6" x14ac:dyDescent="0.25">
      <c r="A746" s="92" t="s">
        <v>1542</v>
      </c>
      <c r="B746" s="93" t="s">
        <v>1543</v>
      </c>
      <c r="C746" s="94"/>
      <c r="D746" s="94"/>
      <c r="E746" s="95"/>
      <c r="F746" s="96" t="s">
        <v>4599</v>
      </c>
    </row>
    <row r="747" spans="1:6" x14ac:dyDescent="0.25">
      <c r="A747" s="97" t="s">
        <v>1544</v>
      </c>
      <c r="B747" s="98" t="s">
        <v>1545</v>
      </c>
      <c r="C747" s="47"/>
      <c r="D747" s="47"/>
      <c r="E747" s="48"/>
      <c r="F747" s="99" t="s">
        <v>4599</v>
      </c>
    </row>
    <row r="748" spans="1:6" x14ac:dyDescent="0.25">
      <c r="A748" s="92" t="s">
        <v>1546</v>
      </c>
      <c r="B748" s="93" t="s">
        <v>1547</v>
      </c>
      <c r="C748" s="94"/>
      <c r="D748" s="94"/>
      <c r="E748" s="95"/>
      <c r="F748" s="96" t="s">
        <v>4599</v>
      </c>
    </row>
    <row r="749" spans="1:6" x14ac:dyDescent="0.25">
      <c r="A749" s="97" t="s">
        <v>1548</v>
      </c>
      <c r="B749" s="98" t="s">
        <v>1549</v>
      </c>
      <c r="C749" s="47"/>
      <c r="D749" s="47"/>
      <c r="E749" s="48"/>
      <c r="F749" s="99" t="s">
        <v>4599</v>
      </c>
    </row>
    <row r="750" spans="1:6" x14ac:dyDescent="0.25">
      <c r="A750" s="92" t="s">
        <v>1550</v>
      </c>
      <c r="B750" s="93" t="s">
        <v>1551</v>
      </c>
      <c r="C750" s="94"/>
      <c r="D750" s="94"/>
      <c r="E750" s="95"/>
      <c r="F750" s="96" t="s">
        <v>4599</v>
      </c>
    </row>
    <row r="751" spans="1:6" x14ac:dyDescent="0.25">
      <c r="A751" s="97" t="s">
        <v>1552</v>
      </c>
      <c r="B751" s="98" t="s">
        <v>1553</v>
      </c>
      <c r="C751" s="47"/>
      <c r="D751" s="47"/>
      <c r="E751" s="48"/>
      <c r="F751" s="99" t="s">
        <v>4599</v>
      </c>
    </row>
    <row r="752" spans="1:6" x14ac:dyDescent="0.25">
      <c r="A752" s="92" t="s">
        <v>1554</v>
      </c>
      <c r="B752" s="93" t="s">
        <v>1555</v>
      </c>
      <c r="C752" s="94"/>
      <c r="D752" s="94"/>
      <c r="E752" s="95"/>
      <c r="F752" s="96" t="s">
        <v>4599</v>
      </c>
    </row>
    <row r="753" spans="1:6" x14ac:dyDescent="0.25">
      <c r="A753" s="97" t="s">
        <v>1556</v>
      </c>
      <c r="B753" s="98" t="s">
        <v>1557</v>
      </c>
      <c r="C753" s="47"/>
      <c r="D753" s="47"/>
      <c r="E753" s="48"/>
      <c r="F753" s="99" t="s">
        <v>4599</v>
      </c>
    </row>
    <row r="754" spans="1:6" x14ac:dyDescent="0.25">
      <c r="A754" s="92" t="s">
        <v>1558</v>
      </c>
      <c r="B754" s="93" t="s">
        <v>1559</v>
      </c>
      <c r="C754" s="94"/>
      <c r="D754" s="94"/>
      <c r="E754" s="95"/>
      <c r="F754" s="96" t="s">
        <v>4599</v>
      </c>
    </row>
    <row r="755" spans="1:6" x14ac:dyDescent="0.25">
      <c r="A755" s="97" t="s">
        <v>1560</v>
      </c>
      <c r="B755" s="98" t="s">
        <v>1561</v>
      </c>
      <c r="C755" s="47"/>
      <c r="D755" s="47"/>
      <c r="E755" s="48"/>
      <c r="F755" s="99" t="s">
        <v>4599</v>
      </c>
    </row>
    <row r="756" spans="1:6" x14ac:dyDescent="0.25">
      <c r="A756" s="92" t="s">
        <v>1562</v>
      </c>
      <c r="B756" s="93" t="s">
        <v>1563</v>
      </c>
      <c r="C756" s="94"/>
      <c r="D756" s="94"/>
      <c r="E756" s="95"/>
      <c r="F756" s="96" t="s">
        <v>4599</v>
      </c>
    </row>
    <row r="757" spans="1:6" x14ac:dyDescent="0.25">
      <c r="A757" s="97" t="s">
        <v>1564</v>
      </c>
      <c r="B757" s="98" t="s">
        <v>1565</v>
      </c>
      <c r="C757" s="47"/>
      <c r="D757" s="47"/>
      <c r="E757" s="48"/>
      <c r="F757" s="99" t="s">
        <v>4599</v>
      </c>
    </row>
    <row r="758" spans="1:6" x14ac:dyDescent="0.25">
      <c r="A758" s="92" t="s">
        <v>1566</v>
      </c>
      <c r="B758" s="93" t="s">
        <v>1567</v>
      </c>
      <c r="C758" s="94"/>
      <c r="D758" s="94"/>
      <c r="E758" s="95"/>
      <c r="F758" s="96" t="s">
        <v>4599</v>
      </c>
    </row>
    <row r="759" spans="1:6" x14ac:dyDescent="0.25">
      <c r="A759" s="97" t="s">
        <v>1568</v>
      </c>
      <c r="B759" s="98" t="s">
        <v>1569</v>
      </c>
      <c r="C759" s="47"/>
      <c r="D759" s="47"/>
      <c r="E759" s="48"/>
      <c r="F759" s="99" t="s">
        <v>4599</v>
      </c>
    </row>
    <row r="760" spans="1:6" x14ac:dyDescent="0.25">
      <c r="A760" s="92" t="s">
        <v>1570</v>
      </c>
      <c r="B760" s="93" t="s">
        <v>1571</v>
      </c>
      <c r="C760" s="94"/>
      <c r="D760" s="94"/>
      <c r="E760" s="95"/>
      <c r="F760" s="96" t="s">
        <v>4599</v>
      </c>
    </row>
    <row r="761" spans="1:6" x14ac:dyDescent="0.25">
      <c r="A761" s="97" t="s">
        <v>1572</v>
      </c>
      <c r="B761" s="98" t="s">
        <v>1573</v>
      </c>
      <c r="C761" s="47"/>
      <c r="D761" s="47"/>
      <c r="E761" s="48"/>
      <c r="F761" s="99" t="s">
        <v>4599</v>
      </c>
    </row>
    <row r="762" spans="1:6" x14ac:dyDescent="0.25">
      <c r="A762" s="92" t="s">
        <v>1574</v>
      </c>
      <c r="B762" s="93" t="s">
        <v>1575</v>
      </c>
      <c r="C762" s="94"/>
      <c r="D762" s="94"/>
      <c r="E762" s="95"/>
      <c r="F762" s="96" t="s">
        <v>4599</v>
      </c>
    </row>
    <row r="763" spans="1:6" x14ac:dyDescent="0.25">
      <c r="A763" s="97" t="s">
        <v>1576</v>
      </c>
      <c r="B763" s="98" t="s">
        <v>1577</v>
      </c>
      <c r="C763" s="47"/>
      <c r="D763" s="47"/>
      <c r="E763" s="48"/>
      <c r="F763" s="99" t="s">
        <v>4599</v>
      </c>
    </row>
    <row r="764" spans="1:6" x14ac:dyDescent="0.25">
      <c r="A764" s="92" t="s">
        <v>1578</v>
      </c>
      <c r="B764" s="93" t="s">
        <v>1579</v>
      </c>
      <c r="C764" s="94"/>
      <c r="D764" s="94"/>
      <c r="E764" s="95"/>
      <c r="F764" s="96" t="s">
        <v>4599</v>
      </c>
    </row>
    <row r="765" spans="1:6" x14ac:dyDescent="0.25">
      <c r="A765" s="97" t="s">
        <v>1580</v>
      </c>
      <c r="B765" s="98" t="s">
        <v>1581</v>
      </c>
      <c r="C765" s="47"/>
      <c r="D765" s="47"/>
      <c r="E765" s="48"/>
      <c r="F765" s="99" t="s">
        <v>4599</v>
      </c>
    </row>
    <row r="766" spans="1:6" x14ac:dyDescent="0.25">
      <c r="A766" s="92" t="s">
        <v>1582</v>
      </c>
      <c r="B766" s="93" t="s">
        <v>1583</v>
      </c>
      <c r="C766" s="94"/>
      <c r="D766" s="94"/>
      <c r="E766" s="95"/>
      <c r="F766" s="96" t="s">
        <v>4599</v>
      </c>
    </row>
    <row r="767" spans="1:6" x14ac:dyDescent="0.25">
      <c r="A767" s="97" t="s">
        <v>1584</v>
      </c>
      <c r="B767" s="98" t="s">
        <v>1585</v>
      </c>
      <c r="C767" s="47"/>
      <c r="D767" s="47"/>
      <c r="E767" s="48"/>
      <c r="F767" s="99" t="s">
        <v>4599</v>
      </c>
    </row>
    <row r="768" spans="1:6" x14ac:dyDescent="0.25">
      <c r="A768" s="92" t="s">
        <v>1586</v>
      </c>
      <c r="B768" s="93" t="s">
        <v>1587</v>
      </c>
      <c r="C768" s="94"/>
      <c r="D768" s="94"/>
      <c r="E768" s="95"/>
      <c r="F768" s="96" t="s">
        <v>4599</v>
      </c>
    </row>
    <row r="769" spans="1:6" x14ac:dyDescent="0.25">
      <c r="A769" s="97" t="s">
        <v>1588</v>
      </c>
      <c r="B769" s="98" t="s">
        <v>1589</v>
      </c>
      <c r="C769" s="47"/>
      <c r="D769" s="47"/>
      <c r="E769" s="48"/>
      <c r="F769" s="99" t="s">
        <v>4599</v>
      </c>
    </row>
    <row r="770" spans="1:6" x14ac:dyDescent="0.25">
      <c r="A770" s="92" t="s">
        <v>1590</v>
      </c>
      <c r="B770" s="93" t="s">
        <v>1591</v>
      </c>
      <c r="C770" s="94"/>
      <c r="D770" s="94"/>
      <c r="E770" s="95"/>
      <c r="F770" s="96" t="s">
        <v>4599</v>
      </c>
    </row>
    <row r="771" spans="1:6" x14ac:dyDescent="0.25">
      <c r="A771" s="97" t="s">
        <v>1592</v>
      </c>
      <c r="B771" s="98" t="s">
        <v>1593</v>
      </c>
      <c r="C771" s="47"/>
      <c r="D771" s="47"/>
      <c r="E771" s="48"/>
      <c r="F771" s="99" t="s">
        <v>4599</v>
      </c>
    </row>
    <row r="772" spans="1:6" x14ac:dyDescent="0.25">
      <c r="A772" s="92" t="s">
        <v>1594</v>
      </c>
      <c r="B772" s="93" t="s">
        <v>1595</v>
      </c>
      <c r="C772" s="94"/>
      <c r="D772" s="94"/>
      <c r="E772" s="95"/>
      <c r="F772" s="96" t="s">
        <v>4599</v>
      </c>
    </row>
    <row r="773" spans="1:6" x14ac:dyDescent="0.25">
      <c r="A773" s="97" t="s">
        <v>1596</v>
      </c>
      <c r="B773" s="98" t="s">
        <v>1597</v>
      </c>
      <c r="C773" s="47"/>
      <c r="D773" s="47"/>
      <c r="E773" s="48"/>
      <c r="F773" s="99" t="s">
        <v>4599</v>
      </c>
    </row>
    <row r="774" spans="1:6" x14ac:dyDescent="0.25">
      <c r="A774" s="92" t="s">
        <v>1598</v>
      </c>
      <c r="B774" s="93" t="s">
        <v>1599</v>
      </c>
      <c r="C774" s="94"/>
      <c r="D774" s="94"/>
      <c r="E774" s="95"/>
      <c r="F774" s="96" t="s">
        <v>4599</v>
      </c>
    </row>
    <row r="775" spans="1:6" x14ac:dyDescent="0.25">
      <c r="A775" s="97" t="s">
        <v>1600</v>
      </c>
      <c r="B775" s="98" t="s">
        <v>1601</v>
      </c>
      <c r="C775" s="47"/>
      <c r="D775" s="47"/>
      <c r="E775" s="48"/>
      <c r="F775" s="99" t="s">
        <v>4599</v>
      </c>
    </row>
    <row r="776" spans="1:6" x14ac:dyDescent="0.25">
      <c r="A776" s="92" t="s">
        <v>1602</v>
      </c>
      <c r="B776" s="93" t="s">
        <v>1603</v>
      </c>
      <c r="C776" s="94"/>
      <c r="D776" s="94"/>
      <c r="E776" s="95"/>
      <c r="F776" s="96" t="s">
        <v>4599</v>
      </c>
    </row>
    <row r="777" spans="1:6" x14ac:dyDescent="0.25">
      <c r="A777" s="97" t="s">
        <v>1604</v>
      </c>
      <c r="B777" s="98" t="s">
        <v>1605</v>
      </c>
      <c r="C777" s="47"/>
      <c r="D777" s="47"/>
      <c r="E777" s="48"/>
      <c r="F777" s="99" t="s">
        <v>4599</v>
      </c>
    </row>
    <row r="778" spans="1:6" x14ac:dyDescent="0.25">
      <c r="A778" s="92" t="s">
        <v>1606</v>
      </c>
      <c r="B778" s="93" t="s">
        <v>1607</v>
      </c>
      <c r="C778" s="94"/>
      <c r="D778" s="94"/>
      <c r="E778" s="95"/>
      <c r="F778" s="96" t="s">
        <v>4599</v>
      </c>
    </row>
    <row r="779" spans="1:6" x14ac:dyDescent="0.25">
      <c r="A779" s="97" t="s">
        <v>1608</v>
      </c>
      <c r="B779" s="98" t="s">
        <v>1609</v>
      </c>
      <c r="C779" s="47"/>
      <c r="D779" s="47"/>
      <c r="E779" s="48"/>
      <c r="F779" s="99" t="s">
        <v>4599</v>
      </c>
    </row>
    <row r="780" spans="1:6" x14ac:dyDescent="0.25">
      <c r="A780" s="92" t="s">
        <v>1610</v>
      </c>
      <c r="B780" s="93" t="s">
        <v>1611</v>
      </c>
      <c r="C780" s="94"/>
      <c r="D780" s="94"/>
      <c r="E780" s="95"/>
      <c r="F780" s="96" t="s">
        <v>4599</v>
      </c>
    </row>
    <row r="781" spans="1:6" x14ac:dyDescent="0.25">
      <c r="A781" s="97" t="s">
        <v>1612</v>
      </c>
      <c r="B781" s="98" t="s">
        <v>1613</v>
      </c>
      <c r="C781" s="47"/>
      <c r="D781" s="47"/>
      <c r="E781" s="48"/>
      <c r="F781" s="99" t="s">
        <v>4599</v>
      </c>
    </row>
    <row r="782" spans="1:6" x14ac:dyDescent="0.25">
      <c r="A782" s="92" t="s">
        <v>1614</v>
      </c>
      <c r="B782" s="93" t="s">
        <v>1615</v>
      </c>
      <c r="C782" s="94"/>
      <c r="D782" s="94"/>
      <c r="E782" s="95"/>
      <c r="F782" s="96" t="s">
        <v>4599</v>
      </c>
    </row>
    <row r="783" spans="1:6" x14ac:dyDescent="0.25">
      <c r="A783" s="97" t="s">
        <v>1616</v>
      </c>
      <c r="B783" s="98" t="s">
        <v>1617</v>
      </c>
      <c r="C783" s="47"/>
      <c r="D783" s="47"/>
      <c r="E783" s="48"/>
      <c r="F783" s="99" t="s">
        <v>4599</v>
      </c>
    </row>
    <row r="784" spans="1:6" x14ac:dyDescent="0.25">
      <c r="A784" s="92" t="s">
        <v>1618</v>
      </c>
      <c r="B784" s="93" t="s">
        <v>1619</v>
      </c>
      <c r="C784" s="94"/>
      <c r="D784" s="94"/>
      <c r="E784" s="95"/>
      <c r="F784" s="96" t="s">
        <v>4599</v>
      </c>
    </row>
    <row r="785" spans="1:6" x14ac:dyDescent="0.25">
      <c r="A785" s="97" t="s">
        <v>1620</v>
      </c>
      <c r="B785" s="98" t="s">
        <v>1621</v>
      </c>
      <c r="C785" s="47"/>
      <c r="D785" s="47"/>
      <c r="E785" s="48"/>
      <c r="F785" s="99" t="s">
        <v>4599</v>
      </c>
    </row>
    <row r="786" spans="1:6" x14ac:dyDescent="0.25">
      <c r="A786" s="92" t="s">
        <v>1622</v>
      </c>
      <c r="B786" s="93" t="s">
        <v>1623</v>
      </c>
      <c r="C786" s="94"/>
      <c r="D786" s="94"/>
      <c r="E786" s="95"/>
      <c r="F786" s="96" t="s">
        <v>4599</v>
      </c>
    </row>
    <row r="787" spans="1:6" x14ac:dyDescent="0.25">
      <c r="A787" s="97" t="s">
        <v>1624</v>
      </c>
      <c r="B787" s="98" t="s">
        <v>1625</v>
      </c>
      <c r="C787" s="47"/>
      <c r="D787" s="47"/>
      <c r="E787" s="48"/>
      <c r="F787" s="99" t="s">
        <v>4599</v>
      </c>
    </row>
    <row r="788" spans="1:6" x14ac:dyDescent="0.25">
      <c r="A788" s="92" t="s">
        <v>1626</v>
      </c>
      <c r="B788" s="93" t="s">
        <v>1627</v>
      </c>
      <c r="C788" s="94"/>
      <c r="D788" s="94"/>
      <c r="E788" s="95"/>
      <c r="F788" s="96" t="s">
        <v>4599</v>
      </c>
    </row>
    <row r="789" spans="1:6" x14ac:dyDescent="0.25">
      <c r="A789" s="97" t="s">
        <v>1628</v>
      </c>
      <c r="B789" s="98" t="s">
        <v>1629</v>
      </c>
      <c r="C789" s="47"/>
      <c r="D789" s="47"/>
      <c r="E789" s="48"/>
      <c r="F789" s="99" t="s">
        <v>4599</v>
      </c>
    </row>
    <row r="790" spans="1:6" x14ac:dyDescent="0.25">
      <c r="A790" s="92" t="s">
        <v>1630</v>
      </c>
      <c r="B790" s="93" t="s">
        <v>1631</v>
      </c>
      <c r="C790" s="94"/>
      <c r="D790" s="94"/>
      <c r="E790" s="95"/>
      <c r="F790" s="96" t="s">
        <v>4599</v>
      </c>
    </row>
    <row r="791" spans="1:6" x14ac:dyDescent="0.25">
      <c r="A791" s="97" t="s">
        <v>1632</v>
      </c>
      <c r="B791" s="98" t="s">
        <v>1633</v>
      </c>
      <c r="C791" s="47"/>
      <c r="D791" s="47"/>
      <c r="E791" s="48"/>
      <c r="F791" s="99" t="s">
        <v>4599</v>
      </c>
    </row>
    <row r="792" spans="1:6" x14ac:dyDescent="0.25">
      <c r="A792" s="92" t="s">
        <v>1634</v>
      </c>
      <c r="B792" s="93" t="s">
        <v>1635</v>
      </c>
      <c r="C792" s="94"/>
      <c r="D792" s="94"/>
      <c r="E792" s="95"/>
      <c r="F792" s="96" t="s">
        <v>4599</v>
      </c>
    </row>
    <row r="793" spans="1:6" x14ac:dyDescent="0.25">
      <c r="A793" s="97" t="s">
        <v>1636</v>
      </c>
      <c r="B793" s="98" t="s">
        <v>1637</v>
      </c>
      <c r="C793" s="47"/>
      <c r="D793" s="47"/>
      <c r="E793" s="48"/>
      <c r="F793" s="99" t="s">
        <v>4599</v>
      </c>
    </row>
    <row r="794" spans="1:6" x14ac:dyDescent="0.25">
      <c r="A794" s="92" t="s">
        <v>1638</v>
      </c>
      <c r="B794" s="93" t="s">
        <v>1639</v>
      </c>
      <c r="C794" s="94"/>
      <c r="D794" s="94"/>
      <c r="E794" s="95"/>
      <c r="F794" s="96" t="s">
        <v>4599</v>
      </c>
    </row>
    <row r="795" spans="1:6" x14ac:dyDescent="0.25">
      <c r="A795" s="97" t="s">
        <v>1640</v>
      </c>
      <c r="B795" s="98" t="s">
        <v>1641</v>
      </c>
      <c r="C795" s="47"/>
      <c r="D795" s="47"/>
      <c r="E795" s="48"/>
      <c r="F795" s="99" t="s">
        <v>4599</v>
      </c>
    </row>
    <row r="796" spans="1:6" x14ac:dyDescent="0.25">
      <c r="A796" s="92" t="s">
        <v>1642</v>
      </c>
      <c r="B796" s="93" t="s">
        <v>1643</v>
      </c>
      <c r="C796" s="94"/>
      <c r="D796" s="94"/>
      <c r="E796" s="95"/>
      <c r="F796" s="96" t="s">
        <v>4599</v>
      </c>
    </row>
    <row r="797" spans="1:6" x14ac:dyDescent="0.25">
      <c r="A797" s="97" t="s">
        <v>1644</v>
      </c>
      <c r="B797" s="98" t="s">
        <v>1645</v>
      </c>
      <c r="C797" s="47"/>
      <c r="D797" s="47"/>
      <c r="E797" s="48"/>
      <c r="F797" s="99" t="s">
        <v>4599</v>
      </c>
    </row>
    <row r="798" spans="1:6" x14ac:dyDescent="0.25">
      <c r="A798" s="92" t="s">
        <v>1646</v>
      </c>
      <c r="B798" s="93" t="s">
        <v>1647</v>
      </c>
      <c r="C798" s="94"/>
      <c r="D798" s="94"/>
      <c r="E798" s="95"/>
      <c r="F798" s="96" t="s">
        <v>4599</v>
      </c>
    </row>
    <row r="799" spans="1:6" x14ac:dyDescent="0.25">
      <c r="A799" s="97" t="s">
        <v>1648</v>
      </c>
      <c r="B799" s="98" t="s">
        <v>1649</v>
      </c>
      <c r="C799" s="47"/>
      <c r="D799" s="47"/>
      <c r="E799" s="48"/>
      <c r="F799" s="99" t="s">
        <v>4599</v>
      </c>
    </row>
    <row r="800" spans="1:6" x14ac:dyDescent="0.25">
      <c r="A800" s="92" t="s">
        <v>1650</v>
      </c>
      <c r="B800" s="93" t="s">
        <v>1651</v>
      </c>
      <c r="C800" s="94"/>
      <c r="D800" s="94"/>
      <c r="E800" s="95"/>
      <c r="F800" s="96" t="s">
        <v>4599</v>
      </c>
    </row>
    <row r="801" spans="1:6" x14ac:dyDescent="0.25">
      <c r="A801" s="97" t="s">
        <v>1652</v>
      </c>
      <c r="B801" s="98" t="s">
        <v>1653</v>
      </c>
      <c r="C801" s="47"/>
      <c r="D801" s="47"/>
      <c r="E801" s="48"/>
      <c r="F801" s="99" t="s">
        <v>4599</v>
      </c>
    </row>
    <row r="802" spans="1:6" x14ac:dyDescent="0.25">
      <c r="A802" s="92" t="s">
        <v>1654</v>
      </c>
      <c r="B802" s="93" t="s">
        <v>1655</v>
      </c>
      <c r="C802" s="94"/>
      <c r="D802" s="94"/>
      <c r="E802" s="95"/>
      <c r="F802" s="96" t="s">
        <v>4599</v>
      </c>
    </row>
    <row r="803" spans="1:6" x14ac:dyDescent="0.25">
      <c r="A803" s="97" t="s">
        <v>1656</v>
      </c>
      <c r="B803" s="98" t="s">
        <v>1657</v>
      </c>
      <c r="C803" s="47"/>
      <c r="D803" s="47"/>
      <c r="E803" s="48"/>
      <c r="F803" s="99" t="s">
        <v>4599</v>
      </c>
    </row>
    <row r="804" spans="1:6" x14ac:dyDescent="0.25">
      <c r="A804" s="92" t="s">
        <v>1658</v>
      </c>
      <c r="B804" s="93" t="s">
        <v>1659</v>
      </c>
      <c r="C804" s="94"/>
      <c r="D804" s="94"/>
      <c r="E804" s="95"/>
      <c r="F804" s="96" t="s">
        <v>4599</v>
      </c>
    </row>
    <row r="805" spans="1:6" x14ac:dyDescent="0.25">
      <c r="A805" s="97" t="s">
        <v>1660</v>
      </c>
      <c r="B805" s="98" t="s">
        <v>1661</v>
      </c>
      <c r="C805" s="47"/>
      <c r="D805" s="47"/>
      <c r="E805" s="48"/>
      <c r="F805" s="99" t="s">
        <v>4599</v>
      </c>
    </row>
    <row r="806" spans="1:6" x14ac:dyDescent="0.25">
      <c r="A806" s="92" t="s">
        <v>1662</v>
      </c>
      <c r="B806" s="93" t="s">
        <v>1663</v>
      </c>
      <c r="C806" s="94"/>
      <c r="D806" s="94"/>
      <c r="E806" s="95"/>
      <c r="F806" s="96" t="s">
        <v>4599</v>
      </c>
    </row>
    <row r="807" spans="1:6" x14ac:dyDescent="0.25">
      <c r="A807" s="97" t="s">
        <v>1664</v>
      </c>
      <c r="B807" s="98" t="s">
        <v>1665</v>
      </c>
      <c r="C807" s="47"/>
      <c r="D807" s="47"/>
      <c r="E807" s="48"/>
      <c r="F807" s="99" t="s">
        <v>4599</v>
      </c>
    </row>
    <row r="808" spans="1:6" x14ac:dyDescent="0.25">
      <c r="A808" s="92" t="s">
        <v>1666</v>
      </c>
      <c r="B808" s="93" t="s">
        <v>1667</v>
      </c>
      <c r="C808" s="94"/>
      <c r="D808" s="94"/>
      <c r="E808" s="95"/>
      <c r="F808" s="96" t="s">
        <v>4599</v>
      </c>
    </row>
    <row r="809" spans="1:6" x14ac:dyDescent="0.25">
      <c r="A809" s="97" t="s">
        <v>1668</v>
      </c>
      <c r="B809" s="98" t="s">
        <v>1669</v>
      </c>
      <c r="C809" s="47"/>
      <c r="D809" s="47"/>
      <c r="E809" s="48"/>
      <c r="F809" s="99" t="s">
        <v>4599</v>
      </c>
    </row>
    <row r="810" spans="1:6" x14ac:dyDescent="0.25">
      <c r="A810" s="92" t="s">
        <v>1670</v>
      </c>
      <c r="B810" s="93" t="s">
        <v>1671</v>
      </c>
      <c r="C810" s="94"/>
      <c r="D810" s="94"/>
      <c r="E810" s="95"/>
      <c r="F810" s="96" t="s">
        <v>4599</v>
      </c>
    </row>
    <row r="811" spans="1:6" x14ac:dyDescent="0.25">
      <c r="A811" s="97" t="s">
        <v>1672</v>
      </c>
      <c r="B811" s="98" t="s">
        <v>1673</v>
      </c>
      <c r="C811" s="47"/>
      <c r="D811" s="47"/>
      <c r="E811" s="48"/>
      <c r="F811" s="99" t="s">
        <v>4599</v>
      </c>
    </row>
    <row r="812" spans="1:6" x14ac:dyDescent="0.25">
      <c r="A812" s="92" t="s">
        <v>1674</v>
      </c>
      <c r="B812" s="93" t="s">
        <v>1675</v>
      </c>
      <c r="C812" s="94"/>
      <c r="D812" s="94"/>
      <c r="E812" s="95"/>
      <c r="F812" s="96" t="s">
        <v>4599</v>
      </c>
    </row>
    <row r="813" spans="1:6" x14ac:dyDescent="0.25">
      <c r="A813" s="97" t="s">
        <v>1676</v>
      </c>
      <c r="B813" s="98" t="s">
        <v>1677</v>
      </c>
      <c r="C813" s="47"/>
      <c r="D813" s="47"/>
      <c r="E813" s="48"/>
      <c r="F813" s="99" t="s">
        <v>4599</v>
      </c>
    </row>
    <row r="814" spans="1:6" x14ac:dyDescent="0.25">
      <c r="A814" s="92" t="s">
        <v>1678</v>
      </c>
      <c r="B814" s="93" t="s">
        <v>1679</v>
      </c>
      <c r="C814" s="94"/>
      <c r="D814" s="94"/>
      <c r="E814" s="95"/>
      <c r="F814" s="96" t="s">
        <v>4599</v>
      </c>
    </row>
    <row r="815" spans="1:6" x14ac:dyDescent="0.25">
      <c r="A815" s="97" t="s">
        <v>1680</v>
      </c>
      <c r="B815" s="98" t="s">
        <v>1681</v>
      </c>
      <c r="C815" s="47"/>
      <c r="D815" s="47"/>
      <c r="E815" s="48"/>
      <c r="F815" s="99" t="s">
        <v>4599</v>
      </c>
    </row>
    <row r="816" spans="1:6" x14ac:dyDescent="0.25">
      <c r="A816" s="92" t="s">
        <v>1682</v>
      </c>
      <c r="B816" s="93" t="s">
        <v>1683</v>
      </c>
      <c r="C816" s="94"/>
      <c r="D816" s="94"/>
      <c r="E816" s="95"/>
      <c r="F816" s="96" t="s">
        <v>4599</v>
      </c>
    </row>
    <row r="817" spans="1:6" x14ac:dyDescent="0.25">
      <c r="A817" s="97" t="s">
        <v>1684</v>
      </c>
      <c r="B817" s="98" t="s">
        <v>1685</v>
      </c>
      <c r="C817" s="47"/>
      <c r="D817" s="47"/>
      <c r="E817" s="48"/>
      <c r="F817" s="99" t="s">
        <v>4599</v>
      </c>
    </row>
    <row r="818" spans="1:6" x14ac:dyDescent="0.25">
      <c r="A818" s="92" t="s">
        <v>1686</v>
      </c>
      <c r="B818" s="93" t="s">
        <v>1687</v>
      </c>
      <c r="C818" s="94"/>
      <c r="D818" s="94"/>
      <c r="E818" s="95"/>
      <c r="F818" s="96" t="s">
        <v>4599</v>
      </c>
    </row>
    <row r="819" spans="1:6" x14ac:dyDescent="0.25">
      <c r="A819" s="97" t="s">
        <v>1688</v>
      </c>
      <c r="B819" s="98" t="s">
        <v>1689</v>
      </c>
      <c r="C819" s="47"/>
      <c r="D819" s="47"/>
      <c r="E819" s="48"/>
      <c r="F819" s="99" t="s">
        <v>4599</v>
      </c>
    </row>
    <row r="820" spans="1:6" x14ac:dyDescent="0.25">
      <c r="A820" s="92" t="s">
        <v>1690</v>
      </c>
      <c r="B820" s="93" t="s">
        <v>1691</v>
      </c>
      <c r="C820" s="94"/>
      <c r="D820" s="94"/>
      <c r="E820" s="95"/>
      <c r="F820" s="96" t="s">
        <v>4599</v>
      </c>
    </row>
    <row r="821" spans="1:6" x14ac:dyDescent="0.25">
      <c r="A821" s="97" t="s">
        <v>1692</v>
      </c>
      <c r="B821" s="98" t="s">
        <v>1693</v>
      </c>
      <c r="C821" s="47"/>
      <c r="D821" s="47"/>
      <c r="E821" s="48"/>
      <c r="F821" s="99" t="s">
        <v>4599</v>
      </c>
    </row>
    <row r="822" spans="1:6" x14ac:dyDescent="0.25">
      <c r="A822" s="92" t="s">
        <v>1694</v>
      </c>
      <c r="B822" s="93" t="s">
        <v>1695</v>
      </c>
      <c r="C822" s="94"/>
      <c r="D822" s="94"/>
      <c r="E822" s="95"/>
      <c r="F822" s="96" t="s">
        <v>4599</v>
      </c>
    </row>
    <row r="823" spans="1:6" x14ac:dyDescent="0.25">
      <c r="A823" s="97" t="s">
        <v>1696</v>
      </c>
      <c r="B823" s="98" t="s">
        <v>1697</v>
      </c>
      <c r="C823" s="47"/>
      <c r="D823" s="47"/>
      <c r="E823" s="48"/>
      <c r="F823" s="99" t="s">
        <v>4599</v>
      </c>
    </row>
    <row r="824" spans="1:6" x14ac:dyDescent="0.25">
      <c r="A824" s="92" t="s">
        <v>1698</v>
      </c>
      <c r="B824" s="93" t="s">
        <v>1699</v>
      </c>
      <c r="C824" s="94"/>
      <c r="D824" s="94"/>
      <c r="E824" s="95"/>
      <c r="F824" s="96" t="s">
        <v>4599</v>
      </c>
    </row>
    <row r="825" spans="1:6" x14ac:dyDescent="0.25">
      <c r="A825" s="97" t="s">
        <v>1700</v>
      </c>
      <c r="B825" s="98" t="s">
        <v>1701</v>
      </c>
      <c r="C825" s="47"/>
      <c r="D825" s="47"/>
      <c r="E825" s="48"/>
      <c r="F825" s="99" t="s">
        <v>4599</v>
      </c>
    </row>
    <row r="826" spans="1:6" x14ac:dyDescent="0.25">
      <c r="A826" s="92" t="s">
        <v>1702</v>
      </c>
      <c r="B826" s="93" t="s">
        <v>1703</v>
      </c>
      <c r="C826" s="94"/>
      <c r="D826" s="94"/>
      <c r="E826" s="95"/>
      <c r="F826" s="96" t="s">
        <v>4599</v>
      </c>
    </row>
    <row r="827" spans="1:6" x14ac:dyDescent="0.25">
      <c r="A827" s="97" t="s">
        <v>1704</v>
      </c>
      <c r="B827" s="98" t="s">
        <v>1705</v>
      </c>
      <c r="C827" s="47"/>
      <c r="D827" s="47"/>
      <c r="E827" s="48"/>
      <c r="F827" s="99" t="s">
        <v>4599</v>
      </c>
    </row>
    <row r="828" spans="1:6" x14ac:dyDescent="0.25">
      <c r="A828" s="92" t="s">
        <v>1706</v>
      </c>
      <c r="B828" s="93" t="s">
        <v>1707</v>
      </c>
      <c r="C828" s="94"/>
      <c r="D828" s="94"/>
      <c r="E828" s="95"/>
      <c r="F828" s="96" t="s">
        <v>4599</v>
      </c>
    </row>
    <row r="829" spans="1:6" x14ac:dyDescent="0.25">
      <c r="A829" s="97" t="s">
        <v>1708</v>
      </c>
      <c r="B829" s="98" t="s">
        <v>1709</v>
      </c>
      <c r="C829" s="47"/>
      <c r="D829" s="47"/>
      <c r="E829" s="48"/>
      <c r="F829" s="99" t="s">
        <v>4599</v>
      </c>
    </row>
    <row r="830" spans="1:6" x14ac:dyDescent="0.25">
      <c r="A830" s="92" t="s">
        <v>1710</v>
      </c>
      <c r="B830" s="93" t="s">
        <v>1711</v>
      </c>
      <c r="C830" s="94"/>
      <c r="D830" s="94"/>
      <c r="E830" s="95"/>
      <c r="F830" s="96" t="s">
        <v>4599</v>
      </c>
    </row>
    <row r="831" spans="1:6" x14ac:dyDescent="0.25">
      <c r="A831" s="97" t="s">
        <v>1712</v>
      </c>
      <c r="B831" s="98" t="s">
        <v>1713</v>
      </c>
      <c r="C831" s="47"/>
      <c r="D831" s="47"/>
      <c r="E831" s="48"/>
      <c r="F831" s="99" t="s">
        <v>4599</v>
      </c>
    </row>
    <row r="832" spans="1:6" x14ac:dyDescent="0.25">
      <c r="A832" s="92" t="s">
        <v>1714</v>
      </c>
      <c r="B832" s="93" t="s">
        <v>1715</v>
      </c>
      <c r="C832" s="94"/>
      <c r="D832" s="94"/>
      <c r="E832" s="95"/>
      <c r="F832" s="96" t="s">
        <v>4599</v>
      </c>
    </row>
    <row r="833" spans="1:6" x14ac:dyDescent="0.25">
      <c r="A833" s="97" t="s">
        <v>1716</v>
      </c>
      <c r="B833" s="98" t="s">
        <v>1717</v>
      </c>
      <c r="C833" s="47"/>
      <c r="D833" s="47"/>
      <c r="E833" s="48"/>
      <c r="F833" s="99" t="s">
        <v>4599</v>
      </c>
    </row>
    <row r="834" spans="1:6" x14ac:dyDescent="0.25">
      <c r="A834" s="92" t="s">
        <v>1718</v>
      </c>
      <c r="B834" s="93" t="s">
        <v>1719</v>
      </c>
      <c r="C834" s="94"/>
      <c r="D834" s="94"/>
      <c r="E834" s="95"/>
      <c r="F834" s="96" t="s">
        <v>4599</v>
      </c>
    </row>
    <row r="835" spans="1:6" x14ac:dyDescent="0.25">
      <c r="A835" s="97" t="s">
        <v>1720</v>
      </c>
      <c r="B835" s="98" t="s">
        <v>1721</v>
      </c>
      <c r="C835" s="47"/>
      <c r="D835" s="47"/>
      <c r="E835" s="48"/>
      <c r="F835" s="99" t="s">
        <v>4599</v>
      </c>
    </row>
    <row r="836" spans="1:6" x14ac:dyDescent="0.25">
      <c r="A836" s="92" t="s">
        <v>1722</v>
      </c>
      <c r="B836" s="93" t="s">
        <v>1723</v>
      </c>
      <c r="C836" s="94"/>
      <c r="D836" s="94"/>
      <c r="E836" s="95"/>
      <c r="F836" s="96" t="s">
        <v>4599</v>
      </c>
    </row>
    <row r="837" spans="1:6" x14ac:dyDescent="0.25">
      <c r="A837" s="97" t="s">
        <v>1724</v>
      </c>
      <c r="B837" s="98" t="s">
        <v>1725</v>
      </c>
      <c r="C837" s="47"/>
      <c r="D837" s="47"/>
      <c r="E837" s="48"/>
      <c r="F837" s="99" t="s">
        <v>4599</v>
      </c>
    </row>
    <row r="838" spans="1:6" x14ac:dyDescent="0.25">
      <c r="A838" s="92" t="s">
        <v>1726</v>
      </c>
      <c r="B838" s="93" t="s">
        <v>1727</v>
      </c>
      <c r="C838" s="94"/>
      <c r="D838" s="94"/>
      <c r="E838" s="95"/>
      <c r="F838" s="96" t="s">
        <v>4599</v>
      </c>
    </row>
    <row r="839" spans="1:6" x14ac:dyDescent="0.25">
      <c r="A839" s="97" t="s">
        <v>1728</v>
      </c>
      <c r="B839" s="98" t="s">
        <v>1729</v>
      </c>
      <c r="C839" s="47"/>
      <c r="D839" s="47"/>
      <c r="E839" s="48"/>
      <c r="F839" s="99" t="s">
        <v>4599</v>
      </c>
    </row>
    <row r="840" spans="1:6" x14ac:dyDescent="0.25">
      <c r="A840" s="92" t="s">
        <v>1730</v>
      </c>
      <c r="B840" s="93" t="s">
        <v>1731</v>
      </c>
      <c r="C840" s="94"/>
      <c r="D840" s="94"/>
      <c r="E840" s="95"/>
      <c r="F840" s="96" t="s">
        <v>4599</v>
      </c>
    </row>
    <row r="841" spans="1:6" x14ac:dyDescent="0.25">
      <c r="A841" s="97" t="s">
        <v>1732</v>
      </c>
      <c r="B841" s="98" t="s">
        <v>1733</v>
      </c>
      <c r="C841" s="47"/>
      <c r="D841" s="47"/>
      <c r="E841" s="48"/>
      <c r="F841" s="99" t="s">
        <v>4599</v>
      </c>
    </row>
    <row r="842" spans="1:6" x14ac:dyDescent="0.25">
      <c r="A842" s="92" t="s">
        <v>1734</v>
      </c>
      <c r="B842" s="93" t="s">
        <v>1735</v>
      </c>
      <c r="C842" s="94"/>
      <c r="D842" s="94"/>
      <c r="E842" s="95"/>
      <c r="F842" s="96" t="s">
        <v>4599</v>
      </c>
    </row>
    <row r="843" spans="1:6" x14ac:dyDescent="0.25">
      <c r="A843" s="97" t="s">
        <v>1736</v>
      </c>
      <c r="B843" s="98" t="s">
        <v>1737</v>
      </c>
      <c r="C843" s="47"/>
      <c r="D843" s="47"/>
      <c r="E843" s="48"/>
      <c r="F843" s="99" t="s">
        <v>4599</v>
      </c>
    </row>
    <row r="844" spans="1:6" x14ac:dyDescent="0.25">
      <c r="A844" s="92" t="s">
        <v>1738</v>
      </c>
      <c r="B844" s="93" t="s">
        <v>1739</v>
      </c>
      <c r="C844" s="94"/>
      <c r="D844" s="94"/>
      <c r="E844" s="95"/>
      <c r="F844" s="96" t="s">
        <v>4599</v>
      </c>
    </row>
    <row r="845" spans="1:6" x14ac:dyDescent="0.25">
      <c r="A845" s="97" t="s">
        <v>1740</v>
      </c>
      <c r="B845" s="98" t="s">
        <v>1741</v>
      </c>
      <c r="C845" s="47"/>
      <c r="D845" s="47"/>
      <c r="E845" s="48"/>
      <c r="F845" s="99" t="s">
        <v>4599</v>
      </c>
    </row>
    <row r="846" spans="1:6" x14ac:dyDescent="0.25">
      <c r="A846" s="92" t="s">
        <v>1742</v>
      </c>
      <c r="B846" s="93" t="s">
        <v>1743</v>
      </c>
      <c r="C846" s="94"/>
      <c r="D846" s="94"/>
      <c r="E846" s="95"/>
      <c r="F846" s="96" t="s">
        <v>4599</v>
      </c>
    </row>
    <row r="847" spans="1:6" x14ac:dyDescent="0.25">
      <c r="A847" s="97" t="s">
        <v>1744</v>
      </c>
      <c r="B847" s="98" t="s">
        <v>1745</v>
      </c>
      <c r="C847" s="47"/>
      <c r="D847" s="47"/>
      <c r="E847" s="48"/>
      <c r="F847" s="99" t="s">
        <v>4599</v>
      </c>
    </row>
    <row r="848" spans="1:6" x14ac:dyDescent="0.25">
      <c r="A848" s="92" t="s">
        <v>1746</v>
      </c>
      <c r="B848" s="93" t="s">
        <v>1747</v>
      </c>
      <c r="C848" s="94"/>
      <c r="D848" s="94"/>
      <c r="E848" s="95"/>
      <c r="F848" s="96" t="s">
        <v>4599</v>
      </c>
    </row>
    <row r="849" spans="1:6" x14ac:dyDescent="0.25">
      <c r="A849" s="97" t="s">
        <v>1748</v>
      </c>
      <c r="B849" s="98" t="s">
        <v>1749</v>
      </c>
      <c r="C849" s="47"/>
      <c r="D849" s="47"/>
      <c r="E849" s="48"/>
      <c r="F849" s="99" t="s">
        <v>4599</v>
      </c>
    </row>
    <row r="850" spans="1:6" x14ac:dyDescent="0.25">
      <c r="A850" s="92" t="s">
        <v>1750</v>
      </c>
      <c r="B850" s="93" t="s">
        <v>1751</v>
      </c>
      <c r="C850" s="94"/>
      <c r="D850" s="94"/>
      <c r="E850" s="95"/>
      <c r="F850" s="96" t="s">
        <v>4599</v>
      </c>
    </row>
    <row r="851" spans="1:6" x14ac:dyDescent="0.25">
      <c r="A851" s="97" t="s">
        <v>1752</v>
      </c>
      <c r="B851" s="98" t="s">
        <v>1753</v>
      </c>
      <c r="C851" s="47"/>
      <c r="D851" s="47"/>
      <c r="E851" s="48"/>
      <c r="F851" s="99" t="s">
        <v>4599</v>
      </c>
    </row>
    <row r="852" spans="1:6" x14ac:dyDescent="0.25">
      <c r="A852" s="92" t="s">
        <v>1754</v>
      </c>
      <c r="B852" s="93" t="s">
        <v>1755</v>
      </c>
      <c r="C852" s="94"/>
      <c r="D852" s="94"/>
      <c r="E852" s="95"/>
      <c r="F852" s="96" t="s">
        <v>4599</v>
      </c>
    </row>
    <row r="853" spans="1:6" x14ac:dyDescent="0.25">
      <c r="A853" s="97" t="s">
        <v>1756</v>
      </c>
      <c r="B853" s="98" t="s">
        <v>1757</v>
      </c>
      <c r="C853" s="47"/>
      <c r="D853" s="47"/>
      <c r="E853" s="48"/>
      <c r="F853" s="99" t="s">
        <v>4599</v>
      </c>
    </row>
    <row r="854" spans="1:6" x14ac:dyDescent="0.25">
      <c r="A854" s="92" t="s">
        <v>1758</v>
      </c>
      <c r="B854" s="93" t="s">
        <v>1759</v>
      </c>
      <c r="C854" s="94"/>
      <c r="D854" s="94"/>
      <c r="E854" s="95"/>
      <c r="F854" s="96" t="s">
        <v>4599</v>
      </c>
    </row>
    <row r="855" spans="1:6" x14ac:dyDescent="0.25">
      <c r="A855" s="97" t="s">
        <v>1760</v>
      </c>
      <c r="B855" s="98" t="s">
        <v>1761</v>
      </c>
      <c r="C855" s="47"/>
      <c r="D855" s="47"/>
      <c r="E855" s="48"/>
      <c r="F855" s="99" t="s">
        <v>4599</v>
      </c>
    </row>
    <row r="856" spans="1:6" x14ac:dyDescent="0.25">
      <c r="A856" s="92" t="s">
        <v>1762</v>
      </c>
      <c r="B856" s="93" t="s">
        <v>1763</v>
      </c>
      <c r="C856" s="94"/>
      <c r="D856" s="94"/>
      <c r="E856" s="95"/>
      <c r="F856" s="96" t="s">
        <v>4599</v>
      </c>
    </row>
    <row r="857" spans="1:6" x14ac:dyDescent="0.25">
      <c r="A857" s="97" t="s">
        <v>1764</v>
      </c>
      <c r="B857" s="98" t="s">
        <v>1765</v>
      </c>
      <c r="C857" s="47"/>
      <c r="D857" s="47"/>
      <c r="E857" s="48"/>
      <c r="F857" s="99" t="s">
        <v>4599</v>
      </c>
    </row>
    <row r="858" spans="1:6" x14ac:dyDescent="0.25">
      <c r="A858" s="92" t="s">
        <v>1766</v>
      </c>
      <c r="B858" s="93" t="s">
        <v>1767</v>
      </c>
      <c r="C858" s="94"/>
      <c r="D858" s="94"/>
      <c r="E858" s="95"/>
      <c r="F858" s="96" t="s">
        <v>4599</v>
      </c>
    </row>
    <row r="859" spans="1:6" x14ac:dyDescent="0.25">
      <c r="A859" s="97" t="s">
        <v>1768</v>
      </c>
      <c r="B859" s="98" t="s">
        <v>1769</v>
      </c>
      <c r="C859" s="47"/>
      <c r="D859" s="47"/>
      <c r="E859" s="48"/>
      <c r="F859" s="99" t="s">
        <v>4599</v>
      </c>
    </row>
    <row r="860" spans="1:6" x14ac:dyDescent="0.25">
      <c r="A860" s="92" t="s">
        <v>1770</v>
      </c>
      <c r="B860" s="93" t="s">
        <v>1771</v>
      </c>
      <c r="C860" s="94"/>
      <c r="D860" s="94"/>
      <c r="E860" s="95"/>
      <c r="F860" s="96" t="s">
        <v>4599</v>
      </c>
    </row>
    <row r="861" spans="1:6" x14ac:dyDescent="0.25">
      <c r="A861" s="97" t="s">
        <v>1772</v>
      </c>
      <c r="B861" s="98" t="s">
        <v>1761</v>
      </c>
      <c r="C861" s="47"/>
      <c r="D861" s="47"/>
      <c r="E861" s="48"/>
      <c r="F861" s="99" t="s">
        <v>4599</v>
      </c>
    </row>
    <row r="862" spans="1:6" x14ac:dyDescent="0.25">
      <c r="A862" s="92" t="s">
        <v>1773</v>
      </c>
      <c r="B862" s="93" t="s">
        <v>1774</v>
      </c>
      <c r="C862" s="94"/>
      <c r="D862" s="94"/>
      <c r="E862" s="95"/>
      <c r="F862" s="96" t="s">
        <v>4599</v>
      </c>
    </row>
    <row r="863" spans="1:6" x14ac:dyDescent="0.25">
      <c r="A863" s="97" t="s">
        <v>1775</v>
      </c>
      <c r="B863" s="98" t="s">
        <v>1776</v>
      </c>
      <c r="C863" s="47"/>
      <c r="D863" s="47"/>
      <c r="E863" s="48"/>
      <c r="F863" s="99" t="s">
        <v>4599</v>
      </c>
    </row>
    <row r="864" spans="1:6" x14ac:dyDescent="0.25">
      <c r="A864" s="92" t="s">
        <v>1777</v>
      </c>
      <c r="B864" s="93" t="s">
        <v>1778</v>
      </c>
      <c r="C864" s="94"/>
      <c r="D864" s="94"/>
      <c r="E864" s="95"/>
      <c r="F864" s="96" t="s">
        <v>4599</v>
      </c>
    </row>
    <row r="865" spans="1:6" x14ac:dyDescent="0.25">
      <c r="A865" s="97" t="s">
        <v>1779</v>
      </c>
      <c r="B865" s="98" t="s">
        <v>1780</v>
      </c>
      <c r="C865" s="47"/>
      <c r="D865" s="47"/>
      <c r="E865" s="48"/>
      <c r="F865" s="99" t="s">
        <v>4599</v>
      </c>
    </row>
    <row r="866" spans="1:6" x14ac:dyDescent="0.25">
      <c r="A866" s="92" t="s">
        <v>1781</v>
      </c>
      <c r="B866" s="93" t="s">
        <v>1782</v>
      </c>
      <c r="C866" s="94"/>
      <c r="D866" s="94"/>
      <c r="E866" s="95"/>
      <c r="F866" s="96" t="s">
        <v>4599</v>
      </c>
    </row>
    <row r="867" spans="1:6" x14ac:dyDescent="0.25">
      <c r="A867" s="97" t="s">
        <v>1783</v>
      </c>
      <c r="B867" s="98" t="s">
        <v>1784</v>
      </c>
      <c r="C867" s="47"/>
      <c r="D867" s="47"/>
      <c r="E867" s="48"/>
      <c r="F867" s="99" t="s">
        <v>4599</v>
      </c>
    </row>
    <row r="868" spans="1:6" x14ac:dyDescent="0.25">
      <c r="A868" s="92" t="s">
        <v>1785</v>
      </c>
      <c r="B868" s="93" t="s">
        <v>1786</v>
      </c>
      <c r="C868" s="94"/>
      <c r="D868" s="94"/>
      <c r="E868" s="95"/>
      <c r="F868" s="96" t="s">
        <v>4599</v>
      </c>
    </row>
    <row r="869" spans="1:6" x14ac:dyDescent="0.25">
      <c r="A869" s="97" t="s">
        <v>1787</v>
      </c>
      <c r="B869" s="98" t="s">
        <v>1788</v>
      </c>
      <c r="C869" s="47"/>
      <c r="D869" s="47"/>
      <c r="E869" s="48"/>
      <c r="F869" s="99" t="s">
        <v>4599</v>
      </c>
    </row>
    <row r="870" spans="1:6" x14ac:dyDescent="0.25">
      <c r="A870" s="92" t="s">
        <v>1789</v>
      </c>
      <c r="B870" s="93" t="s">
        <v>1790</v>
      </c>
      <c r="C870" s="94"/>
      <c r="D870" s="94"/>
      <c r="E870" s="95"/>
      <c r="F870" s="96" t="s">
        <v>4599</v>
      </c>
    </row>
    <row r="871" spans="1:6" x14ac:dyDescent="0.25">
      <c r="A871" s="97" t="s">
        <v>1791</v>
      </c>
      <c r="B871" s="98" t="s">
        <v>1792</v>
      </c>
      <c r="C871" s="47"/>
      <c r="D871" s="47"/>
      <c r="E871" s="48"/>
      <c r="F871" s="99" t="s">
        <v>4599</v>
      </c>
    </row>
    <row r="872" spans="1:6" x14ac:dyDescent="0.25">
      <c r="A872" s="92" t="s">
        <v>1793</v>
      </c>
      <c r="B872" s="93" t="s">
        <v>1794</v>
      </c>
      <c r="C872" s="94"/>
      <c r="D872" s="94"/>
      <c r="E872" s="95"/>
      <c r="F872" s="96" t="s">
        <v>4599</v>
      </c>
    </row>
    <row r="873" spans="1:6" x14ac:dyDescent="0.25">
      <c r="A873" s="97" t="s">
        <v>1795</v>
      </c>
      <c r="B873" s="98" t="s">
        <v>1796</v>
      </c>
      <c r="C873" s="47"/>
      <c r="D873" s="47"/>
      <c r="E873" s="48"/>
      <c r="F873" s="99" t="s">
        <v>4599</v>
      </c>
    </row>
    <row r="874" spans="1:6" x14ac:dyDescent="0.25">
      <c r="A874" s="92" t="s">
        <v>1797</v>
      </c>
      <c r="B874" s="93" t="s">
        <v>1798</v>
      </c>
      <c r="C874" s="94"/>
      <c r="D874" s="94"/>
      <c r="E874" s="95"/>
      <c r="F874" s="96" t="s">
        <v>4599</v>
      </c>
    </row>
    <row r="875" spans="1:6" x14ac:dyDescent="0.25">
      <c r="A875" s="97" t="s">
        <v>1799</v>
      </c>
      <c r="B875" s="98" t="s">
        <v>1800</v>
      </c>
      <c r="C875" s="47"/>
      <c r="D875" s="47"/>
      <c r="E875" s="48"/>
      <c r="F875" s="99" t="s">
        <v>4599</v>
      </c>
    </row>
    <row r="876" spans="1:6" x14ac:dyDescent="0.25">
      <c r="A876" s="92" t="s">
        <v>1801</v>
      </c>
      <c r="B876" s="93" t="s">
        <v>1802</v>
      </c>
      <c r="C876" s="94"/>
      <c r="D876" s="94"/>
      <c r="E876" s="95"/>
      <c r="F876" s="96" t="s">
        <v>4599</v>
      </c>
    </row>
    <row r="877" spans="1:6" x14ac:dyDescent="0.25">
      <c r="A877" s="97" t="s">
        <v>1803</v>
      </c>
      <c r="B877" s="98" t="s">
        <v>1804</v>
      </c>
      <c r="C877" s="47"/>
      <c r="D877" s="47"/>
      <c r="E877" s="48"/>
      <c r="F877" s="99" t="s">
        <v>4599</v>
      </c>
    </row>
    <row r="878" spans="1:6" x14ac:dyDescent="0.25">
      <c r="A878" s="92" t="s">
        <v>1805</v>
      </c>
      <c r="B878" s="93" t="s">
        <v>1806</v>
      </c>
      <c r="C878" s="94"/>
      <c r="D878" s="94"/>
      <c r="E878" s="95"/>
      <c r="F878" s="96" t="s">
        <v>4599</v>
      </c>
    </row>
    <row r="879" spans="1:6" x14ac:dyDescent="0.25">
      <c r="A879" s="97" t="s">
        <v>1807</v>
      </c>
      <c r="B879" s="98" t="s">
        <v>1808</v>
      </c>
      <c r="C879" s="47"/>
      <c r="D879" s="47"/>
      <c r="E879" s="48"/>
      <c r="F879" s="99" t="s">
        <v>4599</v>
      </c>
    </row>
    <row r="880" spans="1:6" x14ac:dyDescent="0.25">
      <c r="A880" s="92" t="s">
        <v>1809</v>
      </c>
      <c r="B880" s="93" t="s">
        <v>1810</v>
      </c>
      <c r="C880" s="94"/>
      <c r="D880" s="94"/>
      <c r="E880" s="95"/>
      <c r="F880" s="96" t="s">
        <v>4599</v>
      </c>
    </row>
    <row r="881" spans="1:6" x14ac:dyDescent="0.25">
      <c r="A881" s="97" t="s">
        <v>1811</v>
      </c>
      <c r="B881" s="98" t="s">
        <v>1812</v>
      </c>
      <c r="C881" s="47"/>
      <c r="D881" s="47"/>
      <c r="E881" s="48"/>
      <c r="F881" s="99" t="s">
        <v>4599</v>
      </c>
    </row>
    <row r="882" spans="1:6" x14ac:dyDescent="0.25">
      <c r="A882" s="92" t="s">
        <v>1813</v>
      </c>
      <c r="B882" s="93" t="s">
        <v>1814</v>
      </c>
      <c r="C882" s="94"/>
      <c r="D882" s="94"/>
      <c r="E882" s="95"/>
      <c r="F882" s="96" t="s">
        <v>4599</v>
      </c>
    </row>
    <row r="883" spans="1:6" x14ac:dyDescent="0.25">
      <c r="A883" s="97" t="s">
        <v>1815</v>
      </c>
      <c r="B883" s="98" t="s">
        <v>1816</v>
      </c>
      <c r="C883" s="47"/>
      <c r="D883" s="47"/>
      <c r="E883" s="48"/>
      <c r="F883" s="99" t="s">
        <v>4599</v>
      </c>
    </row>
    <row r="884" spans="1:6" x14ac:dyDescent="0.25">
      <c r="A884" s="92" t="s">
        <v>1817</v>
      </c>
      <c r="B884" s="93" t="s">
        <v>1818</v>
      </c>
      <c r="C884" s="94"/>
      <c r="D884" s="94"/>
      <c r="E884" s="95"/>
      <c r="F884" s="96" t="s">
        <v>4599</v>
      </c>
    </row>
    <row r="885" spans="1:6" x14ac:dyDescent="0.25">
      <c r="A885" s="97" t="s">
        <v>1819</v>
      </c>
      <c r="B885" s="98" t="s">
        <v>1820</v>
      </c>
      <c r="C885" s="47"/>
      <c r="D885" s="47"/>
      <c r="E885" s="48"/>
      <c r="F885" s="99" t="s">
        <v>4599</v>
      </c>
    </row>
    <row r="886" spans="1:6" x14ac:dyDescent="0.25">
      <c r="A886" s="92" t="s">
        <v>1821</v>
      </c>
      <c r="B886" s="93" t="s">
        <v>1822</v>
      </c>
      <c r="C886" s="94"/>
      <c r="D886" s="94"/>
      <c r="E886" s="95"/>
      <c r="F886" s="96" t="s">
        <v>4599</v>
      </c>
    </row>
    <row r="887" spans="1:6" x14ac:dyDescent="0.25">
      <c r="A887" s="97" t="s">
        <v>1823</v>
      </c>
      <c r="B887" s="98" t="s">
        <v>1824</v>
      </c>
      <c r="C887" s="47"/>
      <c r="D887" s="47"/>
      <c r="E887" s="48"/>
      <c r="F887" s="99" t="s">
        <v>4599</v>
      </c>
    </row>
    <row r="888" spans="1:6" x14ac:dyDescent="0.25">
      <c r="A888" s="92" t="s">
        <v>1825</v>
      </c>
      <c r="B888" s="93" t="s">
        <v>1826</v>
      </c>
      <c r="C888" s="94"/>
      <c r="D888" s="94"/>
      <c r="E888" s="95"/>
      <c r="F888" s="96" t="s">
        <v>4599</v>
      </c>
    </row>
    <row r="889" spans="1:6" x14ac:dyDescent="0.25">
      <c r="A889" s="97" t="s">
        <v>1827</v>
      </c>
      <c r="B889" s="98" t="s">
        <v>1828</v>
      </c>
      <c r="C889" s="47"/>
      <c r="D889" s="47"/>
      <c r="E889" s="48"/>
      <c r="F889" s="99" t="s">
        <v>4599</v>
      </c>
    </row>
    <row r="890" spans="1:6" x14ac:dyDescent="0.25">
      <c r="A890" s="92" t="s">
        <v>1829</v>
      </c>
      <c r="B890" s="93" t="s">
        <v>1830</v>
      </c>
      <c r="C890" s="94"/>
      <c r="D890" s="94"/>
      <c r="E890" s="95"/>
      <c r="F890" s="96" t="s">
        <v>4599</v>
      </c>
    </row>
    <row r="891" spans="1:6" x14ac:dyDescent="0.25">
      <c r="A891" s="97" t="s">
        <v>1831</v>
      </c>
      <c r="B891" s="98" t="s">
        <v>1832</v>
      </c>
      <c r="C891" s="47"/>
      <c r="D891" s="47"/>
      <c r="E891" s="48"/>
      <c r="F891" s="99" t="s">
        <v>4599</v>
      </c>
    </row>
    <row r="892" spans="1:6" x14ac:dyDescent="0.25">
      <c r="A892" s="92" t="s">
        <v>1833</v>
      </c>
      <c r="B892" s="93" t="s">
        <v>1834</v>
      </c>
      <c r="C892" s="94"/>
      <c r="D892" s="94"/>
      <c r="E892" s="95"/>
      <c r="F892" s="96" t="s">
        <v>4599</v>
      </c>
    </row>
    <row r="893" spans="1:6" x14ac:dyDescent="0.25">
      <c r="A893" s="97" t="s">
        <v>1835</v>
      </c>
      <c r="B893" s="98" t="s">
        <v>1836</v>
      </c>
      <c r="C893" s="47"/>
      <c r="D893" s="47"/>
      <c r="E893" s="48"/>
      <c r="F893" s="99" t="s">
        <v>4599</v>
      </c>
    </row>
    <row r="894" spans="1:6" x14ac:dyDescent="0.25">
      <c r="A894" s="92" t="s">
        <v>1837</v>
      </c>
      <c r="B894" s="93" t="s">
        <v>1838</v>
      </c>
      <c r="C894" s="94"/>
      <c r="D894" s="94"/>
      <c r="E894" s="95"/>
      <c r="F894" s="96" t="s">
        <v>4599</v>
      </c>
    </row>
    <row r="895" spans="1:6" x14ac:dyDescent="0.25">
      <c r="A895" s="97" t="s">
        <v>1839</v>
      </c>
      <c r="B895" s="98" t="s">
        <v>1840</v>
      </c>
      <c r="C895" s="47"/>
      <c r="D895" s="47"/>
      <c r="E895" s="48"/>
      <c r="F895" s="99" t="s">
        <v>4599</v>
      </c>
    </row>
    <row r="896" spans="1:6" x14ac:dyDescent="0.25">
      <c r="A896" s="92" t="s">
        <v>1841</v>
      </c>
      <c r="B896" s="93" t="s">
        <v>1842</v>
      </c>
      <c r="C896" s="94"/>
      <c r="D896" s="94"/>
      <c r="E896" s="95"/>
      <c r="F896" s="96" t="s">
        <v>4599</v>
      </c>
    </row>
    <row r="897" spans="1:6" x14ac:dyDescent="0.25">
      <c r="A897" s="97" t="s">
        <v>1843</v>
      </c>
      <c r="B897" s="98" t="s">
        <v>1844</v>
      </c>
      <c r="C897" s="47"/>
      <c r="D897" s="47"/>
      <c r="E897" s="48"/>
      <c r="F897" s="99" t="s">
        <v>4599</v>
      </c>
    </row>
    <row r="898" spans="1:6" x14ac:dyDescent="0.25">
      <c r="A898" s="92" t="s">
        <v>1845</v>
      </c>
      <c r="B898" s="93" t="s">
        <v>1846</v>
      </c>
      <c r="C898" s="94"/>
      <c r="D898" s="94"/>
      <c r="E898" s="95"/>
      <c r="F898" s="96" t="s">
        <v>4599</v>
      </c>
    </row>
    <row r="899" spans="1:6" x14ac:dyDescent="0.25">
      <c r="A899" s="97" t="s">
        <v>1847</v>
      </c>
      <c r="B899" s="98" t="s">
        <v>1848</v>
      </c>
      <c r="C899" s="47"/>
      <c r="D899" s="47"/>
      <c r="E899" s="48"/>
      <c r="F899" s="99" t="s">
        <v>4599</v>
      </c>
    </row>
    <row r="900" spans="1:6" x14ac:dyDescent="0.25">
      <c r="A900" s="92" t="s">
        <v>1849</v>
      </c>
      <c r="B900" s="93" t="s">
        <v>1850</v>
      </c>
      <c r="C900" s="94"/>
      <c r="D900" s="94"/>
      <c r="E900" s="95"/>
      <c r="F900" s="96" t="s">
        <v>4599</v>
      </c>
    </row>
    <row r="901" spans="1:6" x14ac:dyDescent="0.25">
      <c r="A901" s="97" t="s">
        <v>1851</v>
      </c>
      <c r="B901" s="98" t="s">
        <v>1852</v>
      </c>
      <c r="C901" s="47"/>
      <c r="D901" s="47"/>
      <c r="E901" s="48"/>
      <c r="F901" s="99" t="s">
        <v>4599</v>
      </c>
    </row>
    <row r="902" spans="1:6" x14ac:dyDescent="0.25">
      <c r="A902" s="92" t="s">
        <v>1853</v>
      </c>
      <c r="B902" s="93" t="s">
        <v>1854</v>
      </c>
      <c r="C902" s="94"/>
      <c r="D902" s="94"/>
      <c r="E902" s="95"/>
      <c r="F902" s="96" t="s">
        <v>4599</v>
      </c>
    </row>
    <row r="903" spans="1:6" x14ac:dyDescent="0.25">
      <c r="A903" s="97" t="s">
        <v>1855</v>
      </c>
      <c r="B903" s="98" t="s">
        <v>1856</v>
      </c>
      <c r="C903" s="47"/>
      <c r="D903" s="47"/>
      <c r="E903" s="48"/>
      <c r="F903" s="99" t="s">
        <v>4599</v>
      </c>
    </row>
    <row r="904" spans="1:6" x14ac:dyDescent="0.25">
      <c r="A904" s="92" t="s">
        <v>1857</v>
      </c>
      <c r="B904" s="93" t="s">
        <v>1858</v>
      </c>
      <c r="C904" s="94"/>
      <c r="D904" s="94"/>
      <c r="E904" s="95"/>
      <c r="F904" s="96" t="s">
        <v>4599</v>
      </c>
    </row>
    <row r="905" spans="1:6" x14ac:dyDescent="0.25">
      <c r="A905" s="97" t="s">
        <v>1859</v>
      </c>
      <c r="B905" s="98" t="s">
        <v>1860</v>
      </c>
      <c r="C905" s="47"/>
      <c r="D905" s="47"/>
      <c r="E905" s="48"/>
      <c r="F905" s="99" t="s">
        <v>4599</v>
      </c>
    </row>
    <row r="906" spans="1:6" x14ac:dyDescent="0.25">
      <c r="A906" s="92" t="s">
        <v>1861</v>
      </c>
      <c r="B906" s="93" t="s">
        <v>1862</v>
      </c>
      <c r="C906" s="94"/>
      <c r="D906" s="94"/>
      <c r="E906" s="95"/>
      <c r="F906" s="96" t="s">
        <v>4599</v>
      </c>
    </row>
    <row r="907" spans="1:6" x14ac:dyDescent="0.25">
      <c r="A907" s="97" t="s">
        <v>1863</v>
      </c>
      <c r="B907" s="98" t="s">
        <v>1864</v>
      </c>
      <c r="C907" s="47"/>
      <c r="D907" s="47"/>
      <c r="E907" s="48"/>
      <c r="F907" s="99" t="s">
        <v>4599</v>
      </c>
    </row>
    <row r="908" spans="1:6" x14ac:dyDescent="0.25">
      <c r="A908" s="92" t="s">
        <v>1865</v>
      </c>
      <c r="B908" s="93" t="s">
        <v>1866</v>
      </c>
      <c r="C908" s="94"/>
      <c r="D908" s="94"/>
      <c r="E908" s="95"/>
      <c r="F908" s="96" t="s">
        <v>4599</v>
      </c>
    </row>
    <row r="909" spans="1:6" x14ac:dyDescent="0.25">
      <c r="A909" s="97" t="s">
        <v>1867</v>
      </c>
      <c r="B909" s="98" t="s">
        <v>1868</v>
      </c>
      <c r="C909" s="47"/>
      <c r="D909" s="47"/>
      <c r="E909" s="48"/>
      <c r="F909" s="99" t="s">
        <v>4599</v>
      </c>
    </row>
    <row r="910" spans="1:6" x14ac:dyDescent="0.25">
      <c r="A910" s="92" t="s">
        <v>1869</v>
      </c>
      <c r="B910" s="93" t="s">
        <v>1870</v>
      </c>
      <c r="C910" s="94"/>
      <c r="D910" s="94"/>
      <c r="E910" s="95"/>
      <c r="F910" s="96" t="s">
        <v>4599</v>
      </c>
    </row>
    <row r="911" spans="1:6" x14ac:dyDescent="0.25">
      <c r="A911" s="97" t="s">
        <v>1871</v>
      </c>
      <c r="B911" s="98" t="s">
        <v>1872</v>
      </c>
      <c r="C911" s="47"/>
      <c r="D911" s="47"/>
      <c r="E911" s="48"/>
      <c r="F911" s="99" t="s">
        <v>4599</v>
      </c>
    </row>
    <row r="912" spans="1:6" x14ac:dyDescent="0.25">
      <c r="A912" s="92" t="s">
        <v>1873</v>
      </c>
      <c r="B912" s="93" t="s">
        <v>1874</v>
      </c>
      <c r="C912" s="94"/>
      <c r="D912" s="94"/>
      <c r="E912" s="95"/>
      <c r="F912" s="96" t="s">
        <v>4599</v>
      </c>
    </row>
    <row r="913" spans="1:6" x14ac:dyDescent="0.25">
      <c r="A913" s="97" t="s">
        <v>1875</v>
      </c>
      <c r="B913" s="98" t="s">
        <v>1876</v>
      </c>
      <c r="C913" s="47"/>
      <c r="D913" s="47"/>
      <c r="E913" s="48"/>
      <c r="F913" s="99" t="s">
        <v>4599</v>
      </c>
    </row>
    <row r="914" spans="1:6" x14ac:dyDescent="0.25">
      <c r="A914" s="92" t="s">
        <v>1877</v>
      </c>
      <c r="B914" s="93" t="s">
        <v>1878</v>
      </c>
      <c r="C914" s="94"/>
      <c r="D914" s="94"/>
      <c r="E914" s="95"/>
      <c r="F914" s="96" t="s">
        <v>4599</v>
      </c>
    </row>
    <row r="915" spans="1:6" x14ac:dyDescent="0.25">
      <c r="A915" s="97" t="s">
        <v>1879</v>
      </c>
      <c r="B915" s="98" t="s">
        <v>1880</v>
      </c>
      <c r="C915" s="47"/>
      <c r="D915" s="47"/>
      <c r="E915" s="48"/>
      <c r="F915" s="99" t="s">
        <v>4599</v>
      </c>
    </row>
    <row r="916" spans="1:6" x14ac:dyDescent="0.25">
      <c r="A916" s="92" t="s">
        <v>1881</v>
      </c>
      <c r="B916" s="93" t="s">
        <v>1882</v>
      </c>
      <c r="C916" s="94"/>
      <c r="D916" s="94"/>
      <c r="E916" s="95"/>
      <c r="F916" s="96" t="s">
        <v>4599</v>
      </c>
    </row>
    <row r="917" spans="1:6" x14ac:dyDescent="0.25">
      <c r="A917" s="97" t="s">
        <v>1883</v>
      </c>
      <c r="B917" s="98" t="s">
        <v>1884</v>
      </c>
      <c r="C917" s="47"/>
      <c r="D917" s="47"/>
      <c r="E917" s="48"/>
      <c r="F917" s="99" t="s">
        <v>4599</v>
      </c>
    </row>
    <row r="918" spans="1:6" x14ac:dyDescent="0.25">
      <c r="A918" s="92" t="s">
        <v>1885</v>
      </c>
      <c r="B918" s="93" t="s">
        <v>1886</v>
      </c>
      <c r="C918" s="94"/>
      <c r="D918" s="94"/>
      <c r="E918" s="95"/>
      <c r="F918" s="96" t="s">
        <v>4599</v>
      </c>
    </row>
    <row r="919" spans="1:6" x14ac:dyDescent="0.25">
      <c r="A919" s="97" t="s">
        <v>1887</v>
      </c>
      <c r="B919" s="98" t="s">
        <v>1888</v>
      </c>
      <c r="C919" s="47"/>
      <c r="D919" s="47"/>
      <c r="E919" s="48"/>
      <c r="F919" s="99" t="s">
        <v>4599</v>
      </c>
    </row>
    <row r="920" spans="1:6" x14ac:dyDescent="0.25">
      <c r="A920" s="92" t="s">
        <v>1889</v>
      </c>
      <c r="B920" s="93" t="s">
        <v>1890</v>
      </c>
      <c r="C920" s="94"/>
      <c r="D920" s="94"/>
      <c r="E920" s="95"/>
      <c r="F920" s="96" t="s">
        <v>4599</v>
      </c>
    </row>
    <row r="921" spans="1:6" x14ac:dyDescent="0.25">
      <c r="A921" s="97" t="s">
        <v>1891</v>
      </c>
      <c r="B921" s="98" t="s">
        <v>1892</v>
      </c>
      <c r="C921" s="47"/>
      <c r="D921" s="47"/>
      <c r="E921" s="48"/>
      <c r="F921" s="99" t="s">
        <v>4599</v>
      </c>
    </row>
    <row r="922" spans="1:6" x14ac:dyDescent="0.25">
      <c r="A922" s="92" t="s">
        <v>1893</v>
      </c>
      <c r="B922" s="93" t="s">
        <v>1894</v>
      </c>
      <c r="C922" s="94"/>
      <c r="D922" s="94"/>
      <c r="E922" s="95"/>
      <c r="F922" s="96" t="s">
        <v>4599</v>
      </c>
    </row>
    <row r="923" spans="1:6" x14ac:dyDescent="0.25">
      <c r="A923" s="97" t="s">
        <v>1895</v>
      </c>
      <c r="B923" s="98" t="s">
        <v>1896</v>
      </c>
      <c r="C923" s="47"/>
      <c r="D923" s="47"/>
      <c r="E923" s="48"/>
      <c r="F923" s="99" t="s">
        <v>4599</v>
      </c>
    </row>
    <row r="924" spans="1:6" x14ac:dyDescent="0.25">
      <c r="A924" s="92" t="s">
        <v>1897</v>
      </c>
      <c r="B924" s="93" t="s">
        <v>1898</v>
      </c>
      <c r="C924" s="94"/>
      <c r="D924" s="94"/>
      <c r="E924" s="95"/>
      <c r="F924" s="96" t="s">
        <v>4599</v>
      </c>
    </row>
    <row r="925" spans="1:6" x14ac:dyDescent="0.25">
      <c r="A925" s="97" t="s">
        <v>1899</v>
      </c>
      <c r="B925" s="98" t="s">
        <v>1900</v>
      </c>
      <c r="C925" s="47"/>
      <c r="D925" s="47"/>
      <c r="E925" s="48"/>
      <c r="F925" s="99" t="s">
        <v>4599</v>
      </c>
    </row>
    <row r="926" spans="1:6" x14ac:dyDescent="0.25">
      <c r="A926" s="92" t="s">
        <v>1901</v>
      </c>
      <c r="B926" s="93" t="s">
        <v>1902</v>
      </c>
      <c r="C926" s="94"/>
      <c r="D926" s="94"/>
      <c r="E926" s="95"/>
      <c r="F926" s="96" t="s">
        <v>4599</v>
      </c>
    </row>
    <row r="927" spans="1:6" x14ac:dyDescent="0.25">
      <c r="A927" s="97" t="s">
        <v>1903</v>
      </c>
      <c r="B927" s="98" t="s">
        <v>1904</v>
      </c>
      <c r="C927" s="47"/>
      <c r="D927" s="47"/>
      <c r="E927" s="48"/>
      <c r="F927" s="99" t="s">
        <v>4599</v>
      </c>
    </row>
    <row r="928" spans="1:6" x14ac:dyDescent="0.25">
      <c r="A928" s="92" t="s">
        <v>1905</v>
      </c>
      <c r="B928" s="93" t="s">
        <v>1906</v>
      </c>
      <c r="C928" s="94"/>
      <c r="D928" s="94"/>
      <c r="E928" s="95"/>
      <c r="F928" s="96" t="s">
        <v>4599</v>
      </c>
    </row>
    <row r="929" spans="1:6" x14ac:dyDescent="0.25">
      <c r="A929" s="97" t="s">
        <v>1907</v>
      </c>
      <c r="B929" s="98" t="s">
        <v>1908</v>
      </c>
      <c r="C929" s="47"/>
      <c r="D929" s="47"/>
      <c r="E929" s="48"/>
      <c r="F929" s="99" t="s">
        <v>4599</v>
      </c>
    </row>
    <row r="930" spans="1:6" x14ac:dyDescent="0.25">
      <c r="A930" s="92" t="s">
        <v>1909</v>
      </c>
      <c r="B930" s="93" t="s">
        <v>1910</v>
      </c>
      <c r="C930" s="94"/>
      <c r="D930" s="94"/>
      <c r="E930" s="95"/>
      <c r="F930" s="96" t="s">
        <v>4599</v>
      </c>
    </row>
    <row r="931" spans="1:6" x14ac:dyDescent="0.25">
      <c r="A931" s="97" t="s">
        <v>1911</v>
      </c>
      <c r="B931" s="98" t="s">
        <v>1912</v>
      </c>
      <c r="C931" s="47"/>
      <c r="D931" s="47"/>
      <c r="E931" s="48"/>
      <c r="F931" s="99" t="s">
        <v>4599</v>
      </c>
    </row>
    <row r="932" spans="1:6" x14ac:dyDescent="0.25">
      <c r="A932" s="92" t="s">
        <v>1913</v>
      </c>
      <c r="B932" s="93" t="s">
        <v>1914</v>
      </c>
      <c r="C932" s="94"/>
      <c r="D932" s="94"/>
      <c r="E932" s="95"/>
      <c r="F932" s="96" t="s">
        <v>4599</v>
      </c>
    </row>
    <row r="933" spans="1:6" x14ac:dyDescent="0.25">
      <c r="A933" s="97" t="s">
        <v>1915</v>
      </c>
      <c r="B933" s="98" t="s">
        <v>1916</v>
      </c>
      <c r="C933" s="47"/>
      <c r="D933" s="47"/>
      <c r="E933" s="48"/>
      <c r="F933" s="99" t="s">
        <v>4599</v>
      </c>
    </row>
    <row r="934" spans="1:6" x14ac:dyDescent="0.25">
      <c r="A934" s="92" t="s">
        <v>1917</v>
      </c>
      <c r="B934" s="93" t="s">
        <v>1918</v>
      </c>
      <c r="C934" s="94"/>
      <c r="D934" s="94"/>
      <c r="E934" s="95"/>
      <c r="F934" s="96" t="s">
        <v>4599</v>
      </c>
    </row>
    <row r="935" spans="1:6" x14ac:dyDescent="0.25">
      <c r="A935" s="97" t="s">
        <v>1919</v>
      </c>
      <c r="B935" s="98" t="s">
        <v>1920</v>
      </c>
      <c r="C935" s="47"/>
      <c r="D935" s="47"/>
      <c r="E935" s="48"/>
      <c r="F935" s="99" t="s">
        <v>4599</v>
      </c>
    </row>
    <row r="936" spans="1:6" x14ac:dyDescent="0.25">
      <c r="A936" s="92" t="s">
        <v>1921</v>
      </c>
      <c r="B936" s="93" t="s">
        <v>1922</v>
      </c>
      <c r="C936" s="94"/>
      <c r="D936" s="94"/>
      <c r="E936" s="95"/>
      <c r="F936" s="96" t="s">
        <v>4599</v>
      </c>
    </row>
    <row r="937" spans="1:6" x14ac:dyDescent="0.25">
      <c r="A937" s="97" t="s">
        <v>1923</v>
      </c>
      <c r="B937" s="98" t="s">
        <v>1924</v>
      </c>
      <c r="C937" s="47"/>
      <c r="D937" s="47"/>
      <c r="E937" s="48"/>
      <c r="F937" s="99" t="s">
        <v>4599</v>
      </c>
    </row>
    <row r="938" spans="1:6" x14ac:dyDescent="0.25">
      <c r="A938" s="92" t="s">
        <v>1925</v>
      </c>
      <c r="B938" s="93" t="s">
        <v>1926</v>
      </c>
      <c r="C938" s="94"/>
      <c r="D938" s="94"/>
      <c r="E938" s="95"/>
      <c r="F938" s="96" t="s">
        <v>4599</v>
      </c>
    </row>
    <row r="939" spans="1:6" x14ac:dyDescent="0.25">
      <c r="A939" s="97" t="s">
        <v>1927</v>
      </c>
      <c r="B939" s="98" t="s">
        <v>1928</v>
      </c>
      <c r="C939" s="47"/>
      <c r="D939" s="47"/>
      <c r="E939" s="48"/>
      <c r="F939" s="99" t="s">
        <v>4599</v>
      </c>
    </row>
    <row r="940" spans="1:6" x14ac:dyDescent="0.25">
      <c r="A940" s="92" t="s">
        <v>1929</v>
      </c>
      <c r="B940" s="93" t="s">
        <v>1930</v>
      </c>
      <c r="C940" s="94"/>
      <c r="D940" s="94"/>
      <c r="E940" s="95"/>
      <c r="F940" s="96" t="s">
        <v>4599</v>
      </c>
    </row>
    <row r="941" spans="1:6" x14ac:dyDescent="0.25">
      <c r="A941" s="97" t="s">
        <v>1931</v>
      </c>
      <c r="B941" s="98" t="s">
        <v>1932</v>
      </c>
      <c r="C941" s="47"/>
      <c r="D941" s="47"/>
      <c r="E941" s="48"/>
      <c r="F941" s="99" t="s">
        <v>4599</v>
      </c>
    </row>
    <row r="942" spans="1:6" x14ac:dyDescent="0.25">
      <c r="A942" s="92" t="s">
        <v>1933</v>
      </c>
      <c r="B942" s="93" t="s">
        <v>1934</v>
      </c>
      <c r="C942" s="94"/>
      <c r="D942" s="94"/>
      <c r="E942" s="95"/>
      <c r="F942" s="96" t="s">
        <v>4599</v>
      </c>
    </row>
    <row r="943" spans="1:6" x14ac:dyDescent="0.25">
      <c r="A943" s="97" t="s">
        <v>1935</v>
      </c>
      <c r="B943" s="98" t="s">
        <v>1936</v>
      </c>
      <c r="C943" s="47"/>
      <c r="D943" s="47"/>
      <c r="E943" s="48"/>
      <c r="F943" s="99" t="s">
        <v>4599</v>
      </c>
    </row>
    <row r="944" spans="1:6" x14ac:dyDescent="0.25">
      <c r="A944" s="92" t="s">
        <v>1937</v>
      </c>
      <c r="B944" s="93" t="s">
        <v>1938</v>
      </c>
      <c r="C944" s="94"/>
      <c r="D944" s="94"/>
      <c r="E944" s="95"/>
      <c r="F944" s="96" t="s">
        <v>4599</v>
      </c>
    </row>
    <row r="945" spans="1:6" x14ac:dyDescent="0.25">
      <c r="A945" s="97" t="s">
        <v>1939</v>
      </c>
      <c r="B945" s="98" t="s">
        <v>1940</v>
      </c>
      <c r="C945" s="47"/>
      <c r="D945" s="47"/>
      <c r="E945" s="48"/>
      <c r="F945" s="99" t="s">
        <v>4599</v>
      </c>
    </row>
    <row r="946" spans="1:6" x14ac:dyDescent="0.25">
      <c r="A946" s="92" t="s">
        <v>1941</v>
      </c>
      <c r="B946" s="93" t="s">
        <v>1942</v>
      </c>
      <c r="C946" s="94"/>
      <c r="D946" s="94"/>
      <c r="E946" s="95"/>
      <c r="F946" s="96" t="s">
        <v>4599</v>
      </c>
    </row>
    <row r="947" spans="1:6" x14ac:dyDescent="0.25">
      <c r="A947" s="97" t="s">
        <v>1943</v>
      </c>
      <c r="B947" s="98" t="s">
        <v>1944</v>
      </c>
      <c r="C947" s="47"/>
      <c r="D947" s="47"/>
      <c r="E947" s="48"/>
      <c r="F947" s="99" t="s">
        <v>4599</v>
      </c>
    </row>
    <row r="948" spans="1:6" x14ac:dyDescent="0.25">
      <c r="A948" s="92" t="s">
        <v>1945</v>
      </c>
      <c r="B948" s="93" t="s">
        <v>1946</v>
      </c>
      <c r="C948" s="94"/>
      <c r="D948" s="94"/>
      <c r="E948" s="95"/>
      <c r="F948" s="96" t="s">
        <v>4599</v>
      </c>
    </row>
    <row r="949" spans="1:6" x14ac:dyDescent="0.25">
      <c r="A949" s="97" t="s">
        <v>1947</v>
      </c>
      <c r="B949" s="98" t="s">
        <v>1948</v>
      </c>
      <c r="C949" s="47"/>
      <c r="D949" s="47"/>
      <c r="E949" s="48"/>
      <c r="F949" s="99" t="s">
        <v>4599</v>
      </c>
    </row>
    <row r="950" spans="1:6" x14ac:dyDescent="0.25">
      <c r="A950" s="92" t="s">
        <v>1949</v>
      </c>
      <c r="B950" s="93" t="s">
        <v>1950</v>
      </c>
      <c r="C950" s="94"/>
      <c r="D950" s="94"/>
      <c r="E950" s="95"/>
      <c r="F950" s="96" t="s">
        <v>4599</v>
      </c>
    </row>
    <row r="951" spans="1:6" x14ac:dyDescent="0.25">
      <c r="A951" s="97" t="s">
        <v>1951</v>
      </c>
      <c r="B951" s="98" t="s">
        <v>1952</v>
      </c>
      <c r="C951" s="47"/>
      <c r="D951" s="47"/>
      <c r="E951" s="48"/>
      <c r="F951" s="99" t="s">
        <v>4599</v>
      </c>
    </row>
    <row r="952" spans="1:6" x14ac:dyDescent="0.25">
      <c r="A952" s="92" t="s">
        <v>1953</v>
      </c>
      <c r="B952" s="93" t="s">
        <v>1954</v>
      </c>
      <c r="C952" s="94"/>
      <c r="D952" s="94"/>
      <c r="E952" s="95"/>
      <c r="F952" s="96" t="s">
        <v>4599</v>
      </c>
    </row>
    <row r="953" spans="1:6" x14ac:dyDescent="0.25">
      <c r="A953" s="97" t="s">
        <v>1955</v>
      </c>
      <c r="B953" s="98" t="s">
        <v>1956</v>
      </c>
      <c r="C953" s="47"/>
      <c r="D953" s="47"/>
      <c r="E953" s="48"/>
      <c r="F953" s="99" t="s">
        <v>4599</v>
      </c>
    </row>
    <row r="954" spans="1:6" x14ac:dyDescent="0.25">
      <c r="A954" s="92" t="s">
        <v>1957</v>
      </c>
      <c r="B954" s="93" t="s">
        <v>1958</v>
      </c>
      <c r="C954" s="94"/>
      <c r="D954" s="94"/>
      <c r="E954" s="95"/>
      <c r="F954" s="96" t="s">
        <v>4599</v>
      </c>
    </row>
    <row r="955" spans="1:6" x14ac:dyDescent="0.25">
      <c r="A955" s="97" t="s">
        <v>1959</v>
      </c>
      <c r="B955" s="98" t="s">
        <v>1960</v>
      </c>
      <c r="C955" s="47"/>
      <c r="D955" s="47"/>
      <c r="E955" s="48"/>
      <c r="F955" s="99" t="s">
        <v>4599</v>
      </c>
    </row>
    <row r="956" spans="1:6" x14ac:dyDescent="0.25">
      <c r="A956" s="92" t="s">
        <v>1961</v>
      </c>
      <c r="B956" s="93" t="s">
        <v>1962</v>
      </c>
      <c r="C956" s="94"/>
      <c r="D956" s="94"/>
      <c r="E956" s="95"/>
      <c r="F956" s="96" t="s">
        <v>4599</v>
      </c>
    </row>
    <row r="957" spans="1:6" x14ac:dyDescent="0.25">
      <c r="A957" s="97" t="s">
        <v>1963</v>
      </c>
      <c r="B957" s="98" t="s">
        <v>1964</v>
      </c>
      <c r="C957" s="47"/>
      <c r="D957" s="47"/>
      <c r="E957" s="48"/>
      <c r="F957" s="99" t="s">
        <v>4599</v>
      </c>
    </row>
    <row r="958" spans="1:6" x14ac:dyDescent="0.25">
      <c r="A958" s="92" t="s">
        <v>1965</v>
      </c>
      <c r="B958" s="93" t="s">
        <v>1966</v>
      </c>
      <c r="C958" s="94"/>
      <c r="D958" s="94"/>
      <c r="E958" s="95"/>
      <c r="F958" s="96" t="s">
        <v>4599</v>
      </c>
    </row>
    <row r="959" spans="1:6" x14ac:dyDescent="0.25">
      <c r="A959" s="97" t="s">
        <v>1967</v>
      </c>
      <c r="B959" s="98" t="s">
        <v>1968</v>
      </c>
      <c r="C959" s="47"/>
      <c r="D959" s="47"/>
      <c r="E959" s="48"/>
      <c r="F959" s="99" t="s">
        <v>4599</v>
      </c>
    </row>
    <row r="960" spans="1:6" x14ac:dyDescent="0.25">
      <c r="A960" s="92" t="s">
        <v>1969</v>
      </c>
      <c r="B960" s="93" t="s">
        <v>1970</v>
      </c>
      <c r="C960" s="94"/>
      <c r="D960" s="94"/>
      <c r="E960" s="95"/>
      <c r="F960" s="96" t="s">
        <v>4599</v>
      </c>
    </row>
    <row r="961" spans="1:6" x14ac:dyDescent="0.25">
      <c r="A961" s="97" t="s">
        <v>1971</v>
      </c>
      <c r="B961" s="98" t="s">
        <v>1972</v>
      </c>
      <c r="C961" s="47"/>
      <c r="D961" s="47"/>
      <c r="E961" s="48"/>
      <c r="F961" s="99" t="s">
        <v>4599</v>
      </c>
    </row>
    <row r="962" spans="1:6" x14ac:dyDescent="0.25">
      <c r="A962" s="92" t="s">
        <v>1973</v>
      </c>
      <c r="B962" s="93" t="s">
        <v>1974</v>
      </c>
      <c r="C962" s="94"/>
      <c r="D962" s="94"/>
      <c r="E962" s="95"/>
      <c r="F962" s="96" t="s">
        <v>4599</v>
      </c>
    </row>
    <row r="963" spans="1:6" x14ac:dyDescent="0.25">
      <c r="A963" s="97" t="s">
        <v>1975</v>
      </c>
      <c r="B963" s="98" t="s">
        <v>1976</v>
      </c>
      <c r="C963" s="47"/>
      <c r="D963" s="47"/>
      <c r="E963" s="48"/>
      <c r="F963" s="99" t="s">
        <v>4599</v>
      </c>
    </row>
    <row r="964" spans="1:6" x14ac:dyDescent="0.25">
      <c r="A964" s="92" t="s">
        <v>1977</v>
      </c>
      <c r="B964" s="93" t="s">
        <v>1978</v>
      </c>
      <c r="C964" s="94"/>
      <c r="D964" s="94"/>
      <c r="E964" s="95"/>
      <c r="F964" s="96" t="s">
        <v>4599</v>
      </c>
    </row>
    <row r="965" spans="1:6" x14ac:dyDescent="0.25">
      <c r="A965" s="97" t="s">
        <v>1979</v>
      </c>
      <c r="B965" s="98" t="s">
        <v>1980</v>
      </c>
      <c r="C965" s="47"/>
      <c r="D965" s="47"/>
      <c r="E965" s="48"/>
      <c r="F965" s="99" t="s">
        <v>4599</v>
      </c>
    </row>
    <row r="966" spans="1:6" x14ac:dyDescent="0.25">
      <c r="A966" s="92" t="s">
        <v>1981</v>
      </c>
      <c r="B966" s="93" t="s">
        <v>1982</v>
      </c>
      <c r="C966" s="94"/>
      <c r="D966" s="94"/>
      <c r="E966" s="95"/>
      <c r="F966" s="96" t="s">
        <v>4599</v>
      </c>
    </row>
    <row r="967" spans="1:6" x14ac:dyDescent="0.25">
      <c r="A967" s="97" t="s">
        <v>1983</v>
      </c>
      <c r="B967" s="98" t="s">
        <v>1984</v>
      </c>
      <c r="C967" s="47"/>
      <c r="D967" s="47"/>
      <c r="E967" s="48"/>
      <c r="F967" s="99" t="s">
        <v>4599</v>
      </c>
    </row>
    <row r="968" spans="1:6" x14ac:dyDescent="0.25">
      <c r="A968" s="92" t="s">
        <v>1985</v>
      </c>
      <c r="B968" s="93" t="s">
        <v>1986</v>
      </c>
      <c r="C968" s="94"/>
      <c r="D968" s="94"/>
      <c r="E968" s="95"/>
      <c r="F968" s="96" t="s">
        <v>4599</v>
      </c>
    </row>
    <row r="969" spans="1:6" x14ac:dyDescent="0.25">
      <c r="A969" s="97" t="s">
        <v>1987</v>
      </c>
      <c r="B969" s="98" t="s">
        <v>1988</v>
      </c>
      <c r="C969" s="47"/>
      <c r="D969" s="47"/>
      <c r="E969" s="48"/>
      <c r="F969" s="99" t="s">
        <v>4599</v>
      </c>
    </row>
    <row r="970" spans="1:6" x14ac:dyDescent="0.25">
      <c r="A970" s="92" t="s">
        <v>1989</v>
      </c>
      <c r="B970" s="93" t="s">
        <v>1990</v>
      </c>
      <c r="C970" s="94"/>
      <c r="D970" s="94"/>
      <c r="E970" s="95"/>
      <c r="F970" s="96" t="s">
        <v>4599</v>
      </c>
    </row>
    <row r="971" spans="1:6" x14ac:dyDescent="0.25">
      <c r="A971" s="97" t="s">
        <v>1991</v>
      </c>
      <c r="B971" s="98" t="s">
        <v>1992</v>
      </c>
      <c r="C971" s="47"/>
      <c r="D971" s="47"/>
      <c r="E971" s="48"/>
      <c r="F971" s="99" t="s">
        <v>4599</v>
      </c>
    </row>
    <row r="972" spans="1:6" x14ac:dyDescent="0.25">
      <c r="A972" s="92" t="s">
        <v>1993</v>
      </c>
      <c r="B972" s="93" t="s">
        <v>1994</v>
      </c>
      <c r="C972" s="94"/>
      <c r="D972" s="94"/>
      <c r="E972" s="95"/>
      <c r="F972" s="96" t="s">
        <v>4599</v>
      </c>
    </row>
    <row r="973" spans="1:6" x14ac:dyDescent="0.25">
      <c r="A973" s="97" t="s">
        <v>1995</v>
      </c>
      <c r="B973" s="98" t="s">
        <v>1996</v>
      </c>
      <c r="C973" s="47"/>
      <c r="D973" s="47"/>
      <c r="E973" s="48"/>
      <c r="F973" s="99" t="s">
        <v>4599</v>
      </c>
    </row>
    <row r="974" spans="1:6" x14ac:dyDescent="0.25">
      <c r="A974" s="92" t="s">
        <v>1997</v>
      </c>
      <c r="B974" s="93" t="s">
        <v>1998</v>
      </c>
      <c r="C974" s="94"/>
      <c r="D974" s="94"/>
      <c r="E974" s="95"/>
      <c r="F974" s="96" t="s">
        <v>4599</v>
      </c>
    </row>
    <row r="975" spans="1:6" x14ac:dyDescent="0.25">
      <c r="A975" s="97" t="s">
        <v>1999</v>
      </c>
      <c r="B975" s="98" t="s">
        <v>2000</v>
      </c>
      <c r="C975" s="47"/>
      <c r="D975" s="47"/>
      <c r="E975" s="48"/>
      <c r="F975" s="99" t="s">
        <v>4599</v>
      </c>
    </row>
    <row r="976" spans="1:6" x14ac:dyDescent="0.25">
      <c r="A976" s="92" t="s">
        <v>2001</v>
      </c>
      <c r="B976" s="93" t="s">
        <v>1761</v>
      </c>
      <c r="C976" s="94"/>
      <c r="D976" s="94"/>
      <c r="E976" s="95"/>
      <c r="F976" s="96" t="s">
        <v>4599</v>
      </c>
    </row>
    <row r="977" spans="1:6" x14ac:dyDescent="0.25">
      <c r="A977" s="97" t="s">
        <v>2002</v>
      </c>
      <c r="B977" s="98" t="s">
        <v>2003</v>
      </c>
      <c r="C977" s="47"/>
      <c r="D977" s="47"/>
      <c r="E977" s="48"/>
      <c r="F977" s="99" t="s">
        <v>4599</v>
      </c>
    </row>
    <row r="978" spans="1:6" x14ac:dyDescent="0.25">
      <c r="A978" s="92" t="s">
        <v>2004</v>
      </c>
      <c r="B978" s="93" t="s">
        <v>2005</v>
      </c>
      <c r="C978" s="94"/>
      <c r="D978" s="94"/>
      <c r="E978" s="95"/>
      <c r="F978" s="96" t="s">
        <v>4599</v>
      </c>
    </row>
    <row r="979" spans="1:6" x14ac:dyDescent="0.25">
      <c r="A979" s="97" t="s">
        <v>2006</v>
      </c>
      <c r="B979" s="98" t="s">
        <v>2007</v>
      </c>
      <c r="C979" s="47"/>
      <c r="D979" s="47"/>
      <c r="E979" s="48"/>
      <c r="F979" s="99" t="s">
        <v>4599</v>
      </c>
    </row>
    <row r="980" spans="1:6" x14ac:dyDescent="0.25">
      <c r="A980" s="92" t="s">
        <v>2008</v>
      </c>
      <c r="B980" s="93" t="s">
        <v>2009</v>
      </c>
      <c r="C980" s="94"/>
      <c r="D980" s="94"/>
      <c r="E980" s="95"/>
      <c r="F980" s="96" t="s">
        <v>4599</v>
      </c>
    </row>
    <row r="981" spans="1:6" x14ac:dyDescent="0.25">
      <c r="A981" s="97" t="s">
        <v>2010</v>
      </c>
      <c r="B981" s="98" t="s">
        <v>2009</v>
      </c>
      <c r="C981" s="47"/>
      <c r="D981" s="47"/>
      <c r="E981" s="48"/>
      <c r="F981" s="99" t="s">
        <v>4599</v>
      </c>
    </row>
    <row r="982" spans="1:6" x14ac:dyDescent="0.25">
      <c r="A982" s="92" t="s">
        <v>2011</v>
      </c>
      <c r="B982" s="93" t="s">
        <v>2012</v>
      </c>
      <c r="C982" s="94"/>
      <c r="D982" s="94"/>
      <c r="E982" s="95"/>
      <c r="F982" s="96" t="s">
        <v>4599</v>
      </c>
    </row>
    <row r="983" spans="1:6" x14ac:dyDescent="0.25">
      <c r="A983" s="97" t="s">
        <v>2013</v>
      </c>
      <c r="B983" s="98" t="s">
        <v>2014</v>
      </c>
      <c r="C983" s="47"/>
      <c r="D983" s="47"/>
      <c r="E983" s="48"/>
      <c r="F983" s="99" t="s">
        <v>4599</v>
      </c>
    </row>
    <row r="984" spans="1:6" x14ac:dyDescent="0.25">
      <c r="A984" s="92" t="s">
        <v>2015</v>
      </c>
      <c r="B984" s="93" t="s">
        <v>2016</v>
      </c>
      <c r="C984" s="94"/>
      <c r="D984" s="94"/>
      <c r="E984" s="95"/>
      <c r="F984" s="96" t="s">
        <v>4599</v>
      </c>
    </row>
    <row r="985" spans="1:6" x14ac:dyDescent="0.25">
      <c r="A985" s="97" t="s">
        <v>2017</v>
      </c>
      <c r="B985" s="98" t="s">
        <v>2018</v>
      </c>
      <c r="C985" s="47"/>
      <c r="D985" s="47"/>
      <c r="E985" s="48"/>
      <c r="F985" s="99" t="s">
        <v>4599</v>
      </c>
    </row>
    <row r="986" spans="1:6" x14ac:dyDescent="0.25">
      <c r="A986" s="92" t="s">
        <v>2019</v>
      </c>
      <c r="B986" s="93" t="s">
        <v>2020</v>
      </c>
      <c r="C986" s="94"/>
      <c r="D986" s="94"/>
      <c r="E986" s="95"/>
      <c r="F986" s="96" t="s">
        <v>4599</v>
      </c>
    </row>
    <row r="987" spans="1:6" x14ac:dyDescent="0.25">
      <c r="A987" s="97" t="s">
        <v>2021</v>
      </c>
      <c r="B987" s="98" t="s">
        <v>2022</v>
      </c>
      <c r="C987" s="47"/>
      <c r="D987" s="47"/>
      <c r="E987" s="48"/>
      <c r="F987" s="99" t="s">
        <v>4599</v>
      </c>
    </row>
    <row r="988" spans="1:6" x14ac:dyDescent="0.25">
      <c r="A988" s="92" t="s">
        <v>2023</v>
      </c>
      <c r="B988" s="93" t="s">
        <v>2024</v>
      </c>
      <c r="C988" s="94"/>
      <c r="D988" s="94"/>
      <c r="E988" s="95"/>
      <c r="F988" s="96" t="s">
        <v>4599</v>
      </c>
    </row>
    <row r="989" spans="1:6" x14ac:dyDescent="0.25">
      <c r="A989" s="97" t="s">
        <v>2025</v>
      </c>
      <c r="B989" s="98" t="s">
        <v>2026</v>
      </c>
      <c r="C989" s="47"/>
      <c r="D989" s="47"/>
      <c r="E989" s="48"/>
      <c r="F989" s="99" t="s">
        <v>4599</v>
      </c>
    </row>
    <row r="990" spans="1:6" x14ac:dyDescent="0.25">
      <c r="A990" s="92" t="s">
        <v>2027</v>
      </c>
      <c r="B990" s="93" t="s">
        <v>2028</v>
      </c>
      <c r="C990" s="94"/>
      <c r="D990" s="94"/>
      <c r="E990" s="95"/>
      <c r="F990" s="96" t="s">
        <v>4599</v>
      </c>
    </row>
    <row r="991" spans="1:6" x14ac:dyDescent="0.25">
      <c r="A991" s="97" t="s">
        <v>2029</v>
      </c>
      <c r="B991" s="98" t="s">
        <v>2030</v>
      </c>
      <c r="C991" s="47"/>
      <c r="D991" s="47"/>
      <c r="E991" s="48"/>
      <c r="F991" s="99" t="s">
        <v>4599</v>
      </c>
    </row>
    <row r="992" spans="1:6" x14ac:dyDescent="0.25">
      <c r="A992" s="92" t="s">
        <v>2031</v>
      </c>
      <c r="B992" s="93" t="s">
        <v>2032</v>
      </c>
      <c r="C992" s="94"/>
      <c r="D992" s="94"/>
      <c r="E992" s="95"/>
      <c r="F992" s="96" t="s">
        <v>4599</v>
      </c>
    </row>
    <row r="993" spans="1:6" x14ac:dyDescent="0.25">
      <c r="A993" s="97" t="s">
        <v>2033</v>
      </c>
      <c r="B993" s="98" t="s">
        <v>2034</v>
      </c>
      <c r="C993" s="47"/>
      <c r="D993" s="47"/>
      <c r="E993" s="48"/>
      <c r="F993" s="99" t="s">
        <v>4599</v>
      </c>
    </row>
    <row r="994" spans="1:6" x14ac:dyDescent="0.25">
      <c r="A994" s="92" t="s">
        <v>2035</v>
      </c>
      <c r="B994" s="93" t="s">
        <v>2036</v>
      </c>
      <c r="C994" s="94"/>
      <c r="D994" s="94"/>
      <c r="E994" s="95"/>
      <c r="F994" s="96" t="s">
        <v>4599</v>
      </c>
    </row>
    <row r="995" spans="1:6" x14ac:dyDescent="0.25">
      <c r="A995" s="97" t="s">
        <v>2037</v>
      </c>
      <c r="B995" s="98" t="s">
        <v>2038</v>
      </c>
      <c r="C995" s="47"/>
      <c r="D995" s="47"/>
      <c r="E995" s="48"/>
      <c r="F995" s="99" t="s">
        <v>4599</v>
      </c>
    </row>
    <row r="996" spans="1:6" x14ac:dyDescent="0.25">
      <c r="A996" s="92" t="s">
        <v>2039</v>
      </c>
      <c r="B996" s="93" t="s">
        <v>2040</v>
      </c>
      <c r="C996" s="94"/>
      <c r="D996" s="94"/>
      <c r="E996" s="95"/>
      <c r="F996" s="96" t="s">
        <v>4599</v>
      </c>
    </row>
    <row r="997" spans="1:6" x14ac:dyDescent="0.25">
      <c r="A997" s="97" t="s">
        <v>2041</v>
      </c>
      <c r="B997" s="98" t="s">
        <v>2042</v>
      </c>
      <c r="C997" s="47"/>
      <c r="D997" s="47"/>
      <c r="E997" s="48"/>
      <c r="F997" s="99" t="s">
        <v>4599</v>
      </c>
    </row>
    <row r="998" spans="1:6" x14ac:dyDescent="0.25">
      <c r="A998" s="92" t="s">
        <v>2043</v>
      </c>
      <c r="B998" s="93" t="s">
        <v>2044</v>
      </c>
      <c r="C998" s="94"/>
      <c r="D998" s="94"/>
      <c r="E998" s="95"/>
      <c r="F998" s="96" t="s">
        <v>4599</v>
      </c>
    </row>
    <row r="999" spans="1:6" x14ac:dyDescent="0.25">
      <c r="A999" s="97" t="s">
        <v>2045</v>
      </c>
      <c r="B999" s="98" t="s">
        <v>2046</v>
      </c>
      <c r="C999" s="47"/>
      <c r="D999" s="47"/>
      <c r="E999" s="48"/>
      <c r="F999" s="99" t="s">
        <v>4599</v>
      </c>
    </row>
    <row r="1000" spans="1:6" x14ac:dyDescent="0.25">
      <c r="A1000" s="92" t="s">
        <v>2047</v>
      </c>
      <c r="B1000" s="93" t="s">
        <v>2048</v>
      </c>
      <c r="C1000" s="94"/>
      <c r="D1000" s="94"/>
      <c r="E1000" s="95"/>
      <c r="F1000" s="96" t="s">
        <v>4599</v>
      </c>
    </row>
    <row r="1001" spans="1:6" x14ac:dyDescent="0.25">
      <c r="A1001" s="97" t="s">
        <v>2049</v>
      </c>
      <c r="B1001" s="98" t="s">
        <v>2050</v>
      </c>
      <c r="C1001" s="47"/>
      <c r="D1001" s="47"/>
      <c r="E1001" s="48"/>
      <c r="F1001" s="99" t="s">
        <v>4599</v>
      </c>
    </row>
    <row r="1002" spans="1:6" x14ac:dyDescent="0.25">
      <c r="A1002" s="92" t="s">
        <v>2051</v>
      </c>
      <c r="B1002" s="93" t="s">
        <v>2052</v>
      </c>
      <c r="C1002" s="94"/>
      <c r="D1002" s="94"/>
      <c r="E1002" s="95"/>
      <c r="F1002" s="96" t="s">
        <v>4599</v>
      </c>
    </row>
    <row r="1003" spans="1:6" x14ac:dyDescent="0.25">
      <c r="A1003" s="97" t="s">
        <v>2053</v>
      </c>
      <c r="B1003" s="98" t="s">
        <v>2054</v>
      </c>
      <c r="C1003" s="47"/>
      <c r="D1003" s="47"/>
      <c r="E1003" s="48"/>
      <c r="F1003" s="99" t="s">
        <v>4599</v>
      </c>
    </row>
    <row r="1004" spans="1:6" x14ac:dyDescent="0.25">
      <c r="A1004" s="92" t="s">
        <v>2055</v>
      </c>
      <c r="B1004" s="93" t="s">
        <v>2056</v>
      </c>
      <c r="C1004" s="94"/>
      <c r="D1004" s="94"/>
      <c r="E1004" s="95"/>
      <c r="F1004" s="96" t="s">
        <v>4599</v>
      </c>
    </row>
    <row r="1005" spans="1:6" x14ac:dyDescent="0.25">
      <c r="A1005" s="97" t="s">
        <v>2057</v>
      </c>
      <c r="B1005" s="98" t="s">
        <v>2058</v>
      </c>
      <c r="C1005" s="47"/>
      <c r="D1005" s="47"/>
      <c r="E1005" s="48"/>
      <c r="F1005" s="99" t="s">
        <v>4599</v>
      </c>
    </row>
    <row r="1006" spans="1:6" x14ac:dyDescent="0.25">
      <c r="A1006" s="92" t="s">
        <v>2059</v>
      </c>
      <c r="B1006" s="93" t="s">
        <v>2060</v>
      </c>
      <c r="C1006" s="94"/>
      <c r="D1006" s="94"/>
      <c r="E1006" s="95"/>
      <c r="F1006" s="96" t="s">
        <v>4599</v>
      </c>
    </row>
    <row r="1007" spans="1:6" x14ac:dyDescent="0.25">
      <c r="A1007" s="97" t="s">
        <v>2061</v>
      </c>
      <c r="B1007" s="98" t="s">
        <v>2062</v>
      </c>
      <c r="C1007" s="47"/>
      <c r="D1007" s="47"/>
      <c r="E1007" s="48"/>
      <c r="F1007" s="99" t="s">
        <v>4599</v>
      </c>
    </row>
    <row r="1008" spans="1:6" x14ac:dyDescent="0.25">
      <c r="A1008" s="92" t="s">
        <v>2063</v>
      </c>
      <c r="B1008" s="93" t="s">
        <v>2064</v>
      </c>
      <c r="C1008" s="94"/>
      <c r="D1008" s="94"/>
      <c r="E1008" s="95"/>
      <c r="F1008" s="96" t="s">
        <v>4599</v>
      </c>
    </row>
    <row r="1009" spans="1:6" x14ac:dyDescent="0.25">
      <c r="A1009" s="97" t="s">
        <v>2065</v>
      </c>
      <c r="B1009" s="98" t="s">
        <v>2066</v>
      </c>
      <c r="C1009" s="47"/>
      <c r="D1009" s="47"/>
      <c r="E1009" s="48"/>
      <c r="F1009" s="99" t="s">
        <v>4599</v>
      </c>
    </row>
    <row r="1010" spans="1:6" x14ac:dyDescent="0.25">
      <c r="A1010" s="92" t="s">
        <v>2067</v>
      </c>
      <c r="B1010" s="93" t="s">
        <v>2068</v>
      </c>
      <c r="C1010" s="94"/>
      <c r="D1010" s="94"/>
      <c r="E1010" s="95"/>
      <c r="F1010" s="96" t="s">
        <v>4599</v>
      </c>
    </row>
    <row r="1011" spans="1:6" x14ac:dyDescent="0.25">
      <c r="A1011" s="97" t="s">
        <v>2069</v>
      </c>
      <c r="B1011" s="98" t="s">
        <v>2070</v>
      </c>
      <c r="C1011" s="47"/>
      <c r="D1011" s="47"/>
      <c r="E1011" s="48"/>
      <c r="F1011" s="99" t="s">
        <v>4599</v>
      </c>
    </row>
    <row r="1012" spans="1:6" x14ac:dyDescent="0.25">
      <c r="A1012" s="92" t="s">
        <v>2071</v>
      </c>
      <c r="B1012" s="93" t="s">
        <v>2072</v>
      </c>
      <c r="C1012" s="94"/>
      <c r="D1012" s="94"/>
      <c r="E1012" s="95"/>
      <c r="F1012" s="96" t="s">
        <v>4599</v>
      </c>
    </row>
    <row r="1013" spans="1:6" x14ac:dyDescent="0.25">
      <c r="A1013" s="97" t="s">
        <v>2073</v>
      </c>
      <c r="B1013" s="98" t="s">
        <v>2074</v>
      </c>
      <c r="C1013" s="47"/>
      <c r="D1013" s="47"/>
      <c r="E1013" s="48"/>
      <c r="F1013" s="99" t="s">
        <v>4599</v>
      </c>
    </row>
    <row r="1014" spans="1:6" x14ac:dyDescent="0.25">
      <c r="A1014" s="92" t="s">
        <v>2075</v>
      </c>
      <c r="B1014" s="93" t="s">
        <v>2076</v>
      </c>
      <c r="C1014" s="94"/>
      <c r="D1014" s="94"/>
      <c r="E1014" s="95"/>
      <c r="F1014" s="96" t="s">
        <v>4599</v>
      </c>
    </row>
    <row r="1015" spans="1:6" x14ac:dyDescent="0.25">
      <c r="A1015" s="97" t="s">
        <v>2077</v>
      </c>
      <c r="B1015" s="98" t="s">
        <v>2078</v>
      </c>
      <c r="C1015" s="47"/>
      <c r="D1015" s="47"/>
      <c r="E1015" s="48"/>
      <c r="F1015" s="99" t="s">
        <v>4599</v>
      </c>
    </row>
    <row r="1016" spans="1:6" x14ac:dyDescent="0.25">
      <c r="A1016" s="92" t="s">
        <v>2079</v>
      </c>
      <c r="B1016" s="93" t="s">
        <v>2080</v>
      </c>
      <c r="C1016" s="94"/>
      <c r="D1016" s="94"/>
      <c r="E1016" s="95"/>
      <c r="F1016" s="96" t="s">
        <v>4599</v>
      </c>
    </row>
    <row r="1017" spans="1:6" x14ac:dyDescent="0.25">
      <c r="A1017" s="97" t="s">
        <v>2081</v>
      </c>
      <c r="B1017" s="98" t="s">
        <v>2082</v>
      </c>
      <c r="C1017" s="47"/>
      <c r="D1017" s="47"/>
      <c r="E1017" s="48"/>
      <c r="F1017" s="99" t="s">
        <v>4599</v>
      </c>
    </row>
    <row r="1018" spans="1:6" x14ac:dyDescent="0.25">
      <c r="A1018" s="92" t="s">
        <v>2083</v>
      </c>
      <c r="B1018" s="93" t="s">
        <v>2084</v>
      </c>
      <c r="C1018" s="94"/>
      <c r="D1018" s="94"/>
      <c r="E1018" s="95"/>
      <c r="F1018" s="96" t="s">
        <v>4599</v>
      </c>
    </row>
    <row r="1019" spans="1:6" x14ac:dyDescent="0.25">
      <c r="A1019" s="97" t="s">
        <v>2085</v>
      </c>
      <c r="B1019" s="98" t="s">
        <v>2086</v>
      </c>
      <c r="C1019" s="47"/>
      <c r="D1019" s="47"/>
      <c r="E1019" s="48"/>
      <c r="F1019" s="99" t="s">
        <v>4599</v>
      </c>
    </row>
    <row r="1020" spans="1:6" x14ac:dyDescent="0.25">
      <c r="A1020" s="92" t="s">
        <v>2087</v>
      </c>
      <c r="B1020" s="93" t="s">
        <v>2088</v>
      </c>
      <c r="C1020" s="94"/>
      <c r="D1020" s="94"/>
      <c r="E1020" s="95"/>
      <c r="F1020" s="96" t="s">
        <v>4599</v>
      </c>
    </row>
    <row r="1021" spans="1:6" x14ac:dyDescent="0.25">
      <c r="A1021" s="97" t="s">
        <v>2089</v>
      </c>
      <c r="B1021" s="98" t="s">
        <v>2090</v>
      </c>
      <c r="C1021" s="47"/>
      <c r="D1021" s="47"/>
      <c r="E1021" s="48"/>
      <c r="F1021" s="99" t="s">
        <v>4599</v>
      </c>
    </row>
    <row r="1022" spans="1:6" x14ac:dyDescent="0.25">
      <c r="A1022" s="92" t="s">
        <v>2091</v>
      </c>
      <c r="B1022" s="93" t="s">
        <v>2092</v>
      </c>
      <c r="C1022" s="94"/>
      <c r="D1022" s="94"/>
      <c r="E1022" s="95"/>
      <c r="F1022" s="96" t="s">
        <v>4599</v>
      </c>
    </row>
    <row r="1023" spans="1:6" x14ac:dyDescent="0.25">
      <c r="A1023" s="97" t="s">
        <v>2093</v>
      </c>
      <c r="B1023" s="98" t="s">
        <v>2094</v>
      </c>
      <c r="C1023" s="47"/>
      <c r="D1023" s="47"/>
      <c r="E1023" s="48"/>
      <c r="F1023" s="99" t="s">
        <v>4599</v>
      </c>
    </row>
    <row r="1024" spans="1:6" x14ac:dyDescent="0.25">
      <c r="A1024" s="92" t="s">
        <v>2095</v>
      </c>
      <c r="B1024" s="93" t="s">
        <v>2096</v>
      </c>
      <c r="C1024" s="94"/>
      <c r="D1024" s="94"/>
      <c r="E1024" s="95"/>
      <c r="F1024" s="96" t="s">
        <v>4599</v>
      </c>
    </row>
    <row r="1025" spans="1:6" x14ac:dyDescent="0.25">
      <c r="A1025" s="97" t="s">
        <v>2097</v>
      </c>
      <c r="B1025" s="98" t="s">
        <v>2098</v>
      </c>
      <c r="C1025" s="47"/>
      <c r="D1025" s="47"/>
      <c r="E1025" s="48"/>
      <c r="F1025" s="99" t="s">
        <v>4599</v>
      </c>
    </row>
    <row r="1026" spans="1:6" x14ac:dyDescent="0.25">
      <c r="A1026" s="92" t="s">
        <v>2099</v>
      </c>
      <c r="B1026" s="93" t="s">
        <v>2100</v>
      </c>
      <c r="C1026" s="94"/>
      <c r="D1026" s="94"/>
      <c r="E1026" s="95"/>
      <c r="F1026" s="96" t="s">
        <v>4599</v>
      </c>
    </row>
    <row r="1027" spans="1:6" x14ac:dyDescent="0.25">
      <c r="A1027" s="97" t="s">
        <v>2101</v>
      </c>
      <c r="B1027" s="98" t="s">
        <v>2102</v>
      </c>
      <c r="C1027" s="47"/>
      <c r="D1027" s="47"/>
      <c r="E1027" s="48"/>
      <c r="F1027" s="99" t="s">
        <v>4599</v>
      </c>
    </row>
    <row r="1028" spans="1:6" x14ac:dyDescent="0.25">
      <c r="A1028" s="92" t="s">
        <v>2103</v>
      </c>
      <c r="B1028" s="93" t="s">
        <v>2104</v>
      </c>
      <c r="C1028" s="94"/>
      <c r="D1028" s="94"/>
      <c r="E1028" s="95"/>
      <c r="F1028" s="96" t="s">
        <v>4599</v>
      </c>
    </row>
    <row r="1029" spans="1:6" x14ac:dyDescent="0.25">
      <c r="A1029" s="97" t="s">
        <v>2105</v>
      </c>
      <c r="B1029" s="98" t="s">
        <v>2106</v>
      </c>
      <c r="C1029" s="47"/>
      <c r="D1029" s="47"/>
      <c r="E1029" s="48"/>
      <c r="F1029" s="99" t="s">
        <v>4599</v>
      </c>
    </row>
    <row r="1030" spans="1:6" x14ac:dyDescent="0.25">
      <c r="A1030" s="92" t="s">
        <v>2107</v>
      </c>
      <c r="B1030" s="93" t="s">
        <v>2108</v>
      </c>
      <c r="C1030" s="94"/>
      <c r="D1030" s="94"/>
      <c r="E1030" s="95"/>
      <c r="F1030" s="96" t="s">
        <v>4599</v>
      </c>
    </row>
    <row r="1031" spans="1:6" x14ac:dyDescent="0.25">
      <c r="A1031" s="97" t="s">
        <v>2109</v>
      </c>
      <c r="B1031" s="98" t="s">
        <v>2110</v>
      </c>
      <c r="C1031" s="47"/>
      <c r="D1031" s="47"/>
      <c r="E1031" s="48"/>
      <c r="F1031" s="99" t="s">
        <v>4599</v>
      </c>
    </row>
    <row r="1032" spans="1:6" x14ac:dyDescent="0.25">
      <c r="A1032" s="92" t="s">
        <v>2111</v>
      </c>
      <c r="B1032" s="93" t="s">
        <v>2112</v>
      </c>
      <c r="C1032" s="94"/>
      <c r="D1032" s="94"/>
      <c r="E1032" s="95"/>
      <c r="F1032" s="96" t="s">
        <v>4599</v>
      </c>
    </row>
    <row r="1033" spans="1:6" x14ac:dyDescent="0.25">
      <c r="A1033" s="97" t="s">
        <v>2113</v>
      </c>
      <c r="B1033" s="98" t="s">
        <v>2114</v>
      </c>
      <c r="C1033" s="47"/>
      <c r="D1033" s="47"/>
      <c r="E1033" s="48"/>
      <c r="F1033" s="99" t="s">
        <v>4599</v>
      </c>
    </row>
    <row r="1034" spans="1:6" x14ac:dyDescent="0.25">
      <c r="A1034" s="92" t="s">
        <v>2115</v>
      </c>
      <c r="B1034" s="93" t="s">
        <v>2116</v>
      </c>
      <c r="C1034" s="94"/>
      <c r="D1034" s="94"/>
      <c r="E1034" s="95"/>
      <c r="F1034" s="96" t="s">
        <v>4599</v>
      </c>
    </row>
    <row r="1035" spans="1:6" x14ac:dyDescent="0.25">
      <c r="A1035" s="97" t="s">
        <v>2117</v>
      </c>
      <c r="B1035" s="98" t="s">
        <v>2118</v>
      </c>
      <c r="C1035" s="47"/>
      <c r="D1035" s="47"/>
      <c r="E1035" s="48"/>
      <c r="F1035" s="99" t="s">
        <v>4599</v>
      </c>
    </row>
    <row r="1036" spans="1:6" x14ac:dyDescent="0.25">
      <c r="A1036" s="92" t="s">
        <v>2119</v>
      </c>
      <c r="B1036" s="93" t="s">
        <v>2120</v>
      </c>
      <c r="C1036" s="94"/>
      <c r="D1036" s="94"/>
      <c r="E1036" s="95"/>
      <c r="F1036" s="96" t="s">
        <v>4599</v>
      </c>
    </row>
    <row r="1037" spans="1:6" x14ac:dyDescent="0.25">
      <c r="A1037" s="97" t="s">
        <v>2121</v>
      </c>
      <c r="B1037" s="98" t="s">
        <v>2122</v>
      </c>
      <c r="C1037" s="47"/>
      <c r="D1037" s="47"/>
      <c r="E1037" s="48"/>
      <c r="F1037" s="99" t="s">
        <v>4599</v>
      </c>
    </row>
    <row r="1038" spans="1:6" x14ac:dyDescent="0.25">
      <c r="A1038" s="92" t="s">
        <v>2123</v>
      </c>
      <c r="B1038" s="93" t="s">
        <v>2124</v>
      </c>
      <c r="C1038" s="94"/>
      <c r="D1038" s="94"/>
      <c r="E1038" s="95"/>
      <c r="F1038" s="96" t="s">
        <v>4599</v>
      </c>
    </row>
    <row r="1039" spans="1:6" x14ac:dyDescent="0.25">
      <c r="A1039" s="97" t="s">
        <v>2125</v>
      </c>
      <c r="B1039" s="98" t="s">
        <v>2126</v>
      </c>
      <c r="C1039" s="47"/>
      <c r="D1039" s="47"/>
      <c r="E1039" s="48"/>
      <c r="F1039" s="99" t="s">
        <v>4599</v>
      </c>
    </row>
    <row r="1040" spans="1:6" x14ac:dyDescent="0.25">
      <c r="A1040" s="92" t="s">
        <v>2127</v>
      </c>
      <c r="B1040" s="93" t="s">
        <v>2128</v>
      </c>
      <c r="C1040" s="94"/>
      <c r="D1040" s="94"/>
      <c r="E1040" s="95"/>
      <c r="F1040" s="96" t="s">
        <v>4599</v>
      </c>
    </row>
    <row r="1041" spans="1:6" x14ac:dyDescent="0.25">
      <c r="A1041" s="97" t="s">
        <v>2129</v>
      </c>
      <c r="B1041" s="98" t="s">
        <v>2130</v>
      </c>
      <c r="C1041" s="47"/>
      <c r="D1041" s="47"/>
      <c r="E1041" s="48"/>
      <c r="F1041" s="99" t="s">
        <v>4599</v>
      </c>
    </row>
    <row r="1042" spans="1:6" x14ac:dyDescent="0.25">
      <c r="A1042" s="92" t="s">
        <v>2131</v>
      </c>
      <c r="B1042" s="93" t="s">
        <v>2132</v>
      </c>
      <c r="C1042" s="94"/>
      <c r="D1042" s="94"/>
      <c r="E1042" s="95"/>
      <c r="F1042" s="96" t="s">
        <v>4599</v>
      </c>
    </row>
    <row r="1043" spans="1:6" x14ac:dyDescent="0.25">
      <c r="A1043" s="97" t="s">
        <v>2133</v>
      </c>
      <c r="B1043" s="98" t="s">
        <v>2134</v>
      </c>
      <c r="C1043" s="47"/>
      <c r="D1043" s="47"/>
      <c r="E1043" s="48"/>
      <c r="F1043" s="99" t="s">
        <v>4599</v>
      </c>
    </row>
    <row r="1044" spans="1:6" x14ac:dyDescent="0.25">
      <c r="A1044" s="92" t="s">
        <v>2135</v>
      </c>
      <c r="B1044" s="93" t="s">
        <v>2136</v>
      </c>
      <c r="C1044" s="94"/>
      <c r="D1044" s="94"/>
      <c r="E1044" s="95"/>
      <c r="F1044" s="96" t="s">
        <v>4599</v>
      </c>
    </row>
    <row r="1045" spans="1:6" x14ac:dyDescent="0.25">
      <c r="A1045" s="97" t="s">
        <v>2137</v>
      </c>
      <c r="B1045" s="98" t="s">
        <v>2138</v>
      </c>
      <c r="C1045" s="47"/>
      <c r="D1045" s="47"/>
      <c r="E1045" s="48"/>
      <c r="F1045" s="99" t="s">
        <v>4599</v>
      </c>
    </row>
    <row r="1046" spans="1:6" x14ac:dyDescent="0.25">
      <c r="A1046" s="92" t="s">
        <v>2139</v>
      </c>
      <c r="B1046" s="93" t="s">
        <v>2140</v>
      </c>
      <c r="C1046" s="94"/>
      <c r="D1046" s="94"/>
      <c r="E1046" s="95"/>
      <c r="F1046" s="96" t="s">
        <v>4599</v>
      </c>
    </row>
    <row r="1047" spans="1:6" x14ac:dyDescent="0.25">
      <c r="A1047" s="97" t="s">
        <v>2141</v>
      </c>
      <c r="B1047" s="98" t="s">
        <v>2142</v>
      </c>
      <c r="C1047" s="47"/>
      <c r="D1047" s="47"/>
      <c r="E1047" s="48"/>
      <c r="F1047" s="99" t="s">
        <v>4599</v>
      </c>
    </row>
    <row r="1048" spans="1:6" x14ac:dyDescent="0.25">
      <c r="A1048" s="92" t="s">
        <v>2143</v>
      </c>
      <c r="B1048" s="93" t="s">
        <v>2144</v>
      </c>
      <c r="C1048" s="94"/>
      <c r="D1048" s="94"/>
      <c r="E1048" s="95"/>
      <c r="F1048" s="96" t="s">
        <v>4599</v>
      </c>
    </row>
    <row r="1049" spans="1:6" x14ac:dyDescent="0.25">
      <c r="A1049" s="97" t="s">
        <v>2145</v>
      </c>
      <c r="B1049" s="98" t="s">
        <v>2146</v>
      </c>
      <c r="C1049" s="47"/>
      <c r="D1049" s="47"/>
      <c r="E1049" s="48"/>
      <c r="F1049" s="99" t="s">
        <v>4599</v>
      </c>
    </row>
    <row r="1050" spans="1:6" x14ac:dyDescent="0.25">
      <c r="A1050" s="92" t="s">
        <v>2147</v>
      </c>
      <c r="B1050" s="93" t="s">
        <v>2148</v>
      </c>
      <c r="C1050" s="94"/>
      <c r="D1050" s="94"/>
      <c r="E1050" s="95"/>
      <c r="F1050" s="96" t="s">
        <v>4599</v>
      </c>
    </row>
    <row r="1051" spans="1:6" x14ac:dyDescent="0.25">
      <c r="A1051" s="97" t="s">
        <v>2149</v>
      </c>
      <c r="B1051" s="98" t="s">
        <v>2150</v>
      </c>
      <c r="C1051" s="47"/>
      <c r="D1051" s="47"/>
      <c r="E1051" s="48"/>
      <c r="F1051" s="99" t="s">
        <v>4599</v>
      </c>
    </row>
    <row r="1052" spans="1:6" x14ac:dyDescent="0.25">
      <c r="A1052" s="92" t="s">
        <v>2151</v>
      </c>
      <c r="B1052" s="93" t="s">
        <v>2152</v>
      </c>
      <c r="C1052" s="94"/>
      <c r="D1052" s="94"/>
      <c r="E1052" s="95"/>
      <c r="F1052" s="96" t="s">
        <v>4599</v>
      </c>
    </row>
    <row r="1053" spans="1:6" x14ac:dyDescent="0.25">
      <c r="A1053" s="97" t="s">
        <v>2153</v>
      </c>
      <c r="B1053" s="98" t="s">
        <v>2154</v>
      </c>
      <c r="C1053" s="47"/>
      <c r="D1053" s="47"/>
      <c r="E1053" s="48"/>
      <c r="F1053" s="99" t="s">
        <v>4599</v>
      </c>
    </row>
    <row r="1054" spans="1:6" x14ac:dyDescent="0.25">
      <c r="A1054" s="92" t="s">
        <v>2155</v>
      </c>
      <c r="B1054" s="93" t="s">
        <v>2156</v>
      </c>
      <c r="C1054" s="94"/>
      <c r="D1054" s="94"/>
      <c r="E1054" s="95"/>
      <c r="F1054" s="96" t="s">
        <v>4599</v>
      </c>
    </row>
    <row r="1055" spans="1:6" x14ac:dyDescent="0.25">
      <c r="A1055" s="97" t="s">
        <v>2157</v>
      </c>
      <c r="B1055" s="98" t="s">
        <v>2158</v>
      </c>
      <c r="C1055" s="47"/>
      <c r="D1055" s="47"/>
      <c r="E1055" s="48"/>
      <c r="F1055" s="99" t="s">
        <v>4599</v>
      </c>
    </row>
    <row r="1056" spans="1:6" x14ac:dyDescent="0.25">
      <c r="A1056" s="92" t="s">
        <v>2159</v>
      </c>
      <c r="B1056" s="93" t="s">
        <v>2160</v>
      </c>
      <c r="C1056" s="94"/>
      <c r="D1056" s="94"/>
      <c r="E1056" s="95"/>
      <c r="F1056" s="96" t="s">
        <v>4599</v>
      </c>
    </row>
    <row r="1057" spans="1:6" x14ac:dyDescent="0.25">
      <c r="A1057" s="97" t="s">
        <v>2161</v>
      </c>
      <c r="B1057" s="98" t="s">
        <v>2162</v>
      </c>
      <c r="C1057" s="47"/>
      <c r="D1057" s="47"/>
      <c r="E1057" s="48"/>
      <c r="F1057" s="99" t="s">
        <v>4599</v>
      </c>
    </row>
    <row r="1058" spans="1:6" x14ac:dyDescent="0.25">
      <c r="A1058" s="92" t="s">
        <v>2163</v>
      </c>
      <c r="B1058" s="93" t="s">
        <v>2164</v>
      </c>
      <c r="C1058" s="94"/>
      <c r="D1058" s="94"/>
      <c r="E1058" s="95"/>
      <c r="F1058" s="96" t="s">
        <v>4599</v>
      </c>
    </row>
    <row r="1059" spans="1:6" x14ac:dyDescent="0.25">
      <c r="A1059" s="97" t="s">
        <v>2165</v>
      </c>
      <c r="B1059" s="98" t="s">
        <v>2166</v>
      </c>
      <c r="C1059" s="47"/>
      <c r="D1059" s="47"/>
      <c r="E1059" s="48"/>
      <c r="F1059" s="99" t="s">
        <v>4599</v>
      </c>
    </row>
    <row r="1060" spans="1:6" x14ac:dyDescent="0.25">
      <c r="A1060" s="92" t="s">
        <v>2167</v>
      </c>
      <c r="B1060" s="93" t="s">
        <v>2168</v>
      </c>
      <c r="C1060" s="94"/>
      <c r="D1060" s="94"/>
      <c r="E1060" s="95"/>
      <c r="F1060" s="96" t="s">
        <v>4599</v>
      </c>
    </row>
    <row r="1061" spans="1:6" x14ac:dyDescent="0.25">
      <c r="A1061" s="97" t="s">
        <v>2169</v>
      </c>
      <c r="B1061" s="98" t="s">
        <v>2170</v>
      </c>
      <c r="C1061" s="47"/>
      <c r="D1061" s="47"/>
      <c r="E1061" s="48"/>
      <c r="F1061" s="99" t="s">
        <v>4599</v>
      </c>
    </row>
    <row r="1062" spans="1:6" x14ac:dyDescent="0.25">
      <c r="A1062" s="92" t="s">
        <v>2171</v>
      </c>
      <c r="B1062" s="93" t="s">
        <v>2172</v>
      </c>
      <c r="C1062" s="94"/>
      <c r="D1062" s="94"/>
      <c r="E1062" s="95"/>
      <c r="F1062" s="96" t="s">
        <v>4599</v>
      </c>
    </row>
    <row r="1063" spans="1:6" x14ac:dyDescent="0.25">
      <c r="A1063" s="97" t="s">
        <v>2173</v>
      </c>
      <c r="B1063" s="98" t="s">
        <v>2174</v>
      </c>
      <c r="C1063" s="47"/>
      <c r="D1063" s="47"/>
      <c r="E1063" s="48"/>
      <c r="F1063" s="99" t="s">
        <v>4599</v>
      </c>
    </row>
    <row r="1064" spans="1:6" x14ac:dyDescent="0.25">
      <c r="A1064" s="92" t="s">
        <v>2175</v>
      </c>
      <c r="B1064" s="93" t="s">
        <v>2176</v>
      </c>
      <c r="C1064" s="94"/>
      <c r="D1064" s="94"/>
      <c r="E1064" s="95"/>
      <c r="F1064" s="96" t="s">
        <v>4599</v>
      </c>
    </row>
    <row r="1065" spans="1:6" x14ac:dyDescent="0.25">
      <c r="A1065" s="97" t="s">
        <v>2177</v>
      </c>
      <c r="B1065" s="98" t="s">
        <v>2178</v>
      </c>
      <c r="C1065" s="47"/>
      <c r="D1065" s="47"/>
      <c r="E1065" s="48"/>
      <c r="F1065" s="99" t="s">
        <v>4599</v>
      </c>
    </row>
    <row r="1066" spans="1:6" x14ac:dyDescent="0.25">
      <c r="A1066" s="92" t="s">
        <v>2179</v>
      </c>
      <c r="B1066" s="93" t="s">
        <v>2180</v>
      </c>
      <c r="C1066" s="94"/>
      <c r="D1066" s="94"/>
      <c r="E1066" s="95"/>
      <c r="F1066" s="96" t="s">
        <v>4599</v>
      </c>
    </row>
    <row r="1067" spans="1:6" x14ac:dyDescent="0.25">
      <c r="A1067" s="97" t="s">
        <v>2181</v>
      </c>
      <c r="B1067" s="98" t="s">
        <v>2182</v>
      </c>
      <c r="C1067" s="47"/>
      <c r="D1067" s="47"/>
      <c r="E1067" s="48"/>
      <c r="F1067" s="99" t="s">
        <v>4599</v>
      </c>
    </row>
    <row r="1068" spans="1:6" x14ac:dyDescent="0.25">
      <c r="A1068" s="92" t="s">
        <v>2183</v>
      </c>
      <c r="B1068" s="93" t="s">
        <v>2184</v>
      </c>
      <c r="C1068" s="94"/>
      <c r="D1068" s="94"/>
      <c r="E1068" s="95"/>
      <c r="F1068" s="96" t="s">
        <v>4599</v>
      </c>
    </row>
    <row r="1069" spans="1:6" x14ac:dyDescent="0.25">
      <c r="A1069" s="97" t="s">
        <v>2185</v>
      </c>
      <c r="B1069" s="98" t="s">
        <v>2186</v>
      </c>
      <c r="C1069" s="47"/>
      <c r="D1069" s="47"/>
      <c r="E1069" s="48"/>
      <c r="F1069" s="99" t="s">
        <v>4599</v>
      </c>
    </row>
    <row r="1070" spans="1:6" x14ac:dyDescent="0.25">
      <c r="A1070" s="92" t="s">
        <v>2187</v>
      </c>
      <c r="B1070" s="93" t="s">
        <v>2188</v>
      </c>
      <c r="C1070" s="94"/>
      <c r="D1070" s="94"/>
      <c r="E1070" s="95"/>
      <c r="F1070" s="96" t="s">
        <v>4599</v>
      </c>
    </row>
    <row r="1071" spans="1:6" x14ac:dyDescent="0.25">
      <c r="A1071" s="97" t="s">
        <v>2189</v>
      </c>
      <c r="B1071" s="98" t="s">
        <v>2190</v>
      </c>
      <c r="C1071" s="47"/>
      <c r="D1071" s="47"/>
      <c r="E1071" s="48"/>
      <c r="F1071" s="99" t="s">
        <v>4599</v>
      </c>
    </row>
    <row r="1072" spans="1:6" x14ac:dyDescent="0.25">
      <c r="A1072" s="92" t="s">
        <v>2191</v>
      </c>
      <c r="B1072" s="93" t="s">
        <v>2192</v>
      </c>
      <c r="C1072" s="94"/>
      <c r="D1072" s="94"/>
      <c r="E1072" s="95"/>
      <c r="F1072" s="96" t="s">
        <v>4599</v>
      </c>
    </row>
    <row r="1073" spans="1:6" x14ac:dyDescent="0.25">
      <c r="A1073" s="97" t="s">
        <v>2193</v>
      </c>
      <c r="B1073" s="98" t="s">
        <v>2194</v>
      </c>
      <c r="C1073" s="47"/>
      <c r="D1073" s="47"/>
      <c r="E1073" s="48"/>
      <c r="F1073" s="99" t="s">
        <v>4599</v>
      </c>
    </row>
    <row r="1074" spans="1:6" x14ac:dyDescent="0.25">
      <c r="A1074" s="92" t="s">
        <v>2195</v>
      </c>
      <c r="B1074" s="93" t="s">
        <v>2196</v>
      </c>
      <c r="C1074" s="94"/>
      <c r="D1074" s="94"/>
      <c r="E1074" s="95"/>
      <c r="F1074" s="96" t="s">
        <v>4599</v>
      </c>
    </row>
    <row r="1075" spans="1:6" x14ac:dyDescent="0.25">
      <c r="A1075" s="97" t="s">
        <v>2197</v>
      </c>
      <c r="B1075" s="98" t="s">
        <v>2198</v>
      </c>
      <c r="C1075" s="47"/>
      <c r="D1075" s="47"/>
      <c r="E1075" s="48"/>
      <c r="F1075" s="99" t="s">
        <v>4599</v>
      </c>
    </row>
    <row r="1076" spans="1:6" x14ac:dyDescent="0.25">
      <c r="A1076" s="92" t="s">
        <v>2199</v>
      </c>
      <c r="B1076" s="93" t="s">
        <v>2200</v>
      </c>
      <c r="C1076" s="94"/>
      <c r="D1076" s="94"/>
      <c r="E1076" s="95"/>
      <c r="F1076" s="96" t="s">
        <v>4599</v>
      </c>
    </row>
    <row r="1077" spans="1:6" x14ac:dyDescent="0.25">
      <c r="A1077" s="97" t="s">
        <v>2201</v>
      </c>
      <c r="B1077" s="98" t="s">
        <v>2202</v>
      </c>
      <c r="C1077" s="47"/>
      <c r="D1077" s="47"/>
      <c r="E1077" s="48"/>
      <c r="F1077" s="99" t="s">
        <v>4599</v>
      </c>
    </row>
    <row r="1078" spans="1:6" x14ac:dyDescent="0.25">
      <c r="A1078" s="92" t="s">
        <v>2203</v>
      </c>
      <c r="B1078" s="93" t="s">
        <v>2204</v>
      </c>
      <c r="C1078" s="94"/>
      <c r="D1078" s="94"/>
      <c r="E1078" s="95"/>
      <c r="F1078" s="96" t="s">
        <v>4599</v>
      </c>
    </row>
    <row r="1079" spans="1:6" x14ac:dyDescent="0.25">
      <c r="A1079" s="97" t="s">
        <v>2205</v>
      </c>
      <c r="B1079" s="98" t="s">
        <v>2206</v>
      </c>
      <c r="C1079" s="47"/>
      <c r="D1079" s="47"/>
      <c r="E1079" s="48"/>
      <c r="F1079" s="99" t="s">
        <v>4599</v>
      </c>
    </row>
    <row r="1080" spans="1:6" x14ac:dyDescent="0.25">
      <c r="A1080" s="92" t="s">
        <v>2207</v>
      </c>
      <c r="B1080" s="93" t="s">
        <v>2208</v>
      </c>
      <c r="C1080" s="94"/>
      <c r="D1080" s="94"/>
      <c r="E1080" s="95"/>
      <c r="F1080" s="96" t="s">
        <v>4599</v>
      </c>
    </row>
    <row r="1081" spans="1:6" x14ac:dyDescent="0.25">
      <c r="A1081" s="97" t="s">
        <v>2209</v>
      </c>
      <c r="B1081" s="98" t="s">
        <v>2210</v>
      </c>
      <c r="C1081" s="47"/>
      <c r="D1081" s="47"/>
      <c r="E1081" s="48"/>
      <c r="F1081" s="99" t="s">
        <v>4599</v>
      </c>
    </row>
    <row r="1082" spans="1:6" x14ac:dyDescent="0.25">
      <c r="A1082" s="92" t="s">
        <v>2211</v>
      </c>
      <c r="B1082" s="93" t="s">
        <v>2212</v>
      </c>
      <c r="C1082" s="94"/>
      <c r="D1082" s="94"/>
      <c r="E1082" s="95"/>
      <c r="F1082" s="96" t="s">
        <v>4599</v>
      </c>
    </row>
    <row r="1083" spans="1:6" x14ac:dyDescent="0.25">
      <c r="A1083" s="97" t="s">
        <v>2213</v>
      </c>
      <c r="B1083" s="98" t="s">
        <v>2214</v>
      </c>
      <c r="C1083" s="47"/>
      <c r="D1083" s="47"/>
      <c r="E1083" s="48"/>
      <c r="F1083" s="99" t="s">
        <v>4599</v>
      </c>
    </row>
    <row r="1084" spans="1:6" x14ac:dyDescent="0.25">
      <c r="A1084" s="92" t="s">
        <v>2215</v>
      </c>
      <c r="B1084" s="93" t="s">
        <v>2216</v>
      </c>
      <c r="C1084" s="94"/>
      <c r="D1084" s="94"/>
      <c r="E1084" s="95"/>
      <c r="F1084" s="96" t="s">
        <v>4599</v>
      </c>
    </row>
    <row r="1085" spans="1:6" x14ac:dyDescent="0.25">
      <c r="A1085" s="97" t="s">
        <v>2217</v>
      </c>
      <c r="B1085" s="98" t="s">
        <v>2218</v>
      </c>
      <c r="C1085" s="47"/>
      <c r="D1085" s="47"/>
      <c r="E1085" s="48"/>
      <c r="F1085" s="99" t="s">
        <v>4599</v>
      </c>
    </row>
    <row r="1086" spans="1:6" x14ac:dyDescent="0.25">
      <c r="A1086" s="92" t="s">
        <v>2219</v>
      </c>
      <c r="B1086" s="93" t="s">
        <v>2220</v>
      </c>
      <c r="C1086" s="94"/>
      <c r="D1086" s="94"/>
      <c r="E1086" s="95"/>
      <c r="F1086" s="96" t="s">
        <v>4599</v>
      </c>
    </row>
    <row r="1087" spans="1:6" x14ac:dyDescent="0.25">
      <c r="A1087" s="97" t="s">
        <v>2221</v>
      </c>
      <c r="B1087" s="98" t="s">
        <v>2222</v>
      </c>
      <c r="C1087" s="47"/>
      <c r="D1087" s="47"/>
      <c r="E1087" s="48"/>
      <c r="F1087" s="99" t="s">
        <v>4599</v>
      </c>
    </row>
    <row r="1088" spans="1:6" x14ac:dyDescent="0.25">
      <c r="A1088" s="92" t="s">
        <v>2223</v>
      </c>
      <c r="B1088" s="93" t="s">
        <v>2224</v>
      </c>
      <c r="C1088" s="94"/>
      <c r="D1088" s="94"/>
      <c r="E1088" s="95"/>
      <c r="F1088" s="96" t="s">
        <v>4599</v>
      </c>
    </row>
    <row r="1089" spans="1:6" x14ac:dyDescent="0.25">
      <c r="A1089" s="97" t="s">
        <v>2225</v>
      </c>
      <c r="B1089" s="98" t="s">
        <v>2226</v>
      </c>
      <c r="C1089" s="47"/>
      <c r="D1089" s="47"/>
      <c r="E1089" s="48"/>
      <c r="F1089" s="99" t="s">
        <v>4599</v>
      </c>
    </row>
    <row r="1090" spans="1:6" x14ac:dyDescent="0.25">
      <c r="A1090" s="92" t="s">
        <v>2227</v>
      </c>
      <c r="B1090" s="93" t="s">
        <v>2228</v>
      </c>
      <c r="C1090" s="94"/>
      <c r="D1090" s="94"/>
      <c r="E1090" s="95"/>
      <c r="F1090" s="96" t="s">
        <v>4599</v>
      </c>
    </row>
    <row r="1091" spans="1:6" x14ac:dyDescent="0.25">
      <c r="A1091" s="97" t="s">
        <v>2229</v>
      </c>
      <c r="B1091" s="98" t="s">
        <v>2230</v>
      </c>
      <c r="C1091" s="47"/>
      <c r="D1091" s="47"/>
      <c r="E1091" s="48"/>
      <c r="F1091" s="99" t="s">
        <v>4599</v>
      </c>
    </row>
    <row r="1092" spans="1:6" x14ac:dyDescent="0.25">
      <c r="A1092" s="92" t="s">
        <v>2231</v>
      </c>
      <c r="B1092" s="93" t="s">
        <v>2232</v>
      </c>
      <c r="C1092" s="94"/>
      <c r="D1092" s="94"/>
      <c r="E1092" s="95"/>
      <c r="F1092" s="96" t="s">
        <v>4599</v>
      </c>
    </row>
    <row r="1093" spans="1:6" x14ac:dyDescent="0.25">
      <c r="A1093" s="97" t="s">
        <v>2233</v>
      </c>
      <c r="B1093" s="98" t="s">
        <v>2234</v>
      </c>
      <c r="C1093" s="47"/>
      <c r="D1093" s="47"/>
      <c r="E1093" s="48"/>
      <c r="F1093" s="99" t="s">
        <v>4599</v>
      </c>
    </row>
    <row r="1094" spans="1:6" x14ac:dyDescent="0.25">
      <c r="A1094" s="92" t="s">
        <v>2235</v>
      </c>
      <c r="B1094" s="93" t="s">
        <v>2236</v>
      </c>
      <c r="C1094" s="94"/>
      <c r="D1094" s="94"/>
      <c r="E1094" s="95"/>
      <c r="F1094" s="96" t="s">
        <v>4599</v>
      </c>
    </row>
    <row r="1095" spans="1:6" x14ac:dyDescent="0.25">
      <c r="A1095" s="97" t="s">
        <v>2237</v>
      </c>
      <c r="B1095" s="98" t="s">
        <v>2238</v>
      </c>
      <c r="C1095" s="47"/>
      <c r="D1095" s="47"/>
      <c r="E1095" s="48"/>
      <c r="F1095" s="99" t="s">
        <v>4599</v>
      </c>
    </row>
    <row r="1096" spans="1:6" x14ac:dyDescent="0.25">
      <c r="A1096" s="92" t="s">
        <v>2239</v>
      </c>
      <c r="B1096" s="93" t="s">
        <v>2240</v>
      </c>
      <c r="C1096" s="94"/>
      <c r="D1096" s="94"/>
      <c r="E1096" s="95"/>
      <c r="F1096" s="96" t="s">
        <v>4599</v>
      </c>
    </row>
    <row r="1097" spans="1:6" x14ac:dyDescent="0.25">
      <c r="A1097" s="97" t="s">
        <v>2241</v>
      </c>
      <c r="B1097" s="98" t="s">
        <v>2242</v>
      </c>
      <c r="C1097" s="47"/>
      <c r="D1097" s="47"/>
      <c r="E1097" s="48"/>
      <c r="F1097" s="99" t="s">
        <v>4599</v>
      </c>
    </row>
    <row r="1098" spans="1:6" x14ac:dyDescent="0.25">
      <c r="A1098" s="92" t="s">
        <v>2243</v>
      </c>
      <c r="B1098" s="93" t="s">
        <v>2244</v>
      </c>
      <c r="C1098" s="94"/>
      <c r="D1098" s="94"/>
      <c r="E1098" s="95"/>
      <c r="F1098" s="96" t="s">
        <v>4599</v>
      </c>
    </row>
    <row r="1099" spans="1:6" x14ac:dyDescent="0.25">
      <c r="A1099" s="97" t="s">
        <v>2245</v>
      </c>
      <c r="B1099" s="98" t="s">
        <v>2246</v>
      </c>
      <c r="C1099" s="47"/>
      <c r="D1099" s="47"/>
      <c r="E1099" s="48"/>
      <c r="F1099" s="99" t="s">
        <v>4599</v>
      </c>
    </row>
    <row r="1100" spans="1:6" x14ac:dyDescent="0.25">
      <c r="A1100" s="92" t="s">
        <v>2247</v>
      </c>
      <c r="B1100" s="93" t="s">
        <v>2248</v>
      </c>
      <c r="C1100" s="94"/>
      <c r="D1100" s="94"/>
      <c r="E1100" s="95"/>
      <c r="F1100" s="96" t="s">
        <v>4599</v>
      </c>
    </row>
    <row r="1101" spans="1:6" x14ac:dyDescent="0.25">
      <c r="A1101" s="97" t="s">
        <v>2249</v>
      </c>
      <c r="B1101" s="98" t="s">
        <v>2250</v>
      </c>
      <c r="C1101" s="47"/>
      <c r="D1101" s="47"/>
      <c r="E1101" s="48"/>
      <c r="F1101" s="99" t="s">
        <v>4599</v>
      </c>
    </row>
    <row r="1102" spans="1:6" x14ac:dyDescent="0.25">
      <c r="A1102" s="92" t="s">
        <v>2251</v>
      </c>
      <c r="B1102" s="93" t="s">
        <v>2252</v>
      </c>
      <c r="C1102" s="94"/>
      <c r="D1102" s="94"/>
      <c r="E1102" s="95"/>
      <c r="F1102" s="96" t="s">
        <v>4599</v>
      </c>
    </row>
    <row r="1103" spans="1:6" x14ac:dyDescent="0.25">
      <c r="A1103" s="97" t="s">
        <v>2253</v>
      </c>
      <c r="B1103" s="98" t="s">
        <v>2254</v>
      </c>
      <c r="C1103" s="47"/>
      <c r="D1103" s="47"/>
      <c r="E1103" s="48"/>
      <c r="F1103" s="99" t="s">
        <v>4599</v>
      </c>
    </row>
    <row r="1104" spans="1:6" x14ac:dyDescent="0.25">
      <c r="A1104" s="92" t="s">
        <v>2255</v>
      </c>
      <c r="B1104" s="93" t="s">
        <v>2256</v>
      </c>
      <c r="C1104" s="94"/>
      <c r="D1104" s="94"/>
      <c r="E1104" s="95"/>
      <c r="F1104" s="96" t="s">
        <v>4599</v>
      </c>
    </row>
    <row r="1105" spans="1:6" x14ac:dyDescent="0.25">
      <c r="A1105" s="97" t="s">
        <v>2257</v>
      </c>
      <c r="B1105" s="98" t="s">
        <v>2258</v>
      </c>
      <c r="C1105" s="47"/>
      <c r="D1105" s="47"/>
      <c r="E1105" s="48"/>
      <c r="F1105" s="99" t="s">
        <v>4599</v>
      </c>
    </row>
    <row r="1106" spans="1:6" x14ac:dyDescent="0.25">
      <c r="A1106" s="92" t="s">
        <v>2259</v>
      </c>
      <c r="B1106" s="93" t="s">
        <v>2260</v>
      </c>
      <c r="C1106" s="94"/>
      <c r="D1106" s="94"/>
      <c r="E1106" s="95"/>
      <c r="F1106" s="96" t="s">
        <v>4599</v>
      </c>
    </row>
    <row r="1107" spans="1:6" x14ac:dyDescent="0.25">
      <c r="A1107" s="97" t="s">
        <v>2261</v>
      </c>
      <c r="B1107" s="98" t="s">
        <v>2262</v>
      </c>
      <c r="C1107" s="47"/>
      <c r="D1107" s="47"/>
      <c r="E1107" s="48"/>
      <c r="F1107" s="99" t="s">
        <v>4599</v>
      </c>
    </row>
    <row r="1108" spans="1:6" x14ac:dyDescent="0.25">
      <c r="A1108" s="92" t="s">
        <v>2263</v>
      </c>
      <c r="B1108" s="93" t="s">
        <v>2264</v>
      </c>
      <c r="C1108" s="94"/>
      <c r="D1108" s="94"/>
      <c r="E1108" s="95"/>
      <c r="F1108" s="96" t="s">
        <v>4599</v>
      </c>
    </row>
    <row r="1109" spans="1:6" x14ac:dyDescent="0.25">
      <c r="A1109" s="97" t="s">
        <v>2265</v>
      </c>
      <c r="B1109" s="98" t="s">
        <v>2266</v>
      </c>
      <c r="C1109" s="47"/>
      <c r="D1109" s="47"/>
      <c r="E1109" s="48"/>
      <c r="F1109" s="99" t="s">
        <v>4599</v>
      </c>
    </row>
    <row r="1110" spans="1:6" x14ac:dyDescent="0.25">
      <c r="A1110" s="92" t="s">
        <v>2267</v>
      </c>
      <c r="B1110" s="93" t="s">
        <v>2268</v>
      </c>
      <c r="C1110" s="94"/>
      <c r="D1110" s="94"/>
      <c r="E1110" s="95"/>
      <c r="F1110" s="96" t="s">
        <v>4599</v>
      </c>
    </row>
    <row r="1111" spans="1:6" x14ac:dyDescent="0.25">
      <c r="A1111" s="97" t="s">
        <v>2269</v>
      </c>
      <c r="B1111" s="98" t="s">
        <v>2270</v>
      </c>
      <c r="C1111" s="47"/>
      <c r="D1111" s="47"/>
      <c r="E1111" s="48"/>
      <c r="F1111" s="99" t="s">
        <v>4599</v>
      </c>
    </row>
    <row r="1112" spans="1:6" x14ac:dyDescent="0.25">
      <c r="A1112" s="92" t="s">
        <v>2271</v>
      </c>
      <c r="B1112" s="93" t="s">
        <v>2272</v>
      </c>
      <c r="C1112" s="94"/>
      <c r="D1112" s="94"/>
      <c r="E1112" s="95"/>
      <c r="F1112" s="96" t="s">
        <v>4599</v>
      </c>
    </row>
    <row r="1113" spans="1:6" x14ac:dyDescent="0.25">
      <c r="A1113" s="97" t="s">
        <v>2273</v>
      </c>
      <c r="B1113" s="98" t="s">
        <v>2274</v>
      </c>
      <c r="C1113" s="47"/>
      <c r="D1113" s="47"/>
      <c r="E1113" s="48"/>
      <c r="F1113" s="99" t="s">
        <v>4599</v>
      </c>
    </row>
    <row r="1114" spans="1:6" x14ac:dyDescent="0.25">
      <c r="A1114" s="92" t="s">
        <v>2275</v>
      </c>
      <c r="B1114" s="93" t="s">
        <v>2276</v>
      </c>
      <c r="C1114" s="94"/>
      <c r="D1114" s="94"/>
      <c r="E1114" s="95"/>
      <c r="F1114" s="96" t="s">
        <v>4599</v>
      </c>
    </row>
    <row r="1115" spans="1:6" x14ac:dyDescent="0.25">
      <c r="A1115" s="97" t="s">
        <v>2277</v>
      </c>
      <c r="B1115" s="98" t="s">
        <v>2278</v>
      </c>
      <c r="C1115" s="47"/>
      <c r="D1115" s="47"/>
      <c r="E1115" s="48"/>
      <c r="F1115" s="99" t="s">
        <v>4599</v>
      </c>
    </row>
    <row r="1116" spans="1:6" x14ac:dyDescent="0.25">
      <c r="A1116" s="92" t="s">
        <v>2279</v>
      </c>
      <c r="B1116" s="93" t="s">
        <v>2280</v>
      </c>
      <c r="C1116" s="94"/>
      <c r="D1116" s="94"/>
      <c r="E1116" s="95"/>
      <c r="F1116" s="96" t="s">
        <v>4599</v>
      </c>
    </row>
    <row r="1117" spans="1:6" x14ac:dyDescent="0.25">
      <c r="A1117" s="97" t="s">
        <v>2281</v>
      </c>
      <c r="B1117" s="98" t="s">
        <v>2282</v>
      </c>
      <c r="C1117" s="47"/>
      <c r="D1117" s="47"/>
      <c r="E1117" s="48"/>
      <c r="F1117" s="99" t="s">
        <v>4599</v>
      </c>
    </row>
    <row r="1118" spans="1:6" x14ac:dyDescent="0.25">
      <c r="A1118" s="92" t="s">
        <v>2283</v>
      </c>
      <c r="B1118" s="93" t="s">
        <v>2284</v>
      </c>
      <c r="C1118" s="94"/>
      <c r="D1118" s="94"/>
      <c r="E1118" s="95"/>
      <c r="F1118" s="96" t="s">
        <v>4599</v>
      </c>
    </row>
    <row r="1119" spans="1:6" x14ac:dyDescent="0.25">
      <c r="A1119" s="97" t="s">
        <v>2285</v>
      </c>
      <c r="B1119" s="98" t="s">
        <v>2286</v>
      </c>
      <c r="C1119" s="47"/>
      <c r="D1119" s="47"/>
      <c r="E1119" s="48"/>
      <c r="F1119" s="99" t="s">
        <v>4599</v>
      </c>
    </row>
    <row r="1120" spans="1:6" x14ac:dyDescent="0.25">
      <c r="A1120" s="92" t="s">
        <v>2287</v>
      </c>
      <c r="B1120" s="93" t="s">
        <v>2288</v>
      </c>
      <c r="C1120" s="94"/>
      <c r="D1120" s="94"/>
      <c r="E1120" s="95"/>
      <c r="F1120" s="96" t="s">
        <v>4599</v>
      </c>
    </row>
    <row r="1121" spans="1:6" x14ac:dyDescent="0.25">
      <c r="A1121" s="97" t="s">
        <v>2289</v>
      </c>
      <c r="B1121" s="98" t="s">
        <v>2290</v>
      </c>
      <c r="C1121" s="47"/>
      <c r="D1121" s="47"/>
      <c r="E1121" s="48"/>
      <c r="F1121" s="99" t="s">
        <v>4599</v>
      </c>
    </row>
    <row r="1122" spans="1:6" x14ac:dyDescent="0.25">
      <c r="A1122" s="92" t="s">
        <v>2291</v>
      </c>
      <c r="B1122" s="93" t="s">
        <v>2292</v>
      </c>
      <c r="C1122" s="94"/>
      <c r="D1122" s="94"/>
      <c r="E1122" s="95"/>
      <c r="F1122" s="96" t="s">
        <v>4599</v>
      </c>
    </row>
    <row r="1123" spans="1:6" x14ac:dyDescent="0.25">
      <c r="A1123" s="97" t="s">
        <v>2293</v>
      </c>
      <c r="B1123" s="98" t="s">
        <v>2294</v>
      </c>
      <c r="C1123" s="47"/>
      <c r="D1123" s="47"/>
      <c r="E1123" s="48"/>
      <c r="F1123" s="99" t="s">
        <v>4599</v>
      </c>
    </row>
    <row r="1124" spans="1:6" x14ac:dyDescent="0.25">
      <c r="A1124" s="92" t="s">
        <v>2295</v>
      </c>
      <c r="B1124" s="93" t="s">
        <v>2296</v>
      </c>
      <c r="C1124" s="94"/>
      <c r="D1124" s="94"/>
      <c r="E1124" s="95"/>
      <c r="F1124" s="96" t="s">
        <v>4599</v>
      </c>
    </row>
    <row r="1125" spans="1:6" x14ac:dyDescent="0.25">
      <c r="A1125" s="97" t="s">
        <v>2297</v>
      </c>
      <c r="B1125" s="98" t="s">
        <v>2298</v>
      </c>
      <c r="C1125" s="47"/>
      <c r="D1125" s="47"/>
      <c r="E1125" s="48"/>
      <c r="F1125" s="99" t="s">
        <v>4599</v>
      </c>
    </row>
    <row r="1126" spans="1:6" x14ac:dyDescent="0.25">
      <c r="A1126" s="92" t="s">
        <v>2299</v>
      </c>
      <c r="B1126" s="93" t="s">
        <v>2300</v>
      </c>
      <c r="C1126" s="94"/>
      <c r="D1126" s="94"/>
      <c r="E1126" s="95"/>
      <c r="F1126" s="96" t="s">
        <v>4599</v>
      </c>
    </row>
    <row r="1127" spans="1:6" x14ac:dyDescent="0.25">
      <c r="A1127" s="97" t="s">
        <v>2301</v>
      </c>
      <c r="B1127" s="98" t="s">
        <v>2302</v>
      </c>
      <c r="C1127" s="47"/>
      <c r="D1127" s="47"/>
      <c r="E1127" s="48"/>
      <c r="F1127" s="99" t="s">
        <v>4599</v>
      </c>
    </row>
    <row r="1128" spans="1:6" x14ac:dyDescent="0.25">
      <c r="A1128" s="92" t="s">
        <v>2303</v>
      </c>
      <c r="B1128" s="93" t="s">
        <v>2304</v>
      </c>
      <c r="C1128" s="94"/>
      <c r="D1128" s="94"/>
      <c r="E1128" s="95"/>
      <c r="F1128" s="96" t="s">
        <v>4599</v>
      </c>
    </row>
    <row r="1129" spans="1:6" x14ac:dyDescent="0.25">
      <c r="A1129" s="97" t="s">
        <v>2305</v>
      </c>
      <c r="B1129" s="98" t="s">
        <v>2306</v>
      </c>
      <c r="C1129" s="47"/>
      <c r="D1129" s="47"/>
      <c r="E1129" s="48"/>
      <c r="F1129" s="99" t="s">
        <v>4599</v>
      </c>
    </row>
    <row r="1130" spans="1:6" x14ac:dyDescent="0.25">
      <c r="A1130" s="92" t="s">
        <v>2307</v>
      </c>
      <c r="B1130" s="93" t="s">
        <v>2308</v>
      </c>
      <c r="C1130" s="94"/>
      <c r="D1130" s="94"/>
      <c r="E1130" s="95"/>
      <c r="F1130" s="96" t="s">
        <v>4599</v>
      </c>
    </row>
    <row r="1131" spans="1:6" x14ac:dyDescent="0.25">
      <c r="A1131" s="97" t="s">
        <v>2309</v>
      </c>
      <c r="B1131" s="98" t="s">
        <v>2310</v>
      </c>
      <c r="C1131" s="47"/>
      <c r="D1131" s="47"/>
      <c r="E1131" s="48"/>
      <c r="F1131" s="99" t="s">
        <v>4599</v>
      </c>
    </row>
    <row r="1132" spans="1:6" x14ac:dyDescent="0.25">
      <c r="A1132" s="92" t="s">
        <v>2311</v>
      </c>
      <c r="B1132" s="93" t="s">
        <v>2312</v>
      </c>
      <c r="C1132" s="94"/>
      <c r="D1132" s="94"/>
      <c r="E1132" s="95"/>
      <c r="F1132" s="96" t="s">
        <v>4599</v>
      </c>
    </row>
    <row r="1133" spans="1:6" x14ac:dyDescent="0.25">
      <c r="A1133" s="97" t="s">
        <v>2313</v>
      </c>
      <c r="B1133" s="98" t="s">
        <v>2314</v>
      </c>
      <c r="C1133" s="47"/>
      <c r="D1133" s="47"/>
      <c r="E1133" s="48"/>
      <c r="F1133" s="99" t="s">
        <v>4599</v>
      </c>
    </row>
    <row r="1134" spans="1:6" x14ac:dyDescent="0.25">
      <c r="A1134" s="92" t="s">
        <v>2315</v>
      </c>
      <c r="B1134" s="93" t="s">
        <v>2316</v>
      </c>
      <c r="C1134" s="94"/>
      <c r="D1134" s="94"/>
      <c r="E1134" s="95"/>
      <c r="F1134" s="96" t="s">
        <v>4599</v>
      </c>
    </row>
    <row r="1135" spans="1:6" x14ac:dyDescent="0.25">
      <c r="A1135" s="97" t="s">
        <v>2317</v>
      </c>
      <c r="B1135" s="98" t="s">
        <v>2318</v>
      </c>
      <c r="C1135" s="47"/>
      <c r="D1135" s="47"/>
      <c r="E1135" s="48"/>
      <c r="F1135" s="99" t="s">
        <v>4599</v>
      </c>
    </row>
    <row r="1136" spans="1:6" x14ac:dyDescent="0.25">
      <c r="A1136" s="92" t="s">
        <v>2319</v>
      </c>
      <c r="B1136" s="93" t="s">
        <v>2320</v>
      </c>
      <c r="C1136" s="94"/>
      <c r="D1136" s="94"/>
      <c r="E1136" s="95"/>
      <c r="F1136" s="96" t="s">
        <v>4599</v>
      </c>
    </row>
    <row r="1137" spans="1:6" x14ac:dyDescent="0.25">
      <c r="A1137" s="97" t="s">
        <v>2321</v>
      </c>
      <c r="B1137" s="98" t="s">
        <v>2322</v>
      </c>
      <c r="C1137" s="47"/>
      <c r="D1137" s="47"/>
      <c r="E1137" s="48"/>
      <c r="F1137" s="99" t="s">
        <v>4599</v>
      </c>
    </row>
    <row r="1138" spans="1:6" x14ac:dyDescent="0.25">
      <c r="A1138" s="92" t="s">
        <v>2323</v>
      </c>
      <c r="B1138" s="93" t="s">
        <v>2324</v>
      </c>
      <c r="C1138" s="94"/>
      <c r="D1138" s="94"/>
      <c r="E1138" s="95"/>
      <c r="F1138" s="96" t="s">
        <v>4599</v>
      </c>
    </row>
    <row r="1139" spans="1:6" x14ac:dyDescent="0.25">
      <c r="A1139" s="97" t="s">
        <v>2325</v>
      </c>
      <c r="B1139" s="98" t="s">
        <v>2326</v>
      </c>
      <c r="C1139" s="47"/>
      <c r="D1139" s="47"/>
      <c r="E1139" s="48"/>
      <c r="F1139" s="99" t="s">
        <v>4599</v>
      </c>
    </row>
    <row r="1140" spans="1:6" x14ac:dyDescent="0.25">
      <c r="A1140" s="92" t="s">
        <v>2327</v>
      </c>
      <c r="B1140" s="93" t="s">
        <v>2328</v>
      </c>
      <c r="C1140" s="94"/>
      <c r="D1140" s="94"/>
      <c r="E1140" s="95"/>
      <c r="F1140" s="96" t="s">
        <v>4599</v>
      </c>
    </row>
    <row r="1141" spans="1:6" x14ac:dyDescent="0.25">
      <c r="A1141" s="97" t="s">
        <v>2329</v>
      </c>
      <c r="B1141" s="98" t="s">
        <v>2330</v>
      </c>
      <c r="C1141" s="47"/>
      <c r="D1141" s="47"/>
      <c r="E1141" s="48"/>
      <c r="F1141" s="99" t="s">
        <v>4599</v>
      </c>
    </row>
    <row r="1142" spans="1:6" x14ac:dyDescent="0.25">
      <c r="A1142" s="92" t="s">
        <v>2331</v>
      </c>
      <c r="B1142" s="93" t="s">
        <v>2332</v>
      </c>
      <c r="C1142" s="94"/>
      <c r="D1142" s="94"/>
      <c r="E1142" s="95"/>
      <c r="F1142" s="96" t="s">
        <v>4599</v>
      </c>
    </row>
    <row r="1143" spans="1:6" x14ac:dyDescent="0.25">
      <c r="A1143" s="97" t="s">
        <v>2333</v>
      </c>
      <c r="B1143" s="98" t="s">
        <v>2334</v>
      </c>
      <c r="C1143" s="47"/>
      <c r="D1143" s="47"/>
      <c r="E1143" s="48"/>
      <c r="F1143" s="99" t="s">
        <v>4599</v>
      </c>
    </row>
    <row r="1144" spans="1:6" x14ac:dyDescent="0.25">
      <c r="A1144" s="92" t="s">
        <v>2335</v>
      </c>
      <c r="B1144" s="93" t="s">
        <v>2336</v>
      </c>
      <c r="C1144" s="94"/>
      <c r="D1144" s="94"/>
      <c r="E1144" s="95"/>
      <c r="F1144" s="96" t="s">
        <v>4599</v>
      </c>
    </row>
    <row r="1145" spans="1:6" x14ac:dyDescent="0.25">
      <c r="A1145" s="97" t="s">
        <v>2337</v>
      </c>
      <c r="B1145" s="98" t="s">
        <v>2338</v>
      </c>
      <c r="C1145" s="47"/>
      <c r="D1145" s="47"/>
      <c r="E1145" s="48"/>
      <c r="F1145" s="99" t="s">
        <v>4599</v>
      </c>
    </row>
    <row r="1146" spans="1:6" x14ac:dyDescent="0.25">
      <c r="A1146" s="92" t="s">
        <v>2339</v>
      </c>
      <c r="B1146" s="93" t="s">
        <v>2340</v>
      </c>
      <c r="C1146" s="94"/>
      <c r="D1146" s="94"/>
      <c r="E1146" s="95"/>
      <c r="F1146" s="96" t="s">
        <v>4599</v>
      </c>
    </row>
    <row r="1147" spans="1:6" x14ac:dyDescent="0.25">
      <c r="A1147" s="97" t="s">
        <v>2341</v>
      </c>
      <c r="B1147" s="98" t="s">
        <v>2342</v>
      </c>
      <c r="C1147" s="47"/>
      <c r="D1147" s="47"/>
      <c r="E1147" s="48"/>
      <c r="F1147" s="99" t="s">
        <v>4599</v>
      </c>
    </row>
    <row r="1148" spans="1:6" x14ac:dyDescent="0.25">
      <c r="A1148" s="92" t="s">
        <v>2343</v>
      </c>
      <c r="B1148" s="93" t="s">
        <v>2344</v>
      </c>
      <c r="C1148" s="94"/>
      <c r="D1148" s="94"/>
      <c r="E1148" s="95"/>
      <c r="F1148" s="96" t="s">
        <v>4599</v>
      </c>
    </row>
    <row r="1149" spans="1:6" x14ac:dyDescent="0.25">
      <c r="A1149" s="97" t="s">
        <v>2345</v>
      </c>
      <c r="B1149" s="98" t="s">
        <v>2346</v>
      </c>
      <c r="C1149" s="47"/>
      <c r="D1149" s="47"/>
      <c r="E1149" s="48"/>
      <c r="F1149" s="99" t="s">
        <v>4599</v>
      </c>
    </row>
    <row r="1150" spans="1:6" x14ac:dyDescent="0.25">
      <c r="A1150" s="92" t="s">
        <v>2347</v>
      </c>
      <c r="B1150" s="93" t="s">
        <v>2348</v>
      </c>
      <c r="C1150" s="94"/>
      <c r="D1150" s="94"/>
      <c r="E1150" s="95"/>
      <c r="F1150" s="96" t="s">
        <v>4599</v>
      </c>
    </row>
    <row r="1151" spans="1:6" x14ac:dyDescent="0.25">
      <c r="A1151" s="97" t="s">
        <v>2349</v>
      </c>
      <c r="B1151" s="98" t="s">
        <v>2350</v>
      </c>
      <c r="C1151" s="47"/>
      <c r="D1151" s="47"/>
      <c r="E1151" s="48"/>
      <c r="F1151" s="99" t="s">
        <v>4599</v>
      </c>
    </row>
    <row r="1152" spans="1:6" x14ac:dyDescent="0.25">
      <c r="A1152" s="92" t="s">
        <v>2351</v>
      </c>
      <c r="B1152" s="93" t="s">
        <v>2352</v>
      </c>
      <c r="C1152" s="94"/>
      <c r="D1152" s="94"/>
      <c r="E1152" s="95"/>
      <c r="F1152" s="96" t="s">
        <v>4599</v>
      </c>
    </row>
    <row r="1153" spans="1:6" x14ac:dyDescent="0.25">
      <c r="A1153" s="97" t="s">
        <v>2353</v>
      </c>
      <c r="B1153" s="98" t="s">
        <v>2354</v>
      </c>
      <c r="C1153" s="47"/>
      <c r="D1153" s="47"/>
      <c r="E1153" s="48"/>
      <c r="F1153" s="99" t="s">
        <v>4599</v>
      </c>
    </row>
    <row r="1154" spans="1:6" x14ac:dyDescent="0.25">
      <c r="A1154" s="92" t="s">
        <v>2355</v>
      </c>
      <c r="B1154" s="93" t="s">
        <v>2356</v>
      </c>
      <c r="C1154" s="94"/>
      <c r="D1154" s="94"/>
      <c r="E1154" s="95"/>
      <c r="F1154" s="96" t="s">
        <v>4599</v>
      </c>
    </row>
    <row r="1155" spans="1:6" x14ac:dyDescent="0.25">
      <c r="A1155" s="97" t="s">
        <v>2357</v>
      </c>
      <c r="B1155" s="98" t="s">
        <v>2358</v>
      </c>
      <c r="C1155" s="47"/>
      <c r="D1155" s="47"/>
      <c r="E1155" s="48"/>
      <c r="F1155" s="99" t="s">
        <v>4599</v>
      </c>
    </row>
    <row r="1156" spans="1:6" x14ac:dyDescent="0.25">
      <c r="A1156" s="92" t="s">
        <v>2359</v>
      </c>
      <c r="B1156" s="93" t="s">
        <v>2360</v>
      </c>
      <c r="C1156" s="94"/>
      <c r="D1156" s="94"/>
      <c r="E1156" s="95"/>
      <c r="F1156" s="96" t="s">
        <v>4599</v>
      </c>
    </row>
    <row r="1157" spans="1:6" x14ac:dyDescent="0.25">
      <c r="A1157" s="97" t="s">
        <v>2361</v>
      </c>
      <c r="B1157" s="98" t="s">
        <v>2362</v>
      </c>
      <c r="C1157" s="47"/>
      <c r="D1157" s="47"/>
      <c r="E1157" s="48"/>
      <c r="F1157" s="99" t="s">
        <v>4599</v>
      </c>
    </row>
    <row r="1158" spans="1:6" x14ac:dyDescent="0.25">
      <c r="A1158" s="92" t="s">
        <v>2363</v>
      </c>
      <c r="B1158" s="93" t="s">
        <v>2364</v>
      </c>
      <c r="C1158" s="94"/>
      <c r="D1158" s="94"/>
      <c r="E1158" s="95"/>
      <c r="F1158" s="96" t="s">
        <v>4599</v>
      </c>
    </row>
    <row r="1159" spans="1:6" x14ac:dyDescent="0.25">
      <c r="A1159" s="97" t="s">
        <v>2365</v>
      </c>
      <c r="B1159" s="98" t="s">
        <v>2366</v>
      </c>
      <c r="C1159" s="47"/>
      <c r="D1159" s="47"/>
      <c r="E1159" s="48"/>
      <c r="F1159" s="99" t="s">
        <v>4599</v>
      </c>
    </row>
    <row r="1160" spans="1:6" x14ac:dyDescent="0.25">
      <c r="A1160" s="92" t="s">
        <v>2367</v>
      </c>
      <c r="B1160" s="93" t="s">
        <v>2368</v>
      </c>
      <c r="C1160" s="94"/>
      <c r="D1160" s="94"/>
      <c r="E1160" s="95"/>
      <c r="F1160" s="96" t="s">
        <v>4599</v>
      </c>
    </row>
    <row r="1161" spans="1:6" x14ac:dyDescent="0.25">
      <c r="A1161" s="97" t="s">
        <v>2369</v>
      </c>
      <c r="B1161" s="98" t="s">
        <v>2370</v>
      </c>
      <c r="C1161" s="47"/>
      <c r="D1161" s="47"/>
      <c r="E1161" s="48"/>
      <c r="F1161" s="99" t="s">
        <v>4599</v>
      </c>
    </row>
    <row r="1162" spans="1:6" x14ac:dyDescent="0.25">
      <c r="A1162" s="92" t="s">
        <v>2371</v>
      </c>
      <c r="B1162" s="93" t="s">
        <v>2372</v>
      </c>
      <c r="C1162" s="94"/>
      <c r="D1162" s="94"/>
      <c r="E1162" s="95"/>
      <c r="F1162" s="96" t="s">
        <v>4599</v>
      </c>
    </row>
    <row r="1163" spans="1:6" x14ac:dyDescent="0.25">
      <c r="A1163" s="97" t="s">
        <v>2373</v>
      </c>
      <c r="B1163" s="98" t="s">
        <v>2374</v>
      </c>
      <c r="C1163" s="47"/>
      <c r="D1163" s="47"/>
      <c r="E1163" s="48"/>
      <c r="F1163" s="99" t="s">
        <v>4599</v>
      </c>
    </row>
    <row r="1164" spans="1:6" x14ac:dyDescent="0.25">
      <c r="A1164" s="92" t="s">
        <v>2375</v>
      </c>
      <c r="B1164" s="93" t="s">
        <v>2376</v>
      </c>
      <c r="C1164" s="94"/>
      <c r="D1164" s="94"/>
      <c r="E1164" s="95"/>
      <c r="F1164" s="96" t="s">
        <v>4599</v>
      </c>
    </row>
    <row r="1165" spans="1:6" x14ac:dyDescent="0.25">
      <c r="A1165" s="97" t="s">
        <v>2377</v>
      </c>
      <c r="B1165" s="98" t="s">
        <v>2378</v>
      </c>
      <c r="C1165" s="47"/>
      <c r="D1165" s="47"/>
      <c r="E1165" s="48"/>
      <c r="F1165" s="99" t="s">
        <v>4599</v>
      </c>
    </row>
    <row r="1166" spans="1:6" x14ac:dyDescent="0.25">
      <c r="A1166" s="92" t="s">
        <v>2379</v>
      </c>
      <c r="B1166" s="93" t="s">
        <v>2380</v>
      </c>
      <c r="C1166" s="94"/>
      <c r="D1166" s="94"/>
      <c r="E1166" s="95"/>
      <c r="F1166" s="96" t="s">
        <v>4599</v>
      </c>
    </row>
    <row r="1167" spans="1:6" x14ac:dyDescent="0.25">
      <c r="A1167" s="97" t="s">
        <v>2381</v>
      </c>
      <c r="B1167" s="98" t="s">
        <v>2382</v>
      </c>
      <c r="C1167" s="47"/>
      <c r="D1167" s="47"/>
      <c r="E1167" s="48"/>
      <c r="F1167" s="99" t="s">
        <v>4599</v>
      </c>
    </row>
    <row r="1168" spans="1:6" x14ac:dyDescent="0.25">
      <c r="A1168" s="92" t="s">
        <v>2383</v>
      </c>
      <c r="B1168" s="93" t="s">
        <v>2384</v>
      </c>
      <c r="C1168" s="94"/>
      <c r="D1168" s="94"/>
      <c r="E1168" s="95"/>
      <c r="F1168" s="96" t="s">
        <v>4599</v>
      </c>
    </row>
    <row r="1169" spans="1:6" x14ac:dyDescent="0.25">
      <c r="A1169" s="97" t="s">
        <v>2385</v>
      </c>
      <c r="B1169" s="98" t="s">
        <v>2386</v>
      </c>
      <c r="C1169" s="47"/>
      <c r="D1169" s="47"/>
      <c r="E1169" s="48"/>
      <c r="F1169" s="99" t="s">
        <v>4599</v>
      </c>
    </row>
    <row r="1170" spans="1:6" x14ac:dyDescent="0.25">
      <c r="A1170" s="92" t="s">
        <v>2387</v>
      </c>
      <c r="B1170" s="93" t="s">
        <v>2388</v>
      </c>
      <c r="C1170" s="94"/>
      <c r="D1170" s="94"/>
      <c r="E1170" s="95"/>
      <c r="F1170" s="96" t="s">
        <v>4599</v>
      </c>
    </row>
    <row r="1171" spans="1:6" x14ac:dyDescent="0.25">
      <c r="A1171" s="97" t="s">
        <v>2389</v>
      </c>
      <c r="B1171" s="98" t="s">
        <v>2390</v>
      </c>
      <c r="C1171" s="47"/>
      <c r="D1171" s="47"/>
      <c r="E1171" s="48"/>
      <c r="F1171" s="99" t="s">
        <v>4599</v>
      </c>
    </row>
    <row r="1172" spans="1:6" x14ac:dyDescent="0.25">
      <c r="A1172" s="92" t="s">
        <v>2391</v>
      </c>
      <c r="B1172" s="93" t="s">
        <v>2392</v>
      </c>
      <c r="C1172" s="94"/>
      <c r="D1172" s="94"/>
      <c r="E1172" s="95"/>
      <c r="F1172" s="96" t="s">
        <v>4599</v>
      </c>
    </row>
    <row r="1173" spans="1:6" x14ac:dyDescent="0.25">
      <c r="A1173" s="97" t="s">
        <v>2393</v>
      </c>
      <c r="B1173" s="98" t="s">
        <v>2394</v>
      </c>
      <c r="C1173" s="47"/>
      <c r="D1173" s="47"/>
      <c r="E1173" s="48"/>
      <c r="F1173" s="99" t="s">
        <v>4599</v>
      </c>
    </row>
    <row r="1174" spans="1:6" x14ac:dyDescent="0.25">
      <c r="A1174" s="92" t="s">
        <v>2395</v>
      </c>
      <c r="B1174" s="93" t="s">
        <v>2396</v>
      </c>
      <c r="C1174" s="94"/>
      <c r="D1174" s="94"/>
      <c r="E1174" s="95"/>
      <c r="F1174" s="96" t="s">
        <v>4599</v>
      </c>
    </row>
    <row r="1175" spans="1:6" x14ac:dyDescent="0.25">
      <c r="A1175" s="97" t="s">
        <v>2397</v>
      </c>
      <c r="B1175" s="98" t="s">
        <v>2398</v>
      </c>
      <c r="C1175" s="47"/>
      <c r="D1175" s="47"/>
      <c r="E1175" s="48"/>
      <c r="F1175" s="99" t="s">
        <v>4599</v>
      </c>
    </row>
    <row r="1176" spans="1:6" x14ac:dyDescent="0.25">
      <c r="A1176" s="92" t="s">
        <v>2399</v>
      </c>
      <c r="B1176" s="93" t="s">
        <v>2400</v>
      </c>
      <c r="C1176" s="94"/>
      <c r="D1176" s="94"/>
      <c r="E1176" s="95"/>
      <c r="F1176" s="96" t="s">
        <v>4599</v>
      </c>
    </row>
    <row r="1177" spans="1:6" x14ac:dyDescent="0.25">
      <c r="A1177" s="97" t="s">
        <v>2401</v>
      </c>
      <c r="B1177" s="98" t="s">
        <v>2402</v>
      </c>
      <c r="C1177" s="47"/>
      <c r="D1177" s="47"/>
      <c r="E1177" s="48"/>
      <c r="F1177" s="99" t="s">
        <v>4599</v>
      </c>
    </row>
    <row r="1178" spans="1:6" x14ac:dyDescent="0.25">
      <c r="A1178" s="92" t="s">
        <v>2403</v>
      </c>
      <c r="B1178" s="93" t="s">
        <v>2404</v>
      </c>
      <c r="C1178" s="94"/>
      <c r="D1178" s="94"/>
      <c r="E1178" s="95"/>
      <c r="F1178" s="96" t="s">
        <v>4599</v>
      </c>
    </row>
    <row r="1179" spans="1:6" x14ac:dyDescent="0.25">
      <c r="A1179" s="97" t="s">
        <v>2405</v>
      </c>
      <c r="B1179" s="98" t="s">
        <v>2406</v>
      </c>
      <c r="C1179" s="47"/>
      <c r="D1179" s="47"/>
      <c r="E1179" s="48"/>
      <c r="F1179" s="99" t="s">
        <v>4599</v>
      </c>
    </row>
    <row r="1180" spans="1:6" x14ac:dyDescent="0.25">
      <c r="A1180" s="92" t="s">
        <v>2407</v>
      </c>
      <c r="B1180" s="93" t="s">
        <v>2408</v>
      </c>
      <c r="C1180" s="94"/>
      <c r="D1180" s="94"/>
      <c r="E1180" s="95"/>
      <c r="F1180" s="96" t="s">
        <v>4599</v>
      </c>
    </row>
    <row r="1181" spans="1:6" x14ac:dyDescent="0.25">
      <c r="A1181" s="97" t="s">
        <v>2409</v>
      </c>
      <c r="B1181" s="98" t="s">
        <v>2410</v>
      </c>
      <c r="C1181" s="47"/>
      <c r="D1181" s="47"/>
      <c r="E1181" s="48"/>
      <c r="F1181" s="99" t="s">
        <v>4599</v>
      </c>
    </row>
    <row r="1182" spans="1:6" x14ac:dyDescent="0.25">
      <c r="A1182" s="92" t="s">
        <v>2411</v>
      </c>
      <c r="B1182" s="93" t="s">
        <v>2412</v>
      </c>
      <c r="C1182" s="94"/>
      <c r="D1182" s="94"/>
      <c r="E1182" s="95"/>
      <c r="F1182" s="96" t="s">
        <v>4599</v>
      </c>
    </row>
    <row r="1183" spans="1:6" x14ac:dyDescent="0.25">
      <c r="A1183" s="97" t="s">
        <v>2413</v>
      </c>
      <c r="B1183" s="98" t="s">
        <v>2414</v>
      </c>
      <c r="C1183" s="47"/>
      <c r="D1183" s="47"/>
      <c r="E1183" s="48"/>
      <c r="F1183" s="99" t="s">
        <v>4599</v>
      </c>
    </row>
    <row r="1184" spans="1:6" x14ac:dyDescent="0.25">
      <c r="A1184" s="92" t="s">
        <v>2415</v>
      </c>
      <c r="B1184" s="93" t="s">
        <v>2416</v>
      </c>
      <c r="C1184" s="94"/>
      <c r="D1184" s="94"/>
      <c r="E1184" s="95"/>
      <c r="F1184" s="96" t="s">
        <v>4599</v>
      </c>
    </row>
    <row r="1185" spans="1:6" x14ac:dyDescent="0.25">
      <c r="A1185" s="97" t="s">
        <v>2417</v>
      </c>
      <c r="B1185" s="98" t="s">
        <v>2418</v>
      </c>
      <c r="C1185" s="47"/>
      <c r="D1185" s="47"/>
      <c r="E1185" s="48"/>
      <c r="F1185" s="99" t="s">
        <v>4599</v>
      </c>
    </row>
    <row r="1186" spans="1:6" x14ac:dyDescent="0.25">
      <c r="A1186" s="92" t="s">
        <v>2419</v>
      </c>
      <c r="B1186" s="93" t="s">
        <v>2420</v>
      </c>
      <c r="C1186" s="94"/>
      <c r="D1186" s="94"/>
      <c r="E1186" s="95"/>
      <c r="F1186" s="96" t="s">
        <v>4599</v>
      </c>
    </row>
    <row r="1187" spans="1:6" x14ac:dyDescent="0.25">
      <c r="A1187" s="97" t="s">
        <v>2421</v>
      </c>
      <c r="B1187" s="98" t="s">
        <v>2422</v>
      </c>
      <c r="C1187" s="47"/>
      <c r="D1187" s="47"/>
      <c r="E1187" s="48"/>
      <c r="F1187" s="99" t="s">
        <v>4599</v>
      </c>
    </row>
    <row r="1188" spans="1:6" x14ac:dyDescent="0.25">
      <c r="A1188" s="92" t="s">
        <v>2423</v>
      </c>
      <c r="B1188" s="93" t="s">
        <v>2424</v>
      </c>
      <c r="C1188" s="94"/>
      <c r="D1188" s="94"/>
      <c r="E1188" s="95"/>
      <c r="F1188" s="96" t="s">
        <v>4599</v>
      </c>
    </row>
    <row r="1189" spans="1:6" x14ac:dyDescent="0.25">
      <c r="A1189" s="97" t="s">
        <v>2425</v>
      </c>
      <c r="B1189" s="98" t="s">
        <v>2426</v>
      </c>
      <c r="C1189" s="47"/>
      <c r="D1189" s="47"/>
      <c r="E1189" s="48"/>
      <c r="F1189" s="99" t="s">
        <v>4599</v>
      </c>
    </row>
    <row r="1190" spans="1:6" x14ac:dyDescent="0.25">
      <c r="A1190" s="92" t="s">
        <v>2427</v>
      </c>
      <c r="B1190" s="93" t="s">
        <v>2428</v>
      </c>
      <c r="C1190" s="94"/>
      <c r="D1190" s="94"/>
      <c r="E1190" s="95"/>
      <c r="F1190" s="96" t="s">
        <v>4599</v>
      </c>
    </row>
    <row r="1191" spans="1:6" x14ac:dyDescent="0.25">
      <c r="A1191" s="97" t="s">
        <v>2429</v>
      </c>
      <c r="B1191" s="98" t="s">
        <v>2430</v>
      </c>
      <c r="C1191" s="47"/>
      <c r="D1191" s="47"/>
      <c r="E1191" s="48"/>
      <c r="F1191" s="99" t="s">
        <v>4599</v>
      </c>
    </row>
    <row r="1192" spans="1:6" x14ac:dyDescent="0.25">
      <c r="A1192" s="92" t="s">
        <v>2431</v>
      </c>
      <c r="B1192" s="93" t="s">
        <v>2432</v>
      </c>
      <c r="C1192" s="94"/>
      <c r="D1192" s="94"/>
      <c r="E1192" s="95"/>
      <c r="F1192" s="96" t="s">
        <v>4599</v>
      </c>
    </row>
    <row r="1193" spans="1:6" x14ac:dyDescent="0.25">
      <c r="A1193" s="97" t="s">
        <v>2433</v>
      </c>
      <c r="B1193" s="98" t="s">
        <v>2434</v>
      </c>
      <c r="C1193" s="47"/>
      <c r="D1193" s="47"/>
      <c r="E1193" s="48"/>
      <c r="F1193" s="99" t="s">
        <v>4599</v>
      </c>
    </row>
    <row r="1194" spans="1:6" x14ac:dyDescent="0.25">
      <c r="A1194" s="92" t="s">
        <v>2435</v>
      </c>
      <c r="B1194" s="93" t="s">
        <v>2436</v>
      </c>
      <c r="C1194" s="94"/>
      <c r="D1194" s="94"/>
      <c r="E1194" s="95"/>
      <c r="F1194" s="96" t="s">
        <v>4599</v>
      </c>
    </row>
    <row r="1195" spans="1:6" x14ac:dyDescent="0.25">
      <c r="A1195" s="97" t="s">
        <v>2437</v>
      </c>
      <c r="B1195" s="98" t="s">
        <v>2438</v>
      </c>
      <c r="C1195" s="47"/>
      <c r="D1195" s="47"/>
      <c r="E1195" s="48"/>
      <c r="F1195" s="99" t="s">
        <v>4599</v>
      </c>
    </row>
    <row r="1196" spans="1:6" x14ac:dyDescent="0.25">
      <c r="A1196" s="92" t="s">
        <v>2439</v>
      </c>
      <c r="B1196" s="93" t="s">
        <v>2440</v>
      </c>
      <c r="C1196" s="94"/>
      <c r="D1196" s="94"/>
      <c r="E1196" s="95"/>
      <c r="F1196" s="96" t="s">
        <v>4599</v>
      </c>
    </row>
    <row r="1197" spans="1:6" x14ac:dyDescent="0.25">
      <c r="A1197" s="97" t="s">
        <v>2441</v>
      </c>
      <c r="B1197" s="98" t="s">
        <v>2442</v>
      </c>
      <c r="C1197" s="47"/>
      <c r="D1197" s="47"/>
      <c r="E1197" s="48"/>
      <c r="F1197" s="99" t="s">
        <v>4599</v>
      </c>
    </row>
    <row r="1198" spans="1:6" x14ac:dyDescent="0.25">
      <c r="A1198" s="92" t="s">
        <v>2443</v>
      </c>
      <c r="B1198" s="93" t="s">
        <v>2444</v>
      </c>
      <c r="C1198" s="94"/>
      <c r="D1198" s="94"/>
      <c r="E1198" s="95"/>
      <c r="F1198" s="96" t="s">
        <v>4599</v>
      </c>
    </row>
    <row r="1199" spans="1:6" x14ac:dyDescent="0.25">
      <c r="A1199" s="97" t="s">
        <v>2445</v>
      </c>
      <c r="B1199" s="98" t="s">
        <v>2446</v>
      </c>
      <c r="C1199" s="47"/>
      <c r="D1199" s="47"/>
      <c r="E1199" s="48"/>
      <c r="F1199" s="99" t="s">
        <v>4599</v>
      </c>
    </row>
    <row r="1200" spans="1:6" x14ac:dyDescent="0.25">
      <c r="A1200" s="92" t="s">
        <v>2447</v>
      </c>
      <c r="B1200" s="93" t="s">
        <v>2448</v>
      </c>
      <c r="C1200" s="94"/>
      <c r="D1200" s="94"/>
      <c r="E1200" s="95"/>
      <c r="F1200" s="96" t="s">
        <v>4599</v>
      </c>
    </row>
    <row r="1201" spans="1:6" x14ac:dyDescent="0.25">
      <c r="A1201" s="97" t="s">
        <v>2449</v>
      </c>
      <c r="B1201" s="98" t="s">
        <v>2450</v>
      </c>
      <c r="C1201" s="47"/>
      <c r="D1201" s="47"/>
      <c r="E1201" s="48"/>
      <c r="F1201" s="99" t="s">
        <v>4599</v>
      </c>
    </row>
    <row r="1202" spans="1:6" x14ac:dyDescent="0.25">
      <c r="A1202" s="92" t="s">
        <v>2451</v>
      </c>
      <c r="B1202" s="93" t="s">
        <v>2452</v>
      </c>
      <c r="C1202" s="94"/>
      <c r="D1202" s="94"/>
      <c r="E1202" s="95"/>
      <c r="F1202" s="96" t="s">
        <v>4599</v>
      </c>
    </row>
    <row r="1203" spans="1:6" x14ac:dyDescent="0.25">
      <c r="A1203" s="97" t="s">
        <v>2453</v>
      </c>
      <c r="B1203" s="98" t="s">
        <v>2454</v>
      </c>
      <c r="C1203" s="47"/>
      <c r="D1203" s="47"/>
      <c r="E1203" s="48"/>
      <c r="F1203" s="99" t="s">
        <v>4599</v>
      </c>
    </row>
    <row r="1204" spans="1:6" x14ac:dyDescent="0.25">
      <c r="A1204" s="92" t="s">
        <v>2455</v>
      </c>
      <c r="B1204" s="93" t="s">
        <v>2456</v>
      </c>
      <c r="C1204" s="94"/>
      <c r="D1204" s="94"/>
      <c r="E1204" s="95"/>
      <c r="F1204" s="96" t="s">
        <v>4599</v>
      </c>
    </row>
    <row r="1205" spans="1:6" x14ac:dyDescent="0.25">
      <c r="A1205" s="97" t="s">
        <v>2457</v>
      </c>
      <c r="B1205" s="98" t="s">
        <v>2458</v>
      </c>
      <c r="C1205" s="47"/>
      <c r="D1205" s="47"/>
      <c r="E1205" s="48"/>
      <c r="F1205" s="99" t="s">
        <v>4599</v>
      </c>
    </row>
    <row r="1206" spans="1:6" x14ac:dyDescent="0.25">
      <c r="A1206" s="92" t="s">
        <v>2459</v>
      </c>
      <c r="B1206" s="93" t="s">
        <v>2460</v>
      </c>
      <c r="C1206" s="94"/>
      <c r="D1206" s="94"/>
      <c r="E1206" s="95"/>
      <c r="F1206" s="96" t="s">
        <v>4599</v>
      </c>
    </row>
    <row r="1207" spans="1:6" x14ac:dyDescent="0.25">
      <c r="A1207" s="97" t="s">
        <v>2461</v>
      </c>
      <c r="B1207" s="98" t="s">
        <v>2462</v>
      </c>
      <c r="C1207" s="47"/>
      <c r="D1207" s="47"/>
      <c r="E1207" s="48"/>
      <c r="F1207" s="99" t="s">
        <v>4599</v>
      </c>
    </row>
    <row r="1208" spans="1:6" x14ac:dyDescent="0.25">
      <c r="A1208" s="92" t="s">
        <v>2463</v>
      </c>
      <c r="B1208" s="93" t="s">
        <v>2464</v>
      </c>
      <c r="C1208" s="94"/>
      <c r="D1208" s="94"/>
      <c r="E1208" s="95"/>
      <c r="F1208" s="96" t="s">
        <v>4599</v>
      </c>
    </row>
    <row r="1209" spans="1:6" x14ac:dyDescent="0.25">
      <c r="A1209" s="97" t="s">
        <v>2465</v>
      </c>
      <c r="B1209" s="98" t="s">
        <v>2466</v>
      </c>
      <c r="C1209" s="47"/>
      <c r="D1209" s="47"/>
      <c r="E1209" s="48"/>
      <c r="F1209" s="99" t="s">
        <v>4599</v>
      </c>
    </row>
    <row r="1210" spans="1:6" x14ac:dyDescent="0.25">
      <c r="A1210" s="92" t="s">
        <v>2467</v>
      </c>
      <c r="B1210" s="93" t="s">
        <v>2468</v>
      </c>
      <c r="C1210" s="94"/>
      <c r="D1210" s="94"/>
      <c r="E1210" s="95"/>
      <c r="F1210" s="96" t="s">
        <v>4599</v>
      </c>
    </row>
    <row r="1211" spans="1:6" x14ac:dyDescent="0.25">
      <c r="A1211" s="97" t="s">
        <v>2469</v>
      </c>
      <c r="B1211" s="98" t="s">
        <v>2470</v>
      </c>
      <c r="C1211" s="47"/>
      <c r="D1211" s="47"/>
      <c r="E1211" s="48"/>
      <c r="F1211" s="99" t="s">
        <v>4599</v>
      </c>
    </row>
    <row r="1212" spans="1:6" x14ac:dyDescent="0.25">
      <c r="A1212" s="92" t="s">
        <v>2471</v>
      </c>
      <c r="B1212" s="93" t="s">
        <v>2472</v>
      </c>
      <c r="C1212" s="94"/>
      <c r="D1212" s="94"/>
      <c r="E1212" s="95"/>
      <c r="F1212" s="96" t="s">
        <v>4599</v>
      </c>
    </row>
    <row r="1213" spans="1:6" x14ac:dyDescent="0.25">
      <c r="A1213" s="97" t="s">
        <v>2473</v>
      </c>
      <c r="B1213" s="98" t="s">
        <v>2474</v>
      </c>
      <c r="C1213" s="47"/>
      <c r="D1213" s="47"/>
      <c r="E1213" s="48"/>
      <c r="F1213" s="99" t="s">
        <v>4599</v>
      </c>
    </row>
    <row r="1214" spans="1:6" x14ac:dyDescent="0.25">
      <c r="A1214" s="92" t="s">
        <v>2475</v>
      </c>
      <c r="B1214" s="93" t="s">
        <v>2476</v>
      </c>
      <c r="C1214" s="94"/>
      <c r="D1214" s="94"/>
      <c r="E1214" s="95"/>
      <c r="F1214" s="96" t="s">
        <v>4599</v>
      </c>
    </row>
    <row r="1215" spans="1:6" x14ac:dyDescent="0.25">
      <c r="A1215" s="97" t="s">
        <v>2477</v>
      </c>
      <c r="B1215" s="98" t="s">
        <v>2478</v>
      </c>
      <c r="C1215" s="47"/>
      <c r="D1215" s="47"/>
      <c r="E1215" s="48"/>
      <c r="F1215" s="99" t="s">
        <v>4599</v>
      </c>
    </row>
    <row r="1216" spans="1:6" x14ac:dyDescent="0.25">
      <c r="A1216" s="92" t="s">
        <v>2479</v>
      </c>
      <c r="B1216" s="93" t="s">
        <v>2480</v>
      </c>
      <c r="C1216" s="94"/>
      <c r="D1216" s="94"/>
      <c r="E1216" s="95"/>
      <c r="F1216" s="96" t="s">
        <v>4599</v>
      </c>
    </row>
    <row r="1217" spans="1:6" x14ac:dyDescent="0.25">
      <c r="A1217" s="97" t="s">
        <v>2481</v>
      </c>
      <c r="B1217" s="98" t="s">
        <v>2482</v>
      </c>
      <c r="C1217" s="47"/>
      <c r="D1217" s="47"/>
      <c r="E1217" s="48"/>
      <c r="F1217" s="99" t="s">
        <v>4599</v>
      </c>
    </row>
    <row r="1218" spans="1:6" x14ac:dyDescent="0.25">
      <c r="A1218" s="92" t="s">
        <v>2483</v>
      </c>
      <c r="B1218" s="93" t="s">
        <v>2484</v>
      </c>
      <c r="C1218" s="94"/>
      <c r="D1218" s="94"/>
      <c r="E1218" s="95"/>
      <c r="F1218" s="96" t="s">
        <v>4599</v>
      </c>
    </row>
    <row r="1219" spans="1:6" x14ac:dyDescent="0.25">
      <c r="A1219" s="97" t="s">
        <v>2485</v>
      </c>
      <c r="B1219" s="98" t="s">
        <v>2486</v>
      </c>
      <c r="C1219" s="47"/>
      <c r="D1219" s="47"/>
      <c r="E1219" s="48"/>
      <c r="F1219" s="99" t="s">
        <v>4599</v>
      </c>
    </row>
    <row r="1220" spans="1:6" x14ac:dyDescent="0.25">
      <c r="A1220" s="92" t="s">
        <v>2487</v>
      </c>
      <c r="B1220" s="93" t="s">
        <v>2488</v>
      </c>
      <c r="C1220" s="94"/>
      <c r="D1220" s="94"/>
      <c r="E1220" s="95"/>
      <c r="F1220" s="96" t="s">
        <v>4599</v>
      </c>
    </row>
    <row r="1221" spans="1:6" x14ac:dyDescent="0.25">
      <c r="A1221" s="97" t="s">
        <v>2489</v>
      </c>
      <c r="B1221" s="98" t="s">
        <v>2490</v>
      </c>
      <c r="C1221" s="47"/>
      <c r="D1221" s="47"/>
      <c r="E1221" s="48"/>
      <c r="F1221" s="99" t="s">
        <v>4599</v>
      </c>
    </row>
    <row r="1222" spans="1:6" x14ac:dyDescent="0.25">
      <c r="A1222" s="92" t="s">
        <v>2491</v>
      </c>
      <c r="B1222" s="93" t="s">
        <v>2492</v>
      </c>
      <c r="C1222" s="94"/>
      <c r="D1222" s="94"/>
      <c r="E1222" s="95"/>
      <c r="F1222" s="96" t="s">
        <v>4599</v>
      </c>
    </row>
    <row r="1223" spans="1:6" x14ac:dyDescent="0.25">
      <c r="A1223" s="97" t="s">
        <v>2493</v>
      </c>
      <c r="B1223" s="98" t="s">
        <v>2494</v>
      </c>
      <c r="C1223" s="47"/>
      <c r="D1223" s="47"/>
      <c r="E1223" s="48"/>
      <c r="F1223" s="99" t="s">
        <v>4599</v>
      </c>
    </row>
    <row r="1224" spans="1:6" x14ac:dyDescent="0.25">
      <c r="A1224" s="92" t="s">
        <v>2495</v>
      </c>
      <c r="B1224" s="93" t="s">
        <v>2496</v>
      </c>
      <c r="C1224" s="94"/>
      <c r="D1224" s="94"/>
      <c r="E1224" s="95"/>
      <c r="F1224" s="96" t="s">
        <v>4599</v>
      </c>
    </row>
    <row r="1225" spans="1:6" x14ac:dyDescent="0.25">
      <c r="A1225" s="97" t="s">
        <v>2497</v>
      </c>
      <c r="B1225" s="98" t="s">
        <v>2498</v>
      </c>
      <c r="C1225" s="47"/>
      <c r="D1225" s="47"/>
      <c r="E1225" s="48"/>
      <c r="F1225" s="99" t="s">
        <v>4599</v>
      </c>
    </row>
    <row r="1226" spans="1:6" x14ac:dyDescent="0.25">
      <c r="A1226" s="92" t="s">
        <v>2499</v>
      </c>
      <c r="B1226" s="93" t="s">
        <v>2500</v>
      </c>
      <c r="C1226" s="94"/>
      <c r="D1226" s="94"/>
      <c r="E1226" s="95"/>
      <c r="F1226" s="96" t="s">
        <v>4599</v>
      </c>
    </row>
    <row r="1227" spans="1:6" x14ac:dyDescent="0.25">
      <c r="A1227" s="97" t="s">
        <v>2501</v>
      </c>
      <c r="B1227" s="98" t="s">
        <v>2502</v>
      </c>
      <c r="C1227" s="47"/>
      <c r="D1227" s="47"/>
      <c r="E1227" s="48"/>
      <c r="F1227" s="99" t="s">
        <v>4599</v>
      </c>
    </row>
    <row r="1228" spans="1:6" x14ac:dyDescent="0.25">
      <c r="A1228" s="92" t="s">
        <v>2503</v>
      </c>
      <c r="B1228" s="93" t="s">
        <v>2504</v>
      </c>
      <c r="C1228" s="94"/>
      <c r="D1228" s="94"/>
      <c r="E1228" s="95"/>
      <c r="F1228" s="96" t="s">
        <v>4599</v>
      </c>
    </row>
    <row r="1229" spans="1:6" x14ac:dyDescent="0.25">
      <c r="A1229" s="97" t="s">
        <v>2505</v>
      </c>
      <c r="B1229" s="98" t="s">
        <v>2506</v>
      </c>
      <c r="C1229" s="47"/>
      <c r="D1229" s="47"/>
      <c r="E1229" s="48"/>
      <c r="F1229" s="99" t="s">
        <v>4599</v>
      </c>
    </row>
    <row r="1230" spans="1:6" x14ac:dyDescent="0.25">
      <c r="A1230" s="92" t="s">
        <v>2507</v>
      </c>
      <c r="B1230" s="93" t="s">
        <v>2508</v>
      </c>
      <c r="C1230" s="94"/>
      <c r="D1230" s="94"/>
      <c r="E1230" s="95"/>
      <c r="F1230" s="96" t="s">
        <v>4599</v>
      </c>
    </row>
    <row r="1231" spans="1:6" x14ac:dyDescent="0.25">
      <c r="A1231" s="97" t="s">
        <v>2509</v>
      </c>
      <c r="B1231" s="98" t="s">
        <v>2510</v>
      </c>
      <c r="C1231" s="47"/>
      <c r="D1231" s="47"/>
      <c r="E1231" s="48"/>
      <c r="F1231" s="99" t="s">
        <v>4599</v>
      </c>
    </row>
    <row r="1232" spans="1:6" x14ac:dyDescent="0.25">
      <c r="A1232" s="92" t="s">
        <v>2511</v>
      </c>
      <c r="B1232" s="93" t="s">
        <v>2512</v>
      </c>
      <c r="C1232" s="94"/>
      <c r="D1232" s="94"/>
      <c r="E1232" s="95"/>
      <c r="F1232" s="96" t="s">
        <v>4599</v>
      </c>
    </row>
    <row r="1233" spans="1:6" x14ac:dyDescent="0.25">
      <c r="A1233" s="97" t="s">
        <v>2513</v>
      </c>
      <c r="B1233" s="98" t="s">
        <v>2514</v>
      </c>
      <c r="C1233" s="47"/>
      <c r="D1233" s="47"/>
      <c r="E1233" s="48"/>
      <c r="F1233" s="99" t="s">
        <v>4599</v>
      </c>
    </row>
    <row r="1234" spans="1:6" x14ac:dyDescent="0.25">
      <c r="A1234" s="92" t="s">
        <v>2515</v>
      </c>
      <c r="B1234" s="93" t="s">
        <v>2516</v>
      </c>
      <c r="C1234" s="94"/>
      <c r="D1234" s="94"/>
      <c r="E1234" s="95"/>
      <c r="F1234" s="96" t="s">
        <v>4599</v>
      </c>
    </row>
    <row r="1235" spans="1:6" x14ac:dyDescent="0.25">
      <c r="A1235" s="97" t="s">
        <v>2517</v>
      </c>
      <c r="B1235" s="98" t="s">
        <v>2518</v>
      </c>
      <c r="C1235" s="47"/>
      <c r="D1235" s="47"/>
      <c r="E1235" s="48"/>
      <c r="F1235" s="99" t="s">
        <v>4599</v>
      </c>
    </row>
    <row r="1236" spans="1:6" x14ac:dyDescent="0.25">
      <c r="A1236" s="92" t="s">
        <v>2519</v>
      </c>
      <c r="B1236" s="93" t="s">
        <v>2520</v>
      </c>
      <c r="C1236" s="94"/>
      <c r="D1236" s="94"/>
      <c r="E1236" s="95"/>
      <c r="F1236" s="96" t="s">
        <v>4599</v>
      </c>
    </row>
    <row r="1237" spans="1:6" x14ac:dyDescent="0.25">
      <c r="A1237" s="97" t="s">
        <v>2521</v>
      </c>
      <c r="B1237" s="98" t="s">
        <v>2522</v>
      </c>
      <c r="C1237" s="47"/>
      <c r="D1237" s="47"/>
      <c r="E1237" s="48"/>
      <c r="F1237" s="99" t="s">
        <v>4599</v>
      </c>
    </row>
    <row r="1238" spans="1:6" x14ac:dyDescent="0.25">
      <c r="A1238" s="92" t="s">
        <v>2523</v>
      </c>
      <c r="B1238" s="93" t="s">
        <v>2524</v>
      </c>
      <c r="C1238" s="94"/>
      <c r="D1238" s="94"/>
      <c r="E1238" s="95"/>
      <c r="F1238" s="96" t="s">
        <v>4599</v>
      </c>
    </row>
    <row r="1239" spans="1:6" x14ac:dyDescent="0.25">
      <c r="A1239" s="97" t="s">
        <v>2525</v>
      </c>
      <c r="B1239" s="98" t="s">
        <v>2526</v>
      </c>
      <c r="C1239" s="47"/>
      <c r="D1239" s="47"/>
      <c r="E1239" s="48"/>
      <c r="F1239" s="99" t="s">
        <v>4599</v>
      </c>
    </row>
    <row r="1240" spans="1:6" x14ac:dyDescent="0.25">
      <c r="A1240" s="92" t="s">
        <v>2527</v>
      </c>
      <c r="B1240" s="93" t="s">
        <v>2528</v>
      </c>
      <c r="C1240" s="94"/>
      <c r="D1240" s="94"/>
      <c r="E1240" s="95"/>
      <c r="F1240" s="96" t="s">
        <v>4599</v>
      </c>
    </row>
    <row r="1241" spans="1:6" x14ac:dyDescent="0.25">
      <c r="A1241" s="97" t="s">
        <v>2529</v>
      </c>
      <c r="B1241" s="98" t="s">
        <v>2530</v>
      </c>
      <c r="C1241" s="47"/>
      <c r="D1241" s="47"/>
      <c r="E1241" s="48"/>
      <c r="F1241" s="99" t="s">
        <v>4599</v>
      </c>
    </row>
    <row r="1242" spans="1:6" x14ac:dyDescent="0.25">
      <c r="A1242" s="92" t="s">
        <v>2531</v>
      </c>
      <c r="B1242" s="93" t="s">
        <v>2532</v>
      </c>
      <c r="C1242" s="94"/>
      <c r="D1242" s="94"/>
      <c r="E1242" s="95"/>
      <c r="F1242" s="96" t="s">
        <v>4599</v>
      </c>
    </row>
    <row r="1243" spans="1:6" x14ac:dyDescent="0.25">
      <c r="A1243" s="97" t="s">
        <v>2533</v>
      </c>
      <c r="B1243" s="98" t="s">
        <v>2534</v>
      </c>
      <c r="C1243" s="47"/>
      <c r="D1243" s="47"/>
      <c r="E1243" s="48"/>
      <c r="F1243" s="99" t="s">
        <v>4599</v>
      </c>
    </row>
    <row r="1244" spans="1:6" x14ac:dyDescent="0.25">
      <c r="A1244" s="92" t="s">
        <v>2535</v>
      </c>
      <c r="B1244" s="93" t="s">
        <v>2536</v>
      </c>
      <c r="C1244" s="94"/>
      <c r="D1244" s="94"/>
      <c r="E1244" s="95"/>
      <c r="F1244" s="96" t="s">
        <v>4599</v>
      </c>
    </row>
    <row r="1245" spans="1:6" x14ac:dyDescent="0.25">
      <c r="A1245" s="97" t="s">
        <v>2537</v>
      </c>
      <c r="B1245" s="98" t="s">
        <v>2538</v>
      </c>
      <c r="C1245" s="47"/>
      <c r="D1245" s="47"/>
      <c r="E1245" s="48"/>
      <c r="F1245" s="99" t="s">
        <v>4599</v>
      </c>
    </row>
    <row r="1246" spans="1:6" x14ac:dyDescent="0.25">
      <c r="A1246" s="92" t="s">
        <v>2539</v>
      </c>
      <c r="B1246" s="93" t="s">
        <v>2540</v>
      </c>
      <c r="C1246" s="94"/>
      <c r="D1246" s="94"/>
      <c r="E1246" s="95"/>
      <c r="F1246" s="96" t="s">
        <v>4599</v>
      </c>
    </row>
    <row r="1247" spans="1:6" x14ac:dyDescent="0.25">
      <c r="A1247" s="97" t="s">
        <v>2541</v>
      </c>
      <c r="B1247" s="98" t="s">
        <v>2542</v>
      </c>
      <c r="C1247" s="47"/>
      <c r="D1247" s="47"/>
      <c r="E1247" s="48"/>
      <c r="F1247" s="99" t="s">
        <v>4599</v>
      </c>
    </row>
    <row r="1248" spans="1:6" x14ac:dyDescent="0.25">
      <c r="A1248" s="92" t="s">
        <v>2543</v>
      </c>
      <c r="B1248" s="93" t="s">
        <v>2544</v>
      </c>
      <c r="C1248" s="94"/>
      <c r="D1248" s="94"/>
      <c r="E1248" s="95"/>
      <c r="F1248" s="96" t="s">
        <v>4599</v>
      </c>
    </row>
    <row r="1249" spans="1:6" x14ac:dyDescent="0.25">
      <c r="A1249" s="97" t="s">
        <v>2545</v>
      </c>
      <c r="B1249" s="98" t="s">
        <v>2546</v>
      </c>
      <c r="C1249" s="47"/>
      <c r="D1249" s="47"/>
      <c r="E1249" s="48"/>
      <c r="F1249" s="99" t="s">
        <v>4599</v>
      </c>
    </row>
    <row r="1250" spans="1:6" x14ac:dyDescent="0.25">
      <c r="A1250" s="92" t="s">
        <v>2547</v>
      </c>
      <c r="B1250" s="93" t="s">
        <v>2548</v>
      </c>
      <c r="C1250" s="94"/>
      <c r="D1250" s="94"/>
      <c r="E1250" s="95"/>
      <c r="F1250" s="96" t="s">
        <v>4599</v>
      </c>
    </row>
    <row r="1251" spans="1:6" x14ac:dyDescent="0.25">
      <c r="A1251" s="97" t="s">
        <v>2549</v>
      </c>
      <c r="B1251" s="98" t="s">
        <v>2550</v>
      </c>
      <c r="C1251" s="47"/>
      <c r="D1251" s="47"/>
      <c r="E1251" s="48"/>
      <c r="F1251" s="99" t="s">
        <v>4599</v>
      </c>
    </row>
    <row r="1252" spans="1:6" x14ac:dyDescent="0.25">
      <c r="A1252" s="92" t="s">
        <v>2551</v>
      </c>
      <c r="B1252" s="93" t="s">
        <v>2552</v>
      </c>
      <c r="C1252" s="94"/>
      <c r="D1252" s="94"/>
      <c r="E1252" s="95"/>
      <c r="F1252" s="96" t="s">
        <v>4599</v>
      </c>
    </row>
    <row r="1253" spans="1:6" x14ac:dyDescent="0.25">
      <c r="A1253" s="97" t="s">
        <v>2553</v>
      </c>
      <c r="B1253" s="98" t="s">
        <v>2554</v>
      </c>
      <c r="C1253" s="47"/>
      <c r="D1253" s="47"/>
      <c r="E1253" s="48"/>
      <c r="F1253" s="99" t="s">
        <v>4599</v>
      </c>
    </row>
    <row r="1254" spans="1:6" x14ac:dyDescent="0.25">
      <c r="A1254" s="92" t="s">
        <v>2555</v>
      </c>
      <c r="B1254" s="93" t="s">
        <v>2556</v>
      </c>
      <c r="C1254" s="94"/>
      <c r="D1254" s="94"/>
      <c r="E1254" s="95"/>
      <c r="F1254" s="96" t="s">
        <v>4599</v>
      </c>
    </row>
    <row r="1255" spans="1:6" x14ac:dyDescent="0.25">
      <c r="A1255" s="97" t="s">
        <v>2557</v>
      </c>
      <c r="B1255" s="98" t="s">
        <v>2558</v>
      </c>
      <c r="C1255" s="47"/>
      <c r="D1255" s="47"/>
      <c r="E1255" s="48"/>
      <c r="F1255" s="99" t="s">
        <v>4599</v>
      </c>
    </row>
    <row r="1256" spans="1:6" x14ac:dyDescent="0.25">
      <c r="A1256" s="92" t="s">
        <v>2559</v>
      </c>
      <c r="B1256" s="93" t="s">
        <v>2560</v>
      </c>
      <c r="C1256" s="94"/>
      <c r="D1256" s="94"/>
      <c r="E1256" s="95"/>
      <c r="F1256" s="96" t="s">
        <v>4599</v>
      </c>
    </row>
    <row r="1257" spans="1:6" x14ac:dyDescent="0.25">
      <c r="A1257" s="97" t="s">
        <v>2561</v>
      </c>
      <c r="B1257" s="98" t="s">
        <v>2562</v>
      </c>
      <c r="C1257" s="47"/>
      <c r="D1257" s="47"/>
      <c r="E1257" s="48"/>
      <c r="F1257" s="99" t="s">
        <v>4599</v>
      </c>
    </row>
    <row r="1258" spans="1:6" x14ac:dyDescent="0.25">
      <c r="A1258" s="92" t="s">
        <v>2563</v>
      </c>
      <c r="B1258" s="93" t="s">
        <v>2564</v>
      </c>
      <c r="C1258" s="94"/>
      <c r="D1258" s="94"/>
      <c r="E1258" s="95"/>
      <c r="F1258" s="96" t="s">
        <v>4599</v>
      </c>
    </row>
    <row r="1259" spans="1:6" x14ac:dyDescent="0.25">
      <c r="A1259" s="97" t="s">
        <v>2565</v>
      </c>
      <c r="B1259" s="98" t="s">
        <v>2566</v>
      </c>
      <c r="C1259" s="47"/>
      <c r="D1259" s="47"/>
      <c r="E1259" s="48"/>
      <c r="F1259" s="99" t="s">
        <v>4599</v>
      </c>
    </row>
    <row r="1260" spans="1:6" x14ac:dyDescent="0.25">
      <c r="A1260" s="92" t="s">
        <v>2567</v>
      </c>
      <c r="B1260" s="93" t="s">
        <v>2568</v>
      </c>
      <c r="C1260" s="94"/>
      <c r="D1260" s="94"/>
      <c r="E1260" s="95"/>
      <c r="F1260" s="96" t="s">
        <v>4599</v>
      </c>
    </row>
    <row r="1261" spans="1:6" x14ac:dyDescent="0.25">
      <c r="A1261" s="97" t="s">
        <v>2569</v>
      </c>
      <c r="B1261" s="98" t="s">
        <v>2570</v>
      </c>
      <c r="C1261" s="47"/>
      <c r="D1261" s="47"/>
      <c r="E1261" s="48"/>
      <c r="F1261" s="99" t="s">
        <v>4599</v>
      </c>
    </row>
    <row r="1262" spans="1:6" x14ac:dyDescent="0.25">
      <c r="A1262" s="92" t="s">
        <v>2571</v>
      </c>
      <c r="B1262" s="93" t="s">
        <v>2572</v>
      </c>
      <c r="C1262" s="94"/>
      <c r="D1262" s="94"/>
      <c r="E1262" s="95"/>
      <c r="F1262" s="96" t="s">
        <v>4599</v>
      </c>
    </row>
    <row r="1263" spans="1:6" x14ac:dyDescent="0.25">
      <c r="A1263" s="97" t="s">
        <v>2573</v>
      </c>
      <c r="B1263" s="98" t="s">
        <v>2574</v>
      </c>
      <c r="C1263" s="47"/>
      <c r="D1263" s="47"/>
      <c r="E1263" s="48"/>
      <c r="F1263" s="99" t="s">
        <v>4599</v>
      </c>
    </row>
    <row r="1264" spans="1:6" x14ac:dyDescent="0.25">
      <c r="A1264" s="92" t="s">
        <v>2575</v>
      </c>
      <c r="B1264" s="93" t="s">
        <v>2576</v>
      </c>
      <c r="C1264" s="94"/>
      <c r="D1264" s="94"/>
      <c r="E1264" s="95"/>
      <c r="F1264" s="96" t="s">
        <v>4599</v>
      </c>
    </row>
    <row r="1265" spans="1:6" x14ac:dyDescent="0.25">
      <c r="A1265" s="97" t="s">
        <v>2577</v>
      </c>
      <c r="B1265" s="98" t="s">
        <v>2578</v>
      </c>
      <c r="C1265" s="47"/>
      <c r="D1265" s="47"/>
      <c r="E1265" s="48"/>
      <c r="F1265" s="99" t="s">
        <v>4599</v>
      </c>
    </row>
    <row r="1266" spans="1:6" x14ac:dyDescent="0.25">
      <c r="A1266" s="92" t="s">
        <v>2579</v>
      </c>
      <c r="B1266" s="93" t="s">
        <v>2580</v>
      </c>
      <c r="C1266" s="94"/>
      <c r="D1266" s="94"/>
      <c r="E1266" s="95"/>
      <c r="F1266" s="96" t="s">
        <v>4599</v>
      </c>
    </row>
    <row r="1267" spans="1:6" x14ac:dyDescent="0.25">
      <c r="A1267" s="97" t="s">
        <v>2581</v>
      </c>
      <c r="B1267" s="98" t="s">
        <v>2582</v>
      </c>
      <c r="C1267" s="47"/>
      <c r="D1267" s="47"/>
      <c r="E1267" s="48"/>
      <c r="F1267" s="99" t="s">
        <v>4599</v>
      </c>
    </row>
    <row r="1268" spans="1:6" x14ac:dyDescent="0.25">
      <c r="A1268" s="92" t="s">
        <v>2583</v>
      </c>
      <c r="B1268" s="93" t="s">
        <v>2584</v>
      </c>
      <c r="C1268" s="94"/>
      <c r="D1268" s="94"/>
      <c r="E1268" s="95"/>
      <c r="F1268" s="96" t="s">
        <v>4599</v>
      </c>
    </row>
    <row r="1269" spans="1:6" x14ac:dyDescent="0.25">
      <c r="A1269" s="97" t="s">
        <v>2585</v>
      </c>
      <c r="B1269" s="98" t="s">
        <v>2586</v>
      </c>
      <c r="C1269" s="47"/>
      <c r="D1269" s="47"/>
      <c r="E1269" s="48"/>
      <c r="F1269" s="99" t="s">
        <v>4599</v>
      </c>
    </row>
    <row r="1270" spans="1:6" x14ac:dyDescent="0.25">
      <c r="A1270" s="92" t="s">
        <v>2587</v>
      </c>
      <c r="B1270" s="93" t="s">
        <v>2588</v>
      </c>
      <c r="C1270" s="94"/>
      <c r="D1270" s="94"/>
      <c r="E1270" s="95"/>
      <c r="F1270" s="96" t="s">
        <v>4599</v>
      </c>
    </row>
    <row r="1271" spans="1:6" x14ac:dyDescent="0.25">
      <c r="A1271" s="97" t="s">
        <v>2589</v>
      </c>
      <c r="B1271" s="98" t="s">
        <v>2590</v>
      </c>
      <c r="C1271" s="47"/>
      <c r="D1271" s="47"/>
      <c r="E1271" s="48"/>
      <c r="F1271" s="99" t="s">
        <v>4599</v>
      </c>
    </row>
    <row r="1272" spans="1:6" x14ac:dyDescent="0.25">
      <c r="A1272" s="92" t="s">
        <v>2591</v>
      </c>
      <c r="B1272" s="93" t="s">
        <v>2592</v>
      </c>
      <c r="C1272" s="94"/>
      <c r="D1272" s="94"/>
      <c r="E1272" s="95"/>
      <c r="F1272" s="96" t="s">
        <v>4599</v>
      </c>
    </row>
    <row r="1273" spans="1:6" x14ac:dyDescent="0.25">
      <c r="A1273" s="97" t="s">
        <v>2593</v>
      </c>
      <c r="B1273" s="98" t="s">
        <v>2594</v>
      </c>
      <c r="C1273" s="47"/>
      <c r="D1273" s="47"/>
      <c r="E1273" s="48"/>
      <c r="F1273" s="99" t="s">
        <v>4599</v>
      </c>
    </row>
    <row r="1274" spans="1:6" x14ac:dyDescent="0.25">
      <c r="A1274" s="92" t="s">
        <v>2595</v>
      </c>
      <c r="B1274" s="93" t="s">
        <v>2596</v>
      </c>
      <c r="C1274" s="94"/>
      <c r="D1274" s="94"/>
      <c r="E1274" s="95"/>
      <c r="F1274" s="96" t="s">
        <v>4599</v>
      </c>
    </row>
    <row r="1275" spans="1:6" x14ac:dyDescent="0.25">
      <c r="A1275" s="97" t="s">
        <v>2597</v>
      </c>
      <c r="B1275" s="98" t="s">
        <v>2598</v>
      </c>
      <c r="C1275" s="47"/>
      <c r="D1275" s="47"/>
      <c r="E1275" s="48"/>
      <c r="F1275" s="99" t="s">
        <v>4599</v>
      </c>
    </row>
    <row r="1276" spans="1:6" x14ac:dyDescent="0.25">
      <c r="A1276" s="92" t="s">
        <v>2599</v>
      </c>
      <c r="B1276" s="93" t="s">
        <v>2600</v>
      </c>
      <c r="C1276" s="94"/>
      <c r="D1276" s="94"/>
      <c r="E1276" s="95"/>
      <c r="F1276" s="96" t="s">
        <v>4599</v>
      </c>
    </row>
    <row r="1277" spans="1:6" x14ac:dyDescent="0.25">
      <c r="A1277" s="97" t="s">
        <v>2601</v>
      </c>
      <c r="B1277" s="98" t="s">
        <v>2602</v>
      </c>
      <c r="C1277" s="47"/>
      <c r="D1277" s="47"/>
      <c r="E1277" s="48"/>
      <c r="F1277" s="99" t="s">
        <v>4599</v>
      </c>
    </row>
    <row r="1278" spans="1:6" x14ac:dyDescent="0.25">
      <c r="A1278" s="92" t="s">
        <v>2603</v>
      </c>
      <c r="B1278" s="93" t="s">
        <v>2604</v>
      </c>
      <c r="C1278" s="94"/>
      <c r="D1278" s="94"/>
      <c r="E1278" s="95"/>
      <c r="F1278" s="96" t="s">
        <v>4599</v>
      </c>
    </row>
    <row r="1279" spans="1:6" x14ac:dyDescent="0.25">
      <c r="A1279" s="97" t="s">
        <v>2605</v>
      </c>
      <c r="B1279" s="98" t="s">
        <v>2606</v>
      </c>
      <c r="C1279" s="47"/>
      <c r="D1279" s="47"/>
      <c r="E1279" s="48"/>
      <c r="F1279" s="99" t="s">
        <v>4599</v>
      </c>
    </row>
    <row r="1280" spans="1:6" x14ac:dyDescent="0.25">
      <c r="A1280" s="92" t="s">
        <v>2607</v>
      </c>
      <c r="B1280" s="93" t="s">
        <v>2608</v>
      </c>
      <c r="C1280" s="94"/>
      <c r="D1280" s="94"/>
      <c r="E1280" s="95"/>
      <c r="F1280" s="96" t="s">
        <v>4599</v>
      </c>
    </row>
    <row r="1281" spans="1:6" x14ac:dyDescent="0.25">
      <c r="A1281" s="97" t="s">
        <v>2609</v>
      </c>
      <c r="B1281" s="98" t="s">
        <v>2610</v>
      </c>
      <c r="C1281" s="47"/>
      <c r="D1281" s="47"/>
      <c r="E1281" s="48"/>
      <c r="F1281" s="99" t="s">
        <v>4599</v>
      </c>
    </row>
    <row r="1282" spans="1:6" x14ac:dyDescent="0.25">
      <c r="A1282" s="92" t="s">
        <v>2611</v>
      </c>
      <c r="B1282" s="93" t="s">
        <v>2612</v>
      </c>
      <c r="C1282" s="94"/>
      <c r="D1282" s="94"/>
      <c r="E1282" s="95"/>
      <c r="F1282" s="96" t="s">
        <v>4599</v>
      </c>
    </row>
    <row r="1283" spans="1:6" x14ac:dyDescent="0.25">
      <c r="A1283" s="97" t="s">
        <v>2613</v>
      </c>
      <c r="B1283" s="98" t="s">
        <v>2614</v>
      </c>
      <c r="C1283" s="47"/>
      <c r="D1283" s="47"/>
      <c r="E1283" s="48"/>
      <c r="F1283" s="99" t="s">
        <v>4599</v>
      </c>
    </row>
    <row r="1284" spans="1:6" x14ac:dyDescent="0.25">
      <c r="A1284" s="92" t="s">
        <v>2615</v>
      </c>
      <c r="B1284" s="93" t="s">
        <v>2616</v>
      </c>
      <c r="C1284" s="94"/>
      <c r="D1284" s="94"/>
      <c r="E1284" s="95"/>
      <c r="F1284" s="96" t="s">
        <v>4599</v>
      </c>
    </row>
    <row r="1285" spans="1:6" x14ac:dyDescent="0.25">
      <c r="A1285" s="97" t="s">
        <v>2617</v>
      </c>
      <c r="B1285" s="98" t="s">
        <v>2618</v>
      </c>
      <c r="C1285" s="47"/>
      <c r="D1285" s="47"/>
      <c r="E1285" s="48"/>
      <c r="F1285" s="99" t="s">
        <v>4599</v>
      </c>
    </row>
    <row r="1286" spans="1:6" x14ac:dyDescent="0.25">
      <c r="A1286" s="92" t="s">
        <v>2619</v>
      </c>
      <c r="B1286" s="93" t="s">
        <v>2620</v>
      </c>
      <c r="C1286" s="94"/>
      <c r="D1286" s="94"/>
      <c r="E1286" s="95"/>
      <c r="F1286" s="96" t="s">
        <v>4599</v>
      </c>
    </row>
    <row r="1287" spans="1:6" x14ac:dyDescent="0.25">
      <c r="A1287" s="97" t="s">
        <v>2621</v>
      </c>
      <c r="B1287" s="98" t="s">
        <v>2622</v>
      </c>
      <c r="C1287" s="47"/>
      <c r="D1287" s="47"/>
      <c r="E1287" s="48"/>
      <c r="F1287" s="99" t="s">
        <v>4599</v>
      </c>
    </row>
    <row r="1288" spans="1:6" x14ac:dyDescent="0.25">
      <c r="A1288" s="92" t="s">
        <v>2623</v>
      </c>
      <c r="B1288" s="93" t="s">
        <v>2624</v>
      </c>
      <c r="C1288" s="94"/>
      <c r="D1288" s="94"/>
      <c r="E1288" s="95"/>
      <c r="F1288" s="96" t="s">
        <v>4599</v>
      </c>
    </row>
    <row r="1289" spans="1:6" x14ac:dyDescent="0.25">
      <c r="A1289" s="97" t="s">
        <v>2625</v>
      </c>
      <c r="B1289" s="98" t="s">
        <v>2626</v>
      </c>
      <c r="C1289" s="47"/>
      <c r="D1289" s="47"/>
      <c r="E1289" s="48"/>
      <c r="F1289" s="99" t="s">
        <v>4599</v>
      </c>
    </row>
    <row r="1290" spans="1:6" x14ac:dyDescent="0.25">
      <c r="A1290" s="92" t="s">
        <v>2627</v>
      </c>
      <c r="B1290" s="93" t="s">
        <v>2628</v>
      </c>
      <c r="C1290" s="94"/>
      <c r="D1290" s="94"/>
      <c r="E1290" s="95"/>
      <c r="F1290" s="96" t="s">
        <v>4599</v>
      </c>
    </row>
    <row r="1291" spans="1:6" x14ac:dyDescent="0.25">
      <c r="A1291" s="97" t="s">
        <v>2629</v>
      </c>
      <c r="B1291" s="98" t="s">
        <v>2630</v>
      </c>
      <c r="C1291" s="47"/>
      <c r="D1291" s="47"/>
      <c r="E1291" s="48"/>
      <c r="F1291" s="99" t="s">
        <v>4599</v>
      </c>
    </row>
    <row r="1292" spans="1:6" x14ac:dyDescent="0.25">
      <c r="A1292" s="92" t="s">
        <v>2631</v>
      </c>
      <c r="B1292" s="93" t="s">
        <v>2632</v>
      </c>
      <c r="C1292" s="94"/>
      <c r="D1292" s="94"/>
      <c r="E1292" s="95"/>
      <c r="F1292" s="96" t="s">
        <v>4599</v>
      </c>
    </row>
    <row r="1293" spans="1:6" x14ac:dyDescent="0.25">
      <c r="A1293" s="97" t="s">
        <v>2633</v>
      </c>
      <c r="B1293" s="98" t="s">
        <v>2634</v>
      </c>
      <c r="C1293" s="47"/>
      <c r="D1293" s="47"/>
      <c r="E1293" s="48"/>
      <c r="F1293" s="99" t="s">
        <v>4599</v>
      </c>
    </row>
    <row r="1294" spans="1:6" x14ac:dyDescent="0.25">
      <c r="A1294" s="92" t="s">
        <v>2635</v>
      </c>
      <c r="B1294" s="93" t="s">
        <v>2636</v>
      </c>
      <c r="C1294" s="94"/>
      <c r="D1294" s="94"/>
      <c r="E1294" s="95"/>
      <c r="F1294" s="96" t="s">
        <v>4599</v>
      </c>
    </row>
    <row r="1295" spans="1:6" x14ac:dyDescent="0.25">
      <c r="A1295" s="97" t="s">
        <v>2637</v>
      </c>
      <c r="B1295" s="98" t="s">
        <v>2638</v>
      </c>
      <c r="C1295" s="47"/>
      <c r="D1295" s="47"/>
      <c r="E1295" s="48"/>
      <c r="F1295" s="99" t="s">
        <v>4599</v>
      </c>
    </row>
    <row r="1296" spans="1:6" x14ac:dyDescent="0.25">
      <c r="A1296" s="92" t="s">
        <v>2639</v>
      </c>
      <c r="B1296" s="93" t="s">
        <v>2640</v>
      </c>
      <c r="C1296" s="94"/>
      <c r="D1296" s="94"/>
      <c r="E1296" s="95"/>
      <c r="F1296" s="96" t="s">
        <v>4599</v>
      </c>
    </row>
    <row r="1297" spans="1:6" x14ac:dyDescent="0.25">
      <c r="A1297" s="97" t="s">
        <v>2641</v>
      </c>
      <c r="B1297" s="98" t="s">
        <v>2642</v>
      </c>
      <c r="C1297" s="47"/>
      <c r="D1297" s="47"/>
      <c r="E1297" s="48"/>
      <c r="F1297" s="99" t="s">
        <v>4599</v>
      </c>
    </row>
    <row r="1298" spans="1:6" x14ac:dyDescent="0.25">
      <c r="A1298" s="92" t="s">
        <v>2643</v>
      </c>
      <c r="B1298" s="93" t="s">
        <v>2644</v>
      </c>
      <c r="C1298" s="94"/>
      <c r="D1298" s="94"/>
      <c r="E1298" s="95"/>
      <c r="F1298" s="96" t="s">
        <v>4599</v>
      </c>
    </row>
    <row r="1299" spans="1:6" x14ac:dyDescent="0.25">
      <c r="A1299" s="97" t="s">
        <v>2645</v>
      </c>
      <c r="B1299" s="98" t="s">
        <v>2646</v>
      </c>
      <c r="C1299" s="47"/>
      <c r="D1299" s="47"/>
      <c r="E1299" s="48"/>
      <c r="F1299" s="99" t="s">
        <v>4599</v>
      </c>
    </row>
    <row r="1300" spans="1:6" x14ac:dyDescent="0.25">
      <c r="A1300" s="92" t="s">
        <v>2647</v>
      </c>
      <c r="B1300" s="93" t="s">
        <v>2648</v>
      </c>
      <c r="C1300" s="94"/>
      <c r="D1300" s="94"/>
      <c r="E1300" s="95"/>
      <c r="F1300" s="96" t="s">
        <v>4599</v>
      </c>
    </row>
    <row r="1301" spans="1:6" x14ac:dyDescent="0.25">
      <c r="A1301" s="97" t="s">
        <v>2649</v>
      </c>
      <c r="B1301" s="98" t="s">
        <v>2650</v>
      </c>
      <c r="C1301" s="47"/>
      <c r="D1301" s="47"/>
      <c r="E1301" s="48"/>
      <c r="F1301" s="99" t="s">
        <v>4599</v>
      </c>
    </row>
    <row r="1302" spans="1:6" x14ac:dyDescent="0.25">
      <c r="A1302" s="92" t="s">
        <v>2651</v>
      </c>
      <c r="B1302" s="93" t="s">
        <v>2652</v>
      </c>
      <c r="C1302" s="94"/>
      <c r="D1302" s="94"/>
      <c r="E1302" s="95"/>
      <c r="F1302" s="96" t="s">
        <v>4599</v>
      </c>
    </row>
    <row r="1303" spans="1:6" x14ac:dyDescent="0.25">
      <c r="A1303" s="97" t="s">
        <v>2653</v>
      </c>
      <c r="B1303" s="98" t="s">
        <v>2654</v>
      </c>
      <c r="C1303" s="47"/>
      <c r="D1303" s="47"/>
      <c r="E1303" s="48"/>
      <c r="F1303" s="99" t="s">
        <v>4599</v>
      </c>
    </row>
    <row r="1304" spans="1:6" x14ac:dyDescent="0.25">
      <c r="A1304" s="92" t="s">
        <v>2655</v>
      </c>
      <c r="B1304" s="93" t="s">
        <v>2656</v>
      </c>
      <c r="C1304" s="94"/>
      <c r="D1304" s="94"/>
      <c r="E1304" s="95"/>
      <c r="F1304" s="96" t="s">
        <v>4599</v>
      </c>
    </row>
    <row r="1305" spans="1:6" x14ac:dyDescent="0.25">
      <c r="A1305" s="97" t="s">
        <v>2657</v>
      </c>
      <c r="B1305" s="98" t="s">
        <v>2658</v>
      </c>
      <c r="C1305" s="47"/>
      <c r="D1305" s="47"/>
      <c r="E1305" s="48"/>
      <c r="F1305" s="99" t="s">
        <v>4599</v>
      </c>
    </row>
    <row r="1306" spans="1:6" x14ac:dyDescent="0.25">
      <c r="A1306" s="92" t="s">
        <v>2659</v>
      </c>
      <c r="B1306" s="93" t="s">
        <v>2660</v>
      </c>
      <c r="C1306" s="94"/>
      <c r="D1306" s="94"/>
      <c r="E1306" s="95"/>
      <c r="F1306" s="96" t="s">
        <v>4599</v>
      </c>
    </row>
    <row r="1307" spans="1:6" x14ac:dyDescent="0.25">
      <c r="A1307" s="97" t="s">
        <v>2661</v>
      </c>
      <c r="B1307" s="98" t="s">
        <v>2662</v>
      </c>
      <c r="C1307" s="47"/>
      <c r="D1307" s="47"/>
      <c r="E1307" s="48"/>
      <c r="F1307" s="99" t="s">
        <v>4599</v>
      </c>
    </row>
    <row r="1308" spans="1:6" x14ac:dyDescent="0.25">
      <c r="A1308" s="92" t="s">
        <v>2663</v>
      </c>
      <c r="B1308" s="93" t="s">
        <v>2664</v>
      </c>
      <c r="C1308" s="94"/>
      <c r="D1308" s="94"/>
      <c r="E1308" s="95"/>
      <c r="F1308" s="96" t="s">
        <v>4599</v>
      </c>
    </row>
    <row r="1309" spans="1:6" x14ac:dyDescent="0.25">
      <c r="A1309" s="97" t="s">
        <v>2665</v>
      </c>
      <c r="B1309" s="98" t="s">
        <v>2666</v>
      </c>
      <c r="C1309" s="47"/>
      <c r="D1309" s="47"/>
      <c r="E1309" s="48"/>
      <c r="F1309" s="99" t="s">
        <v>4599</v>
      </c>
    </row>
    <row r="1310" spans="1:6" x14ac:dyDescent="0.25">
      <c r="A1310" s="92" t="s">
        <v>2667</v>
      </c>
      <c r="B1310" s="93" t="s">
        <v>2668</v>
      </c>
      <c r="C1310" s="94"/>
      <c r="D1310" s="94"/>
      <c r="E1310" s="95"/>
      <c r="F1310" s="96" t="s">
        <v>4599</v>
      </c>
    </row>
    <row r="1311" spans="1:6" x14ac:dyDescent="0.25">
      <c r="A1311" s="97" t="s">
        <v>2669</v>
      </c>
      <c r="B1311" s="98" t="s">
        <v>2670</v>
      </c>
      <c r="C1311" s="47"/>
      <c r="D1311" s="47"/>
      <c r="E1311" s="48"/>
      <c r="F1311" s="99" t="s">
        <v>4599</v>
      </c>
    </row>
    <row r="1312" spans="1:6" x14ac:dyDescent="0.25">
      <c r="A1312" s="92" t="s">
        <v>2671</v>
      </c>
      <c r="B1312" s="93" t="s">
        <v>2672</v>
      </c>
      <c r="C1312" s="94"/>
      <c r="D1312" s="94"/>
      <c r="E1312" s="95"/>
      <c r="F1312" s="96" t="s">
        <v>4599</v>
      </c>
    </row>
    <row r="1313" spans="1:6" x14ac:dyDescent="0.25">
      <c r="A1313" s="97" t="s">
        <v>2673</v>
      </c>
      <c r="B1313" s="98" t="s">
        <v>2674</v>
      </c>
      <c r="C1313" s="47"/>
      <c r="D1313" s="47"/>
      <c r="E1313" s="48"/>
      <c r="F1313" s="99" t="s">
        <v>4599</v>
      </c>
    </row>
    <row r="1314" spans="1:6" x14ac:dyDescent="0.25">
      <c r="A1314" s="92" t="s">
        <v>2675</v>
      </c>
      <c r="B1314" s="93" t="s">
        <v>2676</v>
      </c>
      <c r="C1314" s="94"/>
      <c r="D1314" s="94"/>
      <c r="E1314" s="95"/>
      <c r="F1314" s="96" t="s">
        <v>4599</v>
      </c>
    </row>
    <row r="1315" spans="1:6" x14ac:dyDescent="0.25">
      <c r="A1315" s="97" t="s">
        <v>2677</v>
      </c>
      <c r="B1315" s="98" t="s">
        <v>2678</v>
      </c>
      <c r="C1315" s="47"/>
      <c r="D1315" s="47"/>
      <c r="E1315" s="48"/>
      <c r="F1315" s="99" t="s">
        <v>4599</v>
      </c>
    </row>
    <row r="1316" spans="1:6" x14ac:dyDescent="0.25">
      <c r="A1316" s="92" t="s">
        <v>2679</v>
      </c>
      <c r="B1316" s="93" t="s">
        <v>2680</v>
      </c>
      <c r="C1316" s="94"/>
      <c r="D1316" s="94"/>
      <c r="E1316" s="95"/>
      <c r="F1316" s="96" t="s">
        <v>4599</v>
      </c>
    </row>
    <row r="1317" spans="1:6" x14ac:dyDescent="0.25">
      <c r="A1317" s="97" t="s">
        <v>2681</v>
      </c>
      <c r="B1317" s="98" t="s">
        <v>2682</v>
      </c>
      <c r="C1317" s="47"/>
      <c r="D1317" s="47"/>
      <c r="E1317" s="48"/>
      <c r="F1317" s="99" t="s">
        <v>4599</v>
      </c>
    </row>
    <row r="1318" spans="1:6" x14ac:dyDescent="0.25">
      <c r="A1318" s="92" t="s">
        <v>2683</v>
      </c>
      <c r="B1318" s="93" t="s">
        <v>2684</v>
      </c>
      <c r="C1318" s="94"/>
      <c r="D1318" s="94"/>
      <c r="E1318" s="95"/>
      <c r="F1318" s="96" t="s">
        <v>4599</v>
      </c>
    </row>
    <row r="1319" spans="1:6" x14ac:dyDescent="0.25">
      <c r="A1319" s="97" t="s">
        <v>2685</v>
      </c>
      <c r="B1319" s="98" t="s">
        <v>2686</v>
      </c>
      <c r="C1319" s="47"/>
      <c r="D1319" s="47"/>
      <c r="E1319" s="48"/>
      <c r="F1319" s="99" t="s">
        <v>4599</v>
      </c>
    </row>
    <row r="1320" spans="1:6" x14ac:dyDescent="0.25">
      <c r="A1320" s="92" t="s">
        <v>2687</v>
      </c>
      <c r="B1320" s="93" t="s">
        <v>2688</v>
      </c>
      <c r="C1320" s="94"/>
      <c r="D1320" s="94"/>
      <c r="E1320" s="95"/>
      <c r="F1320" s="96" t="s">
        <v>4599</v>
      </c>
    </row>
    <row r="1321" spans="1:6" x14ac:dyDescent="0.25">
      <c r="A1321" s="97" t="s">
        <v>2689</v>
      </c>
      <c r="B1321" s="98" t="s">
        <v>2690</v>
      </c>
      <c r="C1321" s="47"/>
      <c r="D1321" s="47"/>
      <c r="E1321" s="48"/>
      <c r="F1321" s="99" t="s">
        <v>4599</v>
      </c>
    </row>
    <row r="1322" spans="1:6" x14ac:dyDescent="0.25">
      <c r="A1322" s="92" t="s">
        <v>2691</v>
      </c>
      <c r="B1322" s="93" t="s">
        <v>2692</v>
      </c>
      <c r="C1322" s="94"/>
      <c r="D1322" s="94"/>
      <c r="E1322" s="95"/>
      <c r="F1322" s="96" t="s">
        <v>4599</v>
      </c>
    </row>
    <row r="1323" spans="1:6" x14ac:dyDescent="0.25">
      <c r="A1323" s="97" t="s">
        <v>2693</v>
      </c>
      <c r="B1323" s="98" t="s">
        <v>2694</v>
      </c>
      <c r="C1323" s="47"/>
      <c r="D1323" s="47"/>
      <c r="E1323" s="48"/>
      <c r="F1323" s="99" t="s">
        <v>4599</v>
      </c>
    </row>
    <row r="1324" spans="1:6" x14ac:dyDescent="0.25">
      <c r="A1324" s="92" t="s">
        <v>2695</v>
      </c>
      <c r="B1324" s="93" t="s">
        <v>2696</v>
      </c>
      <c r="C1324" s="94"/>
      <c r="D1324" s="94"/>
      <c r="E1324" s="95"/>
      <c r="F1324" s="96" t="s">
        <v>4599</v>
      </c>
    </row>
    <row r="1325" spans="1:6" x14ac:dyDescent="0.25">
      <c r="A1325" s="97" t="s">
        <v>2697</v>
      </c>
      <c r="B1325" s="98" t="s">
        <v>2698</v>
      </c>
      <c r="C1325" s="47"/>
      <c r="D1325" s="47"/>
      <c r="E1325" s="48"/>
      <c r="F1325" s="99" t="s">
        <v>4599</v>
      </c>
    </row>
    <row r="1326" spans="1:6" x14ac:dyDescent="0.25">
      <c r="A1326" s="92" t="s">
        <v>2699</v>
      </c>
      <c r="B1326" s="93" t="s">
        <v>2700</v>
      </c>
      <c r="C1326" s="94"/>
      <c r="D1326" s="94"/>
      <c r="E1326" s="95"/>
      <c r="F1326" s="96" t="s">
        <v>4599</v>
      </c>
    </row>
    <row r="1327" spans="1:6" x14ac:dyDescent="0.25">
      <c r="A1327" s="97" t="s">
        <v>2701</v>
      </c>
      <c r="B1327" s="98" t="s">
        <v>2702</v>
      </c>
      <c r="C1327" s="47"/>
      <c r="D1327" s="47"/>
      <c r="E1327" s="48"/>
      <c r="F1327" s="99" t="s">
        <v>4599</v>
      </c>
    </row>
    <row r="1328" spans="1:6" x14ac:dyDescent="0.25">
      <c r="A1328" s="92" t="s">
        <v>2703</v>
      </c>
      <c r="B1328" s="93" t="s">
        <v>2704</v>
      </c>
      <c r="C1328" s="94"/>
      <c r="D1328" s="94"/>
      <c r="E1328" s="95"/>
      <c r="F1328" s="96" t="s">
        <v>4599</v>
      </c>
    </row>
    <row r="1329" spans="1:6" x14ac:dyDescent="0.25">
      <c r="A1329" s="97" t="s">
        <v>2705</v>
      </c>
      <c r="B1329" s="98" t="s">
        <v>2706</v>
      </c>
      <c r="C1329" s="47"/>
      <c r="D1329" s="47"/>
      <c r="E1329" s="48"/>
      <c r="F1329" s="99" t="s">
        <v>4599</v>
      </c>
    </row>
    <row r="1330" spans="1:6" x14ac:dyDescent="0.25">
      <c r="A1330" s="92" t="s">
        <v>2707</v>
      </c>
      <c r="B1330" s="93" t="s">
        <v>2708</v>
      </c>
      <c r="C1330" s="94"/>
      <c r="D1330" s="94"/>
      <c r="E1330" s="95"/>
      <c r="F1330" s="96" t="s">
        <v>4599</v>
      </c>
    </row>
    <row r="1331" spans="1:6" x14ac:dyDescent="0.25">
      <c r="A1331" s="97" t="s">
        <v>2709</v>
      </c>
      <c r="B1331" s="98" t="s">
        <v>2710</v>
      </c>
      <c r="C1331" s="47"/>
      <c r="D1331" s="47"/>
      <c r="E1331" s="48"/>
      <c r="F1331" s="99" t="s">
        <v>4599</v>
      </c>
    </row>
    <row r="1332" spans="1:6" x14ac:dyDescent="0.25">
      <c r="A1332" s="92" t="s">
        <v>2711</v>
      </c>
      <c r="B1332" s="93" t="s">
        <v>2712</v>
      </c>
      <c r="C1332" s="94"/>
      <c r="D1332" s="94"/>
      <c r="E1332" s="95"/>
      <c r="F1332" s="96" t="s">
        <v>4599</v>
      </c>
    </row>
    <row r="1333" spans="1:6" x14ac:dyDescent="0.25">
      <c r="A1333" s="97" t="s">
        <v>2713</v>
      </c>
      <c r="B1333" s="98" t="s">
        <v>2714</v>
      </c>
      <c r="C1333" s="47"/>
      <c r="D1333" s="47"/>
      <c r="E1333" s="48"/>
      <c r="F1333" s="99" t="s">
        <v>4599</v>
      </c>
    </row>
    <row r="1334" spans="1:6" x14ac:dyDescent="0.25">
      <c r="A1334" s="92" t="s">
        <v>2715</v>
      </c>
      <c r="B1334" s="93" t="s">
        <v>2716</v>
      </c>
      <c r="C1334" s="94"/>
      <c r="D1334" s="94"/>
      <c r="E1334" s="95"/>
      <c r="F1334" s="96" t="s">
        <v>4599</v>
      </c>
    </row>
    <row r="1335" spans="1:6" x14ac:dyDescent="0.25">
      <c r="A1335" s="97" t="s">
        <v>2717</v>
      </c>
      <c r="B1335" s="98" t="s">
        <v>2718</v>
      </c>
      <c r="C1335" s="47"/>
      <c r="D1335" s="47"/>
      <c r="E1335" s="48"/>
      <c r="F1335" s="99" t="s">
        <v>4599</v>
      </c>
    </row>
    <row r="1336" spans="1:6" x14ac:dyDescent="0.25">
      <c r="A1336" s="92" t="s">
        <v>2719</v>
      </c>
      <c r="B1336" s="93" t="s">
        <v>2720</v>
      </c>
      <c r="C1336" s="94"/>
      <c r="D1336" s="94"/>
      <c r="E1336" s="95"/>
      <c r="F1336" s="96" t="s">
        <v>4599</v>
      </c>
    </row>
    <row r="1337" spans="1:6" x14ac:dyDescent="0.25">
      <c r="A1337" s="97" t="s">
        <v>2721</v>
      </c>
      <c r="B1337" s="98" t="s">
        <v>2722</v>
      </c>
      <c r="C1337" s="47"/>
      <c r="D1337" s="47"/>
      <c r="E1337" s="48"/>
      <c r="F1337" s="99" t="s">
        <v>4599</v>
      </c>
    </row>
    <row r="1338" spans="1:6" x14ac:dyDescent="0.25">
      <c r="A1338" s="92" t="s">
        <v>2723</v>
      </c>
      <c r="B1338" s="93" t="s">
        <v>2724</v>
      </c>
      <c r="C1338" s="94"/>
      <c r="D1338" s="94"/>
      <c r="E1338" s="95"/>
      <c r="F1338" s="96" t="s">
        <v>4599</v>
      </c>
    </row>
    <row r="1339" spans="1:6" x14ac:dyDescent="0.25">
      <c r="A1339" s="97" t="s">
        <v>2725</v>
      </c>
      <c r="B1339" s="98" t="s">
        <v>2726</v>
      </c>
      <c r="C1339" s="47"/>
      <c r="D1339" s="47"/>
      <c r="E1339" s="48"/>
      <c r="F1339" s="99" t="s">
        <v>4599</v>
      </c>
    </row>
    <row r="1340" spans="1:6" x14ac:dyDescent="0.25">
      <c r="A1340" s="92" t="s">
        <v>2727</v>
      </c>
      <c r="B1340" s="93" t="s">
        <v>2728</v>
      </c>
      <c r="C1340" s="94"/>
      <c r="D1340" s="94"/>
      <c r="E1340" s="95"/>
      <c r="F1340" s="96" t="s">
        <v>4599</v>
      </c>
    </row>
    <row r="1341" spans="1:6" x14ac:dyDescent="0.25">
      <c r="A1341" s="97" t="s">
        <v>2729</v>
      </c>
      <c r="B1341" s="98" t="s">
        <v>2730</v>
      </c>
      <c r="C1341" s="47"/>
      <c r="D1341" s="47"/>
      <c r="E1341" s="48"/>
      <c r="F1341" s="99" t="s">
        <v>4599</v>
      </c>
    </row>
    <row r="1342" spans="1:6" x14ac:dyDescent="0.25">
      <c r="A1342" s="92" t="s">
        <v>2731</v>
      </c>
      <c r="B1342" s="93" t="s">
        <v>2732</v>
      </c>
      <c r="C1342" s="94"/>
      <c r="D1342" s="94"/>
      <c r="E1342" s="95"/>
      <c r="F1342" s="96" t="s">
        <v>4599</v>
      </c>
    </row>
    <row r="1343" spans="1:6" x14ac:dyDescent="0.25">
      <c r="A1343" s="97" t="s">
        <v>2733</v>
      </c>
      <c r="B1343" s="98" t="s">
        <v>2734</v>
      </c>
      <c r="C1343" s="47"/>
      <c r="D1343" s="47"/>
      <c r="E1343" s="48"/>
      <c r="F1343" s="99" t="s">
        <v>4599</v>
      </c>
    </row>
    <row r="1344" spans="1:6" x14ac:dyDescent="0.25">
      <c r="A1344" s="92" t="s">
        <v>2735</v>
      </c>
      <c r="B1344" s="93" t="s">
        <v>2736</v>
      </c>
      <c r="C1344" s="94"/>
      <c r="D1344" s="94"/>
      <c r="E1344" s="95"/>
      <c r="F1344" s="96" t="s">
        <v>4599</v>
      </c>
    </row>
    <row r="1345" spans="1:6" x14ac:dyDescent="0.25">
      <c r="A1345" s="97" t="s">
        <v>2737</v>
      </c>
      <c r="B1345" s="98" t="s">
        <v>2738</v>
      </c>
      <c r="C1345" s="47"/>
      <c r="D1345" s="47"/>
      <c r="E1345" s="48"/>
      <c r="F1345" s="99" t="s">
        <v>4599</v>
      </c>
    </row>
    <row r="1346" spans="1:6" x14ac:dyDescent="0.25">
      <c r="A1346" s="92" t="s">
        <v>2739</v>
      </c>
      <c r="B1346" s="93" t="s">
        <v>2740</v>
      </c>
      <c r="C1346" s="94"/>
      <c r="D1346" s="94"/>
      <c r="E1346" s="95"/>
      <c r="F1346" s="96" t="s">
        <v>4599</v>
      </c>
    </row>
    <row r="1347" spans="1:6" x14ac:dyDescent="0.25">
      <c r="A1347" s="97" t="s">
        <v>2741</v>
      </c>
      <c r="B1347" s="98" t="s">
        <v>2742</v>
      </c>
      <c r="C1347" s="47"/>
      <c r="D1347" s="47"/>
      <c r="E1347" s="48"/>
      <c r="F1347" s="99" t="s">
        <v>4599</v>
      </c>
    </row>
    <row r="1348" spans="1:6" x14ac:dyDescent="0.25">
      <c r="A1348" s="92" t="s">
        <v>2743</v>
      </c>
      <c r="B1348" s="93" t="s">
        <v>2744</v>
      </c>
      <c r="C1348" s="94"/>
      <c r="D1348" s="94"/>
      <c r="E1348" s="95"/>
      <c r="F1348" s="96" t="s">
        <v>4599</v>
      </c>
    </row>
    <row r="1349" spans="1:6" x14ac:dyDescent="0.25">
      <c r="A1349" s="97" t="s">
        <v>2745</v>
      </c>
      <c r="B1349" s="98" t="s">
        <v>2746</v>
      </c>
      <c r="C1349" s="47"/>
      <c r="D1349" s="47"/>
      <c r="E1349" s="48"/>
      <c r="F1349" s="99" t="s">
        <v>4599</v>
      </c>
    </row>
    <row r="1350" spans="1:6" x14ac:dyDescent="0.25">
      <c r="A1350" s="92" t="s">
        <v>2747</v>
      </c>
      <c r="B1350" s="93" t="s">
        <v>2748</v>
      </c>
      <c r="C1350" s="94"/>
      <c r="D1350" s="94"/>
      <c r="E1350" s="95"/>
      <c r="F1350" s="96" t="s">
        <v>4599</v>
      </c>
    </row>
    <row r="1351" spans="1:6" x14ac:dyDescent="0.25">
      <c r="A1351" s="97" t="s">
        <v>2749</v>
      </c>
      <c r="B1351" s="98" t="s">
        <v>2750</v>
      </c>
      <c r="C1351" s="47"/>
      <c r="D1351" s="47"/>
      <c r="E1351" s="48"/>
      <c r="F1351" s="99" t="s">
        <v>4599</v>
      </c>
    </row>
    <row r="1352" spans="1:6" x14ac:dyDescent="0.25">
      <c r="A1352" s="92" t="s">
        <v>2751</v>
      </c>
      <c r="B1352" s="93" t="s">
        <v>2752</v>
      </c>
      <c r="C1352" s="94"/>
      <c r="D1352" s="94"/>
      <c r="E1352" s="95"/>
      <c r="F1352" s="96" t="s">
        <v>4599</v>
      </c>
    </row>
    <row r="1353" spans="1:6" x14ac:dyDescent="0.25">
      <c r="A1353" s="97" t="s">
        <v>2753</v>
      </c>
      <c r="B1353" s="98" t="s">
        <v>2754</v>
      </c>
      <c r="C1353" s="47"/>
      <c r="D1353" s="47"/>
      <c r="E1353" s="48"/>
      <c r="F1353" s="99" t="s">
        <v>4599</v>
      </c>
    </row>
    <row r="1354" spans="1:6" x14ac:dyDescent="0.25">
      <c r="A1354" s="92" t="s">
        <v>2755</v>
      </c>
      <c r="B1354" s="93" t="s">
        <v>2756</v>
      </c>
      <c r="C1354" s="94"/>
      <c r="D1354" s="94"/>
      <c r="E1354" s="95"/>
      <c r="F1354" s="96" t="s">
        <v>4599</v>
      </c>
    </row>
    <row r="1355" spans="1:6" x14ac:dyDescent="0.25">
      <c r="A1355" s="97" t="s">
        <v>2757</v>
      </c>
      <c r="B1355" s="98" t="s">
        <v>2758</v>
      </c>
      <c r="C1355" s="47"/>
      <c r="D1355" s="47"/>
      <c r="E1355" s="48"/>
      <c r="F1355" s="99" t="s">
        <v>4599</v>
      </c>
    </row>
    <row r="1356" spans="1:6" x14ac:dyDescent="0.25">
      <c r="A1356" s="92" t="s">
        <v>2759</v>
      </c>
      <c r="B1356" s="93" t="s">
        <v>2760</v>
      </c>
      <c r="C1356" s="94"/>
      <c r="D1356" s="94"/>
      <c r="E1356" s="95"/>
      <c r="F1356" s="96" t="s">
        <v>4599</v>
      </c>
    </row>
    <row r="1357" spans="1:6" x14ac:dyDescent="0.25">
      <c r="A1357" s="97" t="s">
        <v>2761</v>
      </c>
      <c r="B1357" s="98" t="s">
        <v>2762</v>
      </c>
      <c r="C1357" s="47"/>
      <c r="D1357" s="47"/>
      <c r="E1357" s="48"/>
      <c r="F1357" s="99" t="s">
        <v>4599</v>
      </c>
    </row>
    <row r="1358" spans="1:6" x14ac:dyDescent="0.25">
      <c r="A1358" s="92" t="s">
        <v>2763</v>
      </c>
      <c r="B1358" s="93" t="s">
        <v>2764</v>
      </c>
      <c r="C1358" s="94"/>
      <c r="D1358" s="94"/>
      <c r="E1358" s="95"/>
      <c r="F1358" s="96" t="s">
        <v>4599</v>
      </c>
    </row>
    <row r="1359" spans="1:6" x14ac:dyDescent="0.25">
      <c r="A1359" s="97" t="s">
        <v>2765</v>
      </c>
      <c r="B1359" s="98" t="s">
        <v>2766</v>
      </c>
      <c r="C1359" s="47"/>
      <c r="D1359" s="47"/>
      <c r="E1359" s="48"/>
      <c r="F1359" s="99" t="s">
        <v>4599</v>
      </c>
    </row>
    <row r="1360" spans="1:6" x14ac:dyDescent="0.25">
      <c r="A1360" s="92" t="s">
        <v>2767</v>
      </c>
      <c r="B1360" s="93" t="s">
        <v>2768</v>
      </c>
      <c r="C1360" s="94"/>
      <c r="D1360" s="94"/>
      <c r="E1360" s="95"/>
      <c r="F1360" s="96" t="s">
        <v>4599</v>
      </c>
    </row>
    <row r="1361" spans="1:6" x14ac:dyDescent="0.25">
      <c r="A1361" s="97" t="s">
        <v>2769</v>
      </c>
      <c r="B1361" s="98" t="s">
        <v>2770</v>
      </c>
      <c r="C1361" s="47"/>
      <c r="D1361" s="47"/>
      <c r="E1361" s="48"/>
      <c r="F1361" s="99" t="s">
        <v>4599</v>
      </c>
    </row>
    <row r="1362" spans="1:6" x14ac:dyDescent="0.25">
      <c r="A1362" s="92" t="s">
        <v>2771</v>
      </c>
      <c r="B1362" s="93" t="s">
        <v>2772</v>
      </c>
      <c r="C1362" s="94"/>
      <c r="D1362" s="94"/>
      <c r="E1362" s="95"/>
      <c r="F1362" s="96" t="s">
        <v>4599</v>
      </c>
    </row>
    <row r="1363" spans="1:6" x14ac:dyDescent="0.25">
      <c r="A1363" s="97" t="s">
        <v>2773</v>
      </c>
      <c r="B1363" s="98" t="s">
        <v>2774</v>
      </c>
      <c r="C1363" s="47"/>
      <c r="D1363" s="47"/>
      <c r="E1363" s="48"/>
      <c r="F1363" s="99" t="s">
        <v>4599</v>
      </c>
    </row>
    <row r="1364" spans="1:6" x14ac:dyDescent="0.25">
      <c r="A1364" s="92" t="s">
        <v>2775</v>
      </c>
      <c r="B1364" s="93" t="s">
        <v>2776</v>
      </c>
      <c r="C1364" s="94"/>
      <c r="D1364" s="94"/>
      <c r="E1364" s="95"/>
      <c r="F1364" s="96" t="s">
        <v>4599</v>
      </c>
    </row>
    <row r="1365" spans="1:6" x14ac:dyDescent="0.25">
      <c r="A1365" s="97" t="s">
        <v>2777</v>
      </c>
      <c r="B1365" s="98" t="s">
        <v>2778</v>
      </c>
      <c r="C1365" s="47"/>
      <c r="D1365" s="47"/>
      <c r="E1365" s="48"/>
      <c r="F1365" s="99" t="s">
        <v>4599</v>
      </c>
    </row>
    <row r="1366" spans="1:6" x14ac:dyDescent="0.25">
      <c r="A1366" s="92" t="s">
        <v>2779</v>
      </c>
      <c r="B1366" s="93" t="s">
        <v>2780</v>
      </c>
      <c r="C1366" s="94"/>
      <c r="D1366" s="94"/>
      <c r="E1366" s="95"/>
      <c r="F1366" s="96" t="s">
        <v>4599</v>
      </c>
    </row>
    <row r="1367" spans="1:6" x14ac:dyDescent="0.25">
      <c r="A1367" s="97" t="s">
        <v>2781</v>
      </c>
      <c r="B1367" s="98" t="s">
        <v>2782</v>
      </c>
      <c r="C1367" s="47"/>
      <c r="D1367" s="47"/>
      <c r="E1367" s="48"/>
      <c r="F1367" s="99" t="s">
        <v>4599</v>
      </c>
    </row>
    <row r="1368" spans="1:6" x14ac:dyDescent="0.25">
      <c r="A1368" s="92" t="s">
        <v>2783</v>
      </c>
      <c r="B1368" s="93" t="s">
        <v>2784</v>
      </c>
      <c r="C1368" s="94"/>
      <c r="D1368" s="94"/>
      <c r="E1368" s="95"/>
      <c r="F1368" s="96" t="s">
        <v>4599</v>
      </c>
    </row>
    <row r="1369" spans="1:6" x14ac:dyDescent="0.25">
      <c r="A1369" s="97" t="s">
        <v>2785</v>
      </c>
      <c r="B1369" s="98" t="s">
        <v>2786</v>
      </c>
      <c r="C1369" s="47"/>
      <c r="D1369" s="47"/>
      <c r="E1369" s="48"/>
      <c r="F1369" s="99" t="s">
        <v>4599</v>
      </c>
    </row>
    <row r="1370" spans="1:6" x14ac:dyDescent="0.25">
      <c r="A1370" s="92" t="s">
        <v>2787</v>
      </c>
      <c r="B1370" s="93" t="s">
        <v>2788</v>
      </c>
      <c r="C1370" s="94"/>
      <c r="D1370" s="94"/>
      <c r="E1370" s="95"/>
      <c r="F1370" s="96" t="s">
        <v>4599</v>
      </c>
    </row>
    <row r="1371" spans="1:6" x14ac:dyDescent="0.25">
      <c r="A1371" s="97" t="s">
        <v>2789</v>
      </c>
      <c r="B1371" s="98" t="s">
        <v>2790</v>
      </c>
      <c r="C1371" s="47"/>
      <c r="D1371" s="47"/>
      <c r="E1371" s="48"/>
      <c r="F1371" s="99" t="s">
        <v>4599</v>
      </c>
    </row>
    <row r="1372" spans="1:6" x14ac:dyDescent="0.25">
      <c r="A1372" s="92" t="s">
        <v>2791</v>
      </c>
      <c r="B1372" s="93" t="s">
        <v>2792</v>
      </c>
      <c r="C1372" s="94"/>
      <c r="D1372" s="94"/>
      <c r="E1372" s="95"/>
      <c r="F1372" s="96" t="s">
        <v>4599</v>
      </c>
    </row>
    <row r="1373" spans="1:6" x14ac:dyDescent="0.25">
      <c r="A1373" s="97" t="s">
        <v>2793</v>
      </c>
      <c r="B1373" s="98" t="s">
        <v>2794</v>
      </c>
      <c r="C1373" s="47"/>
      <c r="D1373" s="47"/>
      <c r="E1373" s="48"/>
      <c r="F1373" s="99" t="s">
        <v>4599</v>
      </c>
    </row>
    <row r="1374" spans="1:6" x14ac:dyDescent="0.25">
      <c r="A1374" s="92" t="s">
        <v>2795</v>
      </c>
      <c r="B1374" s="93" t="s">
        <v>2796</v>
      </c>
      <c r="C1374" s="94"/>
      <c r="D1374" s="94"/>
      <c r="E1374" s="95"/>
      <c r="F1374" s="96" t="s">
        <v>4599</v>
      </c>
    </row>
    <row r="1375" spans="1:6" x14ac:dyDescent="0.25">
      <c r="A1375" s="97" t="s">
        <v>2797</v>
      </c>
      <c r="B1375" s="98" t="s">
        <v>2798</v>
      </c>
      <c r="C1375" s="47"/>
      <c r="D1375" s="47"/>
      <c r="E1375" s="48"/>
      <c r="F1375" s="99" t="s">
        <v>4599</v>
      </c>
    </row>
    <row r="1376" spans="1:6" x14ac:dyDescent="0.25">
      <c r="A1376" s="92" t="s">
        <v>2799</v>
      </c>
      <c r="B1376" s="93" t="s">
        <v>2800</v>
      </c>
      <c r="C1376" s="94"/>
      <c r="D1376" s="94"/>
      <c r="E1376" s="95"/>
      <c r="F1376" s="96" t="s">
        <v>4599</v>
      </c>
    </row>
    <row r="1377" spans="1:6" x14ac:dyDescent="0.25">
      <c r="A1377" s="97" t="s">
        <v>2801</v>
      </c>
      <c r="B1377" s="98" t="s">
        <v>2802</v>
      </c>
      <c r="C1377" s="47"/>
      <c r="D1377" s="47"/>
      <c r="E1377" s="48"/>
      <c r="F1377" s="99" t="s">
        <v>4599</v>
      </c>
    </row>
    <row r="1378" spans="1:6" x14ac:dyDescent="0.25">
      <c r="A1378" s="92" t="s">
        <v>2803</v>
      </c>
      <c r="B1378" s="93" t="s">
        <v>2804</v>
      </c>
      <c r="C1378" s="94"/>
      <c r="D1378" s="94"/>
      <c r="E1378" s="95"/>
      <c r="F1378" s="96" t="s">
        <v>4599</v>
      </c>
    </row>
    <row r="1379" spans="1:6" x14ac:dyDescent="0.25">
      <c r="A1379" s="97" t="s">
        <v>2805</v>
      </c>
      <c r="B1379" s="98" t="s">
        <v>2806</v>
      </c>
      <c r="C1379" s="47"/>
      <c r="D1379" s="47"/>
      <c r="E1379" s="48"/>
      <c r="F1379" s="99" t="s">
        <v>4599</v>
      </c>
    </row>
    <row r="1380" spans="1:6" x14ac:dyDescent="0.25">
      <c r="A1380" s="92" t="s">
        <v>2807</v>
      </c>
      <c r="B1380" s="93" t="s">
        <v>2808</v>
      </c>
      <c r="C1380" s="94"/>
      <c r="D1380" s="94"/>
      <c r="E1380" s="95"/>
      <c r="F1380" s="96" t="s">
        <v>4599</v>
      </c>
    </row>
    <row r="1381" spans="1:6" x14ac:dyDescent="0.25">
      <c r="A1381" s="97" t="s">
        <v>2809</v>
      </c>
      <c r="B1381" s="98" t="s">
        <v>2810</v>
      </c>
      <c r="C1381" s="47"/>
      <c r="D1381" s="47"/>
      <c r="E1381" s="48"/>
      <c r="F1381" s="99" t="s">
        <v>4599</v>
      </c>
    </row>
    <row r="1382" spans="1:6" x14ac:dyDescent="0.25">
      <c r="A1382" s="92" t="s">
        <v>2811</v>
      </c>
      <c r="B1382" s="93" t="s">
        <v>2812</v>
      </c>
      <c r="C1382" s="94"/>
      <c r="D1382" s="94"/>
      <c r="E1382" s="95"/>
      <c r="F1382" s="96" t="s">
        <v>4599</v>
      </c>
    </row>
    <row r="1383" spans="1:6" x14ac:dyDescent="0.25">
      <c r="A1383" s="97" t="s">
        <v>2813</v>
      </c>
      <c r="B1383" s="98" t="s">
        <v>2814</v>
      </c>
      <c r="C1383" s="47"/>
      <c r="D1383" s="47"/>
      <c r="E1383" s="48"/>
      <c r="F1383" s="99" t="s">
        <v>4599</v>
      </c>
    </row>
    <row r="1384" spans="1:6" x14ac:dyDescent="0.25">
      <c r="A1384" s="92" t="s">
        <v>2815</v>
      </c>
      <c r="B1384" s="93" t="s">
        <v>2816</v>
      </c>
      <c r="C1384" s="94"/>
      <c r="D1384" s="94"/>
      <c r="E1384" s="95"/>
      <c r="F1384" s="96" t="s">
        <v>4599</v>
      </c>
    </row>
    <row r="1385" spans="1:6" x14ac:dyDescent="0.25">
      <c r="A1385" s="97" t="s">
        <v>2817</v>
      </c>
      <c r="B1385" s="98" t="s">
        <v>2818</v>
      </c>
      <c r="C1385" s="47"/>
      <c r="D1385" s="47"/>
      <c r="E1385" s="48"/>
      <c r="F1385" s="99" t="s">
        <v>4599</v>
      </c>
    </row>
    <row r="1386" spans="1:6" x14ac:dyDescent="0.25">
      <c r="A1386" s="92" t="s">
        <v>2819</v>
      </c>
      <c r="B1386" s="93" t="s">
        <v>2820</v>
      </c>
      <c r="C1386" s="94"/>
      <c r="D1386" s="94"/>
      <c r="E1386" s="95"/>
      <c r="F1386" s="96" t="s">
        <v>4599</v>
      </c>
    </row>
    <row r="1387" spans="1:6" x14ac:dyDescent="0.25">
      <c r="A1387" s="97" t="s">
        <v>2821</v>
      </c>
      <c r="B1387" s="98" t="s">
        <v>2822</v>
      </c>
      <c r="C1387" s="47"/>
      <c r="D1387" s="47"/>
      <c r="E1387" s="48"/>
      <c r="F1387" s="99" t="s">
        <v>4599</v>
      </c>
    </row>
    <row r="1388" spans="1:6" x14ac:dyDescent="0.25">
      <c r="A1388" s="92" t="s">
        <v>2823</v>
      </c>
      <c r="B1388" s="93" t="s">
        <v>2824</v>
      </c>
      <c r="C1388" s="94"/>
      <c r="D1388" s="94"/>
      <c r="E1388" s="95"/>
      <c r="F1388" s="96" t="s">
        <v>4599</v>
      </c>
    </row>
    <row r="1389" spans="1:6" x14ac:dyDescent="0.25">
      <c r="A1389" s="97" t="s">
        <v>2825</v>
      </c>
      <c r="B1389" s="98" t="s">
        <v>2826</v>
      </c>
      <c r="C1389" s="47"/>
      <c r="D1389" s="47"/>
      <c r="E1389" s="48"/>
      <c r="F1389" s="99" t="s">
        <v>4599</v>
      </c>
    </row>
    <row r="1390" spans="1:6" x14ac:dyDescent="0.25">
      <c r="A1390" s="92" t="s">
        <v>2827</v>
      </c>
      <c r="B1390" s="93" t="s">
        <v>2828</v>
      </c>
      <c r="C1390" s="94"/>
      <c r="D1390" s="94"/>
      <c r="E1390" s="95"/>
      <c r="F1390" s="96" t="s">
        <v>4599</v>
      </c>
    </row>
    <row r="1391" spans="1:6" x14ac:dyDescent="0.25">
      <c r="A1391" s="97" t="s">
        <v>2829</v>
      </c>
      <c r="B1391" s="98" t="s">
        <v>2830</v>
      </c>
      <c r="C1391" s="47"/>
      <c r="D1391" s="47"/>
      <c r="E1391" s="48"/>
      <c r="F1391" s="99" t="s">
        <v>4599</v>
      </c>
    </row>
    <row r="1392" spans="1:6" x14ac:dyDescent="0.25">
      <c r="A1392" s="92" t="s">
        <v>2831</v>
      </c>
      <c r="B1392" s="93" t="s">
        <v>2832</v>
      </c>
      <c r="C1392" s="94"/>
      <c r="D1392" s="94"/>
      <c r="E1392" s="95"/>
      <c r="F1392" s="96" t="s">
        <v>4599</v>
      </c>
    </row>
    <row r="1393" spans="1:6" x14ac:dyDescent="0.25">
      <c r="A1393" s="97" t="s">
        <v>2833</v>
      </c>
      <c r="B1393" s="98" t="s">
        <v>2834</v>
      </c>
      <c r="C1393" s="47"/>
      <c r="D1393" s="47"/>
      <c r="E1393" s="48"/>
      <c r="F1393" s="99" t="s">
        <v>4599</v>
      </c>
    </row>
    <row r="1394" spans="1:6" x14ac:dyDescent="0.25">
      <c r="A1394" s="92" t="s">
        <v>2835</v>
      </c>
      <c r="B1394" s="93" t="s">
        <v>2836</v>
      </c>
      <c r="C1394" s="94"/>
      <c r="D1394" s="94"/>
      <c r="E1394" s="95"/>
      <c r="F1394" s="96" t="s">
        <v>4599</v>
      </c>
    </row>
    <row r="1395" spans="1:6" x14ac:dyDescent="0.25">
      <c r="A1395" s="97" t="s">
        <v>2837</v>
      </c>
      <c r="B1395" s="98" t="s">
        <v>2838</v>
      </c>
      <c r="C1395" s="47"/>
      <c r="D1395" s="47"/>
      <c r="E1395" s="48"/>
      <c r="F1395" s="99" t="s">
        <v>4599</v>
      </c>
    </row>
    <row r="1396" spans="1:6" x14ac:dyDescent="0.25">
      <c r="A1396" s="92" t="s">
        <v>2839</v>
      </c>
      <c r="B1396" s="93" t="s">
        <v>2840</v>
      </c>
      <c r="C1396" s="94"/>
      <c r="D1396" s="94"/>
      <c r="E1396" s="95"/>
      <c r="F1396" s="96" t="s">
        <v>4599</v>
      </c>
    </row>
    <row r="1397" spans="1:6" x14ac:dyDescent="0.25">
      <c r="A1397" s="97" t="s">
        <v>2841</v>
      </c>
      <c r="B1397" s="98" t="s">
        <v>2842</v>
      </c>
      <c r="C1397" s="47"/>
      <c r="D1397" s="47"/>
      <c r="E1397" s="48"/>
      <c r="F1397" s="99" t="s">
        <v>4599</v>
      </c>
    </row>
    <row r="1398" spans="1:6" x14ac:dyDescent="0.25">
      <c r="A1398" s="92" t="s">
        <v>2843</v>
      </c>
      <c r="B1398" s="93" t="s">
        <v>2844</v>
      </c>
      <c r="C1398" s="94"/>
      <c r="D1398" s="94"/>
      <c r="E1398" s="95"/>
      <c r="F1398" s="96" t="s">
        <v>4599</v>
      </c>
    </row>
    <row r="1399" spans="1:6" x14ac:dyDescent="0.25">
      <c r="A1399" s="97" t="s">
        <v>2845</v>
      </c>
      <c r="B1399" s="98" t="s">
        <v>2846</v>
      </c>
      <c r="C1399" s="47"/>
      <c r="D1399" s="47"/>
      <c r="E1399" s="48"/>
      <c r="F1399" s="99" t="s">
        <v>4599</v>
      </c>
    </row>
    <row r="1400" spans="1:6" x14ac:dyDescent="0.25">
      <c r="A1400" s="92" t="s">
        <v>2847</v>
      </c>
      <c r="B1400" s="93" t="s">
        <v>2848</v>
      </c>
      <c r="C1400" s="94"/>
      <c r="D1400" s="94"/>
      <c r="E1400" s="95"/>
      <c r="F1400" s="96" t="s">
        <v>4599</v>
      </c>
    </row>
    <row r="1401" spans="1:6" x14ac:dyDescent="0.25">
      <c r="A1401" s="97" t="s">
        <v>2849</v>
      </c>
      <c r="B1401" s="98" t="s">
        <v>2850</v>
      </c>
      <c r="C1401" s="47"/>
      <c r="D1401" s="47"/>
      <c r="E1401" s="48"/>
      <c r="F1401" s="99" t="s">
        <v>4599</v>
      </c>
    </row>
    <row r="1402" spans="1:6" x14ac:dyDescent="0.25">
      <c r="A1402" s="92" t="s">
        <v>2851</v>
      </c>
      <c r="B1402" s="93" t="s">
        <v>2852</v>
      </c>
      <c r="C1402" s="94"/>
      <c r="D1402" s="94"/>
      <c r="E1402" s="95"/>
      <c r="F1402" s="96" t="s">
        <v>4599</v>
      </c>
    </row>
    <row r="1403" spans="1:6" x14ac:dyDescent="0.25">
      <c r="A1403" s="97" t="s">
        <v>2853</v>
      </c>
      <c r="B1403" s="98" t="s">
        <v>2854</v>
      </c>
      <c r="C1403" s="47"/>
      <c r="D1403" s="47"/>
      <c r="E1403" s="48"/>
      <c r="F1403" s="99" t="s">
        <v>4599</v>
      </c>
    </row>
    <row r="1404" spans="1:6" x14ac:dyDescent="0.25">
      <c r="A1404" s="92" t="s">
        <v>2855</v>
      </c>
      <c r="B1404" s="93" t="s">
        <v>2856</v>
      </c>
      <c r="C1404" s="94"/>
      <c r="D1404" s="94"/>
      <c r="E1404" s="95"/>
      <c r="F1404" s="96" t="s">
        <v>4599</v>
      </c>
    </row>
    <row r="1405" spans="1:6" x14ac:dyDescent="0.25">
      <c r="A1405" s="97" t="s">
        <v>2857</v>
      </c>
      <c r="B1405" s="98" t="s">
        <v>2858</v>
      </c>
      <c r="C1405" s="47"/>
      <c r="D1405" s="47"/>
      <c r="E1405" s="48"/>
      <c r="F1405" s="99" t="s">
        <v>4599</v>
      </c>
    </row>
    <row r="1406" spans="1:6" x14ac:dyDescent="0.25">
      <c r="A1406" s="92" t="s">
        <v>2859</v>
      </c>
      <c r="B1406" s="93" t="s">
        <v>2860</v>
      </c>
      <c r="C1406" s="94"/>
      <c r="D1406" s="94"/>
      <c r="E1406" s="95"/>
      <c r="F1406" s="96" t="s">
        <v>4599</v>
      </c>
    </row>
    <row r="1407" spans="1:6" x14ac:dyDescent="0.25">
      <c r="A1407" s="97" t="s">
        <v>2861</v>
      </c>
      <c r="B1407" s="98" t="s">
        <v>2862</v>
      </c>
      <c r="C1407" s="47"/>
      <c r="D1407" s="47"/>
      <c r="E1407" s="48"/>
      <c r="F1407" s="99" t="s">
        <v>4599</v>
      </c>
    </row>
    <row r="1408" spans="1:6" x14ac:dyDescent="0.25">
      <c r="A1408" s="92" t="s">
        <v>2863</v>
      </c>
      <c r="B1408" s="93" t="s">
        <v>2864</v>
      </c>
      <c r="C1408" s="94"/>
      <c r="D1408" s="94"/>
      <c r="E1408" s="95"/>
      <c r="F1408" s="96" t="s">
        <v>4599</v>
      </c>
    </row>
    <row r="1409" spans="1:6" x14ac:dyDescent="0.25">
      <c r="A1409" s="97" t="s">
        <v>2865</v>
      </c>
      <c r="B1409" s="98" t="s">
        <v>2866</v>
      </c>
      <c r="C1409" s="47"/>
      <c r="D1409" s="47"/>
      <c r="E1409" s="48"/>
      <c r="F1409" s="99" t="s">
        <v>4599</v>
      </c>
    </row>
    <row r="1410" spans="1:6" x14ac:dyDescent="0.25">
      <c r="A1410" s="92" t="s">
        <v>2867</v>
      </c>
      <c r="B1410" s="93" t="s">
        <v>2868</v>
      </c>
      <c r="C1410" s="94"/>
      <c r="D1410" s="94"/>
      <c r="E1410" s="95"/>
      <c r="F1410" s="96" t="s">
        <v>4599</v>
      </c>
    </row>
    <row r="1411" spans="1:6" x14ac:dyDescent="0.25">
      <c r="A1411" s="97" t="s">
        <v>2869</v>
      </c>
      <c r="B1411" s="98" t="s">
        <v>2870</v>
      </c>
      <c r="C1411" s="47"/>
      <c r="D1411" s="47"/>
      <c r="E1411" s="48"/>
      <c r="F1411" s="99" t="s">
        <v>4599</v>
      </c>
    </row>
    <row r="1412" spans="1:6" x14ac:dyDescent="0.25">
      <c r="A1412" s="92" t="s">
        <v>2871</v>
      </c>
      <c r="B1412" s="93" t="s">
        <v>2872</v>
      </c>
      <c r="C1412" s="94"/>
      <c r="D1412" s="94"/>
      <c r="E1412" s="95"/>
      <c r="F1412" s="96" t="s">
        <v>4599</v>
      </c>
    </row>
    <row r="1413" spans="1:6" x14ac:dyDescent="0.25">
      <c r="A1413" s="97" t="s">
        <v>2873</v>
      </c>
      <c r="B1413" s="98" t="s">
        <v>2874</v>
      </c>
      <c r="C1413" s="47"/>
      <c r="D1413" s="47"/>
      <c r="E1413" s="48"/>
      <c r="F1413" s="99" t="s">
        <v>4599</v>
      </c>
    </row>
    <row r="1414" spans="1:6" x14ac:dyDescent="0.25">
      <c r="A1414" s="92" t="s">
        <v>2875</v>
      </c>
      <c r="B1414" s="93" t="s">
        <v>2876</v>
      </c>
      <c r="C1414" s="94"/>
      <c r="D1414" s="94"/>
      <c r="E1414" s="95"/>
      <c r="F1414" s="96" t="s">
        <v>4599</v>
      </c>
    </row>
    <row r="1415" spans="1:6" x14ac:dyDescent="0.25">
      <c r="A1415" s="97" t="s">
        <v>2877</v>
      </c>
      <c r="B1415" s="98" t="s">
        <v>2878</v>
      </c>
      <c r="C1415" s="47"/>
      <c r="D1415" s="47"/>
      <c r="E1415" s="48"/>
      <c r="F1415" s="99" t="s">
        <v>4599</v>
      </c>
    </row>
    <row r="1416" spans="1:6" x14ac:dyDescent="0.25">
      <c r="A1416" s="92" t="s">
        <v>2879</v>
      </c>
      <c r="B1416" s="93" t="s">
        <v>2880</v>
      </c>
      <c r="C1416" s="94"/>
      <c r="D1416" s="94"/>
      <c r="E1416" s="95"/>
      <c r="F1416" s="96" t="s">
        <v>4599</v>
      </c>
    </row>
    <row r="1417" spans="1:6" x14ac:dyDescent="0.25">
      <c r="A1417" s="97" t="s">
        <v>2881</v>
      </c>
      <c r="B1417" s="98" t="s">
        <v>2882</v>
      </c>
      <c r="C1417" s="47"/>
      <c r="D1417" s="47"/>
      <c r="E1417" s="48"/>
      <c r="F1417" s="99" t="s">
        <v>4599</v>
      </c>
    </row>
    <row r="1418" spans="1:6" x14ac:dyDescent="0.25">
      <c r="A1418" s="92" t="s">
        <v>2883</v>
      </c>
      <c r="B1418" s="93" t="s">
        <v>2884</v>
      </c>
      <c r="C1418" s="94"/>
      <c r="D1418" s="94"/>
      <c r="E1418" s="95"/>
      <c r="F1418" s="96" t="s">
        <v>4599</v>
      </c>
    </row>
    <row r="1419" spans="1:6" x14ac:dyDescent="0.25">
      <c r="A1419" s="97" t="s">
        <v>2885</v>
      </c>
      <c r="B1419" s="98" t="s">
        <v>2886</v>
      </c>
      <c r="C1419" s="47"/>
      <c r="D1419" s="47"/>
      <c r="E1419" s="48"/>
      <c r="F1419" s="99" t="s">
        <v>4599</v>
      </c>
    </row>
    <row r="1420" spans="1:6" x14ac:dyDescent="0.25">
      <c r="A1420" s="92" t="s">
        <v>2887</v>
      </c>
      <c r="B1420" s="93" t="s">
        <v>2888</v>
      </c>
      <c r="C1420" s="94"/>
      <c r="D1420" s="94"/>
      <c r="E1420" s="95"/>
      <c r="F1420" s="96" t="s">
        <v>4599</v>
      </c>
    </row>
    <row r="1421" spans="1:6" x14ac:dyDescent="0.25">
      <c r="A1421" s="97" t="s">
        <v>2889</v>
      </c>
      <c r="B1421" s="98" t="s">
        <v>2890</v>
      </c>
      <c r="C1421" s="47"/>
      <c r="D1421" s="47"/>
      <c r="E1421" s="48"/>
      <c r="F1421" s="99" t="s">
        <v>4599</v>
      </c>
    </row>
    <row r="1422" spans="1:6" x14ac:dyDescent="0.25">
      <c r="A1422" s="92" t="s">
        <v>2891</v>
      </c>
      <c r="B1422" s="93" t="s">
        <v>2892</v>
      </c>
      <c r="C1422" s="94"/>
      <c r="D1422" s="94"/>
      <c r="E1422" s="95"/>
      <c r="F1422" s="96" t="s">
        <v>4599</v>
      </c>
    </row>
    <row r="1423" spans="1:6" x14ac:dyDescent="0.25">
      <c r="A1423" s="97" t="s">
        <v>2893</v>
      </c>
      <c r="B1423" s="98" t="s">
        <v>2894</v>
      </c>
      <c r="C1423" s="47"/>
      <c r="D1423" s="47"/>
      <c r="E1423" s="48"/>
      <c r="F1423" s="99" t="s">
        <v>4599</v>
      </c>
    </row>
    <row r="1424" spans="1:6" x14ac:dyDescent="0.25">
      <c r="A1424" s="92" t="s">
        <v>2895</v>
      </c>
      <c r="B1424" s="93" t="s">
        <v>2896</v>
      </c>
      <c r="C1424" s="94"/>
      <c r="D1424" s="94"/>
      <c r="E1424" s="95"/>
      <c r="F1424" s="96" t="s">
        <v>4599</v>
      </c>
    </row>
    <row r="1425" spans="1:6" x14ac:dyDescent="0.25">
      <c r="A1425" s="97" t="s">
        <v>2897</v>
      </c>
      <c r="B1425" s="98" t="s">
        <v>2898</v>
      </c>
      <c r="C1425" s="47"/>
      <c r="D1425" s="47"/>
      <c r="E1425" s="48"/>
      <c r="F1425" s="99" t="s">
        <v>4599</v>
      </c>
    </row>
    <row r="1426" spans="1:6" x14ac:dyDescent="0.25">
      <c r="A1426" s="92" t="s">
        <v>2899</v>
      </c>
      <c r="B1426" s="93" t="s">
        <v>2900</v>
      </c>
      <c r="C1426" s="94"/>
      <c r="D1426" s="94"/>
      <c r="E1426" s="95"/>
      <c r="F1426" s="96" t="s">
        <v>4599</v>
      </c>
    </row>
    <row r="1427" spans="1:6" x14ac:dyDescent="0.25">
      <c r="A1427" s="97" t="s">
        <v>2901</v>
      </c>
      <c r="B1427" s="98" t="s">
        <v>2902</v>
      </c>
      <c r="C1427" s="47"/>
      <c r="D1427" s="47"/>
      <c r="E1427" s="48"/>
      <c r="F1427" s="99" t="s">
        <v>4599</v>
      </c>
    </row>
    <row r="1428" spans="1:6" x14ac:dyDescent="0.25">
      <c r="A1428" s="92" t="s">
        <v>2903</v>
      </c>
      <c r="B1428" s="93" t="s">
        <v>2904</v>
      </c>
      <c r="C1428" s="94"/>
      <c r="D1428" s="94"/>
      <c r="E1428" s="95"/>
      <c r="F1428" s="96" t="s">
        <v>4599</v>
      </c>
    </row>
    <row r="1429" spans="1:6" x14ac:dyDescent="0.25">
      <c r="A1429" s="97" t="s">
        <v>2905</v>
      </c>
      <c r="B1429" s="98" t="s">
        <v>2906</v>
      </c>
      <c r="C1429" s="47"/>
      <c r="D1429" s="47"/>
      <c r="E1429" s="48"/>
      <c r="F1429" s="99" t="s">
        <v>4599</v>
      </c>
    </row>
    <row r="1430" spans="1:6" x14ac:dyDescent="0.25">
      <c r="A1430" s="92" t="s">
        <v>2907</v>
      </c>
      <c r="B1430" s="93" t="s">
        <v>2908</v>
      </c>
      <c r="C1430" s="94"/>
      <c r="D1430" s="94"/>
      <c r="E1430" s="95"/>
      <c r="F1430" s="96" t="s">
        <v>4599</v>
      </c>
    </row>
    <row r="1431" spans="1:6" x14ac:dyDescent="0.25">
      <c r="A1431" s="97" t="s">
        <v>2909</v>
      </c>
      <c r="B1431" s="98" t="s">
        <v>2910</v>
      </c>
      <c r="C1431" s="47"/>
      <c r="D1431" s="47"/>
      <c r="E1431" s="48"/>
      <c r="F1431" s="99" t="s">
        <v>4599</v>
      </c>
    </row>
    <row r="1432" spans="1:6" x14ac:dyDescent="0.25">
      <c r="A1432" s="92" t="s">
        <v>2911</v>
      </c>
      <c r="B1432" s="93" t="s">
        <v>2912</v>
      </c>
      <c r="C1432" s="94"/>
      <c r="D1432" s="94"/>
      <c r="E1432" s="95"/>
      <c r="F1432" s="96" t="s">
        <v>4599</v>
      </c>
    </row>
    <row r="1433" spans="1:6" x14ac:dyDescent="0.25">
      <c r="A1433" s="97" t="s">
        <v>2913</v>
      </c>
      <c r="B1433" s="98" t="s">
        <v>2914</v>
      </c>
      <c r="C1433" s="47"/>
      <c r="D1433" s="47"/>
      <c r="E1433" s="48"/>
      <c r="F1433" s="99" t="s">
        <v>4599</v>
      </c>
    </row>
    <row r="1434" spans="1:6" x14ac:dyDescent="0.25">
      <c r="A1434" s="92" t="s">
        <v>2915</v>
      </c>
      <c r="B1434" s="93" t="s">
        <v>2916</v>
      </c>
      <c r="C1434" s="94"/>
      <c r="D1434" s="94"/>
      <c r="E1434" s="95"/>
      <c r="F1434" s="96" t="s">
        <v>4599</v>
      </c>
    </row>
    <row r="1435" spans="1:6" x14ac:dyDescent="0.25">
      <c r="A1435" s="97" t="s">
        <v>2917</v>
      </c>
      <c r="B1435" s="98" t="s">
        <v>2918</v>
      </c>
      <c r="C1435" s="47"/>
      <c r="D1435" s="47"/>
      <c r="E1435" s="48"/>
      <c r="F1435" s="99" t="s">
        <v>4599</v>
      </c>
    </row>
    <row r="1436" spans="1:6" x14ac:dyDescent="0.25">
      <c r="A1436" s="92" t="s">
        <v>2919</v>
      </c>
      <c r="B1436" s="93" t="s">
        <v>2920</v>
      </c>
      <c r="C1436" s="94"/>
      <c r="D1436" s="94"/>
      <c r="E1436" s="95"/>
      <c r="F1436" s="96" t="s">
        <v>4599</v>
      </c>
    </row>
    <row r="1437" spans="1:6" x14ac:dyDescent="0.25">
      <c r="A1437" s="97" t="s">
        <v>2921</v>
      </c>
      <c r="B1437" s="98" t="s">
        <v>2922</v>
      </c>
      <c r="C1437" s="47"/>
      <c r="D1437" s="47"/>
      <c r="E1437" s="48"/>
      <c r="F1437" s="99" t="s">
        <v>4599</v>
      </c>
    </row>
    <row r="1438" spans="1:6" x14ac:dyDescent="0.25">
      <c r="A1438" s="92" t="s">
        <v>2923</v>
      </c>
      <c r="B1438" s="93" t="s">
        <v>2924</v>
      </c>
      <c r="C1438" s="94"/>
      <c r="D1438" s="94"/>
      <c r="E1438" s="95"/>
      <c r="F1438" s="96" t="s">
        <v>4599</v>
      </c>
    </row>
    <row r="1439" spans="1:6" x14ac:dyDescent="0.25">
      <c r="A1439" s="97" t="s">
        <v>2925</v>
      </c>
      <c r="B1439" s="98" t="s">
        <v>2926</v>
      </c>
      <c r="C1439" s="47"/>
      <c r="D1439" s="47"/>
      <c r="E1439" s="48"/>
      <c r="F1439" s="99" t="s">
        <v>4599</v>
      </c>
    </row>
    <row r="1440" spans="1:6" x14ac:dyDescent="0.25">
      <c r="A1440" s="92" t="s">
        <v>2927</v>
      </c>
      <c r="B1440" s="93" t="s">
        <v>2928</v>
      </c>
      <c r="C1440" s="94"/>
      <c r="D1440" s="94"/>
      <c r="E1440" s="95"/>
      <c r="F1440" s="96" t="s">
        <v>4599</v>
      </c>
    </row>
    <row r="1441" spans="1:6" x14ac:dyDescent="0.25">
      <c r="A1441" s="97" t="s">
        <v>2929</v>
      </c>
      <c r="B1441" s="98" t="s">
        <v>2930</v>
      </c>
      <c r="C1441" s="47"/>
      <c r="D1441" s="47"/>
      <c r="E1441" s="48"/>
      <c r="F1441" s="99" t="s">
        <v>4599</v>
      </c>
    </row>
    <row r="1442" spans="1:6" x14ac:dyDescent="0.25">
      <c r="A1442" s="92" t="s">
        <v>2931</v>
      </c>
      <c r="B1442" s="93" t="s">
        <v>2932</v>
      </c>
      <c r="C1442" s="94"/>
      <c r="D1442" s="94"/>
      <c r="E1442" s="95"/>
      <c r="F1442" s="96" t="s">
        <v>4599</v>
      </c>
    </row>
    <row r="1443" spans="1:6" x14ac:dyDescent="0.25">
      <c r="A1443" s="97" t="s">
        <v>2933</v>
      </c>
      <c r="B1443" s="98" t="s">
        <v>2934</v>
      </c>
      <c r="C1443" s="47"/>
      <c r="D1443" s="47"/>
      <c r="E1443" s="48"/>
      <c r="F1443" s="99" t="s">
        <v>4599</v>
      </c>
    </row>
    <row r="1444" spans="1:6" x14ac:dyDescent="0.25">
      <c r="A1444" s="92" t="s">
        <v>2935</v>
      </c>
      <c r="B1444" s="93" t="s">
        <v>2936</v>
      </c>
      <c r="C1444" s="94"/>
      <c r="D1444" s="94"/>
      <c r="E1444" s="95"/>
      <c r="F1444" s="96" t="s">
        <v>4599</v>
      </c>
    </row>
    <row r="1445" spans="1:6" x14ac:dyDescent="0.25">
      <c r="A1445" s="97" t="s">
        <v>2937</v>
      </c>
      <c r="B1445" s="98" t="s">
        <v>2938</v>
      </c>
      <c r="C1445" s="47"/>
      <c r="D1445" s="47"/>
      <c r="E1445" s="48"/>
      <c r="F1445" s="99" t="s">
        <v>4599</v>
      </c>
    </row>
    <row r="1446" spans="1:6" x14ac:dyDescent="0.25">
      <c r="A1446" s="92" t="s">
        <v>2939</v>
      </c>
      <c r="B1446" s="93" t="s">
        <v>2940</v>
      </c>
      <c r="C1446" s="94"/>
      <c r="D1446" s="94"/>
      <c r="E1446" s="95"/>
      <c r="F1446" s="96" t="s">
        <v>4599</v>
      </c>
    </row>
    <row r="1447" spans="1:6" x14ac:dyDescent="0.25">
      <c r="A1447" s="97" t="s">
        <v>2941</v>
      </c>
      <c r="B1447" s="98" t="s">
        <v>2942</v>
      </c>
      <c r="C1447" s="47"/>
      <c r="D1447" s="47"/>
      <c r="E1447" s="48"/>
      <c r="F1447" s="99" t="s">
        <v>4599</v>
      </c>
    </row>
    <row r="1448" spans="1:6" x14ac:dyDescent="0.25">
      <c r="A1448" s="92" t="s">
        <v>2943</v>
      </c>
      <c r="B1448" s="93" t="s">
        <v>2944</v>
      </c>
      <c r="C1448" s="94"/>
      <c r="D1448" s="94"/>
      <c r="E1448" s="95"/>
      <c r="F1448" s="96" t="s">
        <v>4599</v>
      </c>
    </row>
    <row r="1449" spans="1:6" x14ac:dyDescent="0.25">
      <c r="A1449" s="97" t="s">
        <v>2945</v>
      </c>
      <c r="B1449" s="98" t="s">
        <v>2946</v>
      </c>
      <c r="C1449" s="47"/>
      <c r="D1449" s="47"/>
      <c r="E1449" s="48"/>
      <c r="F1449" s="99" t="s">
        <v>4599</v>
      </c>
    </row>
    <row r="1450" spans="1:6" x14ac:dyDescent="0.25">
      <c r="A1450" s="92" t="s">
        <v>2947</v>
      </c>
      <c r="B1450" s="93" t="s">
        <v>2948</v>
      </c>
      <c r="C1450" s="94"/>
      <c r="D1450" s="94"/>
      <c r="E1450" s="95"/>
      <c r="F1450" s="96" t="s">
        <v>4599</v>
      </c>
    </row>
    <row r="1451" spans="1:6" x14ac:dyDescent="0.25">
      <c r="A1451" s="97" t="s">
        <v>2949</v>
      </c>
      <c r="B1451" s="98" t="s">
        <v>2950</v>
      </c>
      <c r="C1451" s="47"/>
      <c r="D1451" s="47"/>
      <c r="E1451" s="48"/>
      <c r="F1451" s="99" t="s">
        <v>4599</v>
      </c>
    </row>
    <row r="1452" spans="1:6" x14ac:dyDescent="0.25">
      <c r="A1452" s="92" t="s">
        <v>2951</v>
      </c>
      <c r="B1452" s="93" t="s">
        <v>2952</v>
      </c>
      <c r="C1452" s="94"/>
      <c r="D1452" s="94"/>
      <c r="E1452" s="95"/>
      <c r="F1452" s="96" t="s">
        <v>4599</v>
      </c>
    </row>
    <row r="1453" spans="1:6" x14ac:dyDescent="0.25">
      <c r="A1453" s="97" t="s">
        <v>2953</v>
      </c>
      <c r="B1453" s="98" t="s">
        <v>2954</v>
      </c>
      <c r="C1453" s="47"/>
      <c r="D1453" s="47"/>
      <c r="E1453" s="48"/>
      <c r="F1453" s="99" t="s">
        <v>4599</v>
      </c>
    </row>
    <row r="1454" spans="1:6" x14ac:dyDescent="0.25">
      <c r="A1454" s="92" t="s">
        <v>2955</v>
      </c>
      <c r="B1454" s="93" t="s">
        <v>2956</v>
      </c>
      <c r="C1454" s="94"/>
      <c r="D1454" s="94"/>
      <c r="E1454" s="95"/>
      <c r="F1454" s="96" t="s">
        <v>4599</v>
      </c>
    </row>
    <row r="1455" spans="1:6" x14ac:dyDescent="0.25">
      <c r="A1455" s="97" t="s">
        <v>2957</v>
      </c>
      <c r="B1455" s="98" t="s">
        <v>2958</v>
      </c>
      <c r="C1455" s="47"/>
      <c r="D1455" s="47"/>
      <c r="E1455" s="48"/>
      <c r="F1455" s="99" t="s">
        <v>4599</v>
      </c>
    </row>
    <row r="1456" spans="1:6" x14ac:dyDescent="0.25">
      <c r="A1456" s="92" t="s">
        <v>2959</v>
      </c>
      <c r="B1456" s="93" t="s">
        <v>2960</v>
      </c>
      <c r="C1456" s="94"/>
      <c r="D1456" s="94"/>
      <c r="E1456" s="95"/>
      <c r="F1456" s="96" t="s">
        <v>4599</v>
      </c>
    </row>
    <row r="1457" spans="1:6" x14ac:dyDescent="0.25">
      <c r="A1457" s="97" t="s">
        <v>2961</v>
      </c>
      <c r="B1457" s="98" t="s">
        <v>2962</v>
      </c>
      <c r="C1457" s="47"/>
      <c r="D1457" s="47"/>
      <c r="E1457" s="48"/>
      <c r="F1457" s="99" t="s">
        <v>4599</v>
      </c>
    </row>
    <row r="1458" spans="1:6" x14ac:dyDescent="0.25">
      <c r="A1458" s="92" t="s">
        <v>2963</v>
      </c>
      <c r="B1458" s="93" t="s">
        <v>2964</v>
      </c>
      <c r="C1458" s="94"/>
      <c r="D1458" s="94"/>
      <c r="E1458" s="95"/>
      <c r="F1458" s="96" t="s">
        <v>4599</v>
      </c>
    </row>
    <row r="1459" spans="1:6" x14ac:dyDescent="0.25">
      <c r="A1459" s="97" t="s">
        <v>2965</v>
      </c>
      <c r="B1459" s="98" t="s">
        <v>2966</v>
      </c>
      <c r="C1459" s="47"/>
      <c r="D1459" s="47"/>
      <c r="E1459" s="48"/>
      <c r="F1459" s="99" t="s">
        <v>4599</v>
      </c>
    </row>
    <row r="1460" spans="1:6" x14ac:dyDescent="0.25">
      <c r="A1460" s="92" t="s">
        <v>2967</v>
      </c>
      <c r="B1460" s="93" t="s">
        <v>2968</v>
      </c>
      <c r="C1460" s="94"/>
      <c r="D1460" s="94"/>
      <c r="E1460" s="95"/>
      <c r="F1460" s="96" t="s">
        <v>4599</v>
      </c>
    </row>
    <row r="1461" spans="1:6" x14ac:dyDescent="0.25">
      <c r="A1461" s="97" t="s">
        <v>2969</v>
      </c>
      <c r="B1461" s="98" t="s">
        <v>2970</v>
      </c>
      <c r="C1461" s="47"/>
      <c r="D1461" s="47"/>
      <c r="E1461" s="48"/>
      <c r="F1461" s="99" t="s">
        <v>4599</v>
      </c>
    </row>
    <row r="1462" spans="1:6" x14ac:dyDescent="0.25">
      <c r="A1462" s="92" t="s">
        <v>2971</v>
      </c>
      <c r="B1462" s="93" t="s">
        <v>2972</v>
      </c>
      <c r="C1462" s="94"/>
      <c r="D1462" s="94"/>
      <c r="E1462" s="95"/>
      <c r="F1462" s="96" t="s">
        <v>4599</v>
      </c>
    </row>
    <row r="1463" spans="1:6" x14ac:dyDescent="0.25">
      <c r="A1463" s="97" t="s">
        <v>2973</v>
      </c>
      <c r="B1463" s="98" t="s">
        <v>2974</v>
      </c>
      <c r="C1463" s="47"/>
      <c r="D1463" s="47"/>
      <c r="E1463" s="48"/>
      <c r="F1463" s="99" t="s">
        <v>4599</v>
      </c>
    </row>
    <row r="1464" spans="1:6" x14ac:dyDescent="0.25">
      <c r="A1464" s="92" t="s">
        <v>2975</v>
      </c>
      <c r="B1464" s="93" t="s">
        <v>2976</v>
      </c>
      <c r="C1464" s="94"/>
      <c r="D1464" s="94"/>
      <c r="E1464" s="95"/>
      <c r="F1464" s="96" t="s">
        <v>4599</v>
      </c>
    </row>
    <row r="1465" spans="1:6" x14ac:dyDescent="0.25">
      <c r="A1465" s="97" t="s">
        <v>2977</v>
      </c>
      <c r="B1465" s="98" t="s">
        <v>2978</v>
      </c>
      <c r="C1465" s="47"/>
      <c r="D1465" s="47"/>
      <c r="E1465" s="48"/>
      <c r="F1465" s="99" t="s">
        <v>4599</v>
      </c>
    </row>
    <row r="1466" spans="1:6" x14ac:dyDescent="0.25">
      <c r="A1466" s="92" t="s">
        <v>2979</v>
      </c>
      <c r="B1466" s="93" t="s">
        <v>2980</v>
      </c>
      <c r="C1466" s="94"/>
      <c r="D1466" s="94"/>
      <c r="E1466" s="95"/>
      <c r="F1466" s="96" t="s">
        <v>4599</v>
      </c>
    </row>
    <row r="1467" spans="1:6" x14ac:dyDescent="0.25">
      <c r="A1467" s="97" t="s">
        <v>2981</v>
      </c>
      <c r="B1467" s="98" t="s">
        <v>2982</v>
      </c>
      <c r="C1467" s="47"/>
      <c r="D1467" s="47"/>
      <c r="E1467" s="48"/>
      <c r="F1467" s="99" t="s">
        <v>4599</v>
      </c>
    </row>
    <row r="1468" spans="1:6" x14ac:dyDescent="0.25">
      <c r="A1468" s="92" t="s">
        <v>2983</v>
      </c>
      <c r="B1468" s="93" t="s">
        <v>2984</v>
      </c>
      <c r="C1468" s="94"/>
      <c r="D1468" s="94"/>
      <c r="E1468" s="95"/>
      <c r="F1468" s="96" t="s">
        <v>4599</v>
      </c>
    </row>
    <row r="1469" spans="1:6" x14ac:dyDescent="0.25">
      <c r="A1469" s="97" t="s">
        <v>2985</v>
      </c>
      <c r="B1469" s="98" t="s">
        <v>2986</v>
      </c>
      <c r="C1469" s="47"/>
      <c r="D1469" s="47"/>
      <c r="E1469" s="48"/>
      <c r="F1469" s="99" t="s">
        <v>4599</v>
      </c>
    </row>
    <row r="1470" spans="1:6" x14ac:dyDescent="0.25">
      <c r="A1470" s="92" t="s">
        <v>2987</v>
      </c>
      <c r="B1470" s="93" t="s">
        <v>2988</v>
      </c>
      <c r="C1470" s="94"/>
      <c r="D1470" s="94"/>
      <c r="E1470" s="95"/>
      <c r="F1470" s="96" t="s">
        <v>4599</v>
      </c>
    </row>
    <row r="1471" spans="1:6" x14ac:dyDescent="0.25">
      <c r="A1471" s="97" t="s">
        <v>2989</v>
      </c>
      <c r="B1471" s="98" t="s">
        <v>2990</v>
      </c>
      <c r="C1471" s="47"/>
      <c r="D1471" s="47"/>
      <c r="E1471" s="48"/>
      <c r="F1471" s="99" t="s">
        <v>4599</v>
      </c>
    </row>
    <row r="1472" spans="1:6" x14ac:dyDescent="0.25">
      <c r="A1472" s="92" t="s">
        <v>2991</v>
      </c>
      <c r="B1472" s="93" t="s">
        <v>2992</v>
      </c>
      <c r="C1472" s="94"/>
      <c r="D1472" s="94"/>
      <c r="E1472" s="95"/>
      <c r="F1472" s="96" t="s">
        <v>4599</v>
      </c>
    </row>
    <row r="1473" spans="1:6" x14ac:dyDescent="0.25">
      <c r="A1473" s="97" t="s">
        <v>2993</v>
      </c>
      <c r="B1473" s="98" t="s">
        <v>2994</v>
      </c>
      <c r="C1473" s="47"/>
      <c r="D1473" s="47"/>
      <c r="E1473" s="48"/>
      <c r="F1473" s="99" t="s">
        <v>4599</v>
      </c>
    </row>
    <row r="1474" spans="1:6" x14ac:dyDescent="0.25">
      <c r="A1474" s="92" t="s">
        <v>2995</v>
      </c>
      <c r="B1474" s="93" t="s">
        <v>2996</v>
      </c>
      <c r="C1474" s="94"/>
      <c r="D1474" s="94"/>
      <c r="E1474" s="95"/>
      <c r="F1474" s="96" t="s">
        <v>4599</v>
      </c>
    </row>
    <row r="1475" spans="1:6" x14ac:dyDescent="0.25">
      <c r="A1475" s="97" t="s">
        <v>2997</v>
      </c>
      <c r="B1475" s="98" t="s">
        <v>2998</v>
      </c>
      <c r="C1475" s="47"/>
      <c r="D1475" s="47"/>
      <c r="E1475" s="48"/>
      <c r="F1475" s="99" t="s">
        <v>4599</v>
      </c>
    </row>
    <row r="1476" spans="1:6" x14ac:dyDescent="0.25">
      <c r="A1476" s="92" t="s">
        <v>2999</v>
      </c>
      <c r="B1476" s="93" t="s">
        <v>3000</v>
      </c>
      <c r="C1476" s="94"/>
      <c r="D1476" s="94"/>
      <c r="E1476" s="95"/>
      <c r="F1476" s="96" t="s">
        <v>4599</v>
      </c>
    </row>
    <row r="1477" spans="1:6" x14ac:dyDescent="0.25">
      <c r="A1477" s="97" t="s">
        <v>3001</v>
      </c>
      <c r="B1477" s="98" t="s">
        <v>3002</v>
      </c>
      <c r="C1477" s="47"/>
      <c r="D1477" s="47"/>
      <c r="E1477" s="48"/>
      <c r="F1477" s="99" t="s">
        <v>4599</v>
      </c>
    </row>
    <row r="1478" spans="1:6" x14ac:dyDescent="0.25">
      <c r="A1478" s="92" t="s">
        <v>3003</v>
      </c>
      <c r="B1478" s="93" t="s">
        <v>3004</v>
      </c>
      <c r="C1478" s="94"/>
      <c r="D1478" s="94"/>
      <c r="E1478" s="95"/>
      <c r="F1478" s="96" t="s">
        <v>4599</v>
      </c>
    </row>
    <row r="1479" spans="1:6" x14ac:dyDescent="0.25">
      <c r="A1479" s="97" t="s">
        <v>3005</v>
      </c>
      <c r="B1479" s="98" t="s">
        <v>3006</v>
      </c>
      <c r="C1479" s="47"/>
      <c r="D1479" s="47"/>
      <c r="E1479" s="48"/>
      <c r="F1479" s="99" t="s">
        <v>4599</v>
      </c>
    </row>
    <row r="1480" spans="1:6" x14ac:dyDescent="0.25">
      <c r="A1480" s="92" t="s">
        <v>3007</v>
      </c>
      <c r="B1480" s="93" t="s">
        <v>3008</v>
      </c>
      <c r="C1480" s="94"/>
      <c r="D1480" s="94"/>
      <c r="E1480" s="95"/>
      <c r="F1480" s="96" t="s">
        <v>4599</v>
      </c>
    </row>
    <row r="1481" spans="1:6" x14ac:dyDescent="0.25">
      <c r="A1481" s="97" t="s">
        <v>3009</v>
      </c>
      <c r="B1481" s="98" t="s">
        <v>3010</v>
      </c>
      <c r="C1481" s="47"/>
      <c r="D1481" s="47"/>
      <c r="E1481" s="48"/>
      <c r="F1481" s="99" t="s">
        <v>4599</v>
      </c>
    </row>
    <row r="1482" spans="1:6" x14ac:dyDescent="0.25">
      <c r="A1482" s="92" t="s">
        <v>3011</v>
      </c>
      <c r="B1482" s="93" t="s">
        <v>3012</v>
      </c>
      <c r="C1482" s="94"/>
      <c r="D1482" s="94"/>
      <c r="E1482" s="95"/>
      <c r="F1482" s="96" t="s">
        <v>4599</v>
      </c>
    </row>
    <row r="1483" spans="1:6" x14ac:dyDescent="0.25">
      <c r="A1483" s="97" t="s">
        <v>3013</v>
      </c>
      <c r="B1483" s="98" t="s">
        <v>3014</v>
      </c>
      <c r="C1483" s="47"/>
      <c r="D1483" s="47"/>
      <c r="E1483" s="48"/>
      <c r="F1483" s="99" t="s">
        <v>4599</v>
      </c>
    </row>
    <row r="1484" spans="1:6" x14ac:dyDescent="0.25">
      <c r="A1484" s="92" t="s">
        <v>3015</v>
      </c>
      <c r="B1484" s="93" t="s">
        <v>3016</v>
      </c>
      <c r="C1484" s="94"/>
      <c r="D1484" s="94"/>
      <c r="E1484" s="95"/>
      <c r="F1484" s="96" t="s">
        <v>4599</v>
      </c>
    </row>
    <row r="1485" spans="1:6" x14ac:dyDescent="0.25">
      <c r="A1485" s="97" t="s">
        <v>3017</v>
      </c>
      <c r="B1485" s="98" t="s">
        <v>3018</v>
      </c>
      <c r="C1485" s="47"/>
      <c r="D1485" s="47"/>
      <c r="E1485" s="48"/>
      <c r="F1485" s="99" t="s">
        <v>4599</v>
      </c>
    </row>
    <row r="1486" spans="1:6" x14ac:dyDescent="0.25">
      <c r="A1486" s="92" t="s">
        <v>3019</v>
      </c>
      <c r="B1486" s="93" t="s">
        <v>3020</v>
      </c>
      <c r="C1486" s="94"/>
      <c r="D1486" s="94"/>
      <c r="E1486" s="95"/>
      <c r="F1486" s="96" t="s">
        <v>4599</v>
      </c>
    </row>
    <row r="1487" spans="1:6" x14ac:dyDescent="0.25">
      <c r="A1487" s="97" t="s">
        <v>3021</v>
      </c>
      <c r="B1487" s="98" t="s">
        <v>3022</v>
      </c>
      <c r="C1487" s="47"/>
      <c r="D1487" s="47"/>
      <c r="E1487" s="48"/>
      <c r="F1487" s="99" t="s">
        <v>4599</v>
      </c>
    </row>
    <row r="1488" spans="1:6" x14ac:dyDescent="0.25">
      <c r="A1488" s="92" t="s">
        <v>3023</v>
      </c>
      <c r="B1488" s="93" t="s">
        <v>3024</v>
      </c>
      <c r="C1488" s="94"/>
      <c r="D1488" s="94"/>
      <c r="E1488" s="95"/>
      <c r="F1488" s="96" t="s">
        <v>4599</v>
      </c>
    </row>
    <row r="1489" spans="1:6" x14ac:dyDescent="0.25">
      <c r="A1489" s="97" t="s">
        <v>3025</v>
      </c>
      <c r="B1489" s="98" t="s">
        <v>3026</v>
      </c>
      <c r="C1489" s="47"/>
      <c r="D1489" s="47"/>
      <c r="E1489" s="48"/>
      <c r="F1489" s="99" t="s">
        <v>4599</v>
      </c>
    </row>
    <row r="1490" spans="1:6" x14ac:dyDescent="0.25">
      <c r="A1490" s="92" t="s">
        <v>3027</v>
      </c>
      <c r="B1490" s="93" t="s">
        <v>3028</v>
      </c>
      <c r="C1490" s="94"/>
      <c r="D1490" s="94"/>
      <c r="E1490" s="95"/>
      <c r="F1490" s="96" t="s">
        <v>4599</v>
      </c>
    </row>
    <row r="1491" spans="1:6" x14ac:dyDescent="0.25">
      <c r="A1491" s="97" t="s">
        <v>3029</v>
      </c>
      <c r="B1491" s="98" t="s">
        <v>3030</v>
      </c>
      <c r="C1491" s="47"/>
      <c r="D1491" s="47"/>
      <c r="E1491" s="48"/>
      <c r="F1491" s="99" t="s">
        <v>4599</v>
      </c>
    </row>
    <row r="1492" spans="1:6" x14ac:dyDescent="0.25">
      <c r="A1492" s="92" t="s">
        <v>3031</v>
      </c>
      <c r="B1492" s="93" t="s">
        <v>3032</v>
      </c>
      <c r="C1492" s="94"/>
      <c r="D1492" s="94"/>
      <c r="E1492" s="95"/>
      <c r="F1492" s="96" t="s">
        <v>4599</v>
      </c>
    </row>
    <row r="1493" spans="1:6" x14ac:dyDescent="0.25">
      <c r="A1493" s="97" t="s">
        <v>3033</v>
      </c>
      <c r="B1493" s="98" t="s">
        <v>3034</v>
      </c>
      <c r="C1493" s="47"/>
      <c r="D1493" s="47"/>
      <c r="E1493" s="48"/>
      <c r="F1493" s="99" t="s">
        <v>4599</v>
      </c>
    </row>
    <row r="1494" spans="1:6" x14ac:dyDescent="0.25">
      <c r="A1494" s="92" t="s">
        <v>3035</v>
      </c>
      <c r="B1494" s="93" t="s">
        <v>3036</v>
      </c>
      <c r="C1494" s="94"/>
      <c r="D1494" s="94"/>
      <c r="E1494" s="95"/>
      <c r="F1494" s="96" t="s">
        <v>4599</v>
      </c>
    </row>
    <row r="1495" spans="1:6" x14ac:dyDescent="0.25">
      <c r="A1495" s="97" t="s">
        <v>3037</v>
      </c>
      <c r="B1495" s="98" t="s">
        <v>3038</v>
      </c>
      <c r="C1495" s="47"/>
      <c r="D1495" s="47"/>
      <c r="E1495" s="48"/>
      <c r="F1495" s="99" t="s">
        <v>4599</v>
      </c>
    </row>
    <row r="1496" spans="1:6" x14ac:dyDescent="0.25">
      <c r="A1496" s="92" t="s">
        <v>3039</v>
      </c>
      <c r="B1496" s="93" t="s">
        <v>3040</v>
      </c>
      <c r="C1496" s="94"/>
      <c r="D1496" s="94"/>
      <c r="E1496" s="95"/>
      <c r="F1496" s="96" t="s">
        <v>4599</v>
      </c>
    </row>
    <row r="1497" spans="1:6" x14ac:dyDescent="0.25">
      <c r="A1497" s="97" t="s">
        <v>3041</v>
      </c>
      <c r="B1497" s="98" t="s">
        <v>3042</v>
      </c>
      <c r="C1497" s="47"/>
      <c r="D1497" s="47"/>
      <c r="E1497" s="48"/>
      <c r="F1497" s="99" t="s">
        <v>4599</v>
      </c>
    </row>
    <row r="1498" spans="1:6" x14ac:dyDescent="0.25">
      <c r="A1498" s="92" t="s">
        <v>3043</v>
      </c>
      <c r="B1498" s="93" t="s">
        <v>3044</v>
      </c>
      <c r="C1498" s="94"/>
      <c r="D1498" s="94"/>
      <c r="E1498" s="95"/>
      <c r="F1498" s="96" t="s">
        <v>4599</v>
      </c>
    </row>
    <row r="1499" spans="1:6" x14ac:dyDescent="0.25">
      <c r="A1499" s="97" t="s">
        <v>3045</v>
      </c>
      <c r="B1499" s="98" t="s">
        <v>3046</v>
      </c>
      <c r="C1499" s="47"/>
      <c r="D1499" s="47"/>
      <c r="E1499" s="48"/>
      <c r="F1499" s="99" t="s">
        <v>4599</v>
      </c>
    </row>
    <row r="1500" spans="1:6" x14ac:dyDescent="0.25">
      <c r="A1500" s="92" t="s">
        <v>3047</v>
      </c>
      <c r="B1500" s="93" t="s">
        <v>3048</v>
      </c>
      <c r="C1500" s="94"/>
      <c r="D1500" s="94"/>
      <c r="E1500" s="95"/>
      <c r="F1500" s="96" t="s">
        <v>4599</v>
      </c>
    </row>
    <row r="1501" spans="1:6" x14ac:dyDescent="0.25">
      <c r="A1501" s="97" t="s">
        <v>3049</v>
      </c>
      <c r="B1501" s="98" t="s">
        <v>3050</v>
      </c>
      <c r="C1501" s="47"/>
      <c r="D1501" s="47"/>
      <c r="E1501" s="48"/>
      <c r="F1501" s="99" t="s">
        <v>4599</v>
      </c>
    </row>
    <row r="1502" spans="1:6" x14ac:dyDescent="0.25">
      <c r="A1502" s="92" t="s">
        <v>3051</v>
      </c>
      <c r="B1502" s="93" t="s">
        <v>3052</v>
      </c>
      <c r="C1502" s="94"/>
      <c r="D1502" s="94"/>
      <c r="E1502" s="95"/>
      <c r="F1502" s="96" t="s">
        <v>4599</v>
      </c>
    </row>
    <row r="1503" spans="1:6" x14ac:dyDescent="0.25">
      <c r="A1503" s="97" t="s">
        <v>3053</v>
      </c>
      <c r="B1503" s="98" t="s">
        <v>3054</v>
      </c>
      <c r="C1503" s="47"/>
      <c r="D1503" s="47"/>
      <c r="E1503" s="48"/>
      <c r="F1503" s="99" t="s">
        <v>4599</v>
      </c>
    </row>
    <row r="1504" spans="1:6" x14ac:dyDescent="0.25">
      <c r="A1504" s="92" t="s">
        <v>3055</v>
      </c>
      <c r="B1504" s="93" t="s">
        <v>3056</v>
      </c>
      <c r="C1504" s="94"/>
      <c r="D1504" s="94"/>
      <c r="E1504" s="95"/>
      <c r="F1504" s="96" t="s">
        <v>4599</v>
      </c>
    </row>
    <row r="1505" spans="1:6" x14ac:dyDescent="0.25">
      <c r="A1505" s="97" t="s">
        <v>3057</v>
      </c>
      <c r="B1505" s="98" t="s">
        <v>3058</v>
      </c>
      <c r="C1505" s="47"/>
      <c r="D1505" s="47"/>
      <c r="E1505" s="48"/>
      <c r="F1505" s="99" t="s">
        <v>4599</v>
      </c>
    </row>
    <row r="1506" spans="1:6" x14ac:dyDescent="0.25">
      <c r="A1506" s="92" t="s">
        <v>3059</v>
      </c>
      <c r="B1506" s="93" t="s">
        <v>3060</v>
      </c>
      <c r="C1506" s="94"/>
      <c r="D1506" s="94"/>
      <c r="E1506" s="95"/>
      <c r="F1506" s="96" t="s">
        <v>4599</v>
      </c>
    </row>
    <row r="1507" spans="1:6" x14ac:dyDescent="0.25">
      <c r="A1507" s="97" t="s">
        <v>3061</v>
      </c>
      <c r="B1507" s="98" t="s">
        <v>3062</v>
      </c>
      <c r="C1507" s="47"/>
      <c r="D1507" s="47"/>
      <c r="E1507" s="48"/>
      <c r="F1507" s="99" t="s">
        <v>4599</v>
      </c>
    </row>
    <row r="1508" spans="1:6" x14ac:dyDescent="0.25">
      <c r="A1508" s="92" t="s">
        <v>3063</v>
      </c>
      <c r="B1508" s="93" t="s">
        <v>3064</v>
      </c>
      <c r="C1508" s="94"/>
      <c r="D1508" s="94"/>
      <c r="E1508" s="95"/>
      <c r="F1508" s="96" t="s">
        <v>4599</v>
      </c>
    </row>
    <row r="1509" spans="1:6" x14ac:dyDescent="0.25">
      <c r="A1509" s="97" t="s">
        <v>3065</v>
      </c>
      <c r="B1509" s="98" t="s">
        <v>3066</v>
      </c>
      <c r="C1509" s="47"/>
      <c r="D1509" s="47"/>
      <c r="E1509" s="48"/>
      <c r="F1509" s="99" t="s">
        <v>4599</v>
      </c>
    </row>
    <row r="1510" spans="1:6" x14ac:dyDescent="0.25">
      <c r="A1510" s="92" t="s">
        <v>3067</v>
      </c>
      <c r="B1510" s="93" t="s">
        <v>3068</v>
      </c>
      <c r="C1510" s="94"/>
      <c r="D1510" s="94"/>
      <c r="E1510" s="95"/>
      <c r="F1510" s="96" t="s">
        <v>4599</v>
      </c>
    </row>
    <row r="1511" spans="1:6" x14ac:dyDescent="0.25">
      <c r="A1511" s="97" t="s">
        <v>3069</v>
      </c>
      <c r="B1511" s="98" t="s">
        <v>3070</v>
      </c>
      <c r="C1511" s="47"/>
      <c r="D1511" s="47"/>
      <c r="E1511" s="48"/>
      <c r="F1511" s="99" t="s">
        <v>4599</v>
      </c>
    </row>
    <row r="1512" spans="1:6" x14ac:dyDescent="0.25">
      <c r="A1512" s="92" t="s">
        <v>3071</v>
      </c>
      <c r="B1512" s="93" t="s">
        <v>3072</v>
      </c>
      <c r="C1512" s="94"/>
      <c r="D1512" s="94"/>
      <c r="E1512" s="95"/>
      <c r="F1512" s="96" t="s">
        <v>4599</v>
      </c>
    </row>
    <row r="1513" spans="1:6" x14ac:dyDescent="0.25">
      <c r="A1513" s="97" t="s">
        <v>3073</v>
      </c>
      <c r="B1513" s="98" t="s">
        <v>3074</v>
      </c>
      <c r="C1513" s="47"/>
      <c r="D1513" s="47"/>
      <c r="E1513" s="48"/>
      <c r="F1513" s="99" t="s">
        <v>4599</v>
      </c>
    </row>
    <row r="1514" spans="1:6" x14ac:dyDescent="0.25">
      <c r="A1514" s="92" t="s">
        <v>3075</v>
      </c>
      <c r="B1514" s="93" t="s">
        <v>3076</v>
      </c>
      <c r="C1514" s="94"/>
      <c r="D1514" s="94"/>
      <c r="E1514" s="95"/>
      <c r="F1514" s="96" t="s">
        <v>4599</v>
      </c>
    </row>
    <row r="1515" spans="1:6" x14ac:dyDescent="0.25">
      <c r="A1515" s="97" t="s">
        <v>3077</v>
      </c>
      <c r="B1515" s="98" t="s">
        <v>3078</v>
      </c>
      <c r="C1515" s="47"/>
      <c r="D1515" s="47"/>
      <c r="E1515" s="48"/>
      <c r="F1515" s="99" t="s">
        <v>4599</v>
      </c>
    </row>
    <row r="1516" spans="1:6" x14ac:dyDescent="0.25">
      <c r="A1516" s="92" t="s">
        <v>3079</v>
      </c>
      <c r="B1516" s="93" t="s">
        <v>3080</v>
      </c>
      <c r="C1516" s="94"/>
      <c r="D1516" s="94"/>
      <c r="E1516" s="95"/>
      <c r="F1516" s="96" t="s">
        <v>4599</v>
      </c>
    </row>
    <row r="1517" spans="1:6" x14ac:dyDescent="0.25">
      <c r="A1517" s="97" t="s">
        <v>3081</v>
      </c>
      <c r="B1517" s="98" t="s">
        <v>3082</v>
      </c>
      <c r="C1517" s="47"/>
      <c r="D1517" s="47"/>
      <c r="E1517" s="48"/>
      <c r="F1517" s="99" t="s">
        <v>4599</v>
      </c>
    </row>
    <row r="1518" spans="1:6" x14ac:dyDescent="0.25">
      <c r="A1518" s="92" t="s">
        <v>3083</v>
      </c>
      <c r="B1518" s="93" t="s">
        <v>3084</v>
      </c>
      <c r="C1518" s="94"/>
      <c r="D1518" s="94"/>
      <c r="E1518" s="95"/>
      <c r="F1518" s="96" t="s">
        <v>4599</v>
      </c>
    </row>
    <row r="1519" spans="1:6" x14ac:dyDescent="0.25">
      <c r="A1519" s="97" t="s">
        <v>3085</v>
      </c>
      <c r="B1519" s="98" t="s">
        <v>3086</v>
      </c>
      <c r="C1519" s="47"/>
      <c r="D1519" s="47"/>
      <c r="E1519" s="48"/>
      <c r="F1519" s="99" t="s">
        <v>4599</v>
      </c>
    </row>
    <row r="1520" spans="1:6" x14ac:dyDescent="0.25">
      <c r="A1520" s="92" t="s">
        <v>3087</v>
      </c>
      <c r="B1520" s="93" t="s">
        <v>3088</v>
      </c>
      <c r="C1520" s="94"/>
      <c r="D1520" s="94"/>
      <c r="E1520" s="95"/>
      <c r="F1520" s="96" t="s">
        <v>4599</v>
      </c>
    </row>
    <row r="1521" spans="1:6" x14ac:dyDescent="0.25">
      <c r="A1521" s="97" t="s">
        <v>3089</v>
      </c>
      <c r="B1521" s="98" t="s">
        <v>3090</v>
      </c>
      <c r="C1521" s="47"/>
      <c r="D1521" s="47"/>
      <c r="E1521" s="48"/>
      <c r="F1521" s="99" t="s">
        <v>4599</v>
      </c>
    </row>
    <row r="1522" spans="1:6" x14ac:dyDescent="0.25">
      <c r="A1522" s="92" t="s">
        <v>3091</v>
      </c>
      <c r="B1522" s="93" t="s">
        <v>3092</v>
      </c>
      <c r="C1522" s="94"/>
      <c r="D1522" s="94"/>
      <c r="E1522" s="95"/>
      <c r="F1522" s="96" t="s">
        <v>4599</v>
      </c>
    </row>
    <row r="1523" spans="1:6" x14ac:dyDescent="0.25">
      <c r="A1523" s="97" t="s">
        <v>3093</v>
      </c>
      <c r="B1523" s="98" t="s">
        <v>3094</v>
      </c>
      <c r="C1523" s="47"/>
      <c r="D1523" s="47"/>
      <c r="E1523" s="48"/>
      <c r="F1523" s="99" t="s">
        <v>4599</v>
      </c>
    </row>
    <row r="1524" spans="1:6" x14ac:dyDescent="0.25">
      <c r="A1524" s="92" t="s">
        <v>3095</v>
      </c>
      <c r="B1524" s="93" t="s">
        <v>3096</v>
      </c>
      <c r="C1524" s="94"/>
      <c r="D1524" s="94"/>
      <c r="E1524" s="95"/>
      <c r="F1524" s="96" t="s">
        <v>4599</v>
      </c>
    </row>
    <row r="1525" spans="1:6" x14ac:dyDescent="0.25">
      <c r="A1525" s="97" t="s">
        <v>3097</v>
      </c>
      <c r="B1525" s="98" t="s">
        <v>3098</v>
      </c>
      <c r="C1525" s="47"/>
      <c r="D1525" s="47"/>
      <c r="E1525" s="48"/>
      <c r="F1525" s="99" t="s">
        <v>4599</v>
      </c>
    </row>
    <row r="1526" spans="1:6" x14ac:dyDescent="0.25">
      <c r="A1526" s="92" t="s">
        <v>3099</v>
      </c>
      <c r="B1526" s="93" t="s">
        <v>3100</v>
      </c>
      <c r="C1526" s="94"/>
      <c r="D1526" s="94"/>
      <c r="E1526" s="95"/>
      <c r="F1526" s="96" t="s">
        <v>4599</v>
      </c>
    </row>
    <row r="1527" spans="1:6" x14ac:dyDescent="0.25">
      <c r="A1527" s="97" t="s">
        <v>3101</v>
      </c>
      <c r="B1527" s="98" t="s">
        <v>3102</v>
      </c>
      <c r="C1527" s="47"/>
      <c r="D1527" s="47"/>
      <c r="E1527" s="48"/>
      <c r="F1527" s="99" t="s">
        <v>4599</v>
      </c>
    </row>
    <row r="1528" spans="1:6" x14ac:dyDescent="0.25">
      <c r="A1528" s="92" t="s">
        <v>3103</v>
      </c>
      <c r="B1528" s="93" t="s">
        <v>3104</v>
      </c>
      <c r="C1528" s="94"/>
      <c r="D1528" s="94"/>
      <c r="E1528" s="95"/>
      <c r="F1528" s="96" t="s">
        <v>4599</v>
      </c>
    </row>
    <row r="1529" spans="1:6" x14ac:dyDescent="0.25">
      <c r="A1529" s="97" t="s">
        <v>3105</v>
      </c>
      <c r="B1529" s="98" t="s">
        <v>3106</v>
      </c>
      <c r="C1529" s="47"/>
      <c r="D1529" s="47"/>
      <c r="E1529" s="48"/>
      <c r="F1529" s="99" t="s">
        <v>4599</v>
      </c>
    </row>
    <row r="1530" spans="1:6" x14ac:dyDescent="0.25">
      <c r="A1530" s="92" t="s">
        <v>3107</v>
      </c>
      <c r="B1530" s="93" t="s">
        <v>3108</v>
      </c>
      <c r="C1530" s="94"/>
      <c r="D1530" s="94"/>
      <c r="E1530" s="95"/>
      <c r="F1530" s="96" t="s">
        <v>4599</v>
      </c>
    </row>
    <row r="1531" spans="1:6" x14ac:dyDescent="0.25">
      <c r="A1531" s="97" t="s">
        <v>3109</v>
      </c>
      <c r="B1531" s="98" t="s">
        <v>3110</v>
      </c>
      <c r="C1531" s="47"/>
      <c r="D1531" s="47"/>
      <c r="E1531" s="48"/>
      <c r="F1531" s="99" t="s">
        <v>4599</v>
      </c>
    </row>
    <row r="1532" spans="1:6" x14ac:dyDescent="0.25">
      <c r="A1532" s="92" t="s">
        <v>3111</v>
      </c>
      <c r="B1532" s="93" t="s">
        <v>3112</v>
      </c>
      <c r="C1532" s="94"/>
      <c r="D1532" s="94"/>
      <c r="E1532" s="95"/>
      <c r="F1532" s="96" t="s">
        <v>4599</v>
      </c>
    </row>
    <row r="1533" spans="1:6" x14ac:dyDescent="0.25">
      <c r="A1533" s="97" t="s">
        <v>3113</v>
      </c>
      <c r="B1533" s="98" t="s">
        <v>3114</v>
      </c>
      <c r="C1533" s="47"/>
      <c r="D1533" s="47"/>
      <c r="E1533" s="48"/>
      <c r="F1533" s="99" t="s">
        <v>4599</v>
      </c>
    </row>
    <row r="1534" spans="1:6" x14ac:dyDescent="0.25">
      <c r="A1534" s="92" t="s">
        <v>3115</v>
      </c>
      <c r="B1534" s="93" t="s">
        <v>3116</v>
      </c>
      <c r="C1534" s="94"/>
      <c r="D1534" s="94"/>
      <c r="E1534" s="95"/>
      <c r="F1534" s="96" t="s">
        <v>4599</v>
      </c>
    </row>
    <row r="1535" spans="1:6" x14ac:dyDescent="0.25">
      <c r="A1535" s="97" t="s">
        <v>3117</v>
      </c>
      <c r="B1535" s="98" t="s">
        <v>3118</v>
      </c>
      <c r="C1535" s="47"/>
      <c r="D1535" s="47"/>
      <c r="E1535" s="48"/>
      <c r="F1535" s="99" t="s">
        <v>4599</v>
      </c>
    </row>
    <row r="1536" spans="1:6" x14ac:dyDescent="0.25">
      <c r="A1536" s="92" t="s">
        <v>3119</v>
      </c>
      <c r="B1536" s="93" t="s">
        <v>3120</v>
      </c>
      <c r="C1536" s="94"/>
      <c r="D1536" s="94"/>
      <c r="E1536" s="95"/>
      <c r="F1536" s="96" t="s">
        <v>4599</v>
      </c>
    </row>
    <row r="1537" spans="1:6" x14ac:dyDescent="0.25">
      <c r="A1537" s="97" t="s">
        <v>3121</v>
      </c>
      <c r="B1537" s="98" t="s">
        <v>3122</v>
      </c>
      <c r="C1537" s="47"/>
      <c r="D1537" s="47"/>
      <c r="E1537" s="48"/>
      <c r="F1537" s="99" t="s">
        <v>4599</v>
      </c>
    </row>
    <row r="1538" spans="1:6" x14ac:dyDescent="0.25">
      <c r="A1538" s="92" t="s">
        <v>3123</v>
      </c>
      <c r="B1538" s="93" t="s">
        <v>3124</v>
      </c>
      <c r="C1538" s="94"/>
      <c r="D1538" s="94"/>
      <c r="E1538" s="95"/>
      <c r="F1538" s="96" t="s">
        <v>4599</v>
      </c>
    </row>
    <row r="1539" spans="1:6" x14ac:dyDescent="0.25">
      <c r="A1539" s="97" t="s">
        <v>3125</v>
      </c>
      <c r="B1539" s="98" t="s">
        <v>3126</v>
      </c>
      <c r="C1539" s="47"/>
      <c r="D1539" s="47"/>
      <c r="E1539" s="48"/>
      <c r="F1539" s="99" t="s">
        <v>4599</v>
      </c>
    </row>
    <row r="1540" spans="1:6" x14ac:dyDescent="0.25">
      <c r="A1540" s="92" t="s">
        <v>3127</v>
      </c>
      <c r="B1540" s="93" t="s">
        <v>3128</v>
      </c>
      <c r="C1540" s="94"/>
      <c r="D1540" s="94"/>
      <c r="E1540" s="95"/>
      <c r="F1540" s="96" t="s">
        <v>4599</v>
      </c>
    </row>
    <row r="1541" spans="1:6" x14ac:dyDescent="0.25">
      <c r="A1541" s="97" t="s">
        <v>3129</v>
      </c>
      <c r="B1541" s="98" t="s">
        <v>3130</v>
      </c>
      <c r="C1541" s="47"/>
      <c r="D1541" s="47"/>
      <c r="E1541" s="48"/>
      <c r="F1541" s="99" t="s">
        <v>4599</v>
      </c>
    </row>
    <row r="1542" spans="1:6" x14ac:dyDescent="0.25">
      <c r="A1542" s="92" t="s">
        <v>3131</v>
      </c>
      <c r="B1542" s="93" t="s">
        <v>3132</v>
      </c>
      <c r="C1542" s="94"/>
      <c r="D1542" s="94"/>
      <c r="E1542" s="95"/>
      <c r="F1542" s="96" t="s">
        <v>4599</v>
      </c>
    </row>
    <row r="1543" spans="1:6" x14ac:dyDescent="0.25">
      <c r="A1543" s="97" t="s">
        <v>3133</v>
      </c>
      <c r="B1543" s="98" t="s">
        <v>3134</v>
      </c>
      <c r="C1543" s="47"/>
      <c r="D1543" s="47"/>
      <c r="E1543" s="48"/>
      <c r="F1543" s="99" t="s">
        <v>4599</v>
      </c>
    </row>
    <row r="1544" spans="1:6" x14ac:dyDescent="0.25">
      <c r="A1544" s="92" t="s">
        <v>3135</v>
      </c>
      <c r="B1544" s="93" t="s">
        <v>3136</v>
      </c>
      <c r="C1544" s="94"/>
      <c r="D1544" s="94"/>
      <c r="E1544" s="95"/>
      <c r="F1544" s="96" t="s">
        <v>4599</v>
      </c>
    </row>
    <row r="1545" spans="1:6" x14ac:dyDescent="0.25">
      <c r="A1545" s="97" t="s">
        <v>3137</v>
      </c>
      <c r="B1545" s="98" t="s">
        <v>3138</v>
      </c>
      <c r="C1545" s="47"/>
      <c r="D1545" s="47"/>
      <c r="E1545" s="48"/>
      <c r="F1545" s="99" t="s">
        <v>4599</v>
      </c>
    </row>
    <row r="1546" spans="1:6" x14ac:dyDescent="0.25">
      <c r="A1546" s="92" t="s">
        <v>3139</v>
      </c>
      <c r="B1546" s="93" t="s">
        <v>3140</v>
      </c>
      <c r="C1546" s="94"/>
      <c r="D1546" s="94"/>
      <c r="E1546" s="95"/>
      <c r="F1546" s="96" t="s">
        <v>4599</v>
      </c>
    </row>
    <row r="1547" spans="1:6" x14ac:dyDescent="0.25">
      <c r="A1547" s="97" t="s">
        <v>3141</v>
      </c>
      <c r="B1547" s="98" t="s">
        <v>3142</v>
      </c>
      <c r="C1547" s="47"/>
      <c r="D1547" s="47"/>
      <c r="E1547" s="48"/>
      <c r="F1547" s="99" t="s">
        <v>4599</v>
      </c>
    </row>
    <row r="1548" spans="1:6" x14ac:dyDescent="0.25">
      <c r="A1548" s="92" t="s">
        <v>3143</v>
      </c>
      <c r="B1548" s="93" t="s">
        <v>3144</v>
      </c>
      <c r="C1548" s="94"/>
      <c r="D1548" s="94"/>
      <c r="E1548" s="95"/>
      <c r="F1548" s="96" t="s">
        <v>4599</v>
      </c>
    </row>
    <row r="1549" spans="1:6" x14ac:dyDescent="0.25">
      <c r="A1549" s="97" t="s">
        <v>3145</v>
      </c>
      <c r="B1549" s="98" t="s">
        <v>3146</v>
      </c>
      <c r="C1549" s="47"/>
      <c r="D1549" s="47"/>
      <c r="E1549" s="48"/>
      <c r="F1549" s="99" t="s">
        <v>4599</v>
      </c>
    </row>
    <row r="1550" spans="1:6" x14ac:dyDescent="0.25">
      <c r="A1550" s="92" t="s">
        <v>3147</v>
      </c>
      <c r="B1550" s="93" t="s">
        <v>3148</v>
      </c>
      <c r="C1550" s="94"/>
      <c r="D1550" s="94"/>
      <c r="E1550" s="95"/>
      <c r="F1550" s="96" t="s">
        <v>4599</v>
      </c>
    </row>
    <row r="1551" spans="1:6" x14ac:dyDescent="0.25">
      <c r="A1551" s="97" t="s">
        <v>3149</v>
      </c>
      <c r="B1551" s="98" t="s">
        <v>3150</v>
      </c>
      <c r="C1551" s="47"/>
      <c r="D1551" s="47"/>
      <c r="E1551" s="48"/>
      <c r="F1551" s="99" t="s">
        <v>4599</v>
      </c>
    </row>
    <row r="1552" spans="1:6" x14ac:dyDescent="0.25">
      <c r="A1552" s="92" t="s">
        <v>3151</v>
      </c>
      <c r="B1552" s="93" t="s">
        <v>3152</v>
      </c>
      <c r="C1552" s="94"/>
      <c r="D1552" s="94"/>
      <c r="E1552" s="95"/>
      <c r="F1552" s="96" t="s">
        <v>4599</v>
      </c>
    </row>
    <row r="1553" spans="1:6" x14ac:dyDescent="0.25">
      <c r="A1553" s="97" t="s">
        <v>3153</v>
      </c>
      <c r="B1553" s="98" t="s">
        <v>3154</v>
      </c>
      <c r="C1553" s="47"/>
      <c r="D1553" s="47"/>
      <c r="E1553" s="48"/>
      <c r="F1553" s="99" t="s">
        <v>4599</v>
      </c>
    </row>
    <row r="1554" spans="1:6" x14ac:dyDescent="0.25">
      <c r="A1554" s="92" t="s">
        <v>3155</v>
      </c>
      <c r="B1554" s="93" t="s">
        <v>3156</v>
      </c>
      <c r="C1554" s="94"/>
      <c r="D1554" s="94"/>
      <c r="E1554" s="95"/>
      <c r="F1554" s="96" t="s">
        <v>4599</v>
      </c>
    </row>
    <row r="1555" spans="1:6" x14ac:dyDescent="0.25">
      <c r="A1555" s="97" t="s">
        <v>3157</v>
      </c>
      <c r="B1555" s="98" t="s">
        <v>3158</v>
      </c>
      <c r="C1555" s="47"/>
      <c r="D1555" s="47"/>
      <c r="E1555" s="48"/>
      <c r="F1555" s="99" t="s">
        <v>4599</v>
      </c>
    </row>
    <row r="1556" spans="1:6" x14ac:dyDescent="0.25">
      <c r="A1556" s="92" t="s">
        <v>3159</v>
      </c>
      <c r="B1556" s="93" t="s">
        <v>3160</v>
      </c>
      <c r="C1556" s="94"/>
      <c r="D1556" s="94"/>
      <c r="E1556" s="95"/>
      <c r="F1556" s="96" t="s">
        <v>4599</v>
      </c>
    </row>
    <row r="1557" spans="1:6" x14ac:dyDescent="0.25">
      <c r="A1557" s="97" t="s">
        <v>3161</v>
      </c>
      <c r="B1557" s="98" t="s">
        <v>3162</v>
      </c>
      <c r="C1557" s="47"/>
      <c r="D1557" s="47"/>
      <c r="E1557" s="48"/>
      <c r="F1557" s="99" t="s">
        <v>4599</v>
      </c>
    </row>
    <row r="1558" spans="1:6" x14ac:dyDescent="0.25">
      <c r="A1558" s="92" t="s">
        <v>3163</v>
      </c>
      <c r="B1558" s="93" t="s">
        <v>3164</v>
      </c>
      <c r="C1558" s="94"/>
      <c r="D1558" s="94"/>
      <c r="E1558" s="95"/>
      <c r="F1558" s="96" t="s">
        <v>4599</v>
      </c>
    </row>
    <row r="1559" spans="1:6" x14ac:dyDescent="0.25">
      <c r="A1559" s="97" t="s">
        <v>3165</v>
      </c>
      <c r="B1559" s="98" t="s">
        <v>3166</v>
      </c>
      <c r="C1559" s="47"/>
      <c r="D1559" s="47"/>
      <c r="E1559" s="48"/>
      <c r="F1559" s="99" t="s">
        <v>4599</v>
      </c>
    </row>
    <row r="1560" spans="1:6" x14ac:dyDescent="0.25">
      <c r="A1560" s="92" t="s">
        <v>3167</v>
      </c>
      <c r="B1560" s="93" t="s">
        <v>3168</v>
      </c>
      <c r="C1560" s="94"/>
      <c r="D1560" s="94"/>
      <c r="E1560" s="95"/>
      <c r="F1560" s="96" t="s">
        <v>4599</v>
      </c>
    </row>
    <row r="1561" spans="1:6" x14ac:dyDescent="0.25">
      <c r="A1561" s="97" t="s">
        <v>3169</v>
      </c>
      <c r="B1561" s="98" t="s">
        <v>3170</v>
      </c>
      <c r="C1561" s="47"/>
      <c r="D1561" s="47"/>
      <c r="E1561" s="48"/>
      <c r="F1561" s="99" t="s">
        <v>4599</v>
      </c>
    </row>
    <row r="1562" spans="1:6" x14ac:dyDescent="0.25">
      <c r="A1562" s="92" t="s">
        <v>3171</v>
      </c>
      <c r="B1562" s="93" t="s">
        <v>3172</v>
      </c>
      <c r="C1562" s="94"/>
      <c r="D1562" s="94"/>
      <c r="E1562" s="95"/>
      <c r="F1562" s="96" t="s">
        <v>4599</v>
      </c>
    </row>
    <row r="1563" spans="1:6" x14ac:dyDescent="0.25">
      <c r="A1563" s="97" t="s">
        <v>3173</v>
      </c>
      <c r="B1563" s="98" t="s">
        <v>3174</v>
      </c>
      <c r="C1563" s="47"/>
      <c r="D1563" s="47"/>
      <c r="E1563" s="48"/>
      <c r="F1563" s="99" t="s">
        <v>4599</v>
      </c>
    </row>
    <row r="1564" spans="1:6" x14ac:dyDescent="0.25">
      <c r="A1564" s="92" t="s">
        <v>3175</v>
      </c>
      <c r="B1564" s="93" t="s">
        <v>3176</v>
      </c>
      <c r="C1564" s="94"/>
      <c r="D1564" s="94"/>
      <c r="E1564" s="95"/>
      <c r="F1564" s="96" t="s">
        <v>4599</v>
      </c>
    </row>
    <row r="1565" spans="1:6" x14ac:dyDescent="0.25">
      <c r="A1565" s="97" t="s">
        <v>3177</v>
      </c>
      <c r="B1565" s="98" t="s">
        <v>3178</v>
      </c>
      <c r="C1565" s="47"/>
      <c r="D1565" s="47"/>
      <c r="E1565" s="48"/>
      <c r="F1565" s="99" t="s">
        <v>4599</v>
      </c>
    </row>
    <row r="1566" spans="1:6" x14ac:dyDescent="0.25">
      <c r="A1566" s="92" t="s">
        <v>3179</v>
      </c>
      <c r="B1566" s="93" t="s">
        <v>3180</v>
      </c>
      <c r="C1566" s="94"/>
      <c r="D1566" s="94"/>
      <c r="E1566" s="95"/>
      <c r="F1566" s="96" t="s">
        <v>4599</v>
      </c>
    </row>
    <row r="1567" spans="1:6" x14ac:dyDescent="0.25">
      <c r="A1567" s="97" t="s">
        <v>3181</v>
      </c>
      <c r="B1567" s="98" t="s">
        <v>3182</v>
      </c>
      <c r="C1567" s="47"/>
      <c r="D1567" s="47"/>
      <c r="E1567" s="48"/>
      <c r="F1567" s="99" t="s">
        <v>4599</v>
      </c>
    </row>
    <row r="1568" spans="1:6" x14ac:dyDescent="0.25">
      <c r="A1568" s="92" t="s">
        <v>3183</v>
      </c>
      <c r="B1568" s="93" t="s">
        <v>3184</v>
      </c>
      <c r="C1568" s="94"/>
      <c r="D1568" s="94"/>
      <c r="E1568" s="95"/>
      <c r="F1568" s="96" t="s">
        <v>4599</v>
      </c>
    </row>
    <row r="1569" spans="1:6" x14ac:dyDescent="0.25">
      <c r="A1569" s="97" t="s">
        <v>3185</v>
      </c>
      <c r="B1569" s="98" t="s">
        <v>3186</v>
      </c>
      <c r="C1569" s="47"/>
      <c r="D1569" s="47"/>
      <c r="E1569" s="48"/>
      <c r="F1569" s="99" t="s">
        <v>4599</v>
      </c>
    </row>
    <row r="1570" spans="1:6" x14ac:dyDescent="0.25">
      <c r="A1570" s="92" t="s">
        <v>3187</v>
      </c>
      <c r="B1570" s="93" t="s">
        <v>3188</v>
      </c>
      <c r="C1570" s="94"/>
      <c r="D1570" s="94"/>
      <c r="E1570" s="95"/>
      <c r="F1570" s="96" t="s">
        <v>4599</v>
      </c>
    </row>
    <row r="1571" spans="1:6" x14ac:dyDescent="0.25">
      <c r="A1571" s="97" t="s">
        <v>3189</v>
      </c>
      <c r="B1571" s="98" t="s">
        <v>3190</v>
      </c>
      <c r="C1571" s="47"/>
      <c r="D1571" s="47"/>
      <c r="E1571" s="48"/>
      <c r="F1571" s="99" t="s">
        <v>4599</v>
      </c>
    </row>
    <row r="1572" spans="1:6" x14ac:dyDescent="0.25">
      <c r="A1572" s="92" t="s">
        <v>3191</v>
      </c>
      <c r="B1572" s="93" t="s">
        <v>3192</v>
      </c>
      <c r="C1572" s="94"/>
      <c r="D1572" s="94"/>
      <c r="E1572" s="95"/>
      <c r="F1572" s="96" t="s">
        <v>4599</v>
      </c>
    </row>
    <row r="1573" spans="1:6" x14ac:dyDescent="0.25">
      <c r="A1573" s="97" t="s">
        <v>3193</v>
      </c>
      <c r="B1573" s="98" t="s">
        <v>3194</v>
      </c>
      <c r="C1573" s="47"/>
      <c r="D1573" s="47"/>
      <c r="E1573" s="48"/>
      <c r="F1573" s="99" t="s">
        <v>4599</v>
      </c>
    </row>
    <row r="1574" spans="1:6" x14ac:dyDescent="0.25">
      <c r="A1574" s="92" t="s">
        <v>3195</v>
      </c>
      <c r="B1574" s="93" t="s">
        <v>3196</v>
      </c>
      <c r="C1574" s="94"/>
      <c r="D1574" s="94"/>
      <c r="E1574" s="95"/>
      <c r="F1574" s="96" t="s">
        <v>4599</v>
      </c>
    </row>
    <row r="1575" spans="1:6" x14ac:dyDescent="0.25">
      <c r="A1575" s="97" t="s">
        <v>3197</v>
      </c>
      <c r="B1575" s="98" t="s">
        <v>3198</v>
      </c>
      <c r="C1575" s="47"/>
      <c r="D1575" s="47"/>
      <c r="E1575" s="48"/>
      <c r="F1575" s="99" t="s">
        <v>4599</v>
      </c>
    </row>
    <row r="1576" spans="1:6" x14ac:dyDescent="0.25">
      <c r="A1576" s="92" t="s">
        <v>3199</v>
      </c>
      <c r="B1576" s="93" t="s">
        <v>3200</v>
      </c>
      <c r="C1576" s="94"/>
      <c r="D1576" s="94"/>
      <c r="E1576" s="95"/>
      <c r="F1576" s="96" t="s">
        <v>4599</v>
      </c>
    </row>
    <row r="1577" spans="1:6" x14ac:dyDescent="0.25">
      <c r="A1577" s="97" t="s">
        <v>3201</v>
      </c>
      <c r="B1577" s="98" t="s">
        <v>3202</v>
      </c>
      <c r="C1577" s="47"/>
      <c r="D1577" s="47"/>
      <c r="E1577" s="48"/>
      <c r="F1577" s="99" t="s">
        <v>4599</v>
      </c>
    </row>
    <row r="1578" spans="1:6" x14ac:dyDescent="0.25">
      <c r="A1578" s="92" t="s">
        <v>3203</v>
      </c>
      <c r="B1578" s="93" t="s">
        <v>3204</v>
      </c>
      <c r="C1578" s="94"/>
      <c r="D1578" s="94"/>
      <c r="E1578" s="95"/>
      <c r="F1578" s="96" t="s">
        <v>4599</v>
      </c>
    </row>
    <row r="1579" spans="1:6" x14ac:dyDescent="0.25">
      <c r="A1579" s="97" t="s">
        <v>3205</v>
      </c>
      <c r="B1579" s="98" t="s">
        <v>3206</v>
      </c>
      <c r="C1579" s="47"/>
      <c r="D1579" s="47"/>
      <c r="E1579" s="48"/>
      <c r="F1579" s="99" t="s">
        <v>4599</v>
      </c>
    </row>
    <row r="1580" spans="1:6" x14ac:dyDescent="0.25">
      <c r="A1580" s="92" t="s">
        <v>3207</v>
      </c>
      <c r="B1580" s="93" t="s">
        <v>3208</v>
      </c>
      <c r="C1580" s="94"/>
      <c r="D1580" s="94"/>
      <c r="E1580" s="95"/>
      <c r="F1580" s="96" t="s">
        <v>4599</v>
      </c>
    </row>
    <row r="1581" spans="1:6" x14ac:dyDescent="0.25">
      <c r="A1581" s="97" t="s">
        <v>3209</v>
      </c>
      <c r="B1581" s="98" t="s">
        <v>3210</v>
      </c>
      <c r="C1581" s="47"/>
      <c r="D1581" s="47"/>
      <c r="E1581" s="48"/>
      <c r="F1581" s="99" t="s">
        <v>4599</v>
      </c>
    </row>
    <row r="1582" spans="1:6" x14ac:dyDescent="0.25">
      <c r="A1582" s="92" t="s">
        <v>3211</v>
      </c>
      <c r="B1582" s="93" t="s">
        <v>3212</v>
      </c>
      <c r="C1582" s="94"/>
      <c r="D1582" s="94"/>
      <c r="E1582" s="95"/>
      <c r="F1582" s="96" t="s">
        <v>4599</v>
      </c>
    </row>
    <row r="1583" spans="1:6" x14ac:dyDescent="0.25">
      <c r="A1583" s="97" t="s">
        <v>3213</v>
      </c>
      <c r="B1583" s="98" t="s">
        <v>3214</v>
      </c>
      <c r="C1583" s="47"/>
      <c r="D1583" s="47"/>
      <c r="E1583" s="48"/>
      <c r="F1583" s="99" t="s">
        <v>4599</v>
      </c>
    </row>
    <row r="1584" spans="1:6" x14ac:dyDescent="0.25">
      <c r="A1584" s="92" t="s">
        <v>3215</v>
      </c>
      <c r="B1584" s="93" t="s">
        <v>3216</v>
      </c>
      <c r="C1584" s="94"/>
      <c r="D1584" s="94"/>
      <c r="E1584" s="95"/>
      <c r="F1584" s="96" t="s">
        <v>4599</v>
      </c>
    </row>
    <row r="1585" spans="1:6" x14ac:dyDescent="0.25">
      <c r="A1585" s="97" t="s">
        <v>3217</v>
      </c>
      <c r="B1585" s="98" t="s">
        <v>3218</v>
      </c>
      <c r="C1585" s="47"/>
      <c r="D1585" s="47"/>
      <c r="E1585" s="48"/>
      <c r="F1585" s="99" t="s">
        <v>4599</v>
      </c>
    </row>
    <row r="1586" spans="1:6" x14ac:dyDescent="0.25">
      <c r="A1586" s="92" t="s">
        <v>3219</v>
      </c>
      <c r="B1586" s="93" t="s">
        <v>3220</v>
      </c>
      <c r="C1586" s="94"/>
      <c r="D1586" s="94"/>
      <c r="E1586" s="95"/>
      <c r="F1586" s="96" t="s">
        <v>4599</v>
      </c>
    </row>
    <row r="1587" spans="1:6" x14ac:dyDescent="0.25">
      <c r="A1587" s="97" t="s">
        <v>3221</v>
      </c>
      <c r="B1587" s="98" t="s">
        <v>3222</v>
      </c>
      <c r="C1587" s="47"/>
      <c r="D1587" s="47"/>
      <c r="E1587" s="48"/>
      <c r="F1587" s="99" t="s">
        <v>4599</v>
      </c>
    </row>
    <row r="1588" spans="1:6" x14ac:dyDescent="0.25">
      <c r="A1588" s="92" t="s">
        <v>3223</v>
      </c>
      <c r="B1588" s="93" t="s">
        <v>3224</v>
      </c>
      <c r="C1588" s="94"/>
      <c r="D1588" s="94"/>
      <c r="E1588" s="95"/>
      <c r="F1588" s="96" t="s">
        <v>4599</v>
      </c>
    </row>
    <row r="1589" spans="1:6" x14ac:dyDescent="0.25">
      <c r="A1589" s="97" t="s">
        <v>3225</v>
      </c>
      <c r="B1589" s="98" t="s">
        <v>3226</v>
      </c>
      <c r="C1589" s="47"/>
      <c r="D1589" s="47"/>
      <c r="E1589" s="48"/>
      <c r="F1589" s="99" t="s">
        <v>4599</v>
      </c>
    </row>
    <row r="1590" spans="1:6" x14ac:dyDescent="0.25">
      <c r="A1590" s="92" t="s">
        <v>3227</v>
      </c>
      <c r="B1590" s="93" t="s">
        <v>3228</v>
      </c>
      <c r="C1590" s="94"/>
      <c r="D1590" s="94"/>
      <c r="E1590" s="95"/>
      <c r="F1590" s="96" t="s">
        <v>4599</v>
      </c>
    </row>
    <row r="1591" spans="1:6" x14ac:dyDescent="0.25">
      <c r="A1591" s="97" t="s">
        <v>3229</v>
      </c>
      <c r="B1591" s="98" t="s">
        <v>3230</v>
      </c>
      <c r="C1591" s="47"/>
      <c r="D1591" s="47"/>
      <c r="E1591" s="48"/>
      <c r="F1591" s="99" t="s">
        <v>4599</v>
      </c>
    </row>
    <row r="1592" spans="1:6" x14ac:dyDescent="0.25">
      <c r="A1592" s="92" t="s">
        <v>3231</v>
      </c>
      <c r="B1592" s="93" t="s">
        <v>3232</v>
      </c>
      <c r="C1592" s="94"/>
      <c r="D1592" s="94"/>
      <c r="E1592" s="95"/>
      <c r="F1592" s="96" t="s">
        <v>4599</v>
      </c>
    </row>
    <row r="1593" spans="1:6" x14ac:dyDescent="0.25">
      <c r="A1593" s="97" t="s">
        <v>3233</v>
      </c>
      <c r="B1593" s="98" t="s">
        <v>3234</v>
      </c>
      <c r="C1593" s="47"/>
      <c r="D1593" s="47"/>
      <c r="E1593" s="48"/>
      <c r="F1593" s="99" t="s">
        <v>4599</v>
      </c>
    </row>
    <row r="1594" spans="1:6" x14ac:dyDescent="0.25">
      <c r="A1594" s="92" t="s">
        <v>3235</v>
      </c>
      <c r="B1594" s="93" t="s">
        <v>3236</v>
      </c>
      <c r="C1594" s="94"/>
      <c r="D1594" s="94"/>
      <c r="E1594" s="95"/>
      <c r="F1594" s="96" t="s">
        <v>4599</v>
      </c>
    </row>
    <row r="1595" spans="1:6" x14ac:dyDescent="0.25">
      <c r="A1595" s="97" t="s">
        <v>3237</v>
      </c>
      <c r="B1595" s="98" t="s">
        <v>3238</v>
      </c>
      <c r="C1595" s="47"/>
      <c r="D1595" s="47"/>
      <c r="E1595" s="48"/>
      <c r="F1595" s="99" t="s">
        <v>4599</v>
      </c>
    </row>
    <row r="1596" spans="1:6" x14ac:dyDescent="0.25">
      <c r="A1596" s="92" t="s">
        <v>3239</v>
      </c>
      <c r="B1596" s="93" t="s">
        <v>3240</v>
      </c>
      <c r="C1596" s="94"/>
      <c r="D1596" s="94"/>
      <c r="E1596" s="95"/>
      <c r="F1596" s="96" t="s">
        <v>4599</v>
      </c>
    </row>
    <row r="1597" spans="1:6" x14ac:dyDescent="0.25">
      <c r="A1597" s="97" t="s">
        <v>3241</v>
      </c>
      <c r="B1597" s="98" t="s">
        <v>3242</v>
      </c>
      <c r="C1597" s="47"/>
      <c r="D1597" s="47"/>
      <c r="E1597" s="48"/>
      <c r="F1597" s="99" t="s">
        <v>4599</v>
      </c>
    </row>
    <row r="1598" spans="1:6" x14ac:dyDescent="0.25">
      <c r="A1598" s="92" t="s">
        <v>3243</v>
      </c>
      <c r="B1598" s="93" t="s">
        <v>3244</v>
      </c>
      <c r="C1598" s="94"/>
      <c r="D1598" s="94"/>
      <c r="E1598" s="95"/>
      <c r="F1598" s="96" t="s">
        <v>4599</v>
      </c>
    </row>
    <row r="1599" spans="1:6" x14ac:dyDescent="0.25">
      <c r="A1599" s="97" t="s">
        <v>3245</v>
      </c>
      <c r="B1599" s="98" t="s">
        <v>3246</v>
      </c>
      <c r="C1599" s="47"/>
      <c r="D1599" s="47"/>
      <c r="E1599" s="48"/>
      <c r="F1599" s="99" t="s">
        <v>4599</v>
      </c>
    </row>
    <row r="1600" spans="1:6" x14ac:dyDescent="0.25">
      <c r="A1600" s="92" t="s">
        <v>3247</v>
      </c>
      <c r="B1600" s="93" t="s">
        <v>3248</v>
      </c>
      <c r="C1600" s="94"/>
      <c r="D1600" s="94"/>
      <c r="E1600" s="95"/>
      <c r="F1600" s="96" t="s">
        <v>4599</v>
      </c>
    </row>
    <row r="1601" spans="1:6" x14ac:dyDescent="0.25">
      <c r="A1601" s="97" t="s">
        <v>3249</v>
      </c>
      <c r="B1601" s="98" t="s">
        <v>3250</v>
      </c>
      <c r="C1601" s="47"/>
      <c r="D1601" s="47"/>
      <c r="E1601" s="48"/>
      <c r="F1601" s="99" t="s">
        <v>4599</v>
      </c>
    </row>
    <row r="1602" spans="1:6" x14ac:dyDescent="0.25">
      <c r="A1602" s="92" t="s">
        <v>3251</v>
      </c>
      <c r="B1602" s="93" t="s">
        <v>3252</v>
      </c>
      <c r="C1602" s="94"/>
      <c r="D1602" s="94"/>
      <c r="E1602" s="95"/>
      <c r="F1602" s="96" t="s">
        <v>4599</v>
      </c>
    </row>
    <row r="1603" spans="1:6" x14ac:dyDescent="0.25">
      <c r="A1603" s="97" t="s">
        <v>3253</v>
      </c>
      <c r="B1603" s="98" t="s">
        <v>3254</v>
      </c>
      <c r="C1603" s="47"/>
      <c r="D1603" s="47"/>
      <c r="E1603" s="48"/>
      <c r="F1603" s="99" t="s">
        <v>4599</v>
      </c>
    </row>
    <row r="1604" spans="1:6" x14ac:dyDescent="0.25">
      <c r="A1604" s="92" t="s">
        <v>3255</v>
      </c>
      <c r="B1604" s="93" t="s">
        <v>3256</v>
      </c>
      <c r="C1604" s="94"/>
      <c r="D1604" s="94"/>
      <c r="E1604" s="95"/>
      <c r="F1604" s="96" t="s">
        <v>4599</v>
      </c>
    </row>
    <row r="1605" spans="1:6" x14ac:dyDescent="0.25">
      <c r="A1605" s="97" t="s">
        <v>3257</v>
      </c>
      <c r="B1605" s="98" t="s">
        <v>3258</v>
      </c>
      <c r="C1605" s="47"/>
      <c r="D1605" s="47"/>
      <c r="E1605" s="48"/>
      <c r="F1605" s="99" t="s">
        <v>4599</v>
      </c>
    </row>
    <row r="1606" spans="1:6" x14ac:dyDescent="0.25">
      <c r="A1606" s="92" t="s">
        <v>3259</v>
      </c>
      <c r="B1606" s="93" t="s">
        <v>3260</v>
      </c>
      <c r="C1606" s="94"/>
      <c r="D1606" s="94"/>
      <c r="E1606" s="95"/>
      <c r="F1606" s="96" t="s">
        <v>4599</v>
      </c>
    </row>
    <row r="1607" spans="1:6" x14ac:dyDescent="0.25">
      <c r="A1607" s="97" t="s">
        <v>3261</v>
      </c>
      <c r="B1607" s="98" t="s">
        <v>3262</v>
      </c>
      <c r="C1607" s="47"/>
      <c r="D1607" s="47"/>
      <c r="E1607" s="48"/>
      <c r="F1607" s="99" t="s">
        <v>4599</v>
      </c>
    </row>
    <row r="1608" spans="1:6" x14ac:dyDescent="0.25">
      <c r="A1608" s="92" t="s">
        <v>3263</v>
      </c>
      <c r="B1608" s="93" t="s">
        <v>3264</v>
      </c>
      <c r="C1608" s="94"/>
      <c r="D1608" s="94"/>
      <c r="E1608" s="95"/>
      <c r="F1608" s="96" t="s">
        <v>4599</v>
      </c>
    </row>
    <row r="1609" spans="1:6" x14ac:dyDescent="0.25">
      <c r="A1609" s="97" t="s">
        <v>3265</v>
      </c>
      <c r="B1609" s="98" t="s">
        <v>3266</v>
      </c>
      <c r="C1609" s="47"/>
      <c r="D1609" s="47"/>
      <c r="E1609" s="48"/>
      <c r="F1609" s="99" t="s">
        <v>4599</v>
      </c>
    </row>
    <row r="1610" spans="1:6" x14ac:dyDescent="0.25">
      <c r="A1610" s="92" t="s">
        <v>3267</v>
      </c>
      <c r="B1610" s="93" t="s">
        <v>3268</v>
      </c>
      <c r="C1610" s="94"/>
      <c r="D1610" s="94"/>
      <c r="E1610" s="95"/>
      <c r="F1610" s="96" t="s">
        <v>4599</v>
      </c>
    </row>
    <row r="1611" spans="1:6" x14ac:dyDescent="0.25">
      <c r="A1611" s="97" t="s">
        <v>3269</v>
      </c>
      <c r="B1611" s="98" t="s">
        <v>3270</v>
      </c>
      <c r="C1611" s="47"/>
      <c r="D1611" s="47"/>
      <c r="E1611" s="48"/>
      <c r="F1611" s="99" t="s">
        <v>4599</v>
      </c>
    </row>
    <row r="1612" spans="1:6" x14ac:dyDescent="0.25">
      <c r="A1612" s="92" t="s">
        <v>3271</v>
      </c>
      <c r="B1612" s="93" t="s">
        <v>3272</v>
      </c>
      <c r="C1612" s="94"/>
      <c r="D1612" s="94"/>
      <c r="E1612" s="95"/>
      <c r="F1612" s="96" t="s">
        <v>4599</v>
      </c>
    </row>
    <row r="1613" spans="1:6" x14ac:dyDescent="0.25">
      <c r="A1613" s="97" t="s">
        <v>3273</v>
      </c>
      <c r="B1613" s="98" t="s">
        <v>3274</v>
      </c>
      <c r="C1613" s="47"/>
      <c r="D1613" s="47"/>
      <c r="E1613" s="48"/>
      <c r="F1613" s="99" t="s">
        <v>4599</v>
      </c>
    </row>
    <row r="1614" spans="1:6" x14ac:dyDescent="0.25">
      <c r="A1614" s="92" t="s">
        <v>3275</v>
      </c>
      <c r="B1614" s="93" t="s">
        <v>3276</v>
      </c>
      <c r="C1614" s="94"/>
      <c r="D1614" s="94"/>
      <c r="E1614" s="95"/>
      <c r="F1614" s="96" t="s">
        <v>4599</v>
      </c>
    </row>
    <row r="1615" spans="1:6" x14ac:dyDescent="0.25">
      <c r="A1615" s="97" t="s">
        <v>3277</v>
      </c>
      <c r="B1615" s="98" t="s">
        <v>3278</v>
      </c>
      <c r="C1615" s="47"/>
      <c r="D1615" s="47"/>
      <c r="E1615" s="48"/>
      <c r="F1615" s="99" t="s">
        <v>4599</v>
      </c>
    </row>
    <row r="1616" spans="1:6" x14ac:dyDescent="0.25">
      <c r="A1616" s="92" t="s">
        <v>3279</v>
      </c>
      <c r="B1616" s="93" t="s">
        <v>3280</v>
      </c>
      <c r="C1616" s="94"/>
      <c r="D1616" s="94"/>
      <c r="E1616" s="95"/>
      <c r="F1616" s="96" t="s">
        <v>4599</v>
      </c>
    </row>
    <row r="1617" spans="1:6" x14ac:dyDescent="0.25">
      <c r="A1617" s="97" t="s">
        <v>3281</v>
      </c>
      <c r="B1617" s="98" t="s">
        <v>3282</v>
      </c>
      <c r="C1617" s="47"/>
      <c r="D1617" s="47"/>
      <c r="E1617" s="48"/>
      <c r="F1617" s="99" t="s">
        <v>4599</v>
      </c>
    </row>
    <row r="1618" spans="1:6" x14ac:dyDescent="0.25">
      <c r="A1618" s="92" t="s">
        <v>3283</v>
      </c>
      <c r="B1618" s="93" t="s">
        <v>3284</v>
      </c>
      <c r="C1618" s="94"/>
      <c r="D1618" s="94"/>
      <c r="E1618" s="95"/>
      <c r="F1618" s="96" t="s">
        <v>4599</v>
      </c>
    </row>
    <row r="1619" spans="1:6" x14ac:dyDescent="0.25">
      <c r="A1619" s="97" t="s">
        <v>3285</v>
      </c>
      <c r="B1619" s="98" t="s">
        <v>3286</v>
      </c>
      <c r="C1619" s="47"/>
      <c r="D1619" s="47"/>
      <c r="E1619" s="48"/>
      <c r="F1619" s="99" t="s">
        <v>4599</v>
      </c>
    </row>
    <row r="1620" spans="1:6" x14ac:dyDescent="0.25">
      <c r="A1620" s="92" t="s">
        <v>3287</v>
      </c>
      <c r="B1620" s="93" t="s">
        <v>3288</v>
      </c>
      <c r="C1620" s="94"/>
      <c r="D1620" s="94"/>
      <c r="E1620" s="95"/>
      <c r="F1620" s="96" t="s">
        <v>4599</v>
      </c>
    </row>
    <row r="1621" spans="1:6" x14ac:dyDescent="0.25">
      <c r="A1621" s="97" t="s">
        <v>3289</v>
      </c>
      <c r="B1621" s="98" t="s">
        <v>3290</v>
      </c>
      <c r="C1621" s="47"/>
      <c r="D1621" s="47"/>
      <c r="E1621" s="48"/>
      <c r="F1621" s="99" t="s">
        <v>4599</v>
      </c>
    </row>
    <row r="1622" spans="1:6" x14ac:dyDescent="0.25">
      <c r="A1622" s="92" t="s">
        <v>3291</v>
      </c>
      <c r="B1622" s="93" t="s">
        <v>3292</v>
      </c>
      <c r="C1622" s="94"/>
      <c r="D1622" s="94"/>
      <c r="E1622" s="95"/>
      <c r="F1622" s="96" t="s">
        <v>4599</v>
      </c>
    </row>
    <row r="1623" spans="1:6" x14ac:dyDescent="0.25">
      <c r="A1623" s="97" t="s">
        <v>3293</v>
      </c>
      <c r="B1623" s="98" t="s">
        <v>3294</v>
      </c>
      <c r="C1623" s="47"/>
      <c r="D1623" s="47"/>
      <c r="E1623" s="48"/>
      <c r="F1623" s="99" t="s">
        <v>4599</v>
      </c>
    </row>
    <row r="1624" spans="1:6" x14ac:dyDescent="0.25">
      <c r="A1624" s="92" t="s">
        <v>3295</v>
      </c>
      <c r="B1624" s="93" t="s">
        <v>3296</v>
      </c>
      <c r="C1624" s="94"/>
      <c r="D1624" s="94"/>
      <c r="E1624" s="95"/>
      <c r="F1624" s="96" t="s">
        <v>4599</v>
      </c>
    </row>
    <row r="1625" spans="1:6" x14ac:dyDescent="0.25">
      <c r="A1625" s="97" t="s">
        <v>3297</v>
      </c>
      <c r="B1625" s="98" t="s">
        <v>3298</v>
      </c>
      <c r="C1625" s="47"/>
      <c r="D1625" s="47"/>
      <c r="E1625" s="48"/>
      <c r="F1625" s="99" t="s">
        <v>4599</v>
      </c>
    </row>
    <row r="1626" spans="1:6" x14ac:dyDescent="0.25">
      <c r="A1626" s="92" t="s">
        <v>3299</v>
      </c>
      <c r="B1626" s="93" t="s">
        <v>3300</v>
      </c>
      <c r="C1626" s="94"/>
      <c r="D1626" s="94"/>
      <c r="E1626" s="95"/>
      <c r="F1626" s="96" t="s">
        <v>4599</v>
      </c>
    </row>
    <row r="1627" spans="1:6" x14ac:dyDescent="0.25">
      <c r="A1627" s="97" t="s">
        <v>3301</v>
      </c>
      <c r="B1627" s="98" t="s">
        <v>3302</v>
      </c>
      <c r="C1627" s="47"/>
      <c r="D1627" s="47"/>
      <c r="E1627" s="48"/>
      <c r="F1627" s="99" t="s">
        <v>4599</v>
      </c>
    </row>
    <row r="1628" spans="1:6" x14ac:dyDescent="0.25">
      <c r="A1628" s="92" t="s">
        <v>3303</v>
      </c>
      <c r="B1628" s="93" t="s">
        <v>3304</v>
      </c>
      <c r="C1628" s="94"/>
      <c r="D1628" s="94"/>
      <c r="E1628" s="95"/>
      <c r="F1628" s="96" t="s">
        <v>4599</v>
      </c>
    </row>
    <row r="1629" spans="1:6" x14ac:dyDescent="0.25">
      <c r="A1629" s="97" t="s">
        <v>3305</v>
      </c>
      <c r="B1629" s="98" t="s">
        <v>3306</v>
      </c>
      <c r="C1629" s="47"/>
      <c r="D1629" s="47"/>
      <c r="E1629" s="48"/>
      <c r="F1629" s="99" t="s">
        <v>4599</v>
      </c>
    </row>
    <row r="1630" spans="1:6" x14ac:dyDescent="0.25">
      <c r="A1630" s="92" t="s">
        <v>3307</v>
      </c>
      <c r="B1630" s="93" t="s">
        <v>3308</v>
      </c>
      <c r="C1630" s="94"/>
      <c r="D1630" s="94"/>
      <c r="E1630" s="95"/>
      <c r="F1630" s="96" t="s">
        <v>4599</v>
      </c>
    </row>
    <row r="1631" spans="1:6" x14ac:dyDescent="0.25">
      <c r="A1631" s="97" t="s">
        <v>3309</v>
      </c>
      <c r="B1631" s="98" t="s">
        <v>3310</v>
      </c>
      <c r="C1631" s="47"/>
      <c r="D1631" s="47"/>
      <c r="E1631" s="48"/>
      <c r="F1631" s="99" t="s">
        <v>4599</v>
      </c>
    </row>
    <row r="1632" spans="1:6" x14ac:dyDescent="0.25">
      <c r="A1632" s="92" t="s">
        <v>3311</v>
      </c>
      <c r="B1632" s="93" t="s">
        <v>3312</v>
      </c>
      <c r="C1632" s="94"/>
      <c r="D1632" s="94"/>
      <c r="E1632" s="95"/>
      <c r="F1632" s="96" t="s">
        <v>4599</v>
      </c>
    </row>
    <row r="1633" spans="1:6" x14ac:dyDescent="0.25">
      <c r="A1633" s="97" t="s">
        <v>3313</v>
      </c>
      <c r="B1633" s="98" t="s">
        <v>3314</v>
      </c>
      <c r="C1633" s="47"/>
      <c r="D1633" s="47"/>
      <c r="E1633" s="48"/>
      <c r="F1633" s="99" t="s">
        <v>4599</v>
      </c>
    </row>
    <row r="1634" spans="1:6" x14ac:dyDescent="0.25">
      <c r="A1634" s="92" t="s">
        <v>3315</v>
      </c>
      <c r="B1634" s="93" t="s">
        <v>3316</v>
      </c>
      <c r="C1634" s="94"/>
      <c r="D1634" s="94"/>
      <c r="E1634" s="95"/>
      <c r="F1634" s="96" t="s">
        <v>4599</v>
      </c>
    </row>
    <row r="1635" spans="1:6" x14ac:dyDescent="0.25">
      <c r="A1635" s="97" t="s">
        <v>3317</v>
      </c>
      <c r="B1635" s="98" t="s">
        <v>3318</v>
      </c>
      <c r="C1635" s="47"/>
      <c r="D1635" s="47"/>
      <c r="E1635" s="48"/>
      <c r="F1635" s="99" t="s">
        <v>4599</v>
      </c>
    </row>
    <row r="1636" spans="1:6" x14ac:dyDescent="0.25">
      <c r="A1636" s="92" t="s">
        <v>3319</v>
      </c>
      <c r="B1636" s="93" t="s">
        <v>3320</v>
      </c>
      <c r="C1636" s="94"/>
      <c r="D1636" s="94"/>
      <c r="E1636" s="95"/>
      <c r="F1636" s="96" t="s">
        <v>4599</v>
      </c>
    </row>
    <row r="1637" spans="1:6" x14ac:dyDescent="0.25">
      <c r="A1637" s="97" t="s">
        <v>3321</v>
      </c>
      <c r="B1637" s="98" t="s">
        <v>3322</v>
      </c>
      <c r="C1637" s="47"/>
      <c r="D1637" s="47"/>
      <c r="E1637" s="48"/>
      <c r="F1637" s="99" t="s">
        <v>4599</v>
      </c>
    </row>
    <row r="1638" spans="1:6" x14ac:dyDescent="0.25">
      <c r="A1638" s="92" t="s">
        <v>3323</v>
      </c>
      <c r="B1638" s="93" t="s">
        <v>3324</v>
      </c>
      <c r="C1638" s="94"/>
      <c r="D1638" s="94"/>
      <c r="E1638" s="95"/>
      <c r="F1638" s="96" t="s">
        <v>4599</v>
      </c>
    </row>
    <row r="1639" spans="1:6" x14ac:dyDescent="0.25">
      <c r="A1639" s="97" t="s">
        <v>3325</v>
      </c>
      <c r="B1639" s="98" t="s">
        <v>3326</v>
      </c>
      <c r="C1639" s="47"/>
      <c r="D1639" s="47"/>
      <c r="E1639" s="48"/>
      <c r="F1639" s="99" t="s">
        <v>4599</v>
      </c>
    </row>
    <row r="1640" spans="1:6" x14ac:dyDescent="0.25">
      <c r="A1640" s="92" t="s">
        <v>3327</v>
      </c>
      <c r="B1640" s="93" t="s">
        <v>3328</v>
      </c>
      <c r="C1640" s="94"/>
      <c r="D1640" s="94"/>
      <c r="E1640" s="95"/>
      <c r="F1640" s="96" t="s">
        <v>4599</v>
      </c>
    </row>
    <row r="1641" spans="1:6" x14ac:dyDescent="0.25">
      <c r="A1641" s="97" t="s">
        <v>3329</v>
      </c>
      <c r="B1641" s="98" t="s">
        <v>3330</v>
      </c>
      <c r="C1641" s="47"/>
      <c r="D1641" s="47"/>
      <c r="E1641" s="48"/>
      <c r="F1641" s="99" t="s">
        <v>4599</v>
      </c>
    </row>
    <row r="1642" spans="1:6" x14ac:dyDescent="0.25">
      <c r="A1642" s="92" t="s">
        <v>3331</v>
      </c>
      <c r="B1642" s="93" t="s">
        <v>3332</v>
      </c>
      <c r="C1642" s="94"/>
      <c r="D1642" s="94"/>
      <c r="E1642" s="95"/>
      <c r="F1642" s="96" t="s">
        <v>4599</v>
      </c>
    </row>
    <row r="1643" spans="1:6" x14ac:dyDescent="0.25">
      <c r="A1643" s="97" t="s">
        <v>3333</v>
      </c>
      <c r="B1643" s="98" t="s">
        <v>3334</v>
      </c>
      <c r="C1643" s="47"/>
      <c r="D1643" s="47"/>
      <c r="E1643" s="48"/>
      <c r="F1643" s="99" t="s">
        <v>4599</v>
      </c>
    </row>
    <row r="1644" spans="1:6" x14ac:dyDescent="0.25">
      <c r="A1644" s="92" t="s">
        <v>3335</v>
      </c>
      <c r="B1644" s="93" t="s">
        <v>3336</v>
      </c>
      <c r="C1644" s="94"/>
      <c r="D1644" s="94"/>
      <c r="E1644" s="95"/>
      <c r="F1644" s="96" t="s">
        <v>4599</v>
      </c>
    </row>
    <row r="1645" spans="1:6" x14ac:dyDescent="0.25">
      <c r="A1645" s="97" t="s">
        <v>3337</v>
      </c>
      <c r="B1645" s="98" t="s">
        <v>3338</v>
      </c>
      <c r="C1645" s="47"/>
      <c r="D1645" s="47"/>
      <c r="E1645" s="48"/>
      <c r="F1645" s="99" t="s">
        <v>4599</v>
      </c>
    </row>
    <row r="1646" spans="1:6" x14ac:dyDescent="0.25">
      <c r="A1646" s="92" t="s">
        <v>3339</v>
      </c>
      <c r="B1646" s="93" t="s">
        <v>3340</v>
      </c>
      <c r="C1646" s="94"/>
      <c r="D1646" s="94"/>
      <c r="E1646" s="95"/>
      <c r="F1646" s="96" t="s">
        <v>4599</v>
      </c>
    </row>
    <row r="1647" spans="1:6" x14ac:dyDescent="0.25">
      <c r="A1647" s="97" t="s">
        <v>3341</v>
      </c>
      <c r="B1647" s="98" t="s">
        <v>3342</v>
      </c>
      <c r="C1647" s="47"/>
      <c r="D1647" s="47"/>
      <c r="E1647" s="48"/>
      <c r="F1647" s="99" t="s">
        <v>4599</v>
      </c>
    </row>
    <row r="1648" spans="1:6" x14ac:dyDescent="0.25">
      <c r="A1648" s="92" t="s">
        <v>3343</v>
      </c>
      <c r="B1648" s="93" t="s">
        <v>3344</v>
      </c>
      <c r="C1648" s="94"/>
      <c r="D1648" s="94"/>
      <c r="E1648" s="95"/>
      <c r="F1648" s="96" t="s">
        <v>4599</v>
      </c>
    </row>
    <row r="1649" spans="1:6" x14ac:dyDescent="0.25">
      <c r="A1649" s="97" t="s">
        <v>3345</v>
      </c>
      <c r="B1649" s="98" t="s">
        <v>3346</v>
      </c>
      <c r="C1649" s="47"/>
      <c r="D1649" s="47"/>
      <c r="E1649" s="48"/>
      <c r="F1649" s="99" t="s">
        <v>4599</v>
      </c>
    </row>
    <row r="1650" spans="1:6" x14ac:dyDescent="0.25">
      <c r="A1650" s="92" t="s">
        <v>3347</v>
      </c>
      <c r="B1650" s="93" t="s">
        <v>3348</v>
      </c>
      <c r="C1650" s="94"/>
      <c r="D1650" s="94"/>
      <c r="E1650" s="95"/>
      <c r="F1650" s="96" t="s">
        <v>4599</v>
      </c>
    </row>
    <row r="1651" spans="1:6" x14ac:dyDescent="0.25">
      <c r="A1651" s="97" t="s">
        <v>3349</v>
      </c>
      <c r="B1651" s="98" t="s">
        <v>3350</v>
      </c>
      <c r="C1651" s="47"/>
      <c r="D1651" s="47"/>
      <c r="E1651" s="48"/>
      <c r="F1651" s="99" t="s">
        <v>4599</v>
      </c>
    </row>
    <row r="1652" spans="1:6" x14ac:dyDescent="0.25">
      <c r="A1652" s="92" t="s">
        <v>3351</v>
      </c>
      <c r="B1652" s="93" t="s">
        <v>3352</v>
      </c>
      <c r="C1652" s="94"/>
      <c r="D1652" s="94"/>
      <c r="E1652" s="95"/>
      <c r="F1652" s="96" t="s">
        <v>4599</v>
      </c>
    </row>
    <row r="1653" spans="1:6" x14ac:dyDescent="0.25">
      <c r="A1653" s="97" t="s">
        <v>3353</v>
      </c>
      <c r="B1653" s="98" t="s">
        <v>3354</v>
      </c>
      <c r="C1653" s="47"/>
      <c r="D1653" s="47"/>
      <c r="E1653" s="48"/>
      <c r="F1653" s="99" t="s">
        <v>4599</v>
      </c>
    </row>
    <row r="1654" spans="1:6" x14ac:dyDescent="0.25">
      <c r="A1654" s="92" t="s">
        <v>3355</v>
      </c>
      <c r="B1654" s="93" t="s">
        <v>3356</v>
      </c>
      <c r="C1654" s="94"/>
      <c r="D1654" s="94"/>
      <c r="E1654" s="95"/>
      <c r="F1654" s="96" t="s">
        <v>4599</v>
      </c>
    </row>
    <row r="1655" spans="1:6" x14ac:dyDescent="0.25">
      <c r="A1655" s="97" t="s">
        <v>3357</v>
      </c>
      <c r="B1655" s="98" t="s">
        <v>3358</v>
      </c>
      <c r="C1655" s="47"/>
      <c r="D1655" s="47"/>
      <c r="E1655" s="48"/>
      <c r="F1655" s="99" t="s">
        <v>4599</v>
      </c>
    </row>
    <row r="1656" spans="1:6" x14ac:dyDescent="0.25">
      <c r="A1656" s="92" t="s">
        <v>3359</v>
      </c>
      <c r="B1656" s="93" t="s">
        <v>3360</v>
      </c>
      <c r="C1656" s="94"/>
      <c r="D1656" s="94"/>
      <c r="E1656" s="95"/>
      <c r="F1656" s="96" t="s">
        <v>4599</v>
      </c>
    </row>
    <row r="1657" spans="1:6" x14ac:dyDescent="0.25">
      <c r="A1657" s="97" t="s">
        <v>3361</v>
      </c>
      <c r="B1657" s="98" t="s">
        <v>3362</v>
      </c>
      <c r="C1657" s="47"/>
      <c r="D1657" s="47"/>
      <c r="E1657" s="48"/>
      <c r="F1657" s="99" t="s">
        <v>4599</v>
      </c>
    </row>
    <row r="1658" spans="1:6" x14ac:dyDescent="0.25">
      <c r="A1658" s="92" t="s">
        <v>3363</v>
      </c>
      <c r="B1658" s="93" t="s">
        <v>3364</v>
      </c>
      <c r="C1658" s="94"/>
      <c r="D1658" s="94"/>
      <c r="E1658" s="95"/>
      <c r="F1658" s="96" t="s">
        <v>4599</v>
      </c>
    </row>
    <row r="1659" spans="1:6" x14ac:dyDescent="0.25">
      <c r="A1659" s="97" t="s">
        <v>3365</v>
      </c>
      <c r="B1659" s="98" t="s">
        <v>3366</v>
      </c>
      <c r="C1659" s="47"/>
      <c r="D1659" s="47"/>
      <c r="E1659" s="48"/>
      <c r="F1659" s="99" t="s">
        <v>4599</v>
      </c>
    </row>
    <row r="1660" spans="1:6" x14ac:dyDescent="0.25">
      <c r="A1660" s="92" t="s">
        <v>3367</v>
      </c>
      <c r="B1660" s="93" t="s">
        <v>3368</v>
      </c>
      <c r="C1660" s="94"/>
      <c r="D1660" s="94"/>
      <c r="E1660" s="95"/>
      <c r="F1660" s="96" t="s">
        <v>4599</v>
      </c>
    </row>
    <row r="1661" spans="1:6" x14ac:dyDescent="0.25">
      <c r="A1661" s="97" t="s">
        <v>3369</v>
      </c>
      <c r="B1661" s="98" t="s">
        <v>3370</v>
      </c>
      <c r="C1661" s="47"/>
      <c r="D1661" s="47"/>
      <c r="E1661" s="48"/>
      <c r="F1661" s="99" t="s">
        <v>4599</v>
      </c>
    </row>
    <row r="1662" spans="1:6" x14ac:dyDescent="0.25">
      <c r="A1662" s="92" t="s">
        <v>3371</v>
      </c>
      <c r="B1662" s="93" t="s">
        <v>3372</v>
      </c>
      <c r="C1662" s="94"/>
      <c r="D1662" s="94"/>
      <c r="E1662" s="95"/>
      <c r="F1662" s="96" t="s">
        <v>4599</v>
      </c>
    </row>
    <row r="1663" spans="1:6" x14ac:dyDescent="0.25">
      <c r="A1663" s="97" t="s">
        <v>3373</v>
      </c>
      <c r="B1663" s="98" t="s">
        <v>3374</v>
      </c>
      <c r="C1663" s="47"/>
      <c r="D1663" s="47"/>
      <c r="E1663" s="48"/>
      <c r="F1663" s="99" t="s">
        <v>4599</v>
      </c>
    </row>
    <row r="1664" spans="1:6" x14ac:dyDescent="0.25">
      <c r="A1664" s="92" t="s">
        <v>3375</v>
      </c>
      <c r="B1664" s="93" t="s">
        <v>3376</v>
      </c>
      <c r="C1664" s="94"/>
      <c r="D1664" s="94"/>
      <c r="E1664" s="95"/>
      <c r="F1664" s="96" t="s">
        <v>4599</v>
      </c>
    </row>
    <row r="1665" spans="1:6" x14ac:dyDescent="0.25">
      <c r="A1665" s="97" t="s">
        <v>3377</v>
      </c>
      <c r="B1665" s="98" t="s">
        <v>3378</v>
      </c>
      <c r="C1665" s="47"/>
      <c r="D1665" s="47"/>
      <c r="E1665" s="48"/>
      <c r="F1665" s="99" t="s">
        <v>4599</v>
      </c>
    </row>
    <row r="1666" spans="1:6" x14ac:dyDescent="0.25">
      <c r="A1666" s="92" t="s">
        <v>3379</v>
      </c>
      <c r="B1666" s="93" t="s">
        <v>3380</v>
      </c>
      <c r="C1666" s="94"/>
      <c r="D1666" s="94"/>
      <c r="E1666" s="95"/>
      <c r="F1666" s="96" t="s">
        <v>4599</v>
      </c>
    </row>
    <row r="1667" spans="1:6" x14ac:dyDescent="0.25">
      <c r="A1667" s="97" t="s">
        <v>3381</v>
      </c>
      <c r="B1667" s="98" t="s">
        <v>3382</v>
      </c>
      <c r="C1667" s="47"/>
      <c r="D1667" s="47"/>
      <c r="E1667" s="48"/>
      <c r="F1667" s="99" t="s">
        <v>4599</v>
      </c>
    </row>
    <row r="1668" spans="1:6" x14ac:dyDescent="0.25">
      <c r="A1668" s="92" t="s">
        <v>3383</v>
      </c>
      <c r="B1668" s="93" t="s">
        <v>3384</v>
      </c>
      <c r="C1668" s="94"/>
      <c r="D1668" s="94"/>
      <c r="E1668" s="95"/>
      <c r="F1668" s="96" t="s">
        <v>4599</v>
      </c>
    </row>
    <row r="1669" spans="1:6" x14ac:dyDescent="0.25">
      <c r="A1669" s="97" t="s">
        <v>3385</v>
      </c>
      <c r="B1669" s="98" t="s">
        <v>3386</v>
      </c>
      <c r="C1669" s="47"/>
      <c r="D1669" s="47"/>
      <c r="E1669" s="48"/>
      <c r="F1669" s="99" t="s">
        <v>4599</v>
      </c>
    </row>
    <row r="1670" spans="1:6" x14ac:dyDescent="0.25">
      <c r="A1670" s="92" t="s">
        <v>3387</v>
      </c>
      <c r="B1670" s="93" t="s">
        <v>3388</v>
      </c>
      <c r="C1670" s="94"/>
      <c r="D1670" s="94"/>
      <c r="E1670" s="95"/>
      <c r="F1670" s="96" t="s">
        <v>4599</v>
      </c>
    </row>
    <row r="1671" spans="1:6" x14ac:dyDescent="0.25">
      <c r="A1671" s="97" t="s">
        <v>3389</v>
      </c>
      <c r="B1671" s="98" t="s">
        <v>3390</v>
      </c>
      <c r="C1671" s="47"/>
      <c r="D1671" s="47"/>
      <c r="E1671" s="48"/>
      <c r="F1671" s="99" t="s">
        <v>4599</v>
      </c>
    </row>
    <row r="1672" spans="1:6" x14ac:dyDescent="0.25">
      <c r="A1672" s="92" t="s">
        <v>3391</v>
      </c>
      <c r="B1672" s="93" t="s">
        <v>3392</v>
      </c>
      <c r="C1672" s="94"/>
      <c r="D1672" s="94"/>
      <c r="E1672" s="95"/>
      <c r="F1672" s="96" t="s">
        <v>4599</v>
      </c>
    </row>
    <row r="1673" spans="1:6" x14ac:dyDescent="0.25">
      <c r="A1673" s="97" t="s">
        <v>3393</v>
      </c>
      <c r="B1673" s="98" t="s">
        <v>3394</v>
      </c>
      <c r="C1673" s="47"/>
      <c r="D1673" s="47"/>
      <c r="E1673" s="48"/>
      <c r="F1673" s="99" t="s">
        <v>4599</v>
      </c>
    </row>
    <row r="1674" spans="1:6" x14ac:dyDescent="0.25">
      <c r="A1674" s="92" t="s">
        <v>3395</v>
      </c>
      <c r="B1674" s="93" t="s">
        <v>3396</v>
      </c>
      <c r="C1674" s="94"/>
      <c r="D1674" s="94"/>
      <c r="E1674" s="95"/>
      <c r="F1674" s="96" t="s">
        <v>4599</v>
      </c>
    </row>
    <row r="1675" spans="1:6" x14ac:dyDescent="0.25">
      <c r="A1675" s="97" t="s">
        <v>3397</v>
      </c>
      <c r="B1675" s="98" t="s">
        <v>3398</v>
      </c>
      <c r="C1675" s="47"/>
      <c r="D1675" s="47"/>
      <c r="E1675" s="48"/>
      <c r="F1675" s="99" t="s">
        <v>4599</v>
      </c>
    </row>
    <row r="1676" spans="1:6" x14ac:dyDescent="0.25">
      <c r="A1676" s="92" t="s">
        <v>3399</v>
      </c>
      <c r="B1676" s="93" t="s">
        <v>3400</v>
      </c>
      <c r="C1676" s="94"/>
      <c r="D1676" s="94"/>
      <c r="E1676" s="95"/>
      <c r="F1676" s="96" t="s">
        <v>4599</v>
      </c>
    </row>
    <row r="1677" spans="1:6" x14ac:dyDescent="0.25">
      <c r="A1677" s="97" t="s">
        <v>3401</v>
      </c>
      <c r="B1677" s="98" t="s">
        <v>3402</v>
      </c>
      <c r="C1677" s="47"/>
      <c r="D1677" s="47"/>
      <c r="E1677" s="48"/>
      <c r="F1677" s="99" t="s">
        <v>4599</v>
      </c>
    </row>
    <row r="1678" spans="1:6" x14ac:dyDescent="0.25">
      <c r="A1678" s="92" t="s">
        <v>3403</v>
      </c>
      <c r="B1678" s="93" t="s">
        <v>3404</v>
      </c>
      <c r="C1678" s="94"/>
      <c r="D1678" s="94"/>
      <c r="E1678" s="95"/>
      <c r="F1678" s="96" t="s">
        <v>4599</v>
      </c>
    </row>
    <row r="1679" spans="1:6" x14ac:dyDescent="0.25">
      <c r="A1679" s="97" t="s">
        <v>3405</v>
      </c>
      <c r="B1679" s="98" t="s">
        <v>3406</v>
      </c>
      <c r="C1679" s="47"/>
      <c r="D1679" s="47"/>
      <c r="E1679" s="48"/>
      <c r="F1679" s="99" t="s">
        <v>4599</v>
      </c>
    </row>
    <row r="1680" spans="1:6" x14ac:dyDescent="0.25">
      <c r="A1680" s="92" t="s">
        <v>3407</v>
      </c>
      <c r="B1680" s="93" t="s">
        <v>3408</v>
      </c>
      <c r="C1680" s="94"/>
      <c r="D1680" s="94"/>
      <c r="E1680" s="95"/>
      <c r="F1680" s="96" t="s">
        <v>4599</v>
      </c>
    </row>
    <row r="1681" spans="1:6" x14ac:dyDescent="0.25">
      <c r="A1681" s="97" t="s">
        <v>3409</v>
      </c>
      <c r="B1681" s="98" t="s">
        <v>3410</v>
      </c>
      <c r="C1681" s="47"/>
      <c r="D1681" s="47"/>
      <c r="E1681" s="48"/>
      <c r="F1681" s="99" t="s">
        <v>4599</v>
      </c>
    </row>
    <row r="1682" spans="1:6" x14ac:dyDescent="0.25">
      <c r="A1682" s="92" t="s">
        <v>3411</v>
      </c>
      <c r="B1682" s="93" t="s">
        <v>3412</v>
      </c>
      <c r="C1682" s="94"/>
      <c r="D1682" s="94"/>
      <c r="E1682" s="95"/>
      <c r="F1682" s="96" t="s">
        <v>4599</v>
      </c>
    </row>
    <row r="1683" spans="1:6" x14ac:dyDescent="0.25">
      <c r="A1683" s="97" t="s">
        <v>3413</v>
      </c>
      <c r="B1683" s="98" t="s">
        <v>3414</v>
      </c>
      <c r="C1683" s="47"/>
      <c r="D1683" s="47"/>
      <c r="E1683" s="48"/>
      <c r="F1683" s="99" t="s">
        <v>4599</v>
      </c>
    </row>
    <row r="1684" spans="1:6" x14ac:dyDescent="0.25">
      <c r="A1684" s="92" t="s">
        <v>3415</v>
      </c>
      <c r="B1684" s="93" t="s">
        <v>3416</v>
      </c>
      <c r="C1684" s="94"/>
      <c r="D1684" s="94"/>
      <c r="E1684" s="95"/>
      <c r="F1684" s="96" t="s">
        <v>4599</v>
      </c>
    </row>
    <row r="1685" spans="1:6" x14ac:dyDescent="0.25">
      <c r="A1685" s="97" t="s">
        <v>3417</v>
      </c>
      <c r="B1685" s="98" t="s">
        <v>3418</v>
      </c>
      <c r="C1685" s="47"/>
      <c r="D1685" s="47"/>
      <c r="E1685" s="48"/>
      <c r="F1685" s="99" t="s">
        <v>4599</v>
      </c>
    </row>
    <row r="1686" spans="1:6" x14ac:dyDescent="0.25">
      <c r="A1686" s="92" t="s">
        <v>3419</v>
      </c>
      <c r="B1686" s="93" t="s">
        <v>3420</v>
      </c>
      <c r="C1686" s="94"/>
      <c r="D1686" s="94"/>
      <c r="E1686" s="95"/>
      <c r="F1686" s="96" t="s">
        <v>4599</v>
      </c>
    </row>
    <row r="1687" spans="1:6" x14ac:dyDescent="0.25">
      <c r="A1687" s="97" t="s">
        <v>3421</v>
      </c>
      <c r="B1687" s="98" t="s">
        <v>3422</v>
      </c>
      <c r="C1687" s="47"/>
      <c r="D1687" s="47"/>
      <c r="E1687" s="48"/>
      <c r="F1687" s="99" t="s">
        <v>4599</v>
      </c>
    </row>
    <row r="1688" spans="1:6" x14ac:dyDescent="0.25">
      <c r="A1688" s="92" t="s">
        <v>3423</v>
      </c>
      <c r="B1688" s="93" t="s">
        <v>3424</v>
      </c>
      <c r="C1688" s="94"/>
      <c r="D1688" s="94"/>
      <c r="E1688" s="95"/>
      <c r="F1688" s="96" t="s">
        <v>4599</v>
      </c>
    </row>
    <row r="1689" spans="1:6" x14ac:dyDescent="0.25">
      <c r="A1689" s="97" t="s">
        <v>3425</v>
      </c>
      <c r="B1689" s="98" t="s">
        <v>3426</v>
      </c>
      <c r="C1689" s="47"/>
      <c r="D1689" s="47"/>
      <c r="E1689" s="48"/>
      <c r="F1689" s="99" t="s">
        <v>4599</v>
      </c>
    </row>
    <row r="1690" spans="1:6" x14ac:dyDescent="0.25">
      <c r="A1690" s="92" t="s">
        <v>3427</v>
      </c>
      <c r="B1690" s="93" t="s">
        <v>3428</v>
      </c>
      <c r="C1690" s="94"/>
      <c r="D1690" s="94"/>
      <c r="E1690" s="95"/>
      <c r="F1690" s="96" t="s">
        <v>4599</v>
      </c>
    </row>
    <row r="1691" spans="1:6" x14ac:dyDescent="0.25">
      <c r="A1691" s="97" t="s">
        <v>3429</v>
      </c>
      <c r="B1691" s="98" t="s">
        <v>3430</v>
      </c>
      <c r="C1691" s="47"/>
      <c r="D1691" s="47"/>
      <c r="E1691" s="48"/>
      <c r="F1691" s="99" t="s">
        <v>4599</v>
      </c>
    </row>
    <row r="1692" spans="1:6" x14ac:dyDescent="0.25">
      <c r="A1692" s="92" t="s">
        <v>3431</v>
      </c>
      <c r="B1692" s="93" t="s">
        <v>3432</v>
      </c>
      <c r="C1692" s="94"/>
      <c r="D1692" s="94"/>
      <c r="E1692" s="95"/>
      <c r="F1692" s="96" t="s">
        <v>4599</v>
      </c>
    </row>
    <row r="1693" spans="1:6" x14ac:dyDescent="0.25">
      <c r="A1693" s="97" t="s">
        <v>3433</v>
      </c>
      <c r="B1693" s="98" t="s">
        <v>3434</v>
      </c>
      <c r="C1693" s="47"/>
      <c r="D1693" s="47"/>
      <c r="E1693" s="48"/>
      <c r="F1693" s="99" t="s">
        <v>4599</v>
      </c>
    </row>
    <row r="1694" spans="1:6" x14ac:dyDescent="0.25">
      <c r="A1694" s="92" t="s">
        <v>3435</v>
      </c>
      <c r="B1694" s="93" t="s">
        <v>3436</v>
      </c>
      <c r="C1694" s="94"/>
      <c r="D1694" s="94"/>
      <c r="E1694" s="95"/>
      <c r="F1694" s="96" t="s">
        <v>4599</v>
      </c>
    </row>
    <row r="1695" spans="1:6" x14ac:dyDescent="0.25">
      <c r="A1695" s="97" t="s">
        <v>3437</v>
      </c>
      <c r="B1695" s="98" t="s">
        <v>3438</v>
      </c>
      <c r="C1695" s="47"/>
      <c r="D1695" s="47"/>
      <c r="E1695" s="48"/>
      <c r="F1695" s="99" t="s">
        <v>4599</v>
      </c>
    </row>
    <row r="1696" spans="1:6" x14ac:dyDescent="0.25">
      <c r="A1696" s="92" t="s">
        <v>3439</v>
      </c>
      <c r="B1696" s="93" t="s">
        <v>3440</v>
      </c>
      <c r="C1696" s="94"/>
      <c r="D1696" s="94"/>
      <c r="E1696" s="95"/>
      <c r="F1696" s="96" t="s">
        <v>4599</v>
      </c>
    </row>
    <row r="1697" spans="1:6" x14ac:dyDescent="0.25">
      <c r="A1697" s="97" t="s">
        <v>3441</v>
      </c>
      <c r="B1697" s="98" t="s">
        <v>3442</v>
      </c>
      <c r="C1697" s="47"/>
      <c r="D1697" s="47"/>
      <c r="E1697" s="48"/>
      <c r="F1697" s="99" t="s">
        <v>4599</v>
      </c>
    </row>
    <row r="1698" spans="1:6" x14ac:dyDescent="0.25">
      <c r="A1698" s="92" t="s">
        <v>3443</v>
      </c>
      <c r="B1698" s="93" t="s">
        <v>3444</v>
      </c>
      <c r="C1698" s="94"/>
      <c r="D1698" s="94"/>
      <c r="E1698" s="95"/>
      <c r="F1698" s="96" t="s">
        <v>4599</v>
      </c>
    </row>
    <row r="1699" spans="1:6" x14ac:dyDescent="0.25">
      <c r="A1699" s="97" t="s">
        <v>3445</v>
      </c>
      <c r="B1699" s="98" t="s">
        <v>3446</v>
      </c>
      <c r="C1699" s="47"/>
      <c r="D1699" s="47"/>
      <c r="E1699" s="48"/>
      <c r="F1699" s="99" t="s">
        <v>4599</v>
      </c>
    </row>
    <row r="1700" spans="1:6" x14ac:dyDescent="0.25">
      <c r="A1700" s="92" t="s">
        <v>3447</v>
      </c>
      <c r="B1700" s="93" t="s">
        <v>3448</v>
      </c>
      <c r="C1700" s="94"/>
      <c r="D1700" s="94"/>
      <c r="E1700" s="95"/>
      <c r="F1700" s="96" t="s">
        <v>4599</v>
      </c>
    </row>
    <row r="1701" spans="1:6" x14ac:dyDescent="0.25">
      <c r="A1701" s="97" t="s">
        <v>3449</v>
      </c>
      <c r="B1701" s="98" t="s">
        <v>3450</v>
      </c>
      <c r="C1701" s="47"/>
      <c r="D1701" s="47"/>
      <c r="E1701" s="48"/>
      <c r="F1701" s="99" t="s">
        <v>4599</v>
      </c>
    </row>
    <row r="1702" spans="1:6" x14ac:dyDescent="0.25">
      <c r="A1702" s="92" t="s">
        <v>3451</v>
      </c>
      <c r="B1702" s="93" t="s">
        <v>3452</v>
      </c>
      <c r="C1702" s="94"/>
      <c r="D1702" s="94"/>
      <c r="E1702" s="95"/>
      <c r="F1702" s="96" t="s">
        <v>4599</v>
      </c>
    </row>
    <row r="1703" spans="1:6" x14ac:dyDescent="0.25">
      <c r="A1703" s="97" t="s">
        <v>3453</v>
      </c>
      <c r="B1703" s="98" t="s">
        <v>3454</v>
      </c>
      <c r="C1703" s="47"/>
      <c r="D1703" s="47"/>
      <c r="E1703" s="48"/>
      <c r="F1703" s="99" t="s">
        <v>4599</v>
      </c>
    </row>
    <row r="1704" spans="1:6" x14ac:dyDescent="0.25">
      <c r="A1704" s="92" t="s">
        <v>3455</v>
      </c>
      <c r="B1704" s="93" t="s">
        <v>3456</v>
      </c>
      <c r="C1704" s="94"/>
      <c r="D1704" s="94"/>
      <c r="E1704" s="95"/>
      <c r="F1704" s="96" t="s">
        <v>4599</v>
      </c>
    </row>
    <row r="1705" spans="1:6" x14ac:dyDescent="0.25">
      <c r="A1705" s="97" t="s">
        <v>3457</v>
      </c>
      <c r="B1705" s="98" t="s">
        <v>3458</v>
      </c>
      <c r="C1705" s="47"/>
      <c r="D1705" s="47"/>
      <c r="E1705" s="48"/>
      <c r="F1705" s="99" t="s">
        <v>4599</v>
      </c>
    </row>
    <row r="1706" spans="1:6" x14ac:dyDescent="0.25">
      <c r="A1706" s="92" t="s">
        <v>3459</v>
      </c>
      <c r="B1706" s="93" t="s">
        <v>3460</v>
      </c>
      <c r="C1706" s="94"/>
      <c r="D1706" s="94"/>
      <c r="E1706" s="95"/>
      <c r="F1706" s="96" t="s">
        <v>4599</v>
      </c>
    </row>
    <row r="1707" spans="1:6" x14ac:dyDescent="0.25">
      <c r="A1707" s="97" t="s">
        <v>3461</v>
      </c>
      <c r="B1707" s="98" t="s">
        <v>3462</v>
      </c>
      <c r="C1707" s="47"/>
      <c r="D1707" s="47"/>
      <c r="E1707" s="48"/>
      <c r="F1707" s="99" t="s">
        <v>4599</v>
      </c>
    </row>
    <row r="1708" spans="1:6" x14ac:dyDescent="0.25">
      <c r="A1708" s="92" t="s">
        <v>3463</v>
      </c>
      <c r="B1708" s="93" t="s">
        <v>3464</v>
      </c>
      <c r="C1708" s="94"/>
      <c r="D1708" s="94"/>
      <c r="E1708" s="95"/>
      <c r="F1708" s="96" t="s">
        <v>4599</v>
      </c>
    </row>
    <row r="1709" spans="1:6" x14ac:dyDescent="0.25">
      <c r="A1709" s="97" t="s">
        <v>3465</v>
      </c>
      <c r="B1709" s="98" t="s">
        <v>3466</v>
      </c>
      <c r="C1709" s="47"/>
      <c r="D1709" s="47"/>
      <c r="E1709" s="48"/>
      <c r="F1709" s="99" t="s">
        <v>4599</v>
      </c>
    </row>
    <row r="1710" spans="1:6" x14ac:dyDescent="0.25">
      <c r="A1710" s="92" t="s">
        <v>3467</v>
      </c>
      <c r="B1710" s="93" t="s">
        <v>3468</v>
      </c>
      <c r="C1710" s="94"/>
      <c r="D1710" s="94"/>
      <c r="E1710" s="95"/>
      <c r="F1710" s="96" t="s">
        <v>4599</v>
      </c>
    </row>
    <row r="1711" spans="1:6" x14ac:dyDescent="0.25">
      <c r="A1711" s="97" t="s">
        <v>3469</v>
      </c>
      <c r="B1711" s="98" t="s">
        <v>3470</v>
      </c>
      <c r="C1711" s="47"/>
      <c r="D1711" s="47"/>
      <c r="E1711" s="48"/>
      <c r="F1711" s="99" t="s">
        <v>4599</v>
      </c>
    </row>
    <row r="1712" spans="1:6" x14ac:dyDescent="0.25">
      <c r="A1712" s="92" t="s">
        <v>3471</v>
      </c>
      <c r="B1712" s="93" t="s">
        <v>3472</v>
      </c>
      <c r="C1712" s="94"/>
      <c r="D1712" s="94"/>
      <c r="E1712" s="95"/>
      <c r="F1712" s="96" t="s">
        <v>4599</v>
      </c>
    </row>
    <row r="1713" spans="1:6" x14ac:dyDescent="0.25">
      <c r="A1713" s="97" t="s">
        <v>3473</v>
      </c>
      <c r="B1713" s="98" t="s">
        <v>3474</v>
      </c>
      <c r="C1713" s="47"/>
      <c r="D1713" s="47"/>
      <c r="E1713" s="48"/>
      <c r="F1713" s="99" t="s">
        <v>4599</v>
      </c>
    </row>
    <row r="1714" spans="1:6" x14ac:dyDescent="0.25">
      <c r="A1714" s="92" t="s">
        <v>3475</v>
      </c>
      <c r="B1714" s="93" t="s">
        <v>3476</v>
      </c>
      <c r="C1714" s="94"/>
      <c r="D1714" s="94"/>
      <c r="E1714" s="95"/>
      <c r="F1714" s="96" t="s">
        <v>4599</v>
      </c>
    </row>
    <row r="1715" spans="1:6" x14ac:dyDescent="0.25">
      <c r="A1715" s="97" t="s">
        <v>3477</v>
      </c>
      <c r="B1715" s="98" t="s">
        <v>3478</v>
      </c>
      <c r="C1715" s="47"/>
      <c r="D1715" s="47"/>
      <c r="E1715" s="48"/>
      <c r="F1715" s="99" t="s">
        <v>4599</v>
      </c>
    </row>
    <row r="1716" spans="1:6" x14ac:dyDescent="0.25">
      <c r="A1716" s="92" t="s">
        <v>3479</v>
      </c>
      <c r="B1716" s="93" t="s">
        <v>3480</v>
      </c>
      <c r="C1716" s="94"/>
      <c r="D1716" s="94"/>
      <c r="E1716" s="95"/>
      <c r="F1716" s="96" t="s">
        <v>4599</v>
      </c>
    </row>
    <row r="1717" spans="1:6" x14ac:dyDescent="0.25">
      <c r="A1717" s="97" t="s">
        <v>3481</v>
      </c>
      <c r="B1717" s="98" t="s">
        <v>3482</v>
      </c>
      <c r="C1717" s="47"/>
      <c r="D1717" s="47"/>
      <c r="E1717" s="48"/>
      <c r="F1717" s="99" t="s">
        <v>4599</v>
      </c>
    </row>
    <row r="1718" spans="1:6" x14ac:dyDescent="0.25">
      <c r="A1718" s="92" t="s">
        <v>3483</v>
      </c>
      <c r="B1718" s="93" t="s">
        <v>3484</v>
      </c>
      <c r="C1718" s="94"/>
      <c r="D1718" s="94"/>
      <c r="E1718" s="95"/>
      <c r="F1718" s="96" t="s">
        <v>4599</v>
      </c>
    </row>
    <row r="1719" spans="1:6" x14ac:dyDescent="0.25">
      <c r="A1719" s="97" t="s">
        <v>3485</v>
      </c>
      <c r="B1719" s="98" t="s">
        <v>3486</v>
      </c>
      <c r="C1719" s="47"/>
      <c r="D1719" s="47"/>
      <c r="E1719" s="48"/>
      <c r="F1719" s="99" t="s">
        <v>4599</v>
      </c>
    </row>
    <row r="1720" spans="1:6" x14ac:dyDescent="0.25">
      <c r="A1720" s="92" t="s">
        <v>3487</v>
      </c>
      <c r="B1720" s="93" t="s">
        <v>3488</v>
      </c>
      <c r="C1720" s="94"/>
      <c r="D1720" s="94"/>
      <c r="E1720" s="95"/>
      <c r="F1720" s="96" t="s">
        <v>4599</v>
      </c>
    </row>
    <row r="1721" spans="1:6" x14ac:dyDescent="0.25">
      <c r="A1721" s="97" t="s">
        <v>3489</v>
      </c>
      <c r="B1721" s="98" t="s">
        <v>3490</v>
      </c>
      <c r="C1721" s="47"/>
      <c r="D1721" s="47"/>
      <c r="E1721" s="48"/>
      <c r="F1721" s="99" t="s">
        <v>4599</v>
      </c>
    </row>
    <row r="1722" spans="1:6" x14ac:dyDescent="0.25">
      <c r="A1722" s="92" t="s">
        <v>3491</v>
      </c>
      <c r="B1722" s="93" t="s">
        <v>3492</v>
      </c>
      <c r="C1722" s="94"/>
      <c r="D1722" s="94"/>
      <c r="E1722" s="95"/>
      <c r="F1722" s="96" t="s">
        <v>4599</v>
      </c>
    </row>
    <row r="1723" spans="1:6" x14ac:dyDescent="0.25">
      <c r="A1723" s="97" t="s">
        <v>3493</v>
      </c>
      <c r="B1723" s="98" t="s">
        <v>3494</v>
      </c>
      <c r="C1723" s="47"/>
      <c r="D1723" s="47"/>
      <c r="E1723" s="48"/>
      <c r="F1723" s="99" t="s">
        <v>4599</v>
      </c>
    </row>
    <row r="1724" spans="1:6" x14ac:dyDescent="0.25">
      <c r="A1724" s="92" t="s">
        <v>3495</v>
      </c>
      <c r="B1724" s="93" t="s">
        <v>3496</v>
      </c>
      <c r="C1724" s="94"/>
      <c r="D1724" s="94"/>
      <c r="E1724" s="95"/>
      <c r="F1724" s="96" t="s">
        <v>4599</v>
      </c>
    </row>
    <row r="1725" spans="1:6" x14ac:dyDescent="0.25">
      <c r="A1725" s="97" t="s">
        <v>3497</v>
      </c>
      <c r="B1725" s="98" t="s">
        <v>3498</v>
      </c>
      <c r="C1725" s="47"/>
      <c r="D1725" s="47"/>
      <c r="E1725" s="48"/>
      <c r="F1725" s="99" t="s">
        <v>4599</v>
      </c>
    </row>
    <row r="1726" spans="1:6" x14ac:dyDescent="0.25">
      <c r="A1726" s="92" t="s">
        <v>3499</v>
      </c>
      <c r="B1726" s="93" t="s">
        <v>3500</v>
      </c>
      <c r="C1726" s="94"/>
      <c r="D1726" s="94"/>
      <c r="E1726" s="95"/>
      <c r="F1726" s="96" t="s">
        <v>4599</v>
      </c>
    </row>
    <row r="1727" spans="1:6" x14ac:dyDescent="0.25">
      <c r="A1727" s="97" t="s">
        <v>3501</v>
      </c>
      <c r="B1727" s="98" t="s">
        <v>3502</v>
      </c>
      <c r="C1727" s="47"/>
      <c r="D1727" s="47"/>
      <c r="E1727" s="48"/>
      <c r="F1727" s="99" t="s">
        <v>4599</v>
      </c>
    </row>
    <row r="1728" spans="1:6" x14ac:dyDescent="0.25">
      <c r="A1728" s="92" t="s">
        <v>3503</v>
      </c>
      <c r="B1728" s="93" t="s">
        <v>3504</v>
      </c>
      <c r="C1728" s="94"/>
      <c r="D1728" s="94"/>
      <c r="E1728" s="95"/>
      <c r="F1728" s="96" t="s">
        <v>4599</v>
      </c>
    </row>
    <row r="1729" spans="1:6" x14ac:dyDescent="0.25">
      <c r="A1729" s="97" t="s">
        <v>3505</v>
      </c>
      <c r="B1729" s="98" t="s">
        <v>3506</v>
      </c>
      <c r="C1729" s="47"/>
      <c r="D1729" s="47"/>
      <c r="E1729" s="48"/>
      <c r="F1729" s="99" t="s">
        <v>4599</v>
      </c>
    </row>
    <row r="1730" spans="1:6" x14ac:dyDescent="0.25">
      <c r="A1730" s="92" t="s">
        <v>3507</v>
      </c>
      <c r="B1730" s="93" t="s">
        <v>3508</v>
      </c>
      <c r="C1730" s="94"/>
      <c r="D1730" s="94"/>
      <c r="E1730" s="95"/>
      <c r="F1730" s="96" t="s">
        <v>4599</v>
      </c>
    </row>
    <row r="1731" spans="1:6" x14ac:dyDescent="0.25">
      <c r="A1731" s="97" t="s">
        <v>3509</v>
      </c>
      <c r="B1731" s="98" t="s">
        <v>3510</v>
      </c>
      <c r="C1731" s="47"/>
      <c r="D1731" s="47"/>
      <c r="E1731" s="48"/>
      <c r="F1731" s="99" t="s">
        <v>4599</v>
      </c>
    </row>
    <row r="1732" spans="1:6" x14ac:dyDescent="0.25">
      <c r="A1732" s="92" t="s">
        <v>3511</v>
      </c>
      <c r="B1732" s="93" t="s">
        <v>3512</v>
      </c>
      <c r="C1732" s="94"/>
      <c r="D1732" s="94"/>
      <c r="E1732" s="95"/>
      <c r="F1732" s="96" t="s">
        <v>4599</v>
      </c>
    </row>
    <row r="1733" spans="1:6" x14ac:dyDescent="0.25">
      <c r="A1733" s="97" t="s">
        <v>3513</v>
      </c>
      <c r="B1733" s="98" t="s">
        <v>3514</v>
      </c>
      <c r="C1733" s="47"/>
      <c r="D1733" s="47"/>
      <c r="E1733" s="48"/>
      <c r="F1733" s="99" t="s">
        <v>4599</v>
      </c>
    </row>
    <row r="1734" spans="1:6" x14ac:dyDescent="0.25">
      <c r="A1734" s="92" t="s">
        <v>3515</v>
      </c>
      <c r="B1734" s="93" t="s">
        <v>3516</v>
      </c>
      <c r="C1734" s="94"/>
      <c r="D1734" s="94"/>
      <c r="E1734" s="95"/>
      <c r="F1734" s="96" t="s">
        <v>4599</v>
      </c>
    </row>
    <row r="1735" spans="1:6" x14ac:dyDescent="0.25">
      <c r="A1735" s="97" t="s">
        <v>3517</v>
      </c>
      <c r="B1735" s="98" t="s">
        <v>3518</v>
      </c>
      <c r="C1735" s="47"/>
      <c r="D1735" s="47"/>
      <c r="E1735" s="48"/>
      <c r="F1735" s="99" t="s">
        <v>4599</v>
      </c>
    </row>
    <row r="1736" spans="1:6" x14ac:dyDescent="0.25">
      <c r="A1736" s="92" t="s">
        <v>3519</v>
      </c>
      <c r="B1736" s="93" t="s">
        <v>3520</v>
      </c>
      <c r="C1736" s="94"/>
      <c r="D1736" s="94"/>
      <c r="E1736" s="95"/>
      <c r="F1736" s="96" t="s">
        <v>4599</v>
      </c>
    </row>
    <row r="1737" spans="1:6" x14ac:dyDescent="0.25">
      <c r="A1737" s="97" t="s">
        <v>3521</v>
      </c>
      <c r="B1737" s="98" t="s">
        <v>3522</v>
      </c>
      <c r="C1737" s="47"/>
      <c r="D1737" s="47"/>
      <c r="E1737" s="48"/>
      <c r="F1737" s="99" t="s">
        <v>4599</v>
      </c>
    </row>
    <row r="1738" spans="1:6" x14ac:dyDescent="0.25">
      <c r="A1738" s="92" t="s">
        <v>3523</v>
      </c>
      <c r="B1738" s="93" t="s">
        <v>3524</v>
      </c>
      <c r="C1738" s="94"/>
      <c r="D1738" s="94"/>
      <c r="E1738" s="95"/>
      <c r="F1738" s="96" t="s">
        <v>4599</v>
      </c>
    </row>
    <row r="1739" spans="1:6" x14ac:dyDescent="0.25">
      <c r="A1739" s="97" t="s">
        <v>3525</v>
      </c>
      <c r="B1739" s="98" t="s">
        <v>3526</v>
      </c>
      <c r="C1739" s="47"/>
      <c r="D1739" s="47"/>
      <c r="E1739" s="48"/>
      <c r="F1739" s="99" t="s">
        <v>4599</v>
      </c>
    </row>
    <row r="1740" spans="1:6" x14ac:dyDescent="0.25">
      <c r="A1740" s="92" t="s">
        <v>3527</v>
      </c>
      <c r="B1740" s="93" t="s">
        <v>3528</v>
      </c>
      <c r="C1740" s="94"/>
      <c r="D1740" s="94"/>
      <c r="E1740" s="95"/>
      <c r="F1740" s="96" t="s">
        <v>4599</v>
      </c>
    </row>
    <row r="1741" spans="1:6" x14ac:dyDescent="0.25">
      <c r="A1741" s="97" t="s">
        <v>3529</v>
      </c>
      <c r="B1741" s="98" t="s">
        <v>3530</v>
      </c>
      <c r="C1741" s="47"/>
      <c r="D1741" s="47"/>
      <c r="E1741" s="48"/>
      <c r="F1741" s="99" t="s">
        <v>4599</v>
      </c>
    </row>
    <row r="1742" spans="1:6" x14ac:dyDescent="0.25">
      <c r="A1742" s="92" t="s">
        <v>3531</v>
      </c>
      <c r="B1742" s="93" t="s">
        <v>3532</v>
      </c>
      <c r="C1742" s="94"/>
      <c r="D1742" s="94"/>
      <c r="E1742" s="95"/>
      <c r="F1742" s="96" t="s">
        <v>4599</v>
      </c>
    </row>
    <row r="1743" spans="1:6" x14ac:dyDescent="0.25">
      <c r="A1743" s="97" t="s">
        <v>3533</v>
      </c>
      <c r="B1743" s="98" t="s">
        <v>3534</v>
      </c>
      <c r="C1743" s="47"/>
      <c r="D1743" s="47"/>
      <c r="E1743" s="48"/>
      <c r="F1743" s="99" t="s">
        <v>4599</v>
      </c>
    </row>
    <row r="1744" spans="1:6" x14ac:dyDescent="0.25">
      <c r="A1744" s="92" t="s">
        <v>3535</v>
      </c>
      <c r="B1744" s="93" t="s">
        <v>3536</v>
      </c>
      <c r="C1744" s="94"/>
      <c r="D1744" s="94"/>
      <c r="E1744" s="95"/>
      <c r="F1744" s="96" t="s">
        <v>4599</v>
      </c>
    </row>
    <row r="1745" spans="1:6" x14ac:dyDescent="0.25">
      <c r="A1745" s="97" t="s">
        <v>3537</v>
      </c>
      <c r="B1745" s="98" t="s">
        <v>3538</v>
      </c>
      <c r="C1745" s="47"/>
      <c r="D1745" s="47"/>
      <c r="E1745" s="48"/>
      <c r="F1745" s="99" t="s">
        <v>4599</v>
      </c>
    </row>
    <row r="1746" spans="1:6" x14ac:dyDescent="0.25">
      <c r="A1746" s="92" t="s">
        <v>3539</v>
      </c>
      <c r="B1746" s="93" t="s">
        <v>3540</v>
      </c>
      <c r="C1746" s="94"/>
      <c r="D1746" s="94"/>
      <c r="E1746" s="95"/>
      <c r="F1746" s="96" t="s">
        <v>4599</v>
      </c>
    </row>
    <row r="1747" spans="1:6" x14ac:dyDescent="0.25">
      <c r="A1747" s="97" t="s">
        <v>3541</v>
      </c>
      <c r="B1747" s="98" t="s">
        <v>3542</v>
      </c>
      <c r="C1747" s="47"/>
      <c r="D1747" s="47"/>
      <c r="E1747" s="48"/>
      <c r="F1747" s="99" t="s">
        <v>4599</v>
      </c>
    </row>
    <row r="1748" spans="1:6" x14ac:dyDescent="0.25">
      <c r="A1748" s="92" t="s">
        <v>3543</v>
      </c>
      <c r="B1748" s="93" t="s">
        <v>3544</v>
      </c>
      <c r="C1748" s="94"/>
      <c r="D1748" s="94"/>
      <c r="E1748" s="95"/>
      <c r="F1748" s="96" t="s">
        <v>4599</v>
      </c>
    </row>
    <row r="1749" spans="1:6" x14ac:dyDescent="0.25">
      <c r="A1749" s="97" t="s">
        <v>3545</v>
      </c>
      <c r="B1749" s="98" t="s">
        <v>3546</v>
      </c>
      <c r="C1749" s="47"/>
      <c r="D1749" s="47"/>
      <c r="E1749" s="48"/>
      <c r="F1749" s="99" t="s">
        <v>4599</v>
      </c>
    </row>
    <row r="1750" spans="1:6" x14ac:dyDescent="0.25">
      <c r="A1750" s="92" t="s">
        <v>3547</v>
      </c>
      <c r="B1750" s="93" t="s">
        <v>3548</v>
      </c>
      <c r="C1750" s="94"/>
      <c r="D1750" s="94"/>
      <c r="E1750" s="95"/>
      <c r="F1750" s="96" t="s">
        <v>4599</v>
      </c>
    </row>
    <row r="1751" spans="1:6" x14ac:dyDescent="0.25">
      <c r="A1751" s="97" t="s">
        <v>3549</v>
      </c>
      <c r="B1751" s="98" t="s">
        <v>3550</v>
      </c>
      <c r="C1751" s="47"/>
      <c r="D1751" s="47"/>
      <c r="E1751" s="48"/>
      <c r="F1751" s="99" t="s">
        <v>4599</v>
      </c>
    </row>
    <row r="1752" spans="1:6" x14ac:dyDescent="0.25">
      <c r="A1752" s="92" t="s">
        <v>3551</v>
      </c>
      <c r="B1752" s="93" t="s">
        <v>3552</v>
      </c>
      <c r="C1752" s="94"/>
      <c r="D1752" s="94"/>
      <c r="E1752" s="95"/>
      <c r="F1752" s="96" t="s">
        <v>4599</v>
      </c>
    </row>
    <row r="1753" spans="1:6" x14ac:dyDescent="0.25">
      <c r="A1753" s="97" t="s">
        <v>3553</v>
      </c>
      <c r="B1753" s="98" t="s">
        <v>3554</v>
      </c>
      <c r="C1753" s="47"/>
      <c r="D1753" s="47"/>
      <c r="E1753" s="48"/>
      <c r="F1753" s="99" t="s">
        <v>4599</v>
      </c>
    </row>
    <row r="1754" spans="1:6" x14ac:dyDescent="0.25">
      <c r="A1754" s="92" t="s">
        <v>3555</v>
      </c>
      <c r="B1754" s="93" t="s">
        <v>3556</v>
      </c>
      <c r="C1754" s="94"/>
      <c r="D1754" s="94"/>
      <c r="E1754" s="95"/>
      <c r="F1754" s="96" t="s">
        <v>4599</v>
      </c>
    </row>
    <row r="1755" spans="1:6" x14ac:dyDescent="0.25">
      <c r="A1755" s="97" t="s">
        <v>3557</v>
      </c>
      <c r="B1755" s="98" t="s">
        <v>3558</v>
      </c>
      <c r="C1755" s="47"/>
      <c r="D1755" s="47"/>
      <c r="E1755" s="48"/>
      <c r="F1755" s="99" t="s">
        <v>4599</v>
      </c>
    </row>
    <row r="1756" spans="1:6" x14ac:dyDescent="0.25">
      <c r="A1756" s="92" t="s">
        <v>3559</v>
      </c>
      <c r="B1756" s="93" t="s">
        <v>3560</v>
      </c>
      <c r="C1756" s="94"/>
      <c r="D1756" s="94"/>
      <c r="E1756" s="95"/>
      <c r="F1756" s="96" t="s">
        <v>4599</v>
      </c>
    </row>
    <row r="1757" spans="1:6" x14ac:dyDescent="0.25">
      <c r="A1757" s="97" t="s">
        <v>3561</v>
      </c>
      <c r="B1757" s="98" t="s">
        <v>3562</v>
      </c>
      <c r="C1757" s="47"/>
      <c r="D1757" s="47"/>
      <c r="E1757" s="48"/>
      <c r="F1757" s="99" t="s">
        <v>4599</v>
      </c>
    </row>
    <row r="1758" spans="1:6" x14ac:dyDescent="0.25">
      <c r="A1758" s="92" t="s">
        <v>3563</v>
      </c>
      <c r="B1758" s="93" t="s">
        <v>3564</v>
      </c>
      <c r="C1758" s="94"/>
      <c r="D1758" s="94"/>
      <c r="E1758" s="95"/>
      <c r="F1758" s="96" t="s">
        <v>4599</v>
      </c>
    </row>
    <row r="1759" spans="1:6" x14ac:dyDescent="0.25">
      <c r="A1759" s="97" t="s">
        <v>3565</v>
      </c>
      <c r="B1759" s="98" t="s">
        <v>3566</v>
      </c>
      <c r="C1759" s="47"/>
      <c r="D1759" s="47"/>
      <c r="E1759" s="48"/>
      <c r="F1759" s="99" t="s">
        <v>4599</v>
      </c>
    </row>
    <row r="1760" spans="1:6" x14ac:dyDescent="0.25">
      <c r="A1760" s="92" t="s">
        <v>3567</v>
      </c>
      <c r="B1760" s="93" t="s">
        <v>3568</v>
      </c>
      <c r="C1760" s="94"/>
      <c r="D1760" s="94"/>
      <c r="E1760" s="95"/>
      <c r="F1760" s="96" t="s">
        <v>4599</v>
      </c>
    </row>
    <row r="1761" spans="1:6" x14ac:dyDescent="0.25">
      <c r="A1761" s="97" t="s">
        <v>3569</v>
      </c>
      <c r="B1761" s="98" t="s">
        <v>3570</v>
      </c>
      <c r="C1761" s="47"/>
      <c r="D1761" s="47"/>
      <c r="E1761" s="48"/>
      <c r="F1761" s="99" t="s">
        <v>4599</v>
      </c>
    </row>
    <row r="1762" spans="1:6" x14ac:dyDescent="0.25">
      <c r="A1762" s="92" t="s">
        <v>3571</v>
      </c>
      <c r="B1762" s="93" t="s">
        <v>3572</v>
      </c>
      <c r="C1762" s="94"/>
      <c r="D1762" s="94"/>
      <c r="E1762" s="95"/>
      <c r="F1762" s="96" t="s">
        <v>4599</v>
      </c>
    </row>
    <row r="1763" spans="1:6" x14ac:dyDescent="0.25">
      <c r="A1763" s="97" t="s">
        <v>3573</v>
      </c>
      <c r="B1763" s="98" t="s">
        <v>3574</v>
      </c>
      <c r="C1763" s="47"/>
      <c r="D1763" s="47"/>
      <c r="E1763" s="48"/>
      <c r="F1763" s="99" t="s">
        <v>4599</v>
      </c>
    </row>
    <row r="1764" spans="1:6" x14ac:dyDescent="0.25">
      <c r="A1764" s="92" t="s">
        <v>3575</v>
      </c>
      <c r="B1764" s="93" t="s">
        <v>3576</v>
      </c>
      <c r="C1764" s="94"/>
      <c r="D1764" s="94"/>
      <c r="E1764" s="95"/>
      <c r="F1764" s="96" t="s">
        <v>4599</v>
      </c>
    </row>
    <row r="1765" spans="1:6" x14ac:dyDescent="0.25">
      <c r="A1765" s="97" t="s">
        <v>3577</v>
      </c>
      <c r="B1765" s="98" t="s">
        <v>3578</v>
      </c>
      <c r="C1765" s="47"/>
      <c r="D1765" s="47"/>
      <c r="E1765" s="48"/>
      <c r="F1765" s="99" t="s">
        <v>4599</v>
      </c>
    </row>
    <row r="1766" spans="1:6" x14ac:dyDescent="0.25">
      <c r="A1766" s="92" t="s">
        <v>3579</v>
      </c>
      <c r="B1766" s="93" t="s">
        <v>3580</v>
      </c>
      <c r="C1766" s="94"/>
      <c r="D1766" s="94"/>
      <c r="E1766" s="95"/>
      <c r="F1766" s="96" t="s">
        <v>4599</v>
      </c>
    </row>
    <row r="1767" spans="1:6" x14ac:dyDescent="0.25">
      <c r="A1767" s="97" t="s">
        <v>3581</v>
      </c>
      <c r="B1767" s="98" t="s">
        <v>3582</v>
      </c>
      <c r="C1767" s="47"/>
      <c r="D1767" s="47"/>
      <c r="E1767" s="48"/>
      <c r="F1767" s="99" t="s">
        <v>4599</v>
      </c>
    </row>
    <row r="1768" spans="1:6" x14ac:dyDescent="0.25">
      <c r="A1768" s="92" t="s">
        <v>3583</v>
      </c>
      <c r="B1768" s="93" t="s">
        <v>3584</v>
      </c>
      <c r="C1768" s="94"/>
      <c r="D1768" s="94"/>
      <c r="E1768" s="95"/>
      <c r="F1768" s="96" t="s">
        <v>4599</v>
      </c>
    </row>
    <row r="1769" spans="1:6" x14ac:dyDescent="0.25">
      <c r="A1769" s="97" t="s">
        <v>3585</v>
      </c>
      <c r="B1769" s="98" t="s">
        <v>3586</v>
      </c>
      <c r="C1769" s="47"/>
      <c r="D1769" s="47"/>
      <c r="E1769" s="48"/>
      <c r="F1769" s="99" t="s">
        <v>4599</v>
      </c>
    </row>
    <row r="1770" spans="1:6" x14ac:dyDescent="0.25">
      <c r="A1770" s="92" t="s">
        <v>3587</v>
      </c>
      <c r="B1770" s="93" t="s">
        <v>3588</v>
      </c>
      <c r="C1770" s="94"/>
      <c r="D1770" s="94"/>
      <c r="E1770" s="95"/>
      <c r="F1770" s="96" t="s">
        <v>4599</v>
      </c>
    </row>
    <row r="1771" spans="1:6" x14ac:dyDescent="0.25">
      <c r="A1771" s="97" t="s">
        <v>3589</v>
      </c>
      <c r="B1771" s="98" t="s">
        <v>3590</v>
      </c>
      <c r="C1771" s="47"/>
      <c r="D1771" s="47"/>
      <c r="E1771" s="48"/>
      <c r="F1771" s="99" t="s">
        <v>4599</v>
      </c>
    </row>
    <row r="1772" spans="1:6" x14ac:dyDescent="0.25">
      <c r="A1772" s="92" t="s">
        <v>3591</v>
      </c>
      <c r="B1772" s="93" t="s">
        <v>3592</v>
      </c>
      <c r="C1772" s="94"/>
      <c r="D1772" s="94"/>
      <c r="E1772" s="95"/>
      <c r="F1772" s="96" t="s">
        <v>4599</v>
      </c>
    </row>
    <row r="1773" spans="1:6" x14ac:dyDescent="0.25">
      <c r="A1773" s="97" t="s">
        <v>3593</v>
      </c>
      <c r="B1773" s="98" t="s">
        <v>3594</v>
      </c>
      <c r="C1773" s="47"/>
      <c r="D1773" s="47"/>
      <c r="E1773" s="48"/>
      <c r="F1773" s="99" t="s">
        <v>4599</v>
      </c>
    </row>
    <row r="1774" spans="1:6" x14ac:dyDescent="0.25">
      <c r="A1774" s="92" t="s">
        <v>3595</v>
      </c>
      <c r="B1774" s="93" t="s">
        <v>3596</v>
      </c>
      <c r="C1774" s="94"/>
      <c r="D1774" s="94"/>
      <c r="E1774" s="95"/>
      <c r="F1774" s="96" t="s">
        <v>4599</v>
      </c>
    </row>
    <row r="1775" spans="1:6" x14ac:dyDescent="0.25">
      <c r="A1775" s="97" t="s">
        <v>3597</v>
      </c>
      <c r="B1775" s="98" t="s">
        <v>3598</v>
      </c>
      <c r="C1775" s="47"/>
      <c r="D1775" s="47"/>
      <c r="E1775" s="48"/>
      <c r="F1775" s="99" t="s">
        <v>4599</v>
      </c>
    </row>
    <row r="1776" spans="1:6" x14ac:dyDescent="0.25">
      <c r="A1776" s="92" t="s">
        <v>3599</v>
      </c>
      <c r="B1776" s="93" t="s">
        <v>3600</v>
      </c>
      <c r="C1776" s="94"/>
      <c r="D1776" s="94"/>
      <c r="E1776" s="95"/>
      <c r="F1776" s="96" t="s">
        <v>4599</v>
      </c>
    </row>
    <row r="1777" spans="1:6" x14ac:dyDescent="0.25">
      <c r="A1777" s="97" t="s">
        <v>3601</v>
      </c>
      <c r="B1777" s="98" t="s">
        <v>3602</v>
      </c>
      <c r="C1777" s="47"/>
      <c r="D1777" s="47"/>
      <c r="E1777" s="48"/>
      <c r="F1777" s="99" t="s">
        <v>4599</v>
      </c>
    </row>
    <row r="1778" spans="1:6" x14ac:dyDescent="0.25">
      <c r="A1778" s="92" t="s">
        <v>3603</v>
      </c>
      <c r="B1778" s="93" t="s">
        <v>3604</v>
      </c>
      <c r="C1778" s="94"/>
      <c r="D1778" s="94"/>
      <c r="E1778" s="95"/>
      <c r="F1778" s="96" t="s">
        <v>4599</v>
      </c>
    </row>
    <row r="1779" spans="1:6" x14ac:dyDescent="0.25">
      <c r="A1779" s="97" t="s">
        <v>3605</v>
      </c>
      <c r="B1779" s="98" t="s">
        <v>3606</v>
      </c>
      <c r="C1779" s="47"/>
      <c r="D1779" s="47"/>
      <c r="E1779" s="48"/>
      <c r="F1779" s="99" t="s">
        <v>4599</v>
      </c>
    </row>
    <row r="1780" spans="1:6" x14ac:dyDescent="0.25">
      <c r="A1780" s="92" t="s">
        <v>3607</v>
      </c>
      <c r="B1780" s="93" t="s">
        <v>3608</v>
      </c>
      <c r="C1780" s="94"/>
      <c r="D1780" s="94"/>
      <c r="E1780" s="95"/>
      <c r="F1780" s="96" t="s">
        <v>4599</v>
      </c>
    </row>
    <row r="1781" spans="1:6" x14ac:dyDescent="0.25">
      <c r="A1781" s="97" t="s">
        <v>3609</v>
      </c>
      <c r="B1781" s="98" t="s">
        <v>3610</v>
      </c>
      <c r="C1781" s="47"/>
      <c r="D1781" s="47"/>
      <c r="E1781" s="48"/>
      <c r="F1781" s="99" t="s">
        <v>4599</v>
      </c>
    </row>
    <row r="1782" spans="1:6" x14ac:dyDescent="0.25">
      <c r="A1782" s="92" t="s">
        <v>3611</v>
      </c>
      <c r="B1782" s="93" t="s">
        <v>3612</v>
      </c>
      <c r="C1782" s="94"/>
      <c r="D1782" s="94"/>
      <c r="E1782" s="95"/>
      <c r="F1782" s="96" t="s">
        <v>4599</v>
      </c>
    </row>
    <row r="1783" spans="1:6" x14ac:dyDescent="0.25">
      <c r="A1783" s="97" t="s">
        <v>3613</v>
      </c>
      <c r="B1783" s="98" t="s">
        <v>3614</v>
      </c>
      <c r="C1783" s="47"/>
      <c r="D1783" s="47"/>
      <c r="E1783" s="48"/>
      <c r="F1783" s="99" t="s">
        <v>4599</v>
      </c>
    </row>
    <row r="1784" spans="1:6" x14ac:dyDescent="0.25">
      <c r="A1784" s="92" t="s">
        <v>3615</v>
      </c>
      <c r="B1784" s="93" t="s">
        <v>3616</v>
      </c>
      <c r="C1784" s="94"/>
      <c r="D1784" s="94"/>
      <c r="E1784" s="95"/>
      <c r="F1784" s="96" t="s">
        <v>4599</v>
      </c>
    </row>
    <row r="1785" spans="1:6" x14ac:dyDescent="0.25">
      <c r="A1785" s="97" t="s">
        <v>3617</v>
      </c>
      <c r="B1785" s="98" t="s">
        <v>3618</v>
      </c>
      <c r="C1785" s="47"/>
      <c r="D1785" s="47"/>
      <c r="E1785" s="48"/>
      <c r="F1785" s="99" t="s">
        <v>4599</v>
      </c>
    </row>
    <row r="1786" spans="1:6" x14ac:dyDescent="0.25">
      <c r="A1786" s="92" t="s">
        <v>3619</v>
      </c>
      <c r="B1786" s="93" t="s">
        <v>3620</v>
      </c>
      <c r="C1786" s="94"/>
      <c r="D1786" s="94"/>
      <c r="E1786" s="95"/>
      <c r="F1786" s="96" t="s">
        <v>4599</v>
      </c>
    </row>
    <row r="1787" spans="1:6" x14ac:dyDescent="0.25">
      <c r="A1787" s="97" t="s">
        <v>3621</v>
      </c>
      <c r="B1787" s="98" t="s">
        <v>3622</v>
      </c>
      <c r="C1787" s="47"/>
      <c r="D1787" s="47"/>
      <c r="E1787" s="48"/>
      <c r="F1787" s="99" t="s">
        <v>4599</v>
      </c>
    </row>
    <row r="1788" spans="1:6" x14ac:dyDescent="0.25">
      <c r="A1788" s="92" t="s">
        <v>3623</v>
      </c>
      <c r="B1788" s="93" t="s">
        <v>3624</v>
      </c>
      <c r="C1788" s="94"/>
      <c r="D1788" s="94"/>
      <c r="E1788" s="95"/>
      <c r="F1788" s="96" t="s">
        <v>4599</v>
      </c>
    </row>
    <row r="1789" spans="1:6" x14ac:dyDescent="0.25">
      <c r="A1789" s="97" t="s">
        <v>3625</v>
      </c>
      <c r="B1789" s="98" t="s">
        <v>3626</v>
      </c>
      <c r="C1789" s="47"/>
      <c r="D1789" s="47"/>
      <c r="E1789" s="48"/>
      <c r="F1789" s="99" t="s">
        <v>4599</v>
      </c>
    </row>
    <row r="1790" spans="1:6" x14ac:dyDescent="0.25">
      <c r="A1790" s="92" t="s">
        <v>3627</v>
      </c>
      <c r="B1790" s="93" t="s">
        <v>3628</v>
      </c>
      <c r="C1790" s="94"/>
      <c r="D1790" s="94"/>
      <c r="E1790" s="95"/>
      <c r="F1790" s="96" t="s">
        <v>4599</v>
      </c>
    </row>
    <row r="1791" spans="1:6" x14ac:dyDescent="0.25">
      <c r="A1791" s="97" t="s">
        <v>3629</v>
      </c>
      <c r="B1791" s="98" t="s">
        <v>3630</v>
      </c>
      <c r="C1791" s="47"/>
      <c r="D1791" s="47"/>
      <c r="E1791" s="48"/>
      <c r="F1791" s="99" t="s">
        <v>4599</v>
      </c>
    </row>
    <row r="1792" spans="1:6" x14ac:dyDescent="0.25">
      <c r="A1792" s="92" t="s">
        <v>3631</v>
      </c>
      <c r="B1792" s="93" t="s">
        <v>3632</v>
      </c>
      <c r="C1792" s="94"/>
      <c r="D1792" s="94"/>
      <c r="E1792" s="95"/>
      <c r="F1792" s="96" t="s">
        <v>4599</v>
      </c>
    </row>
    <row r="1793" spans="1:6" x14ac:dyDescent="0.25">
      <c r="A1793" s="97" t="s">
        <v>3633</v>
      </c>
      <c r="B1793" s="98" t="s">
        <v>3634</v>
      </c>
      <c r="C1793" s="47"/>
      <c r="D1793" s="47"/>
      <c r="E1793" s="48"/>
      <c r="F1793" s="99" t="s">
        <v>4599</v>
      </c>
    </row>
    <row r="1794" spans="1:6" x14ac:dyDescent="0.25">
      <c r="A1794" s="92" t="s">
        <v>3635</v>
      </c>
      <c r="B1794" s="93" t="s">
        <v>3636</v>
      </c>
      <c r="C1794" s="94"/>
      <c r="D1794" s="94"/>
      <c r="E1794" s="95"/>
      <c r="F1794" s="96" t="s">
        <v>4599</v>
      </c>
    </row>
    <row r="1795" spans="1:6" x14ac:dyDescent="0.25">
      <c r="A1795" s="97" t="s">
        <v>3637</v>
      </c>
      <c r="B1795" s="98" t="s">
        <v>3638</v>
      </c>
      <c r="C1795" s="47"/>
      <c r="D1795" s="47"/>
      <c r="E1795" s="48"/>
      <c r="F1795" s="99" t="s">
        <v>4599</v>
      </c>
    </row>
    <row r="1796" spans="1:6" x14ac:dyDescent="0.25">
      <c r="A1796" s="92" t="s">
        <v>3639</v>
      </c>
      <c r="B1796" s="93" t="s">
        <v>3640</v>
      </c>
      <c r="C1796" s="94"/>
      <c r="D1796" s="94"/>
      <c r="E1796" s="95"/>
      <c r="F1796" s="96" t="s">
        <v>4599</v>
      </c>
    </row>
    <row r="1797" spans="1:6" x14ac:dyDescent="0.25">
      <c r="A1797" s="97" t="s">
        <v>3641</v>
      </c>
      <c r="B1797" s="98" t="s">
        <v>3642</v>
      </c>
      <c r="C1797" s="47"/>
      <c r="D1797" s="47"/>
      <c r="E1797" s="48"/>
      <c r="F1797" s="99" t="s">
        <v>4599</v>
      </c>
    </row>
    <row r="1798" spans="1:6" x14ac:dyDescent="0.25">
      <c r="A1798" s="92" t="s">
        <v>3643</v>
      </c>
      <c r="B1798" s="93" t="s">
        <v>3644</v>
      </c>
      <c r="C1798" s="94"/>
      <c r="D1798" s="94"/>
      <c r="E1798" s="95"/>
      <c r="F1798" s="96" t="s">
        <v>4599</v>
      </c>
    </row>
    <row r="1799" spans="1:6" x14ac:dyDescent="0.25">
      <c r="A1799" s="97" t="s">
        <v>3645</v>
      </c>
      <c r="B1799" s="98" t="s">
        <v>3646</v>
      </c>
      <c r="C1799" s="47"/>
      <c r="D1799" s="47"/>
      <c r="E1799" s="48"/>
      <c r="F1799" s="99" t="s">
        <v>4599</v>
      </c>
    </row>
    <row r="1800" spans="1:6" x14ac:dyDescent="0.25">
      <c r="A1800" s="92" t="s">
        <v>3647</v>
      </c>
      <c r="B1800" s="93" t="s">
        <v>3648</v>
      </c>
      <c r="C1800" s="94"/>
      <c r="D1800" s="94"/>
      <c r="E1800" s="95"/>
      <c r="F1800" s="96" t="s">
        <v>4599</v>
      </c>
    </row>
    <row r="1801" spans="1:6" x14ac:dyDescent="0.25">
      <c r="A1801" s="97" t="s">
        <v>3649</v>
      </c>
      <c r="B1801" s="98" t="s">
        <v>3650</v>
      </c>
      <c r="C1801" s="47"/>
      <c r="D1801" s="47"/>
      <c r="E1801" s="48"/>
      <c r="F1801" s="99" t="s">
        <v>4599</v>
      </c>
    </row>
    <row r="1802" spans="1:6" x14ac:dyDescent="0.25">
      <c r="A1802" s="92" t="s">
        <v>3651</v>
      </c>
      <c r="B1802" s="93" t="s">
        <v>3652</v>
      </c>
      <c r="C1802" s="94"/>
      <c r="D1802" s="94"/>
      <c r="E1802" s="95"/>
      <c r="F1802" s="96" t="s">
        <v>4599</v>
      </c>
    </row>
    <row r="1803" spans="1:6" x14ac:dyDescent="0.25">
      <c r="A1803" s="97" t="s">
        <v>3653</v>
      </c>
      <c r="B1803" s="98" t="s">
        <v>3654</v>
      </c>
      <c r="C1803" s="47"/>
      <c r="D1803" s="47"/>
      <c r="E1803" s="48"/>
      <c r="F1803" s="99" t="s">
        <v>4599</v>
      </c>
    </row>
    <row r="1804" spans="1:6" x14ac:dyDescent="0.25">
      <c r="A1804" s="92" t="s">
        <v>3655</v>
      </c>
      <c r="B1804" s="93" t="s">
        <v>3656</v>
      </c>
      <c r="C1804" s="94"/>
      <c r="D1804" s="94"/>
      <c r="E1804" s="95"/>
      <c r="F1804" s="96" t="s">
        <v>4599</v>
      </c>
    </row>
    <row r="1805" spans="1:6" x14ac:dyDescent="0.25">
      <c r="A1805" s="97" t="s">
        <v>3657</v>
      </c>
      <c r="B1805" s="98" t="s">
        <v>3658</v>
      </c>
      <c r="C1805" s="47"/>
      <c r="D1805" s="47"/>
      <c r="E1805" s="48"/>
      <c r="F1805" s="99" t="s">
        <v>4599</v>
      </c>
    </row>
    <row r="1806" spans="1:6" x14ac:dyDescent="0.25">
      <c r="A1806" s="92" t="s">
        <v>3659</v>
      </c>
      <c r="B1806" s="93" t="s">
        <v>3660</v>
      </c>
      <c r="C1806" s="94"/>
      <c r="D1806" s="94"/>
      <c r="E1806" s="95"/>
      <c r="F1806" s="96" t="s">
        <v>4599</v>
      </c>
    </row>
    <row r="1807" spans="1:6" x14ac:dyDescent="0.25">
      <c r="A1807" s="97" t="s">
        <v>3661</v>
      </c>
      <c r="B1807" s="98" t="s">
        <v>3662</v>
      </c>
      <c r="C1807" s="47"/>
      <c r="D1807" s="47"/>
      <c r="E1807" s="48"/>
      <c r="F1807" s="99" t="s">
        <v>4599</v>
      </c>
    </row>
    <row r="1808" spans="1:6" x14ac:dyDescent="0.25">
      <c r="A1808" s="92" t="s">
        <v>3663</v>
      </c>
      <c r="B1808" s="93" t="s">
        <v>3664</v>
      </c>
      <c r="C1808" s="94"/>
      <c r="D1808" s="94"/>
      <c r="E1808" s="95"/>
      <c r="F1808" s="96" t="s">
        <v>4599</v>
      </c>
    </row>
    <row r="1809" spans="1:6" x14ac:dyDescent="0.25">
      <c r="A1809" s="97" t="s">
        <v>3665</v>
      </c>
      <c r="B1809" s="98" t="s">
        <v>3666</v>
      </c>
      <c r="C1809" s="47"/>
      <c r="D1809" s="47"/>
      <c r="E1809" s="48"/>
      <c r="F1809" s="99" t="s">
        <v>4599</v>
      </c>
    </row>
    <row r="1810" spans="1:6" x14ac:dyDescent="0.25">
      <c r="A1810" s="92" t="s">
        <v>3667</v>
      </c>
      <c r="B1810" s="93" t="s">
        <v>3668</v>
      </c>
      <c r="C1810" s="94"/>
      <c r="D1810" s="94"/>
      <c r="E1810" s="95"/>
      <c r="F1810" s="96" t="s">
        <v>4599</v>
      </c>
    </row>
    <row r="1811" spans="1:6" x14ac:dyDescent="0.25">
      <c r="A1811" s="97" t="s">
        <v>3669</v>
      </c>
      <c r="B1811" s="98" t="s">
        <v>3670</v>
      </c>
      <c r="C1811" s="47"/>
      <c r="D1811" s="47"/>
      <c r="E1811" s="48"/>
      <c r="F1811" s="99" t="s">
        <v>4599</v>
      </c>
    </row>
    <row r="1812" spans="1:6" x14ac:dyDescent="0.25">
      <c r="A1812" s="92" t="s">
        <v>3671</v>
      </c>
      <c r="B1812" s="93" t="s">
        <v>3672</v>
      </c>
      <c r="C1812" s="94"/>
      <c r="D1812" s="94"/>
      <c r="E1812" s="95"/>
      <c r="F1812" s="96" t="s">
        <v>4599</v>
      </c>
    </row>
    <row r="1813" spans="1:6" x14ac:dyDescent="0.25">
      <c r="A1813" s="97" t="s">
        <v>3673</v>
      </c>
      <c r="B1813" s="98" t="s">
        <v>3674</v>
      </c>
      <c r="C1813" s="47"/>
      <c r="D1813" s="47"/>
      <c r="E1813" s="48"/>
      <c r="F1813" s="99" t="s">
        <v>4599</v>
      </c>
    </row>
    <row r="1814" spans="1:6" x14ac:dyDescent="0.25">
      <c r="A1814" s="92" t="s">
        <v>3675</v>
      </c>
      <c r="B1814" s="93" t="s">
        <v>3676</v>
      </c>
      <c r="C1814" s="94"/>
      <c r="D1814" s="94"/>
      <c r="E1814" s="95"/>
      <c r="F1814" s="96" t="s">
        <v>4599</v>
      </c>
    </row>
    <row r="1815" spans="1:6" x14ac:dyDescent="0.25">
      <c r="A1815" s="97" t="s">
        <v>3677</v>
      </c>
      <c r="B1815" s="98" t="s">
        <v>3678</v>
      </c>
      <c r="C1815" s="47"/>
      <c r="D1815" s="47"/>
      <c r="E1815" s="48"/>
      <c r="F1815" s="99" t="s">
        <v>4599</v>
      </c>
    </row>
    <row r="1816" spans="1:6" x14ac:dyDescent="0.25">
      <c r="A1816" s="92" t="s">
        <v>3679</v>
      </c>
      <c r="B1816" s="93" t="s">
        <v>3680</v>
      </c>
      <c r="C1816" s="94"/>
      <c r="D1816" s="94"/>
      <c r="E1816" s="95"/>
      <c r="F1816" s="96" t="s">
        <v>4599</v>
      </c>
    </row>
    <row r="1817" spans="1:6" x14ac:dyDescent="0.25">
      <c r="A1817" s="97" t="s">
        <v>3681</v>
      </c>
      <c r="B1817" s="98" t="s">
        <v>3682</v>
      </c>
      <c r="C1817" s="47"/>
      <c r="D1817" s="47"/>
      <c r="E1817" s="48"/>
      <c r="F1817" s="99" t="s">
        <v>4599</v>
      </c>
    </row>
    <row r="1818" spans="1:6" x14ac:dyDescent="0.25">
      <c r="A1818" s="92" t="s">
        <v>3683</v>
      </c>
      <c r="B1818" s="93" t="s">
        <v>3684</v>
      </c>
      <c r="C1818" s="94"/>
      <c r="D1818" s="94"/>
      <c r="E1818" s="95"/>
      <c r="F1818" s="96" t="s">
        <v>4599</v>
      </c>
    </row>
    <row r="1819" spans="1:6" x14ac:dyDescent="0.25">
      <c r="A1819" s="97" t="s">
        <v>3685</v>
      </c>
      <c r="B1819" s="98" t="s">
        <v>3686</v>
      </c>
      <c r="C1819" s="47"/>
      <c r="D1819" s="47"/>
      <c r="E1819" s="48"/>
      <c r="F1819" s="99" t="s">
        <v>4599</v>
      </c>
    </row>
    <row r="1820" spans="1:6" x14ac:dyDescent="0.25">
      <c r="A1820" s="92" t="s">
        <v>3687</v>
      </c>
      <c r="B1820" s="93" t="s">
        <v>3688</v>
      </c>
      <c r="C1820" s="94"/>
      <c r="D1820" s="94"/>
      <c r="E1820" s="95"/>
      <c r="F1820" s="96" t="s">
        <v>4599</v>
      </c>
    </row>
    <row r="1821" spans="1:6" x14ac:dyDescent="0.25">
      <c r="A1821" s="97" t="s">
        <v>3689</v>
      </c>
      <c r="B1821" s="98" t="s">
        <v>3690</v>
      </c>
      <c r="C1821" s="47"/>
      <c r="D1821" s="47"/>
      <c r="E1821" s="48"/>
      <c r="F1821" s="99" t="s">
        <v>4599</v>
      </c>
    </row>
    <row r="1822" spans="1:6" x14ac:dyDescent="0.25">
      <c r="A1822" s="92" t="s">
        <v>3691</v>
      </c>
      <c r="B1822" s="93" t="s">
        <v>3692</v>
      </c>
      <c r="C1822" s="94"/>
      <c r="D1822" s="94"/>
      <c r="E1822" s="95"/>
      <c r="F1822" s="96" t="s">
        <v>4599</v>
      </c>
    </row>
    <row r="1823" spans="1:6" x14ac:dyDescent="0.25">
      <c r="A1823" s="97" t="s">
        <v>3693</v>
      </c>
      <c r="B1823" s="98" t="s">
        <v>3694</v>
      </c>
      <c r="C1823" s="47"/>
      <c r="D1823" s="47"/>
      <c r="E1823" s="48"/>
      <c r="F1823" s="99" t="s">
        <v>4599</v>
      </c>
    </row>
    <row r="1824" spans="1:6" x14ac:dyDescent="0.25">
      <c r="A1824" s="92" t="s">
        <v>3695</v>
      </c>
      <c r="B1824" s="93" t="s">
        <v>3696</v>
      </c>
      <c r="C1824" s="94"/>
      <c r="D1824" s="94"/>
      <c r="E1824" s="95"/>
      <c r="F1824" s="96" t="s">
        <v>4599</v>
      </c>
    </row>
    <row r="1825" spans="1:6" x14ac:dyDescent="0.25">
      <c r="A1825" s="97" t="s">
        <v>3697</v>
      </c>
      <c r="B1825" s="98" t="s">
        <v>3698</v>
      </c>
      <c r="C1825" s="47"/>
      <c r="D1825" s="47"/>
      <c r="E1825" s="48"/>
      <c r="F1825" s="99" t="s">
        <v>4599</v>
      </c>
    </row>
    <row r="1826" spans="1:6" x14ac:dyDescent="0.25">
      <c r="A1826" s="92" t="s">
        <v>3699</v>
      </c>
      <c r="B1826" s="93" t="s">
        <v>3700</v>
      </c>
      <c r="C1826" s="94"/>
      <c r="D1826" s="94"/>
      <c r="E1826" s="95"/>
      <c r="F1826" s="96" t="s">
        <v>4599</v>
      </c>
    </row>
    <row r="1827" spans="1:6" x14ac:dyDescent="0.25">
      <c r="A1827" s="97" t="s">
        <v>3701</v>
      </c>
      <c r="B1827" s="98" t="s">
        <v>3702</v>
      </c>
      <c r="C1827" s="47"/>
      <c r="D1827" s="47"/>
      <c r="E1827" s="48"/>
      <c r="F1827" s="99" t="s">
        <v>4599</v>
      </c>
    </row>
    <row r="1828" spans="1:6" x14ac:dyDescent="0.25">
      <c r="A1828" s="92" t="s">
        <v>3703</v>
      </c>
      <c r="B1828" s="93" t="s">
        <v>3704</v>
      </c>
      <c r="C1828" s="94"/>
      <c r="D1828" s="94"/>
      <c r="E1828" s="95"/>
      <c r="F1828" s="96" t="s">
        <v>4599</v>
      </c>
    </row>
    <row r="1829" spans="1:6" x14ac:dyDescent="0.25">
      <c r="A1829" s="97" t="s">
        <v>3705</v>
      </c>
      <c r="B1829" s="98" t="s">
        <v>3706</v>
      </c>
      <c r="C1829" s="47"/>
      <c r="D1829" s="47"/>
      <c r="E1829" s="48"/>
      <c r="F1829" s="99" t="s">
        <v>4599</v>
      </c>
    </row>
    <row r="1830" spans="1:6" x14ac:dyDescent="0.25">
      <c r="A1830" s="92" t="s">
        <v>3707</v>
      </c>
      <c r="B1830" s="93" t="s">
        <v>3708</v>
      </c>
      <c r="C1830" s="94"/>
      <c r="D1830" s="94"/>
      <c r="E1830" s="95"/>
      <c r="F1830" s="96" t="s">
        <v>4599</v>
      </c>
    </row>
    <row r="1831" spans="1:6" x14ac:dyDescent="0.25">
      <c r="A1831" s="97" t="s">
        <v>3709</v>
      </c>
      <c r="B1831" s="98" t="s">
        <v>3710</v>
      </c>
      <c r="C1831" s="47"/>
      <c r="D1831" s="47"/>
      <c r="E1831" s="48"/>
      <c r="F1831" s="99" t="s">
        <v>4599</v>
      </c>
    </row>
    <row r="1832" spans="1:6" x14ac:dyDescent="0.25">
      <c r="A1832" s="92" t="s">
        <v>3711</v>
      </c>
      <c r="B1832" s="93" t="s">
        <v>3712</v>
      </c>
      <c r="C1832" s="94"/>
      <c r="D1832" s="94"/>
      <c r="E1832" s="95"/>
      <c r="F1832" s="96" t="s">
        <v>4599</v>
      </c>
    </row>
    <row r="1833" spans="1:6" x14ac:dyDescent="0.25">
      <c r="A1833" s="97" t="s">
        <v>3713</v>
      </c>
      <c r="B1833" s="98" t="s">
        <v>3714</v>
      </c>
      <c r="C1833" s="47"/>
      <c r="D1833" s="47"/>
      <c r="E1833" s="48"/>
      <c r="F1833" s="99" t="s">
        <v>4599</v>
      </c>
    </row>
    <row r="1834" spans="1:6" x14ac:dyDescent="0.25">
      <c r="A1834" s="92" t="s">
        <v>3715</v>
      </c>
      <c r="B1834" s="93" t="s">
        <v>3716</v>
      </c>
      <c r="C1834" s="94"/>
      <c r="D1834" s="94"/>
      <c r="E1834" s="95"/>
      <c r="F1834" s="96" t="s">
        <v>4599</v>
      </c>
    </row>
    <row r="1835" spans="1:6" x14ac:dyDescent="0.25">
      <c r="A1835" s="97" t="s">
        <v>3717</v>
      </c>
      <c r="B1835" s="98" t="s">
        <v>3718</v>
      </c>
      <c r="C1835" s="47"/>
      <c r="D1835" s="47"/>
      <c r="E1835" s="48"/>
      <c r="F1835" s="99" t="s">
        <v>4599</v>
      </c>
    </row>
    <row r="1836" spans="1:6" x14ac:dyDescent="0.25">
      <c r="A1836" s="92" t="s">
        <v>3719</v>
      </c>
      <c r="B1836" s="93" t="s">
        <v>3720</v>
      </c>
      <c r="C1836" s="94"/>
      <c r="D1836" s="94"/>
      <c r="E1836" s="95"/>
      <c r="F1836" s="96" t="s">
        <v>4599</v>
      </c>
    </row>
    <row r="1837" spans="1:6" x14ac:dyDescent="0.25">
      <c r="A1837" s="97" t="s">
        <v>3721</v>
      </c>
      <c r="B1837" s="98" t="s">
        <v>3722</v>
      </c>
      <c r="C1837" s="47"/>
      <c r="D1837" s="47"/>
      <c r="E1837" s="48"/>
      <c r="F1837" s="99" t="s">
        <v>4599</v>
      </c>
    </row>
    <row r="1838" spans="1:6" x14ac:dyDescent="0.25">
      <c r="A1838" s="92" t="s">
        <v>3723</v>
      </c>
      <c r="B1838" s="93" t="s">
        <v>3724</v>
      </c>
      <c r="C1838" s="94"/>
      <c r="D1838" s="94"/>
      <c r="E1838" s="95"/>
      <c r="F1838" s="96" t="s">
        <v>4599</v>
      </c>
    </row>
    <row r="1839" spans="1:6" x14ac:dyDescent="0.25">
      <c r="A1839" s="97" t="s">
        <v>3725</v>
      </c>
      <c r="B1839" s="98" t="s">
        <v>3726</v>
      </c>
      <c r="C1839" s="47"/>
      <c r="D1839" s="47"/>
      <c r="E1839" s="48"/>
      <c r="F1839" s="99" t="s">
        <v>4599</v>
      </c>
    </row>
    <row r="1840" spans="1:6" x14ac:dyDescent="0.25">
      <c r="A1840" s="92" t="s">
        <v>3727</v>
      </c>
      <c r="B1840" s="93" t="s">
        <v>3728</v>
      </c>
      <c r="C1840" s="94"/>
      <c r="D1840" s="94"/>
      <c r="E1840" s="95"/>
      <c r="F1840" s="96" t="s">
        <v>4599</v>
      </c>
    </row>
    <row r="1841" spans="1:6" x14ac:dyDescent="0.25">
      <c r="A1841" s="97" t="s">
        <v>3729</v>
      </c>
      <c r="B1841" s="98" t="s">
        <v>3730</v>
      </c>
      <c r="C1841" s="47"/>
      <c r="D1841" s="47"/>
      <c r="E1841" s="48"/>
      <c r="F1841" s="99" t="s">
        <v>4599</v>
      </c>
    </row>
    <row r="1842" spans="1:6" x14ac:dyDescent="0.25">
      <c r="A1842" s="92" t="s">
        <v>3731</v>
      </c>
      <c r="B1842" s="93" t="s">
        <v>3732</v>
      </c>
      <c r="C1842" s="94"/>
      <c r="D1842" s="94"/>
      <c r="E1842" s="95"/>
      <c r="F1842" s="96" t="s">
        <v>4599</v>
      </c>
    </row>
    <row r="1843" spans="1:6" x14ac:dyDescent="0.25">
      <c r="A1843" s="97" t="s">
        <v>3733</v>
      </c>
      <c r="B1843" s="98" t="s">
        <v>3734</v>
      </c>
      <c r="C1843" s="47"/>
      <c r="D1843" s="47"/>
      <c r="E1843" s="48"/>
      <c r="F1843" s="99" t="s">
        <v>4599</v>
      </c>
    </row>
    <row r="1844" spans="1:6" x14ac:dyDescent="0.25">
      <c r="A1844" s="92" t="s">
        <v>3735</v>
      </c>
      <c r="B1844" s="93" t="s">
        <v>3736</v>
      </c>
      <c r="C1844" s="94"/>
      <c r="D1844" s="94"/>
      <c r="E1844" s="95"/>
      <c r="F1844" s="96" t="s">
        <v>4599</v>
      </c>
    </row>
    <row r="1845" spans="1:6" x14ac:dyDescent="0.25">
      <c r="A1845" s="97" t="s">
        <v>3737</v>
      </c>
      <c r="B1845" s="98" t="s">
        <v>3738</v>
      </c>
      <c r="C1845" s="47"/>
      <c r="D1845" s="47"/>
      <c r="E1845" s="48"/>
      <c r="F1845" s="99" t="s">
        <v>4599</v>
      </c>
    </row>
    <row r="1846" spans="1:6" x14ac:dyDescent="0.25">
      <c r="A1846" s="92" t="s">
        <v>3739</v>
      </c>
      <c r="B1846" s="93" t="s">
        <v>3740</v>
      </c>
      <c r="C1846" s="94"/>
      <c r="D1846" s="94"/>
      <c r="E1846" s="95"/>
      <c r="F1846" s="96" t="s">
        <v>4599</v>
      </c>
    </row>
    <row r="1847" spans="1:6" x14ac:dyDescent="0.25">
      <c r="A1847" s="97" t="s">
        <v>3741</v>
      </c>
      <c r="B1847" s="98" t="s">
        <v>3742</v>
      </c>
      <c r="C1847" s="47"/>
      <c r="D1847" s="47"/>
      <c r="E1847" s="48"/>
      <c r="F1847" s="99" t="s">
        <v>4599</v>
      </c>
    </row>
    <row r="1848" spans="1:6" x14ac:dyDescent="0.25">
      <c r="A1848" s="92" t="s">
        <v>3743</v>
      </c>
      <c r="B1848" s="93" t="s">
        <v>3744</v>
      </c>
      <c r="C1848" s="94"/>
      <c r="D1848" s="94"/>
      <c r="E1848" s="95"/>
      <c r="F1848" s="96" t="s">
        <v>4599</v>
      </c>
    </row>
    <row r="1849" spans="1:6" x14ac:dyDescent="0.25">
      <c r="A1849" s="97" t="s">
        <v>3745</v>
      </c>
      <c r="B1849" s="98" t="s">
        <v>3746</v>
      </c>
      <c r="C1849" s="47"/>
      <c r="D1849" s="47"/>
      <c r="E1849" s="48"/>
      <c r="F1849" s="99" t="s">
        <v>4599</v>
      </c>
    </row>
    <row r="1850" spans="1:6" x14ac:dyDescent="0.25">
      <c r="A1850" s="92" t="s">
        <v>3747</v>
      </c>
      <c r="B1850" s="93" t="s">
        <v>3748</v>
      </c>
      <c r="C1850" s="94"/>
      <c r="D1850" s="94"/>
      <c r="E1850" s="95"/>
      <c r="F1850" s="96" t="s">
        <v>4599</v>
      </c>
    </row>
    <row r="1851" spans="1:6" x14ac:dyDescent="0.25">
      <c r="A1851" s="97" t="s">
        <v>3749</v>
      </c>
      <c r="B1851" s="98" t="s">
        <v>3750</v>
      </c>
      <c r="C1851" s="47"/>
      <c r="D1851" s="47"/>
      <c r="E1851" s="48"/>
      <c r="F1851" s="99" t="s">
        <v>4599</v>
      </c>
    </row>
    <row r="1852" spans="1:6" x14ac:dyDescent="0.25">
      <c r="A1852" s="92" t="s">
        <v>3751</v>
      </c>
      <c r="B1852" s="93" t="s">
        <v>3752</v>
      </c>
      <c r="C1852" s="94"/>
      <c r="D1852" s="94"/>
      <c r="E1852" s="95"/>
      <c r="F1852" s="96" t="s">
        <v>4599</v>
      </c>
    </row>
    <row r="1853" spans="1:6" x14ac:dyDescent="0.25">
      <c r="A1853" s="97" t="s">
        <v>3753</v>
      </c>
      <c r="B1853" s="98" t="s">
        <v>3754</v>
      </c>
      <c r="C1853" s="47"/>
      <c r="D1853" s="47"/>
      <c r="E1853" s="48"/>
      <c r="F1853" s="99" t="s">
        <v>4599</v>
      </c>
    </row>
    <row r="1854" spans="1:6" x14ac:dyDescent="0.25">
      <c r="A1854" s="92" t="s">
        <v>3755</v>
      </c>
      <c r="B1854" s="93" t="s">
        <v>3756</v>
      </c>
      <c r="C1854" s="94"/>
      <c r="D1854" s="94"/>
      <c r="E1854" s="95"/>
      <c r="F1854" s="96" t="s">
        <v>4599</v>
      </c>
    </row>
    <row r="1855" spans="1:6" x14ac:dyDescent="0.25">
      <c r="A1855" s="97" t="s">
        <v>3757</v>
      </c>
      <c r="B1855" s="98" t="s">
        <v>3758</v>
      </c>
      <c r="C1855" s="47"/>
      <c r="D1855" s="47"/>
      <c r="E1855" s="48"/>
      <c r="F1855" s="99" t="s">
        <v>4599</v>
      </c>
    </row>
    <row r="1856" spans="1:6" x14ac:dyDescent="0.25">
      <c r="A1856" s="92" t="s">
        <v>3759</v>
      </c>
      <c r="B1856" s="93" t="s">
        <v>3760</v>
      </c>
      <c r="C1856" s="94"/>
      <c r="D1856" s="94"/>
      <c r="E1856" s="95"/>
      <c r="F1856" s="96" t="s">
        <v>4599</v>
      </c>
    </row>
    <row r="1857" spans="1:6" x14ac:dyDescent="0.25">
      <c r="A1857" s="97" t="s">
        <v>3761</v>
      </c>
      <c r="B1857" s="98" t="s">
        <v>3762</v>
      </c>
      <c r="C1857" s="47"/>
      <c r="D1857" s="47"/>
      <c r="E1857" s="48"/>
      <c r="F1857" s="99" t="s">
        <v>4599</v>
      </c>
    </row>
    <row r="1858" spans="1:6" x14ac:dyDescent="0.25">
      <c r="A1858" s="92" t="s">
        <v>3763</v>
      </c>
      <c r="B1858" s="93" t="s">
        <v>3764</v>
      </c>
      <c r="C1858" s="94"/>
      <c r="D1858" s="94"/>
      <c r="E1858" s="95"/>
      <c r="F1858" s="96" t="s">
        <v>4599</v>
      </c>
    </row>
    <row r="1859" spans="1:6" x14ac:dyDescent="0.25">
      <c r="A1859" s="97" t="s">
        <v>3765</v>
      </c>
      <c r="B1859" s="98" t="s">
        <v>3766</v>
      </c>
      <c r="C1859" s="47"/>
      <c r="D1859" s="47"/>
      <c r="E1859" s="48"/>
      <c r="F1859" s="99" t="s">
        <v>4599</v>
      </c>
    </row>
    <row r="1860" spans="1:6" x14ac:dyDescent="0.25">
      <c r="A1860" s="92" t="s">
        <v>3767</v>
      </c>
      <c r="B1860" s="93" t="s">
        <v>3768</v>
      </c>
      <c r="C1860" s="94"/>
      <c r="D1860" s="94"/>
      <c r="E1860" s="95"/>
      <c r="F1860" s="96" t="s">
        <v>4599</v>
      </c>
    </row>
    <row r="1861" spans="1:6" x14ac:dyDescent="0.25">
      <c r="A1861" s="97" t="s">
        <v>3769</v>
      </c>
      <c r="B1861" s="98" t="s">
        <v>3770</v>
      </c>
      <c r="C1861" s="47"/>
      <c r="D1861" s="47"/>
      <c r="E1861" s="48"/>
      <c r="F1861" s="99" t="s">
        <v>4599</v>
      </c>
    </row>
    <row r="1862" spans="1:6" x14ac:dyDescent="0.25">
      <c r="A1862" s="92" t="s">
        <v>3771</v>
      </c>
      <c r="B1862" s="93" t="s">
        <v>3772</v>
      </c>
      <c r="C1862" s="94"/>
      <c r="D1862" s="94"/>
      <c r="E1862" s="95"/>
      <c r="F1862" s="96" t="s">
        <v>4599</v>
      </c>
    </row>
    <row r="1863" spans="1:6" x14ac:dyDescent="0.25">
      <c r="A1863" s="97" t="s">
        <v>3773</v>
      </c>
      <c r="B1863" s="98" t="s">
        <v>3774</v>
      </c>
      <c r="C1863" s="47"/>
      <c r="D1863" s="47"/>
      <c r="E1863" s="48"/>
      <c r="F1863" s="99" t="s">
        <v>4599</v>
      </c>
    </row>
    <row r="1864" spans="1:6" x14ac:dyDescent="0.25">
      <c r="A1864" s="92" t="s">
        <v>3775</v>
      </c>
      <c r="B1864" s="93" t="s">
        <v>3776</v>
      </c>
      <c r="C1864" s="94"/>
      <c r="D1864" s="94"/>
      <c r="E1864" s="95"/>
      <c r="F1864" s="96" t="s">
        <v>4599</v>
      </c>
    </row>
    <row r="1865" spans="1:6" x14ac:dyDescent="0.25">
      <c r="A1865" s="97" t="s">
        <v>3777</v>
      </c>
      <c r="B1865" s="98" t="s">
        <v>3778</v>
      </c>
      <c r="C1865" s="47"/>
      <c r="D1865" s="47"/>
      <c r="E1865" s="48"/>
      <c r="F1865" s="99" t="s">
        <v>4599</v>
      </c>
    </row>
    <row r="1866" spans="1:6" x14ac:dyDescent="0.25">
      <c r="A1866" s="92" t="s">
        <v>3779</v>
      </c>
      <c r="B1866" s="93" t="s">
        <v>3780</v>
      </c>
      <c r="C1866" s="94"/>
      <c r="D1866" s="94"/>
      <c r="E1866" s="95"/>
      <c r="F1866" s="96" t="s">
        <v>4599</v>
      </c>
    </row>
    <row r="1867" spans="1:6" x14ac:dyDescent="0.25">
      <c r="A1867" s="97" t="s">
        <v>3781</v>
      </c>
      <c r="B1867" s="98" t="s">
        <v>3782</v>
      </c>
      <c r="C1867" s="47"/>
      <c r="D1867" s="47"/>
      <c r="E1867" s="48"/>
      <c r="F1867" s="99" t="s">
        <v>4599</v>
      </c>
    </row>
    <row r="1868" spans="1:6" x14ac:dyDescent="0.25">
      <c r="A1868" s="92" t="s">
        <v>3783</v>
      </c>
      <c r="B1868" s="93" t="s">
        <v>3784</v>
      </c>
      <c r="C1868" s="94"/>
      <c r="D1868" s="94"/>
      <c r="E1868" s="95"/>
      <c r="F1868" s="96" t="s">
        <v>4599</v>
      </c>
    </row>
    <row r="1869" spans="1:6" x14ac:dyDescent="0.25">
      <c r="A1869" s="97" t="s">
        <v>3785</v>
      </c>
      <c r="B1869" s="98" t="s">
        <v>3786</v>
      </c>
      <c r="C1869" s="47"/>
      <c r="D1869" s="47"/>
      <c r="E1869" s="48"/>
      <c r="F1869" s="99" t="s">
        <v>4599</v>
      </c>
    </row>
    <row r="1870" spans="1:6" x14ac:dyDescent="0.25">
      <c r="A1870" s="92" t="s">
        <v>3787</v>
      </c>
      <c r="B1870" s="93" t="s">
        <v>3788</v>
      </c>
      <c r="C1870" s="94"/>
      <c r="D1870" s="94"/>
      <c r="E1870" s="95"/>
      <c r="F1870" s="96" t="s">
        <v>4599</v>
      </c>
    </row>
    <row r="1871" spans="1:6" x14ac:dyDescent="0.25">
      <c r="A1871" s="97" t="s">
        <v>3789</v>
      </c>
      <c r="B1871" s="98" t="s">
        <v>3790</v>
      </c>
      <c r="C1871" s="47"/>
      <c r="D1871" s="47"/>
      <c r="E1871" s="48"/>
      <c r="F1871" s="99" t="s">
        <v>4599</v>
      </c>
    </row>
    <row r="1872" spans="1:6" x14ac:dyDescent="0.25">
      <c r="A1872" s="92" t="s">
        <v>3791</v>
      </c>
      <c r="B1872" s="93" t="s">
        <v>3792</v>
      </c>
      <c r="C1872" s="94"/>
      <c r="D1872" s="94"/>
      <c r="E1872" s="95"/>
      <c r="F1872" s="96" t="s">
        <v>4599</v>
      </c>
    </row>
    <row r="1873" spans="1:6" x14ac:dyDescent="0.25">
      <c r="A1873" s="97" t="s">
        <v>3793</v>
      </c>
      <c r="B1873" s="98" t="s">
        <v>3794</v>
      </c>
      <c r="C1873" s="47"/>
      <c r="D1873" s="47"/>
      <c r="E1873" s="48"/>
      <c r="F1873" s="99" t="s">
        <v>4599</v>
      </c>
    </row>
    <row r="1874" spans="1:6" x14ac:dyDescent="0.25">
      <c r="A1874" s="92" t="s">
        <v>3795</v>
      </c>
      <c r="B1874" s="93" t="s">
        <v>3796</v>
      </c>
      <c r="C1874" s="94"/>
      <c r="D1874" s="94"/>
      <c r="E1874" s="95"/>
      <c r="F1874" s="96" t="s">
        <v>4599</v>
      </c>
    </row>
    <row r="1875" spans="1:6" x14ac:dyDescent="0.25">
      <c r="A1875" s="97" t="s">
        <v>3797</v>
      </c>
      <c r="B1875" s="98" t="s">
        <v>3798</v>
      </c>
      <c r="C1875" s="47"/>
      <c r="D1875" s="47"/>
      <c r="E1875" s="48"/>
      <c r="F1875" s="99" t="s">
        <v>4599</v>
      </c>
    </row>
    <row r="1876" spans="1:6" x14ac:dyDescent="0.25">
      <c r="A1876" s="92" t="s">
        <v>3799</v>
      </c>
      <c r="B1876" s="93" t="s">
        <v>3800</v>
      </c>
      <c r="C1876" s="94"/>
      <c r="D1876" s="94"/>
      <c r="E1876" s="95"/>
      <c r="F1876" s="96" t="s">
        <v>4599</v>
      </c>
    </row>
    <row r="1877" spans="1:6" x14ac:dyDescent="0.25">
      <c r="A1877" s="97" t="s">
        <v>3801</v>
      </c>
      <c r="B1877" s="98" t="s">
        <v>3802</v>
      </c>
      <c r="C1877" s="47"/>
      <c r="D1877" s="47"/>
      <c r="E1877" s="48"/>
      <c r="F1877" s="99" t="s">
        <v>4599</v>
      </c>
    </row>
    <row r="1878" spans="1:6" x14ac:dyDescent="0.25">
      <c r="A1878" s="92" t="s">
        <v>3803</v>
      </c>
      <c r="B1878" s="93" t="s">
        <v>3804</v>
      </c>
      <c r="C1878" s="94"/>
      <c r="D1878" s="94"/>
      <c r="E1878" s="95"/>
      <c r="F1878" s="96" t="s">
        <v>4599</v>
      </c>
    </row>
    <row r="1879" spans="1:6" x14ac:dyDescent="0.25">
      <c r="A1879" s="97" t="s">
        <v>3805</v>
      </c>
      <c r="B1879" s="98" t="s">
        <v>3806</v>
      </c>
      <c r="C1879" s="47"/>
      <c r="D1879" s="47"/>
      <c r="E1879" s="48"/>
      <c r="F1879" s="99" t="s">
        <v>4599</v>
      </c>
    </row>
    <row r="1880" spans="1:6" x14ac:dyDescent="0.25">
      <c r="A1880" s="92" t="s">
        <v>3807</v>
      </c>
      <c r="B1880" s="93" t="s">
        <v>3808</v>
      </c>
      <c r="C1880" s="94"/>
      <c r="D1880" s="94"/>
      <c r="E1880" s="95"/>
      <c r="F1880" s="96" t="s">
        <v>4599</v>
      </c>
    </row>
    <row r="1881" spans="1:6" x14ac:dyDescent="0.25">
      <c r="A1881" s="97" t="s">
        <v>3809</v>
      </c>
      <c r="B1881" s="98" t="s">
        <v>3810</v>
      </c>
      <c r="C1881" s="47"/>
      <c r="D1881" s="47"/>
      <c r="E1881" s="48"/>
      <c r="F1881" s="99" t="s">
        <v>4599</v>
      </c>
    </row>
    <row r="1882" spans="1:6" x14ac:dyDescent="0.25">
      <c r="A1882" s="92" t="s">
        <v>3811</v>
      </c>
      <c r="B1882" s="93" t="s">
        <v>3812</v>
      </c>
      <c r="C1882" s="94"/>
      <c r="D1882" s="94"/>
      <c r="E1882" s="95"/>
      <c r="F1882" s="96" t="s">
        <v>4599</v>
      </c>
    </row>
    <row r="1883" spans="1:6" x14ac:dyDescent="0.25">
      <c r="A1883" s="97" t="s">
        <v>3813</v>
      </c>
      <c r="B1883" s="98" t="s">
        <v>3814</v>
      </c>
      <c r="C1883" s="47"/>
      <c r="D1883" s="47"/>
      <c r="E1883" s="48"/>
      <c r="F1883" s="99" t="s">
        <v>4599</v>
      </c>
    </row>
    <row r="1884" spans="1:6" x14ac:dyDescent="0.25">
      <c r="A1884" s="92" t="s">
        <v>3815</v>
      </c>
      <c r="B1884" s="93" t="s">
        <v>3816</v>
      </c>
      <c r="C1884" s="94"/>
      <c r="D1884" s="94"/>
      <c r="E1884" s="95"/>
      <c r="F1884" s="96" t="s">
        <v>4599</v>
      </c>
    </row>
    <row r="1885" spans="1:6" x14ac:dyDescent="0.25">
      <c r="A1885" s="97" t="s">
        <v>3817</v>
      </c>
      <c r="B1885" s="98" t="s">
        <v>3818</v>
      </c>
      <c r="C1885" s="47"/>
      <c r="D1885" s="47"/>
      <c r="E1885" s="48"/>
      <c r="F1885" s="99" t="s">
        <v>4599</v>
      </c>
    </row>
    <row r="1886" spans="1:6" x14ac:dyDescent="0.25">
      <c r="A1886" s="92" t="s">
        <v>3819</v>
      </c>
      <c r="B1886" s="93" t="s">
        <v>3820</v>
      </c>
      <c r="C1886" s="94"/>
      <c r="D1886" s="94"/>
      <c r="E1886" s="95"/>
      <c r="F1886" s="96" t="s">
        <v>4599</v>
      </c>
    </row>
    <row r="1887" spans="1:6" x14ac:dyDescent="0.25">
      <c r="A1887" s="97" t="s">
        <v>3821</v>
      </c>
      <c r="B1887" s="98" t="s">
        <v>3822</v>
      </c>
      <c r="C1887" s="47"/>
      <c r="D1887" s="47"/>
      <c r="E1887" s="48"/>
      <c r="F1887" s="99" t="s">
        <v>4599</v>
      </c>
    </row>
    <row r="1888" spans="1:6" x14ac:dyDescent="0.25">
      <c r="A1888" s="92" t="s">
        <v>3823</v>
      </c>
      <c r="B1888" s="93" t="s">
        <v>3824</v>
      </c>
      <c r="C1888" s="94"/>
      <c r="D1888" s="94"/>
      <c r="E1888" s="95"/>
      <c r="F1888" s="96" t="s">
        <v>4599</v>
      </c>
    </row>
    <row r="1889" spans="1:6" x14ac:dyDescent="0.25">
      <c r="A1889" s="97" t="s">
        <v>3825</v>
      </c>
      <c r="B1889" s="98" t="s">
        <v>3826</v>
      </c>
      <c r="C1889" s="47"/>
      <c r="D1889" s="47"/>
      <c r="E1889" s="48"/>
      <c r="F1889" s="99" t="s">
        <v>4599</v>
      </c>
    </row>
    <row r="1890" spans="1:6" x14ac:dyDescent="0.25">
      <c r="A1890" s="92" t="s">
        <v>3827</v>
      </c>
      <c r="B1890" s="93" t="s">
        <v>3828</v>
      </c>
      <c r="C1890" s="94"/>
      <c r="D1890" s="94"/>
      <c r="E1890" s="95"/>
      <c r="F1890" s="96" t="s">
        <v>4599</v>
      </c>
    </row>
    <row r="1891" spans="1:6" x14ac:dyDescent="0.25">
      <c r="A1891" s="97" t="s">
        <v>3829</v>
      </c>
      <c r="B1891" s="98" t="s">
        <v>3830</v>
      </c>
      <c r="C1891" s="47"/>
      <c r="D1891" s="47"/>
      <c r="E1891" s="48"/>
      <c r="F1891" s="99" t="s">
        <v>4599</v>
      </c>
    </row>
    <row r="1892" spans="1:6" x14ac:dyDescent="0.25">
      <c r="A1892" s="92" t="s">
        <v>3831</v>
      </c>
      <c r="B1892" s="93" t="s">
        <v>3832</v>
      </c>
      <c r="C1892" s="94"/>
      <c r="D1892" s="94"/>
      <c r="E1892" s="95"/>
      <c r="F1892" s="96" t="s">
        <v>4599</v>
      </c>
    </row>
    <row r="1893" spans="1:6" x14ac:dyDescent="0.25">
      <c r="A1893" s="97" t="s">
        <v>3833</v>
      </c>
      <c r="B1893" s="98" t="s">
        <v>3834</v>
      </c>
      <c r="C1893" s="47"/>
      <c r="D1893" s="47"/>
      <c r="E1893" s="48"/>
      <c r="F1893" s="99" t="s">
        <v>4599</v>
      </c>
    </row>
    <row r="1894" spans="1:6" x14ac:dyDescent="0.25">
      <c r="A1894" s="92" t="s">
        <v>3835</v>
      </c>
      <c r="B1894" s="93" t="s">
        <v>3836</v>
      </c>
      <c r="C1894" s="94"/>
      <c r="D1894" s="94"/>
      <c r="E1894" s="95"/>
      <c r="F1894" s="96" t="s">
        <v>4599</v>
      </c>
    </row>
    <row r="1895" spans="1:6" x14ac:dyDescent="0.25">
      <c r="A1895" s="97" t="s">
        <v>3837</v>
      </c>
      <c r="B1895" s="98" t="s">
        <v>3838</v>
      </c>
      <c r="C1895" s="47"/>
      <c r="D1895" s="47"/>
      <c r="E1895" s="48"/>
      <c r="F1895" s="99" t="s">
        <v>4599</v>
      </c>
    </row>
    <row r="1896" spans="1:6" x14ac:dyDescent="0.25">
      <c r="A1896" s="92" t="s">
        <v>3839</v>
      </c>
      <c r="B1896" s="93" t="s">
        <v>3840</v>
      </c>
      <c r="C1896" s="94"/>
      <c r="D1896" s="94"/>
      <c r="E1896" s="95"/>
      <c r="F1896" s="96" t="s">
        <v>4599</v>
      </c>
    </row>
    <row r="1897" spans="1:6" x14ac:dyDescent="0.25">
      <c r="A1897" s="97" t="s">
        <v>3841</v>
      </c>
      <c r="B1897" s="98" t="s">
        <v>3842</v>
      </c>
      <c r="C1897" s="47"/>
      <c r="D1897" s="47"/>
      <c r="E1897" s="48"/>
      <c r="F1897" s="99" t="s">
        <v>4599</v>
      </c>
    </row>
    <row r="1898" spans="1:6" x14ac:dyDescent="0.25">
      <c r="A1898" s="92" t="s">
        <v>3843</v>
      </c>
      <c r="B1898" s="93" t="s">
        <v>3844</v>
      </c>
      <c r="C1898" s="94"/>
      <c r="D1898" s="94"/>
      <c r="E1898" s="95"/>
      <c r="F1898" s="96" t="s">
        <v>4599</v>
      </c>
    </row>
    <row r="1899" spans="1:6" x14ac:dyDescent="0.25">
      <c r="A1899" s="97" t="s">
        <v>3845</v>
      </c>
      <c r="B1899" s="98" t="s">
        <v>3846</v>
      </c>
      <c r="C1899" s="47"/>
      <c r="D1899" s="47"/>
      <c r="E1899" s="48"/>
      <c r="F1899" s="99" t="s">
        <v>4599</v>
      </c>
    </row>
    <row r="1900" spans="1:6" x14ac:dyDescent="0.25">
      <c r="A1900" s="92" t="s">
        <v>3847</v>
      </c>
      <c r="B1900" s="93" t="s">
        <v>3848</v>
      </c>
      <c r="C1900" s="94"/>
      <c r="D1900" s="94"/>
      <c r="E1900" s="95"/>
      <c r="F1900" s="96" t="s">
        <v>4599</v>
      </c>
    </row>
    <row r="1901" spans="1:6" x14ac:dyDescent="0.25">
      <c r="A1901" s="97" t="s">
        <v>3849</v>
      </c>
      <c r="B1901" s="98" t="s">
        <v>3850</v>
      </c>
      <c r="C1901" s="47"/>
      <c r="D1901" s="47"/>
      <c r="E1901" s="48"/>
      <c r="F1901" s="99" t="s">
        <v>4599</v>
      </c>
    </row>
    <row r="1902" spans="1:6" x14ac:dyDescent="0.25">
      <c r="A1902" s="92" t="s">
        <v>3851</v>
      </c>
      <c r="B1902" s="93" t="s">
        <v>3852</v>
      </c>
      <c r="C1902" s="94"/>
      <c r="D1902" s="94"/>
      <c r="E1902" s="95"/>
      <c r="F1902" s="96" t="s">
        <v>4599</v>
      </c>
    </row>
    <row r="1903" spans="1:6" x14ac:dyDescent="0.25">
      <c r="A1903" s="97" t="s">
        <v>3853</v>
      </c>
      <c r="B1903" s="98" t="s">
        <v>3854</v>
      </c>
      <c r="C1903" s="47"/>
      <c r="D1903" s="47"/>
      <c r="E1903" s="48"/>
      <c r="F1903" s="99" t="s">
        <v>4599</v>
      </c>
    </row>
    <row r="1904" spans="1:6" x14ac:dyDescent="0.25">
      <c r="A1904" s="92" t="s">
        <v>3855</v>
      </c>
      <c r="B1904" s="93" t="s">
        <v>3856</v>
      </c>
      <c r="C1904" s="94"/>
      <c r="D1904" s="94"/>
      <c r="E1904" s="95"/>
      <c r="F1904" s="96" t="s">
        <v>4599</v>
      </c>
    </row>
    <row r="1905" spans="1:6" x14ac:dyDescent="0.25">
      <c r="A1905" s="97" t="s">
        <v>3857</v>
      </c>
      <c r="B1905" s="98" t="s">
        <v>3858</v>
      </c>
      <c r="C1905" s="47"/>
      <c r="D1905" s="47"/>
      <c r="E1905" s="48"/>
      <c r="F1905" s="99" t="s">
        <v>4599</v>
      </c>
    </row>
    <row r="1906" spans="1:6" x14ac:dyDescent="0.25">
      <c r="A1906" s="92" t="s">
        <v>3859</v>
      </c>
      <c r="B1906" s="93" t="s">
        <v>3860</v>
      </c>
      <c r="C1906" s="94"/>
      <c r="D1906" s="94"/>
      <c r="E1906" s="95"/>
      <c r="F1906" s="96" t="s">
        <v>4599</v>
      </c>
    </row>
    <row r="1907" spans="1:6" x14ac:dyDescent="0.25">
      <c r="A1907" s="97" t="s">
        <v>3861</v>
      </c>
      <c r="B1907" s="98" t="s">
        <v>3862</v>
      </c>
      <c r="C1907" s="47"/>
      <c r="D1907" s="47"/>
      <c r="E1907" s="48"/>
      <c r="F1907" s="99" t="s">
        <v>4599</v>
      </c>
    </row>
    <row r="1908" spans="1:6" x14ac:dyDescent="0.25">
      <c r="A1908" s="92" t="s">
        <v>3863</v>
      </c>
      <c r="B1908" s="93" t="s">
        <v>3864</v>
      </c>
      <c r="C1908" s="94"/>
      <c r="D1908" s="94"/>
      <c r="E1908" s="95"/>
      <c r="F1908" s="96" t="s">
        <v>4599</v>
      </c>
    </row>
    <row r="1909" spans="1:6" x14ac:dyDescent="0.25">
      <c r="A1909" s="97" t="s">
        <v>3865</v>
      </c>
      <c r="B1909" s="98" t="s">
        <v>3866</v>
      </c>
      <c r="C1909" s="47"/>
      <c r="D1909" s="47"/>
      <c r="E1909" s="48"/>
      <c r="F1909" s="99" t="s">
        <v>4599</v>
      </c>
    </row>
    <row r="1910" spans="1:6" x14ac:dyDescent="0.25">
      <c r="A1910" s="92" t="s">
        <v>3867</v>
      </c>
      <c r="B1910" s="93" t="s">
        <v>3868</v>
      </c>
      <c r="C1910" s="94"/>
      <c r="D1910" s="94"/>
      <c r="E1910" s="95"/>
      <c r="F1910" s="96" t="s">
        <v>4599</v>
      </c>
    </row>
    <row r="1911" spans="1:6" x14ac:dyDescent="0.25">
      <c r="A1911" s="97" t="s">
        <v>3869</v>
      </c>
      <c r="B1911" s="98" t="s">
        <v>3870</v>
      </c>
      <c r="C1911" s="47"/>
      <c r="D1911" s="47"/>
      <c r="E1911" s="48"/>
      <c r="F1911" s="99" t="s">
        <v>4599</v>
      </c>
    </row>
    <row r="1912" spans="1:6" x14ac:dyDescent="0.25">
      <c r="A1912" s="92" t="s">
        <v>3871</v>
      </c>
      <c r="B1912" s="93" t="s">
        <v>3872</v>
      </c>
      <c r="C1912" s="94"/>
      <c r="D1912" s="94"/>
      <c r="E1912" s="95"/>
      <c r="F1912" s="96" t="s">
        <v>4599</v>
      </c>
    </row>
    <row r="1913" spans="1:6" x14ac:dyDescent="0.25">
      <c r="A1913" s="97" t="s">
        <v>3873</v>
      </c>
      <c r="B1913" s="98" t="s">
        <v>3874</v>
      </c>
      <c r="C1913" s="47"/>
      <c r="D1913" s="47"/>
      <c r="E1913" s="48"/>
      <c r="F1913" s="99" t="s">
        <v>4599</v>
      </c>
    </row>
    <row r="1914" spans="1:6" x14ac:dyDescent="0.25">
      <c r="A1914" s="92" t="s">
        <v>3875</v>
      </c>
      <c r="B1914" s="93" t="s">
        <v>3876</v>
      </c>
      <c r="C1914" s="94"/>
      <c r="D1914" s="94"/>
      <c r="E1914" s="95"/>
      <c r="F1914" s="96" t="s">
        <v>4599</v>
      </c>
    </row>
    <row r="1915" spans="1:6" x14ac:dyDescent="0.25">
      <c r="A1915" s="97" t="s">
        <v>3877</v>
      </c>
      <c r="B1915" s="98" t="s">
        <v>3878</v>
      </c>
      <c r="C1915" s="47"/>
      <c r="D1915" s="47"/>
      <c r="E1915" s="48"/>
      <c r="F1915" s="99" t="s">
        <v>4599</v>
      </c>
    </row>
    <row r="1916" spans="1:6" x14ac:dyDescent="0.25">
      <c r="A1916" s="92" t="s">
        <v>3879</v>
      </c>
      <c r="B1916" s="93" t="s">
        <v>3880</v>
      </c>
      <c r="C1916" s="94"/>
      <c r="D1916" s="94"/>
      <c r="E1916" s="95"/>
      <c r="F1916" s="96" t="s">
        <v>4599</v>
      </c>
    </row>
    <row r="1917" spans="1:6" x14ac:dyDescent="0.25">
      <c r="A1917" s="97" t="s">
        <v>3881</v>
      </c>
      <c r="B1917" s="98" t="s">
        <v>3882</v>
      </c>
      <c r="C1917" s="47"/>
      <c r="D1917" s="47"/>
      <c r="E1917" s="48"/>
      <c r="F1917" s="99" t="s">
        <v>4599</v>
      </c>
    </row>
    <row r="1918" spans="1:6" x14ac:dyDescent="0.25">
      <c r="A1918" s="92" t="s">
        <v>3883</v>
      </c>
      <c r="B1918" s="93" t="s">
        <v>3884</v>
      </c>
      <c r="C1918" s="94"/>
      <c r="D1918" s="94"/>
      <c r="E1918" s="95"/>
      <c r="F1918" s="96" t="s">
        <v>4599</v>
      </c>
    </row>
    <row r="1919" spans="1:6" x14ac:dyDescent="0.25">
      <c r="A1919" s="97" t="s">
        <v>3885</v>
      </c>
      <c r="B1919" s="98" t="s">
        <v>3886</v>
      </c>
      <c r="C1919" s="47"/>
      <c r="D1919" s="47"/>
      <c r="E1919" s="48"/>
      <c r="F1919" s="99" t="s">
        <v>4599</v>
      </c>
    </row>
    <row r="1920" spans="1:6" x14ac:dyDescent="0.25">
      <c r="A1920" s="92" t="s">
        <v>3887</v>
      </c>
      <c r="B1920" s="93" t="s">
        <v>3888</v>
      </c>
      <c r="C1920" s="94"/>
      <c r="D1920" s="94"/>
      <c r="E1920" s="95"/>
      <c r="F1920" s="96" t="s">
        <v>4599</v>
      </c>
    </row>
    <row r="1921" spans="1:6" x14ac:dyDescent="0.25">
      <c r="A1921" s="97" t="s">
        <v>3889</v>
      </c>
      <c r="B1921" s="98" t="s">
        <v>3890</v>
      </c>
      <c r="C1921" s="47"/>
      <c r="D1921" s="47"/>
      <c r="E1921" s="48"/>
      <c r="F1921" s="99" t="s">
        <v>4599</v>
      </c>
    </row>
    <row r="1922" spans="1:6" x14ac:dyDescent="0.25">
      <c r="A1922" s="92" t="s">
        <v>3891</v>
      </c>
      <c r="B1922" s="93" t="s">
        <v>3892</v>
      </c>
      <c r="C1922" s="94"/>
      <c r="D1922" s="94"/>
      <c r="E1922" s="95"/>
      <c r="F1922" s="96" t="s">
        <v>4599</v>
      </c>
    </row>
    <row r="1923" spans="1:6" x14ac:dyDescent="0.25">
      <c r="A1923" s="97" t="s">
        <v>3893</v>
      </c>
      <c r="B1923" s="98" t="s">
        <v>3894</v>
      </c>
      <c r="C1923" s="47"/>
      <c r="D1923" s="47"/>
      <c r="E1923" s="48"/>
      <c r="F1923" s="99" t="s">
        <v>4599</v>
      </c>
    </row>
    <row r="1924" spans="1:6" x14ac:dyDescent="0.25">
      <c r="A1924" s="92" t="s">
        <v>3895</v>
      </c>
      <c r="B1924" s="93" t="s">
        <v>3896</v>
      </c>
      <c r="C1924" s="94"/>
      <c r="D1924" s="94"/>
      <c r="E1924" s="95"/>
      <c r="F1924" s="96" t="s">
        <v>4599</v>
      </c>
    </row>
    <row r="1925" spans="1:6" x14ac:dyDescent="0.25">
      <c r="A1925" s="97" t="s">
        <v>3897</v>
      </c>
      <c r="B1925" s="98" t="s">
        <v>3898</v>
      </c>
      <c r="C1925" s="47"/>
      <c r="D1925" s="47"/>
      <c r="E1925" s="48"/>
      <c r="F1925" s="99" t="s">
        <v>4599</v>
      </c>
    </row>
    <row r="1926" spans="1:6" x14ac:dyDescent="0.25">
      <c r="A1926" s="92" t="s">
        <v>3899</v>
      </c>
      <c r="B1926" s="93" t="s">
        <v>3900</v>
      </c>
      <c r="C1926" s="94"/>
      <c r="D1926" s="94"/>
      <c r="E1926" s="95"/>
      <c r="F1926" s="96" t="s">
        <v>4599</v>
      </c>
    </row>
    <row r="1927" spans="1:6" x14ac:dyDescent="0.25">
      <c r="A1927" s="97" t="s">
        <v>3901</v>
      </c>
      <c r="B1927" s="98" t="s">
        <v>3902</v>
      </c>
      <c r="C1927" s="47"/>
      <c r="D1927" s="47"/>
      <c r="E1927" s="48"/>
      <c r="F1927" s="99" t="s">
        <v>4599</v>
      </c>
    </row>
    <row r="1928" spans="1:6" x14ac:dyDescent="0.25">
      <c r="A1928" s="92" t="s">
        <v>3903</v>
      </c>
      <c r="B1928" s="93" t="s">
        <v>3904</v>
      </c>
      <c r="C1928" s="94"/>
      <c r="D1928" s="94"/>
      <c r="E1928" s="95"/>
      <c r="F1928" s="96" t="s">
        <v>4599</v>
      </c>
    </row>
    <row r="1929" spans="1:6" x14ac:dyDescent="0.25">
      <c r="A1929" s="97" t="s">
        <v>3905</v>
      </c>
      <c r="B1929" s="98" t="s">
        <v>3906</v>
      </c>
      <c r="C1929" s="47"/>
      <c r="D1929" s="47"/>
      <c r="E1929" s="48"/>
      <c r="F1929" s="99" t="s">
        <v>4599</v>
      </c>
    </row>
    <row r="1930" spans="1:6" x14ac:dyDescent="0.25">
      <c r="A1930" s="92" t="s">
        <v>3907</v>
      </c>
      <c r="B1930" s="93" t="s">
        <v>3908</v>
      </c>
      <c r="C1930" s="94"/>
      <c r="D1930" s="94"/>
      <c r="E1930" s="95"/>
      <c r="F1930" s="96" t="s">
        <v>4599</v>
      </c>
    </row>
    <row r="1931" spans="1:6" x14ac:dyDescent="0.25">
      <c r="A1931" s="97" t="s">
        <v>3909</v>
      </c>
      <c r="B1931" s="98" t="s">
        <v>3910</v>
      </c>
      <c r="C1931" s="47"/>
      <c r="D1931" s="47"/>
      <c r="E1931" s="48"/>
      <c r="F1931" s="99" t="s">
        <v>4599</v>
      </c>
    </row>
    <row r="1932" spans="1:6" x14ac:dyDescent="0.25">
      <c r="A1932" s="92" t="s">
        <v>3911</v>
      </c>
      <c r="B1932" s="93" t="s">
        <v>3912</v>
      </c>
      <c r="C1932" s="94"/>
      <c r="D1932" s="94"/>
      <c r="E1932" s="95"/>
      <c r="F1932" s="96" t="s">
        <v>4599</v>
      </c>
    </row>
    <row r="1933" spans="1:6" x14ac:dyDescent="0.25">
      <c r="A1933" s="97" t="s">
        <v>3913</v>
      </c>
      <c r="B1933" s="98" t="s">
        <v>3914</v>
      </c>
      <c r="C1933" s="47"/>
      <c r="D1933" s="47"/>
      <c r="E1933" s="48"/>
      <c r="F1933" s="99" t="s">
        <v>4599</v>
      </c>
    </row>
    <row r="1934" spans="1:6" x14ac:dyDescent="0.25">
      <c r="A1934" s="92" t="s">
        <v>3915</v>
      </c>
      <c r="B1934" s="93" t="s">
        <v>3916</v>
      </c>
      <c r="C1934" s="94"/>
      <c r="D1934" s="94"/>
      <c r="E1934" s="95"/>
      <c r="F1934" s="96" t="s">
        <v>4599</v>
      </c>
    </row>
    <row r="1935" spans="1:6" x14ac:dyDescent="0.25">
      <c r="A1935" s="97" t="s">
        <v>3917</v>
      </c>
      <c r="B1935" s="98" t="s">
        <v>3918</v>
      </c>
      <c r="C1935" s="47"/>
      <c r="D1935" s="47"/>
      <c r="E1935" s="48"/>
      <c r="F1935" s="99" t="s">
        <v>4599</v>
      </c>
    </row>
    <row r="1936" spans="1:6" x14ac:dyDescent="0.25">
      <c r="A1936" s="92" t="s">
        <v>3919</v>
      </c>
      <c r="B1936" s="93" t="s">
        <v>3920</v>
      </c>
      <c r="C1936" s="94"/>
      <c r="D1936" s="94"/>
      <c r="E1936" s="95"/>
      <c r="F1936" s="96" t="s">
        <v>4599</v>
      </c>
    </row>
    <row r="1937" spans="1:6" x14ac:dyDescent="0.25">
      <c r="A1937" s="97" t="s">
        <v>3921</v>
      </c>
      <c r="B1937" s="98" t="s">
        <v>3922</v>
      </c>
      <c r="C1937" s="47"/>
      <c r="D1937" s="47"/>
      <c r="E1937" s="48"/>
      <c r="F1937" s="99" t="s">
        <v>4599</v>
      </c>
    </row>
    <row r="1938" spans="1:6" x14ac:dyDescent="0.25">
      <c r="A1938" s="92" t="s">
        <v>3923</v>
      </c>
      <c r="B1938" s="93" t="s">
        <v>3924</v>
      </c>
      <c r="C1938" s="94"/>
      <c r="D1938" s="94"/>
      <c r="E1938" s="95"/>
      <c r="F1938" s="96" t="s">
        <v>4599</v>
      </c>
    </row>
    <row r="1939" spans="1:6" x14ac:dyDescent="0.25">
      <c r="A1939" s="97" t="s">
        <v>3925</v>
      </c>
      <c r="B1939" s="98" t="s">
        <v>3926</v>
      </c>
      <c r="C1939" s="47"/>
      <c r="D1939" s="47"/>
      <c r="E1939" s="48"/>
      <c r="F1939" s="99" t="s">
        <v>4599</v>
      </c>
    </row>
    <row r="1940" spans="1:6" x14ac:dyDescent="0.25">
      <c r="A1940" s="92" t="s">
        <v>3927</v>
      </c>
      <c r="B1940" s="93" t="s">
        <v>3928</v>
      </c>
      <c r="C1940" s="94"/>
      <c r="D1940" s="94"/>
      <c r="E1940" s="95"/>
      <c r="F1940" s="96" t="s">
        <v>4599</v>
      </c>
    </row>
    <row r="1941" spans="1:6" x14ac:dyDescent="0.25">
      <c r="A1941" s="97" t="s">
        <v>3929</v>
      </c>
      <c r="B1941" s="98" t="s">
        <v>3930</v>
      </c>
      <c r="C1941" s="47"/>
      <c r="D1941" s="47"/>
      <c r="E1941" s="48"/>
      <c r="F1941" s="99" t="s">
        <v>4599</v>
      </c>
    </row>
    <row r="1942" spans="1:6" x14ac:dyDescent="0.25">
      <c r="A1942" s="92" t="s">
        <v>3931</v>
      </c>
      <c r="B1942" s="93" t="s">
        <v>3932</v>
      </c>
      <c r="C1942" s="94"/>
      <c r="D1942" s="94"/>
      <c r="E1942" s="95"/>
      <c r="F1942" s="96" t="s">
        <v>4599</v>
      </c>
    </row>
    <row r="1943" spans="1:6" x14ac:dyDescent="0.25">
      <c r="A1943" s="97" t="s">
        <v>3933</v>
      </c>
      <c r="B1943" s="98" t="s">
        <v>3934</v>
      </c>
      <c r="C1943" s="47"/>
      <c r="D1943" s="47"/>
      <c r="E1943" s="48"/>
      <c r="F1943" s="99" t="s">
        <v>4599</v>
      </c>
    </row>
    <row r="1944" spans="1:6" x14ac:dyDescent="0.25">
      <c r="A1944" s="92" t="s">
        <v>3935</v>
      </c>
      <c r="B1944" s="93" t="s">
        <v>3936</v>
      </c>
      <c r="C1944" s="94"/>
      <c r="D1944" s="94"/>
      <c r="E1944" s="95"/>
      <c r="F1944" s="96" t="s">
        <v>4599</v>
      </c>
    </row>
    <row r="1945" spans="1:6" x14ac:dyDescent="0.25">
      <c r="A1945" s="97" t="s">
        <v>3937</v>
      </c>
      <c r="B1945" s="98" t="s">
        <v>3938</v>
      </c>
      <c r="C1945" s="47"/>
      <c r="D1945" s="47"/>
      <c r="E1945" s="48"/>
      <c r="F1945" s="99" t="s">
        <v>4599</v>
      </c>
    </row>
    <row r="1946" spans="1:6" x14ac:dyDescent="0.25">
      <c r="A1946" s="92" t="s">
        <v>3939</v>
      </c>
      <c r="B1946" s="93" t="s">
        <v>3940</v>
      </c>
      <c r="C1946" s="94"/>
      <c r="D1946" s="94"/>
      <c r="E1946" s="95"/>
      <c r="F1946" s="96" t="s">
        <v>4599</v>
      </c>
    </row>
    <row r="1947" spans="1:6" x14ac:dyDescent="0.25">
      <c r="A1947" s="97" t="s">
        <v>3941</v>
      </c>
      <c r="B1947" s="98" t="s">
        <v>3942</v>
      </c>
      <c r="C1947" s="47"/>
      <c r="D1947" s="47"/>
      <c r="E1947" s="48"/>
      <c r="F1947" s="99" t="s">
        <v>4599</v>
      </c>
    </row>
    <row r="1948" spans="1:6" x14ac:dyDescent="0.25">
      <c r="A1948" s="92" t="s">
        <v>3943</v>
      </c>
      <c r="B1948" s="93" t="s">
        <v>3944</v>
      </c>
      <c r="C1948" s="94"/>
      <c r="D1948" s="94"/>
      <c r="E1948" s="95"/>
      <c r="F1948" s="96" t="s">
        <v>4599</v>
      </c>
    </row>
    <row r="1949" spans="1:6" x14ac:dyDescent="0.25">
      <c r="A1949" s="97" t="s">
        <v>3945</v>
      </c>
      <c r="B1949" s="98" t="s">
        <v>3946</v>
      </c>
      <c r="C1949" s="47"/>
      <c r="D1949" s="47"/>
      <c r="E1949" s="48"/>
      <c r="F1949" s="99" t="s">
        <v>4599</v>
      </c>
    </row>
    <row r="1950" spans="1:6" x14ac:dyDescent="0.25">
      <c r="A1950" s="92" t="s">
        <v>3947</v>
      </c>
      <c r="B1950" s="93" t="s">
        <v>3948</v>
      </c>
      <c r="C1950" s="94"/>
      <c r="D1950" s="94"/>
      <c r="E1950" s="95"/>
      <c r="F1950" s="96" t="s">
        <v>4599</v>
      </c>
    </row>
    <row r="1951" spans="1:6" x14ac:dyDescent="0.25">
      <c r="A1951" s="97" t="s">
        <v>3949</v>
      </c>
      <c r="B1951" s="98" t="s">
        <v>3950</v>
      </c>
      <c r="C1951" s="47"/>
      <c r="D1951" s="47"/>
      <c r="E1951" s="48"/>
      <c r="F1951" s="99" t="s">
        <v>4599</v>
      </c>
    </row>
    <row r="1952" spans="1:6" x14ac:dyDescent="0.25">
      <c r="A1952" s="92" t="s">
        <v>3951</v>
      </c>
      <c r="B1952" s="93" t="s">
        <v>3952</v>
      </c>
      <c r="C1952" s="94"/>
      <c r="D1952" s="94"/>
      <c r="E1952" s="95"/>
      <c r="F1952" s="96" t="s">
        <v>4599</v>
      </c>
    </row>
    <row r="1953" spans="1:6" x14ac:dyDescent="0.25">
      <c r="A1953" s="97" t="s">
        <v>3953</v>
      </c>
      <c r="B1953" s="98" t="s">
        <v>3954</v>
      </c>
      <c r="C1953" s="47"/>
      <c r="D1953" s="47"/>
      <c r="E1953" s="48"/>
      <c r="F1953" s="99" t="s">
        <v>4599</v>
      </c>
    </row>
    <row r="1954" spans="1:6" x14ac:dyDescent="0.25">
      <c r="A1954" s="92" t="s">
        <v>3955</v>
      </c>
      <c r="B1954" s="93" t="s">
        <v>3956</v>
      </c>
      <c r="C1954" s="94"/>
      <c r="D1954" s="94"/>
      <c r="E1954" s="95"/>
      <c r="F1954" s="96" t="s">
        <v>4599</v>
      </c>
    </row>
    <row r="1955" spans="1:6" x14ac:dyDescent="0.25">
      <c r="A1955" s="97" t="s">
        <v>3957</v>
      </c>
      <c r="B1955" s="98" t="s">
        <v>3958</v>
      </c>
      <c r="C1955" s="47"/>
      <c r="D1955" s="47"/>
      <c r="E1955" s="48"/>
      <c r="F1955" s="99" t="s">
        <v>4599</v>
      </c>
    </row>
    <row r="1956" spans="1:6" x14ac:dyDescent="0.25">
      <c r="A1956" s="92" t="s">
        <v>3959</v>
      </c>
      <c r="B1956" s="93" t="s">
        <v>3960</v>
      </c>
      <c r="C1956" s="94"/>
      <c r="D1956" s="94"/>
      <c r="E1956" s="95"/>
      <c r="F1956" s="96" t="s">
        <v>4599</v>
      </c>
    </row>
    <row r="1957" spans="1:6" x14ac:dyDescent="0.25">
      <c r="A1957" s="97" t="s">
        <v>3961</v>
      </c>
      <c r="B1957" s="98" t="s">
        <v>3962</v>
      </c>
      <c r="C1957" s="47"/>
      <c r="D1957" s="47"/>
      <c r="E1957" s="48"/>
      <c r="F1957" s="99" t="s">
        <v>4599</v>
      </c>
    </row>
    <row r="1958" spans="1:6" x14ac:dyDescent="0.25">
      <c r="A1958" s="92" t="s">
        <v>3963</v>
      </c>
      <c r="B1958" s="93" t="s">
        <v>3964</v>
      </c>
      <c r="C1958" s="94"/>
      <c r="D1958" s="94"/>
      <c r="E1958" s="95"/>
      <c r="F1958" s="96" t="s">
        <v>4599</v>
      </c>
    </row>
    <row r="1959" spans="1:6" x14ac:dyDescent="0.25">
      <c r="A1959" s="97" t="s">
        <v>3965</v>
      </c>
      <c r="B1959" s="98" t="s">
        <v>3966</v>
      </c>
      <c r="C1959" s="47"/>
      <c r="D1959" s="47"/>
      <c r="E1959" s="48"/>
      <c r="F1959" s="99" t="s">
        <v>4599</v>
      </c>
    </row>
    <row r="1960" spans="1:6" x14ac:dyDescent="0.25">
      <c r="A1960" s="92" t="s">
        <v>3967</v>
      </c>
      <c r="B1960" s="93" t="s">
        <v>3968</v>
      </c>
      <c r="C1960" s="94"/>
      <c r="D1960" s="94"/>
      <c r="E1960" s="95"/>
      <c r="F1960" s="96" t="s">
        <v>4599</v>
      </c>
    </row>
    <row r="1961" spans="1:6" x14ac:dyDescent="0.25">
      <c r="A1961" s="97" t="s">
        <v>3969</v>
      </c>
      <c r="B1961" s="98" t="s">
        <v>3970</v>
      </c>
      <c r="C1961" s="47"/>
      <c r="D1961" s="47"/>
      <c r="E1961" s="48"/>
      <c r="F1961" s="99" t="s">
        <v>4599</v>
      </c>
    </row>
    <row r="1962" spans="1:6" x14ac:dyDescent="0.25">
      <c r="A1962" s="92" t="s">
        <v>3971</v>
      </c>
      <c r="B1962" s="93" t="s">
        <v>3972</v>
      </c>
      <c r="C1962" s="94"/>
      <c r="D1962" s="94"/>
      <c r="E1962" s="95"/>
      <c r="F1962" s="96" t="s">
        <v>4599</v>
      </c>
    </row>
    <row r="1963" spans="1:6" x14ac:dyDescent="0.25">
      <c r="A1963" s="97" t="s">
        <v>3973</v>
      </c>
      <c r="B1963" s="98" t="s">
        <v>3974</v>
      </c>
      <c r="C1963" s="47"/>
      <c r="D1963" s="47"/>
      <c r="E1963" s="48"/>
      <c r="F1963" s="99" t="s">
        <v>4599</v>
      </c>
    </row>
    <row r="1964" spans="1:6" x14ac:dyDescent="0.25">
      <c r="A1964" s="92" t="s">
        <v>3975</v>
      </c>
      <c r="B1964" s="93" t="s">
        <v>3976</v>
      </c>
      <c r="C1964" s="94"/>
      <c r="D1964" s="94"/>
      <c r="E1964" s="95"/>
      <c r="F1964" s="96" t="s">
        <v>4599</v>
      </c>
    </row>
    <row r="1965" spans="1:6" x14ac:dyDescent="0.25">
      <c r="A1965" s="97" t="s">
        <v>3977</v>
      </c>
      <c r="B1965" s="98" t="s">
        <v>3978</v>
      </c>
      <c r="C1965" s="47"/>
      <c r="D1965" s="47"/>
      <c r="E1965" s="48"/>
      <c r="F1965" s="99" t="s">
        <v>4599</v>
      </c>
    </row>
    <row r="1966" spans="1:6" x14ac:dyDescent="0.25">
      <c r="A1966" s="92" t="s">
        <v>3979</v>
      </c>
      <c r="B1966" s="93" t="s">
        <v>3980</v>
      </c>
      <c r="C1966" s="94"/>
      <c r="D1966" s="94"/>
      <c r="E1966" s="95"/>
      <c r="F1966" s="96" t="s">
        <v>4599</v>
      </c>
    </row>
    <row r="1967" spans="1:6" x14ac:dyDescent="0.25">
      <c r="A1967" s="97" t="s">
        <v>3981</v>
      </c>
      <c r="B1967" s="98" t="s">
        <v>3982</v>
      </c>
      <c r="C1967" s="47"/>
      <c r="D1967" s="47"/>
      <c r="E1967" s="48"/>
      <c r="F1967" s="99" t="s">
        <v>4599</v>
      </c>
    </row>
    <row r="1968" spans="1:6" x14ac:dyDescent="0.25">
      <c r="A1968" s="92" t="s">
        <v>3983</v>
      </c>
      <c r="B1968" s="93" t="s">
        <v>3984</v>
      </c>
      <c r="C1968" s="94"/>
      <c r="D1968" s="94"/>
      <c r="E1968" s="95"/>
      <c r="F1968" s="96" t="s">
        <v>4599</v>
      </c>
    </row>
    <row r="1969" spans="1:6" x14ac:dyDescent="0.25">
      <c r="A1969" s="97" t="s">
        <v>3985</v>
      </c>
      <c r="B1969" s="98" t="s">
        <v>3986</v>
      </c>
      <c r="C1969" s="47"/>
      <c r="D1969" s="47"/>
      <c r="E1969" s="48"/>
      <c r="F1969" s="99" t="s">
        <v>4599</v>
      </c>
    </row>
    <row r="1970" spans="1:6" x14ac:dyDescent="0.25">
      <c r="A1970" s="92" t="s">
        <v>3987</v>
      </c>
      <c r="B1970" s="93" t="s">
        <v>3988</v>
      </c>
      <c r="C1970" s="94"/>
      <c r="D1970" s="94"/>
      <c r="E1970" s="95"/>
      <c r="F1970" s="96" t="s">
        <v>4599</v>
      </c>
    </row>
    <row r="1971" spans="1:6" x14ac:dyDescent="0.25">
      <c r="A1971" s="97" t="s">
        <v>3989</v>
      </c>
      <c r="B1971" s="98" t="s">
        <v>3990</v>
      </c>
      <c r="C1971" s="47"/>
      <c r="D1971" s="47"/>
      <c r="E1971" s="48"/>
      <c r="F1971" s="99" t="s">
        <v>4599</v>
      </c>
    </row>
    <row r="1972" spans="1:6" x14ac:dyDescent="0.25">
      <c r="A1972" s="92" t="s">
        <v>3991</v>
      </c>
      <c r="B1972" s="93" t="s">
        <v>3992</v>
      </c>
      <c r="C1972" s="94"/>
      <c r="D1972" s="94"/>
      <c r="E1972" s="95"/>
      <c r="F1972" s="96" t="s">
        <v>4599</v>
      </c>
    </row>
    <row r="1973" spans="1:6" x14ac:dyDescent="0.25">
      <c r="A1973" s="97" t="s">
        <v>3993</v>
      </c>
      <c r="B1973" s="98" t="s">
        <v>3994</v>
      </c>
      <c r="C1973" s="47"/>
      <c r="D1973" s="47"/>
      <c r="E1973" s="48"/>
      <c r="F1973" s="99" t="s">
        <v>4599</v>
      </c>
    </row>
    <row r="1974" spans="1:6" x14ac:dyDescent="0.25">
      <c r="A1974" s="92" t="s">
        <v>3995</v>
      </c>
      <c r="B1974" s="93" t="s">
        <v>3996</v>
      </c>
      <c r="C1974" s="94"/>
      <c r="D1974" s="94"/>
      <c r="E1974" s="95"/>
      <c r="F1974" s="96" t="s">
        <v>4599</v>
      </c>
    </row>
    <row r="1975" spans="1:6" x14ac:dyDescent="0.25">
      <c r="A1975" s="97" t="s">
        <v>3997</v>
      </c>
      <c r="B1975" s="98" t="s">
        <v>3998</v>
      </c>
      <c r="C1975" s="47"/>
      <c r="D1975" s="47"/>
      <c r="E1975" s="48"/>
      <c r="F1975" s="99" t="s">
        <v>4599</v>
      </c>
    </row>
    <row r="1976" spans="1:6" x14ac:dyDescent="0.25">
      <c r="A1976" s="92" t="s">
        <v>3999</v>
      </c>
      <c r="B1976" s="93" t="s">
        <v>4000</v>
      </c>
      <c r="C1976" s="94"/>
      <c r="D1976" s="94"/>
      <c r="E1976" s="95"/>
      <c r="F1976" s="96" t="s">
        <v>4599</v>
      </c>
    </row>
    <row r="1977" spans="1:6" x14ac:dyDescent="0.25">
      <c r="A1977" s="97" t="s">
        <v>4001</v>
      </c>
      <c r="B1977" s="98" t="s">
        <v>4002</v>
      </c>
      <c r="C1977" s="47"/>
      <c r="D1977" s="47"/>
      <c r="E1977" s="48"/>
      <c r="F1977" s="99" t="s">
        <v>4599</v>
      </c>
    </row>
    <row r="1978" spans="1:6" x14ac:dyDescent="0.25">
      <c r="A1978" s="92" t="s">
        <v>4003</v>
      </c>
      <c r="B1978" s="93" t="s">
        <v>4004</v>
      </c>
      <c r="C1978" s="94"/>
      <c r="D1978" s="94"/>
      <c r="E1978" s="95"/>
      <c r="F1978" s="96" t="s">
        <v>4599</v>
      </c>
    </row>
    <row r="1979" spans="1:6" x14ac:dyDescent="0.25">
      <c r="A1979" s="97" t="s">
        <v>4005</v>
      </c>
      <c r="B1979" s="98" t="s">
        <v>4006</v>
      </c>
      <c r="C1979" s="47"/>
      <c r="D1979" s="47"/>
      <c r="E1979" s="48"/>
      <c r="F1979" s="99" t="s">
        <v>4599</v>
      </c>
    </row>
    <row r="1980" spans="1:6" x14ac:dyDescent="0.25">
      <c r="A1980" s="92" t="s">
        <v>4007</v>
      </c>
      <c r="B1980" s="93" t="s">
        <v>4008</v>
      </c>
      <c r="C1980" s="94"/>
      <c r="D1980" s="94"/>
      <c r="E1980" s="95"/>
      <c r="F1980" s="96" t="s">
        <v>4599</v>
      </c>
    </row>
    <row r="1981" spans="1:6" x14ac:dyDescent="0.25">
      <c r="A1981" s="97" t="s">
        <v>4009</v>
      </c>
      <c r="B1981" s="98" t="s">
        <v>4010</v>
      </c>
      <c r="C1981" s="47"/>
      <c r="D1981" s="47"/>
      <c r="E1981" s="48"/>
      <c r="F1981" s="99" t="s">
        <v>4599</v>
      </c>
    </row>
    <row r="1982" spans="1:6" x14ac:dyDescent="0.25">
      <c r="A1982" s="92" t="s">
        <v>4011</v>
      </c>
      <c r="B1982" s="93" t="s">
        <v>4012</v>
      </c>
      <c r="C1982" s="94"/>
      <c r="D1982" s="94"/>
      <c r="E1982" s="95"/>
      <c r="F1982" s="96" t="s">
        <v>4599</v>
      </c>
    </row>
    <row r="1983" spans="1:6" x14ac:dyDescent="0.25">
      <c r="A1983" s="97" t="s">
        <v>4013</v>
      </c>
      <c r="B1983" s="98" t="s">
        <v>4014</v>
      </c>
      <c r="C1983" s="47"/>
      <c r="D1983" s="47"/>
      <c r="E1983" s="48"/>
      <c r="F1983" s="99" t="s">
        <v>4599</v>
      </c>
    </row>
    <row r="1984" spans="1:6" x14ac:dyDescent="0.25">
      <c r="A1984" s="92" t="s">
        <v>4015</v>
      </c>
      <c r="B1984" s="93" t="s">
        <v>4016</v>
      </c>
      <c r="C1984" s="94"/>
      <c r="D1984" s="94"/>
      <c r="E1984" s="95"/>
      <c r="F1984" s="96" t="s">
        <v>4599</v>
      </c>
    </row>
    <row r="1985" spans="1:6" x14ac:dyDescent="0.25">
      <c r="A1985" s="97" t="s">
        <v>4017</v>
      </c>
      <c r="B1985" s="98" t="s">
        <v>4018</v>
      </c>
      <c r="C1985" s="47"/>
      <c r="D1985" s="47"/>
      <c r="E1985" s="48"/>
      <c r="F1985" s="99" t="s">
        <v>4599</v>
      </c>
    </row>
    <row r="1986" spans="1:6" x14ac:dyDescent="0.25">
      <c r="A1986" s="92" t="s">
        <v>4019</v>
      </c>
      <c r="B1986" s="93" t="s">
        <v>4020</v>
      </c>
      <c r="C1986" s="94"/>
      <c r="D1986" s="94"/>
      <c r="E1986" s="95"/>
      <c r="F1986" s="96" t="s">
        <v>4599</v>
      </c>
    </row>
    <row r="1987" spans="1:6" x14ac:dyDescent="0.25">
      <c r="A1987" s="97" t="s">
        <v>4021</v>
      </c>
      <c r="B1987" s="98" t="s">
        <v>4022</v>
      </c>
      <c r="C1987" s="47"/>
      <c r="D1987" s="47"/>
      <c r="E1987" s="48"/>
      <c r="F1987" s="99" t="s">
        <v>4599</v>
      </c>
    </row>
    <row r="1988" spans="1:6" x14ac:dyDescent="0.25">
      <c r="A1988" s="92" t="s">
        <v>4023</v>
      </c>
      <c r="B1988" s="93" t="s">
        <v>4024</v>
      </c>
      <c r="C1988" s="94"/>
      <c r="D1988" s="94"/>
      <c r="E1988" s="95"/>
      <c r="F1988" s="96" t="s">
        <v>4599</v>
      </c>
    </row>
    <row r="1989" spans="1:6" x14ac:dyDescent="0.25">
      <c r="A1989" s="97" t="s">
        <v>4025</v>
      </c>
      <c r="B1989" s="98" t="s">
        <v>4026</v>
      </c>
      <c r="C1989" s="47"/>
      <c r="D1989" s="47"/>
      <c r="E1989" s="48"/>
      <c r="F1989" s="99" t="s">
        <v>4599</v>
      </c>
    </row>
    <row r="1990" spans="1:6" x14ac:dyDescent="0.25">
      <c r="A1990" s="92" t="s">
        <v>4027</v>
      </c>
      <c r="B1990" s="93" t="s">
        <v>4028</v>
      </c>
      <c r="C1990" s="94"/>
      <c r="D1990" s="94"/>
      <c r="E1990" s="95"/>
      <c r="F1990" s="96" t="s">
        <v>4599</v>
      </c>
    </row>
    <row r="1991" spans="1:6" x14ac:dyDescent="0.25">
      <c r="A1991" s="97" t="s">
        <v>4029</v>
      </c>
      <c r="B1991" s="98" t="s">
        <v>4030</v>
      </c>
      <c r="C1991" s="47"/>
      <c r="D1991" s="47"/>
      <c r="E1991" s="48"/>
      <c r="F1991" s="99" t="s">
        <v>4599</v>
      </c>
    </row>
    <row r="1992" spans="1:6" x14ac:dyDescent="0.25">
      <c r="A1992" s="92" t="s">
        <v>4031</v>
      </c>
      <c r="B1992" s="93" t="s">
        <v>4032</v>
      </c>
      <c r="C1992" s="94"/>
      <c r="D1992" s="94"/>
      <c r="E1992" s="95"/>
      <c r="F1992" s="96" t="s">
        <v>4599</v>
      </c>
    </row>
    <row r="1993" spans="1:6" x14ac:dyDescent="0.25">
      <c r="A1993" s="97" t="s">
        <v>4033</v>
      </c>
      <c r="B1993" s="98" t="s">
        <v>4034</v>
      </c>
      <c r="C1993" s="47"/>
      <c r="D1993" s="47"/>
      <c r="E1993" s="48"/>
      <c r="F1993" s="99" t="s">
        <v>4599</v>
      </c>
    </row>
    <row r="1994" spans="1:6" x14ac:dyDescent="0.25">
      <c r="A1994" s="92" t="s">
        <v>4035</v>
      </c>
      <c r="B1994" s="93" t="s">
        <v>4036</v>
      </c>
      <c r="C1994" s="94"/>
      <c r="D1994" s="94"/>
      <c r="E1994" s="95"/>
      <c r="F1994" s="96" t="s">
        <v>4599</v>
      </c>
    </row>
    <row r="1995" spans="1:6" x14ac:dyDescent="0.25">
      <c r="A1995" s="97" t="s">
        <v>4037</v>
      </c>
      <c r="B1995" s="98" t="s">
        <v>4038</v>
      </c>
      <c r="C1995" s="47"/>
      <c r="D1995" s="47"/>
      <c r="E1995" s="48"/>
      <c r="F1995" s="99" t="s">
        <v>4599</v>
      </c>
    </row>
    <row r="1996" spans="1:6" x14ac:dyDescent="0.25">
      <c r="A1996" s="92" t="s">
        <v>4039</v>
      </c>
      <c r="B1996" s="93" t="s">
        <v>4040</v>
      </c>
      <c r="C1996" s="94"/>
      <c r="D1996" s="94"/>
      <c r="E1996" s="95"/>
      <c r="F1996" s="96" t="s">
        <v>4599</v>
      </c>
    </row>
    <row r="1997" spans="1:6" x14ac:dyDescent="0.25">
      <c r="A1997" s="97" t="s">
        <v>4041</v>
      </c>
      <c r="B1997" s="98" t="s">
        <v>4042</v>
      </c>
      <c r="C1997" s="47"/>
      <c r="D1997" s="47"/>
      <c r="E1997" s="48"/>
      <c r="F1997" s="99" t="s">
        <v>4599</v>
      </c>
    </row>
    <row r="1998" spans="1:6" x14ac:dyDescent="0.25">
      <c r="A1998" s="92" t="s">
        <v>4043</v>
      </c>
      <c r="B1998" s="93" t="s">
        <v>4044</v>
      </c>
      <c r="C1998" s="94"/>
      <c r="D1998" s="94"/>
      <c r="E1998" s="95"/>
      <c r="F1998" s="96" t="s">
        <v>4599</v>
      </c>
    </row>
    <row r="1999" spans="1:6" x14ac:dyDescent="0.25">
      <c r="A1999" s="97" t="s">
        <v>4045</v>
      </c>
      <c r="B1999" s="98" t="s">
        <v>4046</v>
      </c>
      <c r="C1999" s="47"/>
      <c r="D1999" s="47"/>
      <c r="E1999" s="48"/>
      <c r="F1999" s="99" t="s">
        <v>4599</v>
      </c>
    </row>
    <row r="2000" spans="1:6" x14ac:dyDescent="0.25">
      <c r="A2000" s="92" t="s">
        <v>4047</v>
      </c>
      <c r="B2000" s="93" t="s">
        <v>4048</v>
      </c>
      <c r="C2000" s="94"/>
      <c r="D2000" s="94"/>
      <c r="E2000" s="95"/>
      <c r="F2000" s="96" t="s">
        <v>4599</v>
      </c>
    </row>
    <row r="2001" spans="1:6" x14ac:dyDescent="0.25">
      <c r="A2001" s="97" t="s">
        <v>4049</v>
      </c>
      <c r="B2001" s="98" t="s">
        <v>4050</v>
      </c>
      <c r="C2001" s="47"/>
      <c r="D2001" s="47"/>
      <c r="E2001" s="48"/>
      <c r="F2001" s="99" t="s">
        <v>4599</v>
      </c>
    </row>
    <row r="2002" spans="1:6" x14ac:dyDescent="0.25">
      <c r="A2002" s="92" t="s">
        <v>4051</v>
      </c>
      <c r="B2002" s="93" t="s">
        <v>4052</v>
      </c>
      <c r="C2002" s="94"/>
      <c r="D2002" s="94"/>
      <c r="E2002" s="95"/>
      <c r="F2002" s="96" t="s">
        <v>4599</v>
      </c>
    </row>
    <row r="2003" spans="1:6" x14ac:dyDescent="0.25">
      <c r="A2003" s="97" t="s">
        <v>4053</v>
      </c>
      <c r="B2003" s="98" t="s">
        <v>4054</v>
      </c>
      <c r="C2003" s="47"/>
      <c r="D2003" s="47"/>
      <c r="E2003" s="48"/>
      <c r="F2003" s="99" t="s">
        <v>4599</v>
      </c>
    </row>
    <row r="2004" spans="1:6" x14ac:dyDescent="0.25">
      <c r="A2004" s="92" t="s">
        <v>4055</v>
      </c>
      <c r="B2004" s="93" t="s">
        <v>4056</v>
      </c>
      <c r="C2004" s="94"/>
      <c r="D2004" s="94"/>
      <c r="E2004" s="95"/>
      <c r="F2004" s="96" t="s">
        <v>4599</v>
      </c>
    </row>
    <row r="2005" spans="1:6" x14ac:dyDescent="0.25">
      <c r="A2005" s="97" t="s">
        <v>4057</v>
      </c>
      <c r="B2005" s="98" t="s">
        <v>4058</v>
      </c>
      <c r="C2005" s="47"/>
      <c r="D2005" s="47"/>
      <c r="E2005" s="48"/>
      <c r="F2005" s="99" t="s">
        <v>4599</v>
      </c>
    </row>
    <row r="2006" spans="1:6" x14ac:dyDescent="0.25">
      <c r="A2006" s="92" t="s">
        <v>4059</v>
      </c>
      <c r="B2006" s="93" t="s">
        <v>4060</v>
      </c>
      <c r="C2006" s="94"/>
      <c r="D2006" s="94"/>
      <c r="E2006" s="95"/>
      <c r="F2006" s="96" t="s">
        <v>4599</v>
      </c>
    </row>
    <row r="2007" spans="1:6" x14ac:dyDescent="0.25">
      <c r="A2007" s="97" t="s">
        <v>4061</v>
      </c>
      <c r="B2007" s="98" t="s">
        <v>4062</v>
      </c>
      <c r="C2007" s="47"/>
      <c r="D2007" s="47"/>
      <c r="E2007" s="48"/>
      <c r="F2007" s="99" t="s">
        <v>4599</v>
      </c>
    </row>
    <row r="2008" spans="1:6" x14ac:dyDescent="0.25">
      <c r="A2008" s="92" t="s">
        <v>4063</v>
      </c>
      <c r="B2008" s="93" t="s">
        <v>4064</v>
      </c>
      <c r="C2008" s="94"/>
      <c r="D2008" s="94"/>
      <c r="E2008" s="95"/>
      <c r="F2008" s="96" t="s">
        <v>4599</v>
      </c>
    </row>
    <row r="2009" spans="1:6" x14ac:dyDescent="0.25">
      <c r="A2009" s="97" t="s">
        <v>4065</v>
      </c>
      <c r="B2009" s="98" t="s">
        <v>4066</v>
      </c>
      <c r="C2009" s="47"/>
      <c r="D2009" s="47"/>
      <c r="E2009" s="48"/>
      <c r="F2009" s="99" t="s">
        <v>4599</v>
      </c>
    </row>
    <row r="2010" spans="1:6" x14ac:dyDescent="0.25">
      <c r="A2010" s="92" t="s">
        <v>4067</v>
      </c>
      <c r="B2010" s="93" t="s">
        <v>4068</v>
      </c>
      <c r="C2010" s="94"/>
      <c r="D2010" s="94"/>
      <c r="E2010" s="95"/>
      <c r="F2010" s="96" t="s">
        <v>4599</v>
      </c>
    </row>
    <row r="2011" spans="1:6" x14ac:dyDescent="0.25">
      <c r="A2011" s="97" t="s">
        <v>4069</v>
      </c>
      <c r="B2011" s="98" t="s">
        <v>4070</v>
      </c>
      <c r="C2011" s="47"/>
      <c r="D2011" s="47"/>
      <c r="E2011" s="48"/>
      <c r="F2011" s="99" t="s">
        <v>4599</v>
      </c>
    </row>
    <row r="2012" spans="1:6" x14ac:dyDescent="0.25">
      <c r="A2012" s="92" t="s">
        <v>4071</v>
      </c>
      <c r="B2012" s="93" t="s">
        <v>4072</v>
      </c>
      <c r="C2012" s="94"/>
      <c r="D2012" s="94"/>
      <c r="E2012" s="95"/>
      <c r="F2012" s="96" t="s">
        <v>4599</v>
      </c>
    </row>
    <row r="2013" spans="1:6" x14ac:dyDescent="0.25">
      <c r="A2013" s="97" t="s">
        <v>4073</v>
      </c>
      <c r="B2013" s="98" t="s">
        <v>4074</v>
      </c>
      <c r="C2013" s="47"/>
      <c r="D2013" s="47"/>
      <c r="E2013" s="48"/>
      <c r="F2013" s="99" t="s">
        <v>4599</v>
      </c>
    </row>
    <row r="2014" spans="1:6" x14ac:dyDescent="0.25">
      <c r="A2014" s="92" t="s">
        <v>4075</v>
      </c>
      <c r="B2014" s="93" t="s">
        <v>4076</v>
      </c>
      <c r="C2014" s="94"/>
      <c r="D2014" s="94"/>
      <c r="E2014" s="95"/>
      <c r="F2014" s="96" t="s">
        <v>4599</v>
      </c>
    </row>
    <row r="2015" spans="1:6" x14ac:dyDescent="0.25">
      <c r="A2015" s="97" t="s">
        <v>4077</v>
      </c>
      <c r="B2015" s="98" t="s">
        <v>4078</v>
      </c>
      <c r="C2015" s="47"/>
      <c r="D2015" s="47"/>
      <c r="E2015" s="48"/>
      <c r="F2015" s="99" t="s">
        <v>4599</v>
      </c>
    </row>
    <row r="2016" spans="1:6" x14ac:dyDescent="0.25">
      <c r="A2016" s="92" t="s">
        <v>4079</v>
      </c>
      <c r="B2016" s="93" t="s">
        <v>4080</v>
      </c>
      <c r="C2016" s="94"/>
      <c r="D2016" s="94"/>
      <c r="E2016" s="95"/>
      <c r="F2016" s="96" t="s">
        <v>4599</v>
      </c>
    </row>
    <row r="2017" spans="1:6" x14ac:dyDescent="0.25">
      <c r="A2017" s="97" t="s">
        <v>4081</v>
      </c>
      <c r="B2017" s="98" t="s">
        <v>4082</v>
      </c>
      <c r="C2017" s="47"/>
      <c r="D2017" s="47"/>
      <c r="E2017" s="48"/>
      <c r="F2017" s="99" t="s">
        <v>4599</v>
      </c>
    </row>
    <row r="2018" spans="1:6" x14ac:dyDescent="0.25">
      <c r="A2018" s="92" t="s">
        <v>4083</v>
      </c>
      <c r="B2018" s="93" t="s">
        <v>4084</v>
      </c>
      <c r="C2018" s="94"/>
      <c r="D2018" s="94"/>
      <c r="E2018" s="95"/>
      <c r="F2018" s="96" t="s">
        <v>4599</v>
      </c>
    </row>
    <row r="2019" spans="1:6" x14ac:dyDescent="0.25">
      <c r="A2019" s="97" t="s">
        <v>4085</v>
      </c>
      <c r="B2019" s="98" t="s">
        <v>4086</v>
      </c>
      <c r="C2019" s="47"/>
      <c r="D2019" s="47"/>
      <c r="E2019" s="48"/>
      <c r="F2019" s="99" t="s">
        <v>4599</v>
      </c>
    </row>
    <row r="2020" spans="1:6" x14ac:dyDescent="0.25">
      <c r="A2020" s="92" t="s">
        <v>4087</v>
      </c>
      <c r="B2020" s="93" t="s">
        <v>4088</v>
      </c>
      <c r="C2020" s="94"/>
      <c r="D2020" s="94"/>
      <c r="E2020" s="95"/>
      <c r="F2020" s="96" t="s">
        <v>4599</v>
      </c>
    </row>
    <row r="2021" spans="1:6" x14ac:dyDescent="0.25">
      <c r="A2021" s="97" t="s">
        <v>4089</v>
      </c>
      <c r="B2021" s="98" t="s">
        <v>4090</v>
      </c>
      <c r="C2021" s="47"/>
      <c r="D2021" s="47"/>
      <c r="E2021" s="48"/>
      <c r="F2021" s="99" t="s">
        <v>4599</v>
      </c>
    </row>
    <row r="2022" spans="1:6" x14ac:dyDescent="0.25">
      <c r="A2022" s="92" t="s">
        <v>4091</v>
      </c>
      <c r="B2022" s="93" t="s">
        <v>4092</v>
      </c>
      <c r="C2022" s="94"/>
      <c r="D2022" s="94"/>
      <c r="E2022" s="95"/>
      <c r="F2022" s="96" t="s">
        <v>4599</v>
      </c>
    </row>
    <row r="2023" spans="1:6" x14ac:dyDescent="0.25">
      <c r="A2023" s="97" t="s">
        <v>4093</v>
      </c>
      <c r="B2023" s="98" t="s">
        <v>4094</v>
      </c>
      <c r="C2023" s="47"/>
      <c r="D2023" s="47"/>
      <c r="E2023" s="48"/>
      <c r="F2023" s="99" t="s">
        <v>4599</v>
      </c>
    </row>
    <row r="2024" spans="1:6" x14ac:dyDescent="0.25">
      <c r="A2024" s="92" t="s">
        <v>4095</v>
      </c>
      <c r="B2024" s="93" t="s">
        <v>4096</v>
      </c>
      <c r="C2024" s="94"/>
      <c r="D2024" s="94"/>
      <c r="E2024" s="95"/>
      <c r="F2024" s="96" t="s">
        <v>4599</v>
      </c>
    </row>
    <row r="2025" spans="1:6" x14ac:dyDescent="0.25">
      <c r="A2025" s="97" t="s">
        <v>4097</v>
      </c>
      <c r="B2025" s="98" t="s">
        <v>4098</v>
      </c>
      <c r="C2025" s="47"/>
      <c r="D2025" s="47"/>
      <c r="E2025" s="48"/>
      <c r="F2025" s="99" t="s">
        <v>4599</v>
      </c>
    </row>
    <row r="2026" spans="1:6" x14ac:dyDescent="0.25">
      <c r="A2026" s="92" t="s">
        <v>4099</v>
      </c>
      <c r="B2026" s="93" t="s">
        <v>4100</v>
      </c>
      <c r="C2026" s="94"/>
      <c r="D2026" s="94"/>
      <c r="E2026" s="95"/>
      <c r="F2026" s="96" t="s">
        <v>4599</v>
      </c>
    </row>
    <row r="2027" spans="1:6" x14ac:dyDescent="0.25">
      <c r="A2027" s="97" t="s">
        <v>4101</v>
      </c>
      <c r="B2027" s="98" t="s">
        <v>4102</v>
      </c>
      <c r="C2027" s="47"/>
      <c r="D2027" s="47"/>
      <c r="E2027" s="48"/>
      <c r="F2027" s="99" t="s">
        <v>4599</v>
      </c>
    </row>
    <row r="2028" spans="1:6" x14ac:dyDescent="0.25">
      <c r="A2028" s="92" t="s">
        <v>4103</v>
      </c>
      <c r="B2028" s="93" t="s">
        <v>4104</v>
      </c>
      <c r="C2028" s="94"/>
      <c r="D2028" s="94"/>
      <c r="E2028" s="95"/>
      <c r="F2028" s="96" t="s">
        <v>4599</v>
      </c>
    </row>
    <row r="2029" spans="1:6" x14ac:dyDescent="0.25">
      <c r="A2029" s="97" t="s">
        <v>4105</v>
      </c>
      <c r="B2029" s="98" t="s">
        <v>4106</v>
      </c>
      <c r="C2029" s="47"/>
      <c r="D2029" s="47"/>
      <c r="E2029" s="48"/>
      <c r="F2029" s="99" t="s">
        <v>4599</v>
      </c>
    </row>
    <row r="2030" spans="1:6" x14ac:dyDescent="0.25">
      <c r="A2030" s="92" t="s">
        <v>4107</v>
      </c>
      <c r="B2030" s="93" t="s">
        <v>4108</v>
      </c>
      <c r="C2030" s="94"/>
      <c r="D2030" s="94"/>
      <c r="E2030" s="95"/>
      <c r="F2030" s="96" t="s">
        <v>4599</v>
      </c>
    </row>
    <row r="2031" spans="1:6" x14ac:dyDescent="0.25">
      <c r="A2031" s="97" t="s">
        <v>4109</v>
      </c>
      <c r="B2031" s="98" t="s">
        <v>4110</v>
      </c>
      <c r="C2031" s="47"/>
      <c r="D2031" s="47"/>
      <c r="E2031" s="48"/>
      <c r="F2031" s="99" t="s">
        <v>4599</v>
      </c>
    </row>
    <row r="2032" spans="1:6" x14ac:dyDescent="0.25">
      <c r="A2032" s="92" t="s">
        <v>4111</v>
      </c>
      <c r="B2032" s="93" t="s">
        <v>4112</v>
      </c>
      <c r="C2032" s="94"/>
      <c r="D2032" s="94"/>
      <c r="E2032" s="95"/>
      <c r="F2032" s="96" t="s">
        <v>4599</v>
      </c>
    </row>
    <row r="2033" spans="1:6" x14ac:dyDescent="0.25">
      <c r="A2033" s="97" t="s">
        <v>4113</v>
      </c>
      <c r="B2033" s="98" t="s">
        <v>4114</v>
      </c>
      <c r="C2033" s="47"/>
      <c r="D2033" s="47"/>
      <c r="E2033" s="48"/>
      <c r="F2033" s="99" t="s">
        <v>4599</v>
      </c>
    </row>
    <row r="2034" spans="1:6" x14ac:dyDescent="0.25">
      <c r="A2034" s="92" t="s">
        <v>4115</v>
      </c>
      <c r="B2034" s="93" t="s">
        <v>4116</v>
      </c>
      <c r="C2034" s="94"/>
      <c r="D2034" s="94"/>
      <c r="E2034" s="95"/>
      <c r="F2034" s="96" t="s">
        <v>4599</v>
      </c>
    </row>
    <row r="2035" spans="1:6" x14ac:dyDescent="0.25">
      <c r="A2035" s="97" t="s">
        <v>4117</v>
      </c>
      <c r="B2035" s="98" t="s">
        <v>4118</v>
      </c>
      <c r="C2035" s="47"/>
      <c r="D2035" s="47"/>
      <c r="E2035" s="48"/>
      <c r="F2035" s="99" t="s">
        <v>4599</v>
      </c>
    </row>
    <row r="2036" spans="1:6" x14ac:dyDescent="0.25">
      <c r="A2036" s="92" t="s">
        <v>4119</v>
      </c>
      <c r="B2036" s="93" t="s">
        <v>4120</v>
      </c>
      <c r="C2036" s="94"/>
      <c r="D2036" s="94"/>
      <c r="E2036" s="95"/>
      <c r="F2036" s="96" t="s">
        <v>4599</v>
      </c>
    </row>
    <row r="2037" spans="1:6" x14ac:dyDescent="0.25">
      <c r="A2037" s="97" t="s">
        <v>4121</v>
      </c>
      <c r="B2037" s="98" t="s">
        <v>4122</v>
      </c>
      <c r="C2037" s="47"/>
      <c r="D2037" s="47"/>
      <c r="E2037" s="48"/>
      <c r="F2037" s="99" t="s">
        <v>4599</v>
      </c>
    </row>
    <row r="2038" spans="1:6" x14ac:dyDescent="0.25">
      <c r="A2038" s="92" t="s">
        <v>4123</v>
      </c>
      <c r="B2038" s="93" t="s">
        <v>4124</v>
      </c>
      <c r="C2038" s="94"/>
      <c r="D2038" s="94"/>
      <c r="E2038" s="95"/>
      <c r="F2038" s="96" t="s">
        <v>4599</v>
      </c>
    </row>
    <row r="2039" spans="1:6" x14ac:dyDescent="0.25">
      <c r="A2039" s="97" t="s">
        <v>4125</v>
      </c>
      <c r="B2039" s="98" t="s">
        <v>4126</v>
      </c>
      <c r="C2039" s="47"/>
      <c r="D2039" s="47"/>
      <c r="E2039" s="48"/>
      <c r="F2039" s="99" t="s">
        <v>4599</v>
      </c>
    </row>
    <row r="2040" spans="1:6" x14ac:dyDescent="0.25">
      <c r="A2040" s="92" t="s">
        <v>4127</v>
      </c>
      <c r="B2040" s="93" t="s">
        <v>4128</v>
      </c>
      <c r="C2040" s="94"/>
      <c r="D2040" s="94"/>
      <c r="E2040" s="95"/>
      <c r="F2040" s="96" t="s">
        <v>4599</v>
      </c>
    </row>
    <row r="2041" spans="1:6" x14ac:dyDescent="0.25">
      <c r="A2041" s="97" t="s">
        <v>4129</v>
      </c>
      <c r="B2041" s="98" t="s">
        <v>4130</v>
      </c>
      <c r="C2041" s="47"/>
      <c r="D2041" s="47"/>
      <c r="E2041" s="48"/>
      <c r="F2041" s="99" t="s">
        <v>4599</v>
      </c>
    </row>
    <row r="2042" spans="1:6" x14ac:dyDescent="0.25">
      <c r="A2042" s="92" t="s">
        <v>4131</v>
      </c>
      <c r="B2042" s="93" t="s">
        <v>4132</v>
      </c>
      <c r="C2042" s="94"/>
      <c r="D2042" s="94"/>
      <c r="E2042" s="95"/>
      <c r="F2042" s="96" t="s">
        <v>4599</v>
      </c>
    </row>
    <row r="2043" spans="1:6" x14ac:dyDescent="0.25">
      <c r="A2043" s="97" t="s">
        <v>4133</v>
      </c>
      <c r="B2043" s="98" t="s">
        <v>4134</v>
      </c>
      <c r="C2043" s="47"/>
      <c r="D2043" s="47"/>
      <c r="E2043" s="48"/>
      <c r="F2043" s="99" t="s">
        <v>4599</v>
      </c>
    </row>
    <row r="2044" spans="1:6" x14ac:dyDescent="0.25">
      <c r="A2044" s="92" t="s">
        <v>4135</v>
      </c>
      <c r="B2044" s="93" t="s">
        <v>4136</v>
      </c>
      <c r="C2044" s="94"/>
      <c r="D2044" s="94"/>
      <c r="E2044" s="95"/>
      <c r="F2044" s="96" t="s">
        <v>4599</v>
      </c>
    </row>
    <row r="2045" spans="1:6" x14ac:dyDescent="0.25">
      <c r="A2045" s="97" t="s">
        <v>4137</v>
      </c>
      <c r="B2045" s="98" t="s">
        <v>4138</v>
      </c>
      <c r="C2045" s="47"/>
      <c r="D2045" s="47"/>
      <c r="E2045" s="48"/>
      <c r="F2045" s="99" t="s">
        <v>4599</v>
      </c>
    </row>
    <row r="2046" spans="1:6" x14ac:dyDescent="0.25">
      <c r="A2046" s="92" t="s">
        <v>4139</v>
      </c>
      <c r="B2046" s="93" t="s">
        <v>4140</v>
      </c>
      <c r="C2046" s="94"/>
      <c r="D2046" s="94"/>
      <c r="E2046" s="95"/>
      <c r="F2046" s="96" t="s">
        <v>4599</v>
      </c>
    </row>
    <row r="2047" spans="1:6" x14ac:dyDescent="0.25">
      <c r="A2047" s="97" t="s">
        <v>4141</v>
      </c>
      <c r="B2047" s="98" t="s">
        <v>4142</v>
      </c>
      <c r="C2047" s="47"/>
      <c r="D2047" s="47"/>
      <c r="E2047" s="48"/>
      <c r="F2047" s="99" t="s">
        <v>4599</v>
      </c>
    </row>
    <row r="2048" spans="1:6" x14ac:dyDescent="0.25">
      <c r="A2048" s="92" t="s">
        <v>4143</v>
      </c>
      <c r="B2048" s="93" t="s">
        <v>4144</v>
      </c>
      <c r="C2048" s="94"/>
      <c r="D2048" s="94"/>
      <c r="E2048" s="95"/>
      <c r="F2048" s="96" t="s">
        <v>4599</v>
      </c>
    </row>
    <row r="2049" spans="1:6" x14ac:dyDescent="0.25">
      <c r="A2049" s="97" t="s">
        <v>4145</v>
      </c>
      <c r="B2049" s="98" t="s">
        <v>4146</v>
      </c>
      <c r="C2049" s="47"/>
      <c r="D2049" s="47"/>
      <c r="E2049" s="48"/>
      <c r="F2049" s="99" t="s">
        <v>4599</v>
      </c>
    </row>
    <row r="2050" spans="1:6" x14ac:dyDescent="0.25">
      <c r="A2050" s="92" t="s">
        <v>4147</v>
      </c>
      <c r="B2050" s="93" t="s">
        <v>4148</v>
      </c>
      <c r="C2050" s="94"/>
      <c r="D2050" s="94"/>
      <c r="E2050" s="95"/>
      <c r="F2050" s="96" t="s">
        <v>4599</v>
      </c>
    </row>
    <row r="2051" spans="1:6" x14ac:dyDescent="0.25">
      <c r="A2051" s="97" t="s">
        <v>4149</v>
      </c>
      <c r="B2051" s="98" t="s">
        <v>4150</v>
      </c>
      <c r="C2051" s="47"/>
      <c r="D2051" s="47"/>
      <c r="E2051" s="48"/>
      <c r="F2051" s="99" t="s">
        <v>4599</v>
      </c>
    </row>
    <row r="2052" spans="1:6" x14ac:dyDescent="0.25">
      <c r="A2052" s="92" t="s">
        <v>4151</v>
      </c>
      <c r="B2052" s="93" t="s">
        <v>4152</v>
      </c>
      <c r="C2052" s="94"/>
      <c r="D2052" s="94"/>
      <c r="E2052" s="95"/>
      <c r="F2052" s="96" t="s">
        <v>4599</v>
      </c>
    </row>
    <row r="2053" spans="1:6" x14ac:dyDescent="0.25">
      <c r="A2053" s="97" t="s">
        <v>4153</v>
      </c>
      <c r="B2053" s="98" t="s">
        <v>4154</v>
      </c>
      <c r="C2053" s="47"/>
      <c r="D2053" s="47"/>
      <c r="E2053" s="48"/>
      <c r="F2053" s="99" t="s">
        <v>4599</v>
      </c>
    </row>
    <row r="2054" spans="1:6" x14ac:dyDescent="0.25">
      <c r="A2054" s="92" t="s">
        <v>4155</v>
      </c>
      <c r="B2054" s="93" t="s">
        <v>4156</v>
      </c>
      <c r="C2054" s="94"/>
      <c r="D2054" s="94"/>
      <c r="E2054" s="95"/>
      <c r="F2054" s="96" t="s">
        <v>4599</v>
      </c>
    </row>
    <row r="2055" spans="1:6" x14ac:dyDescent="0.25">
      <c r="A2055" s="97" t="s">
        <v>4157</v>
      </c>
      <c r="B2055" s="98" t="s">
        <v>4158</v>
      </c>
      <c r="C2055" s="47"/>
      <c r="D2055" s="47"/>
      <c r="E2055" s="48"/>
      <c r="F2055" s="99" t="s">
        <v>4599</v>
      </c>
    </row>
    <row r="2056" spans="1:6" x14ac:dyDescent="0.25">
      <c r="A2056" s="92" t="s">
        <v>4159</v>
      </c>
      <c r="B2056" s="93" t="s">
        <v>4160</v>
      </c>
      <c r="C2056" s="94"/>
      <c r="D2056" s="94"/>
      <c r="E2056" s="95"/>
      <c r="F2056" s="96" t="s">
        <v>4599</v>
      </c>
    </row>
    <row r="2057" spans="1:6" x14ac:dyDescent="0.25">
      <c r="A2057" s="97" t="s">
        <v>4161</v>
      </c>
      <c r="B2057" s="98" t="s">
        <v>4162</v>
      </c>
      <c r="C2057" s="47"/>
      <c r="D2057" s="47"/>
      <c r="E2057" s="48"/>
      <c r="F2057" s="99" t="s">
        <v>4599</v>
      </c>
    </row>
    <row r="2058" spans="1:6" x14ac:dyDescent="0.25">
      <c r="A2058" s="92" t="s">
        <v>4163</v>
      </c>
      <c r="B2058" s="93" t="s">
        <v>4164</v>
      </c>
      <c r="C2058" s="94"/>
      <c r="D2058" s="94"/>
      <c r="E2058" s="95"/>
      <c r="F2058" s="96" t="s">
        <v>4599</v>
      </c>
    </row>
    <row r="2059" spans="1:6" x14ac:dyDescent="0.25">
      <c r="A2059" s="97" t="s">
        <v>4165</v>
      </c>
      <c r="B2059" s="98" t="s">
        <v>4166</v>
      </c>
      <c r="C2059" s="47"/>
      <c r="D2059" s="47"/>
      <c r="E2059" s="48"/>
      <c r="F2059" s="99" t="s">
        <v>4599</v>
      </c>
    </row>
    <row r="2060" spans="1:6" x14ac:dyDescent="0.25">
      <c r="A2060" s="92" t="s">
        <v>4167</v>
      </c>
      <c r="B2060" s="93" t="s">
        <v>4168</v>
      </c>
      <c r="C2060" s="94"/>
      <c r="D2060" s="94"/>
      <c r="E2060" s="95"/>
      <c r="F2060" s="96" t="s">
        <v>4599</v>
      </c>
    </row>
    <row r="2061" spans="1:6" x14ac:dyDescent="0.25">
      <c r="A2061" s="97" t="s">
        <v>4169</v>
      </c>
      <c r="B2061" s="98" t="s">
        <v>4170</v>
      </c>
      <c r="C2061" s="47"/>
      <c r="D2061" s="47"/>
      <c r="E2061" s="48"/>
      <c r="F2061" s="99" t="s">
        <v>4599</v>
      </c>
    </row>
    <row r="2062" spans="1:6" x14ac:dyDescent="0.25">
      <c r="A2062" s="92" t="s">
        <v>4171</v>
      </c>
      <c r="B2062" s="93" t="s">
        <v>4172</v>
      </c>
      <c r="C2062" s="94"/>
      <c r="D2062" s="94"/>
      <c r="E2062" s="95"/>
      <c r="F2062" s="96" t="s">
        <v>4599</v>
      </c>
    </row>
    <row r="2063" spans="1:6" x14ac:dyDescent="0.25">
      <c r="A2063" s="97" t="s">
        <v>4173</v>
      </c>
      <c r="B2063" s="98" t="s">
        <v>4174</v>
      </c>
      <c r="C2063" s="47"/>
      <c r="D2063" s="47"/>
      <c r="E2063" s="48"/>
      <c r="F2063" s="99" t="s">
        <v>4599</v>
      </c>
    </row>
    <row r="2064" spans="1:6" x14ac:dyDescent="0.25">
      <c r="A2064" s="92" t="s">
        <v>4175</v>
      </c>
      <c r="B2064" s="93" t="s">
        <v>4176</v>
      </c>
      <c r="C2064" s="94"/>
      <c r="D2064" s="94"/>
      <c r="E2064" s="95"/>
      <c r="F2064" s="96" t="s">
        <v>4599</v>
      </c>
    </row>
    <row r="2065" spans="1:6" x14ac:dyDescent="0.25">
      <c r="A2065" s="97" t="s">
        <v>4177</v>
      </c>
      <c r="B2065" s="98" t="s">
        <v>4178</v>
      </c>
      <c r="C2065" s="47"/>
      <c r="D2065" s="47"/>
      <c r="E2065" s="48"/>
      <c r="F2065" s="99" t="s">
        <v>4599</v>
      </c>
    </row>
    <row r="2066" spans="1:6" x14ac:dyDescent="0.25">
      <c r="A2066" s="92" t="s">
        <v>4179</v>
      </c>
      <c r="B2066" s="93" t="s">
        <v>4180</v>
      </c>
      <c r="C2066" s="94"/>
      <c r="D2066" s="94"/>
      <c r="E2066" s="95"/>
      <c r="F2066" s="96" t="s">
        <v>4599</v>
      </c>
    </row>
    <row r="2067" spans="1:6" x14ac:dyDescent="0.25">
      <c r="A2067" s="97" t="s">
        <v>4181</v>
      </c>
      <c r="B2067" s="98" t="s">
        <v>4182</v>
      </c>
      <c r="C2067" s="47"/>
      <c r="D2067" s="47"/>
      <c r="E2067" s="48"/>
      <c r="F2067" s="99" t="s">
        <v>4599</v>
      </c>
    </row>
    <row r="2068" spans="1:6" x14ac:dyDescent="0.25">
      <c r="A2068" s="92" t="s">
        <v>4183</v>
      </c>
      <c r="B2068" s="93" t="s">
        <v>4184</v>
      </c>
      <c r="C2068" s="94"/>
      <c r="D2068" s="94"/>
      <c r="E2068" s="95"/>
      <c r="F2068" s="96" t="s">
        <v>4599</v>
      </c>
    </row>
    <row r="2069" spans="1:6" x14ac:dyDescent="0.25">
      <c r="A2069" s="97" t="s">
        <v>4185</v>
      </c>
      <c r="B2069" s="98" t="s">
        <v>4186</v>
      </c>
      <c r="C2069" s="47"/>
      <c r="D2069" s="47"/>
      <c r="E2069" s="48"/>
      <c r="F2069" s="99" t="s">
        <v>4599</v>
      </c>
    </row>
    <row r="2070" spans="1:6" x14ac:dyDescent="0.25">
      <c r="A2070" s="92" t="s">
        <v>4187</v>
      </c>
      <c r="B2070" s="93" t="s">
        <v>4188</v>
      </c>
      <c r="C2070" s="94"/>
      <c r="D2070" s="94"/>
      <c r="E2070" s="95"/>
      <c r="F2070" s="96" t="s">
        <v>4599</v>
      </c>
    </row>
    <row r="2071" spans="1:6" x14ac:dyDescent="0.25">
      <c r="A2071" s="97" t="s">
        <v>4189</v>
      </c>
      <c r="B2071" s="98" t="s">
        <v>4190</v>
      </c>
      <c r="C2071" s="47"/>
      <c r="D2071" s="47"/>
      <c r="E2071" s="48"/>
      <c r="F2071" s="99" t="s">
        <v>4599</v>
      </c>
    </row>
    <row r="2072" spans="1:6" x14ac:dyDescent="0.25">
      <c r="A2072" s="92" t="s">
        <v>4191</v>
      </c>
      <c r="B2072" s="93" t="s">
        <v>4192</v>
      </c>
      <c r="C2072" s="94"/>
      <c r="D2072" s="94"/>
      <c r="E2072" s="95"/>
      <c r="F2072" s="96" t="s">
        <v>4599</v>
      </c>
    </row>
    <row r="2073" spans="1:6" x14ac:dyDescent="0.25">
      <c r="A2073" s="97" t="s">
        <v>4193</v>
      </c>
      <c r="B2073" s="98" t="s">
        <v>4194</v>
      </c>
      <c r="C2073" s="47"/>
      <c r="D2073" s="47"/>
      <c r="E2073" s="48"/>
      <c r="F2073" s="99" t="s">
        <v>4599</v>
      </c>
    </row>
    <row r="2074" spans="1:6" x14ac:dyDescent="0.25">
      <c r="A2074" s="92" t="s">
        <v>4195</v>
      </c>
      <c r="B2074" s="93" t="s">
        <v>4196</v>
      </c>
      <c r="C2074" s="94"/>
      <c r="D2074" s="94"/>
      <c r="E2074" s="95"/>
      <c r="F2074" s="96" t="s">
        <v>4599</v>
      </c>
    </row>
    <row r="2075" spans="1:6" x14ac:dyDescent="0.25">
      <c r="A2075" s="97" t="s">
        <v>4197</v>
      </c>
      <c r="B2075" s="98" t="s">
        <v>4198</v>
      </c>
      <c r="C2075" s="47"/>
      <c r="D2075" s="47"/>
      <c r="E2075" s="48"/>
      <c r="F2075" s="99" t="s">
        <v>4599</v>
      </c>
    </row>
    <row r="2076" spans="1:6" x14ac:dyDescent="0.25">
      <c r="A2076" s="92" t="s">
        <v>4199</v>
      </c>
      <c r="B2076" s="93" t="s">
        <v>4200</v>
      </c>
      <c r="C2076" s="94"/>
      <c r="D2076" s="94"/>
      <c r="E2076" s="95"/>
      <c r="F2076" s="96" t="s">
        <v>4599</v>
      </c>
    </row>
    <row r="2077" spans="1:6" x14ac:dyDescent="0.25">
      <c r="A2077" s="97" t="s">
        <v>4201</v>
      </c>
      <c r="B2077" s="98" t="s">
        <v>4202</v>
      </c>
      <c r="C2077" s="47"/>
      <c r="D2077" s="47"/>
      <c r="E2077" s="48"/>
      <c r="F2077" s="99" t="s">
        <v>4599</v>
      </c>
    </row>
    <row r="2078" spans="1:6" x14ac:dyDescent="0.25">
      <c r="A2078" s="92" t="s">
        <v>4203</v>
      </c>
      <c r="B2078" s="93" t="s">
        <v>4204</v>
      </c>
      <c r="C2078" s="94"/>
      <c r="D2078" s="94"/>
      <c r="E2078" s="95"/>
      <c r="F2078" s="96" t="s">
        <v>4599</v>
      </c>
    </row>
    <row r="2079" spans="1:6" x14ac:dyDescent="0.25">
      <c r="A2079" s="97" t="s">
        <v>4205</v>
      </c>
      <c r="B2079" s="98" t="s">
        <v>4206</v>
      </c>
      <c r="C2079" s="47"/>
      <c r="D2079" s="47"/>
      <c r="E2079" s="48"/>
      <c r="F2079" s="99" t="s">
        <v>4599</v>
      </c>
    </row>
    <row r="2080" spans="1:6" x14ac:dyDescent="0.25">
      <c r="A2080" s="92" t="s">
        <v>4207</v>
      </c>
      <c r="B2080" s="93" t="s">
        <v>4208</v>
      </c>
      <c r="C2080" s="94"/>
      <c r="D2080" s="94"/>
      <c r="E2080" s="95"/>
      <c r="F2080" s="96" t="s">
        <v>4599</v>
      </c>
    </row>
    <row r="2081" spans="1:6" x14ac:dyDescent="0.25">
      <c r="A2081" s="97" t="s">
        <v>4209</v>
      </c>
      <c r="B2081" s="98" t="s">
        <v>4210</v>
      </c>
      <c r="C2081" s="47"/>
      <c r="D2081" s="47"/>
      <c r="E2081" s="48"/>
      <c r="F2081" s="99" t="s">
        <v>4599</v>
      </c>
    </row>
    <row r="2082" spans="1:6" x14ac:dyDescent="0.25">
      <c r="A2082" s="92" t="s">
        <v>4211</v>
      </c>
      <c r="B2082" s="93" t="s">
        <v>4212</v>
      </c>
      <c r="C2082" s="94"/>
      <c r="D2082" s="94"/>
      <c r="E2082" s="95"/>
      <c r="F2082" s="96" t="s">
        <v>4599</v>
      </c>
    </row>
    <row r="2083" spans="1:6" x14ac:dyDescent="0.25">
      <c r="A2083" s="97" t="s">
        <v>4213</v>
      </c>
      <c r="B2083" s="98" t="s">
        <v>4214</v>
      </c>
      <c r="C2083" s="47"/>
      <c r="D2083" s="47"/>
      <c r="E2083" s="48"/>
      <c r="F2083" s="99" t="s">
        <v>4599</v>
      </c>
    </row>
    <row r="2084" spans="1:6" x14ac:dyDescent="0.25">
      <c r="A2084" s="92" t="s">
        <v>4215</v>
      </c>
      <c r="B2084" s="93" t="s">
        <v>4216</v>
      </c>
      <c r="C2084" s="94"/>
      <c r="D2084" s="94"/>
      <c r="E2084" s="95"/>
      <c r="F2084" s="96" t="s">
        <v>4599</v>
      </c>
    </row>
    <row r="2085" spans="1:6" x14ac:dyDescent="0.25">
      <c r="A2085" s="97" t="s">
        <v>4217</v>
      </c>
      <c r="B2085" s="98" t="s">
        <v>4218</v>
      </c>
      <c r="C2085" s="47"/>
      <c r="D2085" s="47"/>
      <c r="E2085" s="48"/>
      <c r="F2085" s="99" t="s">
        <v>4599</v>
      </c>
    </row>
    <row r="2086" spans="1:6" x14ac:dyDescent="0.25">
      <c r="A2086" s="92" t="s">
        <v>4219</v>
      </c>
      <c r="B2086" s="93" t="s">
        <v>4220</v>
      </c>
      <c r="C2086" s="94"/>
      <c r="D2086" s="94"/>
      <c r="E2086" s="95"/>
      <c r="F2086" s="96" t="s">
        <v>4599</v>
      </c>
    </row>
    <row r="2087" spans="1:6" x14ac:dyDescent="0.25">
      <c r="A2087" s="97" t="s">
        <v>4221</v>
      </c>
      <c r="B2087" s="98" t="s">
        <v>4222</v>
      </c>
      <c r="C2087" s="47"/>
      <c r="D2087" s="47"/>
      <c r="E2087" s="48"/>
      <c r="F2087" s="99" t="s">
        <v>4599</v>
      </c>
    </row>
    <row r="2088" spans="1:6" x14ac:dyDescent="0.25">
      <c r="A2088" s="92" t="s">
        <v>4223</v>
      </c>
      <c r="B2088" s="93" t="s">
        <v>4224</v>
      </c>
      <c r="C2088" s="94"/>
      <c r="D2088" s="94"/>
      <c r="E2088" s="95"/>
      <c r="F2088" s="96" t="s">
        <v>4599</v>
      </c>
    </row>
    <row r="2089" spans="1:6" x14ac:dyDescent="0.25">
      <c r="A2089" s="97" t="s">
        <v>4225</v>
      </c>
      <c r="B2089" s="98" t="s">
        <v>4226</v>
      </c>
      <c r="C2089" s="47"/>
      <c r="D2089" s="47"/>
      <c r="E2089" s="48"/>
      <c r="F2089" s="99" t="s">
        <v>4599</v>
      </c>
    </row>
    <row r="2090" spans="1:6" x14ac:dyDescent="0.25">
      <c r="A2090" s="92" t="s">
        <v>4227</v>
      </c>
      <c r="B2090" s="93" t="s">
        <v>4228</v>
      </c>
      <c r="C2090" s="94"/>
      <c r="D2090" s="94"/>
      <c r="E2090" s="95"/>
      <c r="F2090" s="96" t="s">
        <v>4599</v>
      </c>
    </row>
    <row r="2091" spans="1:6" x14ac:dyDescent="0.25">
      <c r="A2091" s="97" t="s">
        <v>4229</v>
      </c>
      <c r="B2091" s="98" t="s">
        <v>4230</v>
      </c>
      <c r="C2091" s="47"/>
      <c r="D2091" s="47"/>
      <c r="E2091" s="48"/>
      <c r="F2091" s="99" t="s">
        <v>4599</v>
      </c>
    </row>
    <row r="2092" spans="1:6" x14ac:dyDescent="0.25">
      <c r="A2092" s="92" t="s">
        <v>4231</v>
      </c>
      <c r="B2092" s="93" t="s">
        <v>4232</v>
      </c>
      <c r="C2092" s="94"/>
      <c r="D2092" s="94"/>
      <c r="E2092" s="95"/>
      <c r="F2092" s="96" t="s">
        <v>4599</v>
      </c>
    </row>
    <row r="2093" spans="1:6" x14ac:dyDescent="0.25">
      <c r="A2093" s="97" t="s">
        <v>4233</v>
      </c>
      <c r="B2093" s="98" t="s">
        <v>4234</v>
      </c>
      <c r="C2093" s="47"/>
      <c r="D2093" s="47"/>
      <c r="E2093" s="48"/>
      <c r="F2093" s="99" t="s">
        <v>4599</v>
      </c>
    </row>
    <row r="2094" spans="1:6" x14ac:dyDescent="0.25">
      <c r="A2094" s="92" t="s">
        <v>4235</v>
      </c>
      <c r="B2094" s="93" t="s">
        <v>4236</v>
      </c>
      <c r="C2094" s="94"/>
      <c r="D2094" s="94"/>
      <c r="E2094" s="95"/>
      <c r="F2094" s="96" t="s">
        <v>4599</v>
      </c>
    </row>
    <row r="2095" spans="1:6" x14ac:dyDescent="0.25">
      <c r="A2095" s="97" t="s">
        <v>4237</v>
      </c>
      <c r="B2095" s="98" t="s">
        <v>4238</v>
      </c>
      <c r="C2095" s="47"/>
      <c r="D2095" s="47"/>
      <c r="E2095" s="48"/>
      <c r="F2095" s="99" t="s">
        <v>4599</v>
      </c>
    </row>
    <row r="2096" spans="1:6" x14ac:dyDescent="0.25">
      <c r="A2096" s="92" t="s">
        <v>4239</v>
      </c>
      <c r="B2096" s="93" t="s">
        <v>4240</v>
      </c>
      <c r="C2096" s="94"/>
      <c r="D2096" s="94"/>
      <c r="E2096" s="95"/>
      <c r="F2096" s="96" t="s">
        <v>4599</v>
      </c>
    </row>
    <row r="2097" spans="1:6" x14ac:dyDescent="0.25">
      <c r="A2097" s="97" t="s">
        <v>4241</v>
      </c>
      <c r="B2097" s="98" t="s">
        <v>4242</v>
      </c>
      <c r="C2097" s="47"/>
      <c r="D2097" s="47"/>
      <c r="E2097" s="48"/>
      <c r="F2097" s="99" t="s">
        <v>4599</v>
      </c>
    </row>
    <row r="2098" spans="1:6" x14ac:dyDescent="0.25">
      <c r="A2098" s="92" t="s">
        <v>4243</v>
      </c>
      <c r="B2098" s="93" t="s">
        <v>4244</v>
      </c>
      <c r="C2098" s="94"/>
      <c r="D2098" s="94"/>
      <c r="E2098" s="95"/>
      <c r="F2098" s="96" t="s">
        <v>4599</v>
      </c>
    </row>
    <row r="2099" spans="1:6" x14ac:dyDescent="0.25">
      <c r="A2099" s="97" t="s">
        <v>4245</v>
      </c>
      <c r="B2099" s="98" t="s">
        <v>4246</v>
      </c>
      <c r="C2099" s="47"/>
      <c r="D2099" s="47"/>
      <c r="E2099" s="48"/>
      <c r="F2099" s="99" t="s">
        <v>4599</v>
      </c>
    </row>
    <row r="2100" spans="1:6" x14ac:dyDescent="0.25">
      <c r="A2100" s="92" t="s">
        <v>4247</v>
      </c>
      <c r="B2100" s="93" t="s">
        <v>4248</v>
      </c>
      <c r="C2100" s="94"/>
      <c r="D2100" s="94"/>
      <c r="E2100" s="95"/>
      <c r="F2100" s="96" t="s">
        <v>4599</v>
      </c>
    </row>
    <row r="2101" spans="1:6" x14ac:dyDescent="0.25">
      <c r="A2101" s="97" t="s">
        <v>4249</v>
      </c>
      <c r="B2101" s="98" t="s">
        <v>4250</v>
      </c>
      <c r="C2101" s="47"/>
      <c r="D2101" s="47"/>
      <c r="E2101" s="48"/>
      <c r="F2101" s="99" t="s">
        <v>4599</v>
      </c>
    </row>
    <row r="2102" spans="1:6" x14ac:dyDescent="0.25">
      <c r="A2102" s="92" t="s">
        <v>4251</v>
      </c>
      <c r="B2102" s="93" t="s">
        <v>4252</v>
      </c>
      <c r="C2102" s="94"/>
      <c r="D2102" s="94"/>
      <c r="E2102" s="95"/>
      <c r="F2102" s="96" t="s">
        <v>4599</v>
      </c>
    </row>
    <row r="2103" spans="1:6" x14ac:dyDescent="0.25">
      <c r="A2103" s="97" t="s">
        <v>4253</v>
      </c>
      <c r="B2103" s="98" t="s">
        <v>4254</v>
      </c>
      <c r="C2103" s="47"/>
      <c r="D2103" s="47"/>
      <c r="E2103" s="48"/>
      <c r="F2103" s="99" t="s">
        <v>4599</v>
      </c>
    </row>
    <row r="2104" spans="1:6" x14ac:dyDescent="0.25">
      <c r="A2104" s="92" t="s">
        <v>4255</v>
      </c>
      <c r="B2104" s="93" t="s">
        <v>4256</v>
      </c>
      <c r="C2104" s="94"/>
      <c r="D2104" s="94"/>
      <c r="E2104" s="95"/>
      <c r="F2104" s="96" t="s">
        <v>4599</v>
      </c>
    </row>
    <row r="2105" spans="1:6" x14ac:dyDescent="0.25">
      <c r="A2105" s="97" t="s">
        <v>4257</v>
      </c>
      <c r="B2105" s="98" t="s">
        <v>4258</v>
      </c>
      <c r="C2105" s="47"/>
      <c r="D2105" s="47"/>
      <c r="E2105" s="48"/>
      <c r="F2105" s="99" t="s">
        <v>4599</v>
      </c>
    </row>
    <row r="2106" spans="1:6" x14ac:dyDescent="0.25">
      <c r="A2106" s="92" t="s">
        <v>4259</v>
      </c>
      <c r="B2106" s="93" t="s">
        <v>4260</v>
      </c>
      <c r="C2106" s="94"/>
      <c r="D2106" s="94"/>
      <c r="E2106" s="95"/>
      <c r="F2106" s="96" t="s">
        <v>4599</v>
      </c>
    </row>
    <row r="2107" spans="1:6" x14ac:dyDescent="0.25">
      <c r="A2107" s="97" t="s">
        <v>4261</v>
      </c>
      <c r="B2107" s="98" t="s">
        <v>4262</v>
      </c>
      <c r="C2107" s="47"/>
      <c r="D2107" s="47"/>
      <c r="E2107" s="48"/>
      <c r="F2107" s="99" t="s">
        <v>4599</v>
      </c>
    </row>
    <row r="2108" spans="1:6" x14ac:dyDescent="0.25">
      <c r="A2108" s="92" t="s">
        <v>4263</v>
      </c>
      <c r="B2108" s="93" t="s">
        <v>4264</v>
      </c>
      <c r="C2108" s="94"/>
      <c r="D2108" s="94"/>
      <c r="E2108" s="95"/>
      <c r="F2108" s="96" t="s">
        <v>4599</v>
      </c>
    </row>
    <row r="2109" spans="1:6" x14ac:dyDescent="0.25">
      <c r="A2109" s="97" t="s">
        <v>4265</v>
      </c>
      <c r="B2109" s="98" t="s">
        <v>4266</v>
      </c>
      <c r="C2109" s="47"/>
      <c r="D2109" s="47"/>
      <c r="E2109" s="48"/>
      <c r="F2109" s="99" t="s">
        <v>4599</v>
      </c>
    </row>
    <row r="2110" spans="1:6" x14ac:dyDescent="0.25">
      <c r="A2110" s="92" t="s">
        <v>4267</v>
      </c>
      <c r="B2110" s="93" t="s">
        <v>4268</v>
      </c>
      <c r="C2110" s="94"/>
      <c r="D2110" s="94"/>
      <c r="E2110" s="95"/>
      <c r="F2110" s="96" t="s">
        <v>4599</v>
      </c>
    </row>
    <row r="2111" spans="1:6" x14ac:dyDescent="0.25">
      <c r="A2111" s="97" t="s">
        <v>4269</v>
      </c>
      <c r="B2111" s="98" t="s">
        <v>4270</v>
      </c>
      <c r="C2111" s="47"/>
      <c r="D2111" s="47"/>
      <c r="E2111" s="48"/>
      <c r="F2111" s="99" t="s">
        <v>4599</v>
      </c>
    </row>
    <row r="2112" spans="1:6" x14ac:dyDescent="0.25">
      <c r="A2112" s="92" t="s">
        <v>4271</v>
      </c>
      <c r="B2112" s="93" t="s">
        <v>4272</v>
      </c>
      <c r="C2112" s="94"/>
      <c r="D2112" s="94"/>
      <c r="E2112" s="95"/>
      <c r="F2112" s="96" t="s">
        <v>4599</v>
      </c>
    </row>
    <row r="2113" spans="1:6" x14ac:dyDescent="0.25">
      <c r="A2113" s="97" t="s">
        <v>4273</v>
      </c>
      <c r="B2113" s="98" t="s">
        <v>4274</v>
      </c>
      <c r="C2113" s="47"/>
      <c r="D2113" s="47"/>
      <c r="E2113" s="48"/>
      <c r="F2113" s="99" t="s">
        <v>4599</v>
      </c>
    </row>
    <row r="2114" spans="1:6" x14ac:dyDescent="0.25">
      <c r="A2114" s="92" t="s">
        <v>4275</v>
      </c>
      <c r="B2114" s="93" t="s">
        <v>4276</v>
      </c>
      <c r="C2114" s="94"/>
      <c r="D2114" s="94"/>
      <c r="E2114" s="95"/>
      <c r="F2114" s="96" t="s">
        <v>4599</v>
      </c>
    </row>
    <row r="2115" spans="1:6" x14ac:dyDescent="0.25">
      <c r="A2115" s="97" t="s">
        <v>4277</v>
      </c>
      <c r="B2115" s="98" t="s">
        <v>4278</v>
      </c>
      <c r="C2115" s="47"/>
      <c r="D2115" s="47"/>
      <c r="E2115" s="48"/>
      <c r="F2115" s="99" t="s">
        <v>4599</v>
      </c>
    </row>
    <row r="2116" spans="1:6" x14ac:dyDescent="0.25">
      <c r="A2116" s="92" t="s">
        <v>4279</v>
      </c>
      <c r="B2116" s="93" t="s">
        <v>4280</v>
      </c>
      <c r="C2116" s="94"/>
      <c r="D2116" s="94"/>
      <c r="E2116" s="95"/>
      <c r="F2116" s="96" t="s">
        <v>4599</v>
      </c>
    </row>
    <row r="2117" spans="1:6" x14ac:dyDescent="0.25">
      <c r="A2117" s="97" t="s">
        <v>4281</v>
      </c>
      <c r="B2117" s="98" t="s">
        <v>4282</v>
      </c>
      <c r="C2117" s="47"/>
      <c r="D2117" s="47"/>
      <c r="E2117" s="48"/>
      <c r="F2117" s="99" t="s">
        <v>4599</v>
      </c>
    </row>
    <row r="2118" spans="1:6" x14ac:dyDescent="0.25">
      <c r="A2118" s="92" t="s">
        <v>4283</v>
      </c>
      <c r="B2118" s="93" t="s">
        <v>4284</v>
      </c>
      <c r="C2118" s="94"/>
      <c r="D2118" s="94"/>
      <c r="E2118" s="95"/>
      <c r="F2118" s="96" t="s">
        <v>4599</v>
      </c>
    </row>
    <row r="2119" spans="1:6" x14ac:dyDescent="0.25">
      <c r="A2119" s="97" t="s">
        <v>4285</v>
      </c>
      <c r="B2119" s="98" t="s">
        <v>4286</v>
      </c>
      <c r="C2119" s="47"/>
      <c r="D2119" s="47"/>
      <c r="E2119" s="48"/>
      <c r="F2119" s="99" t="s">
        <v>4599</v>
      </c>
    </row>
    <row r="2120" spans="1:6" x14ac:dyDescent="0.25">
      <c r="A2120" s="92" t="s">
        <v>4287</v>
      </c>
      <c r="B2120" s="93" t="s">
        <v>4288</v>
      </c>
      <c r="C2120" s="94"/>
      <c r="D2120" s="94"/>
      <c r="E2120" s="95"/>
      <c r="F2120" s="96" t="s">
        <v>4599</v>
      </c>
    </row>
    <row r="2121" spans="1:6" x14ac:dyDescent="0.25">
      <c r="A2121" s="97" t="s">
        <v>4289</v>
      </c>
      <c r="B2121" s="98" t="s">
        <v>4290</v>
      </c>
      <c r="C2121" s="47"/>
      <c r="D2121" s="47"/>
      <c r="E2121" s="48"/>
      <c r="F2121" s="99" t="s">
        <v>4599</v>
      </c>
    </row>
    <row r="2122" spans="1:6" x14ac:dyDescent="0.25">
      <c r="A2122" s="92" t="s">
        <v>4291</v>
      </c>
      <c r="B2122" s="93" t="s">
        <v>4292</v>
      </c>
      <c r="C2122" s="94"/>
      <c r="D2122" s="94"/>
      <c r="E2122" s="95"/>
      <c r="F2122" s="96" t="s">
        <v>4599</v>
      </c>
    </row>
    <row r="2123" spans="1:6" x14ac:dyDescent="0.25">
      <c r="A2123" s="97" t="s">
        <v>4293</v>
      </c>
      <c r="B2123" s="98" t="s">
        <v>4294</v>
      </c>
      <c r="C2123" s="47"/>
      <c r="D2123" s="47"/>
      <c r="E2123" s="48"/>
      <c r="F2123" s="99" t="s">
        <v>4599</v>
      </c>
    </row>
    <row r="2124" spans="1:6" x14ac:dyDescent="0.25">
      <c r="A2124" s="92" t="s">
        <v>4295</v>
      </c>
      <c r="B2124" s="93" t="s">
        <v>4296</v>
      </c>
      <c r="C2124" s="94"/>
      <c r="D2124" s="94"/>
      <c r="E2124" s="95"/>
      <c r="F2124" s="96" t="s">
        <v>4599</v>
      </c>
    </row>
    <row r="2125" spans="1:6" x14ac:dyDescent="0.25">
      <c r="A2125" s="97" t="s">
        <v>4297</v>
      </c>
      <c r="B2125" s="98" t="s">
        <v>4298</v>
      </c>
      <c r="C2125" s="47"/>
      <c r="D2125" s="47"/>
      <c r="E2125" s="48"/>
      <c r="F2125" s="99" t="s">
        <v>4599</v>
      </c>
    </row>
    <row r="2126" spans="1:6" x14ac:dyDescent="0.25">
      <c r="A2126" s="92" t="s">
        <v>4299</v>
      </c>
      <c r="B2126" s="93" t="s">
        <v>4300</v>
      </c>
      <c r="C2126" s="94"/>
      <c r="D2126" s="94"/>
      <c r="E2126" s="95"/>
      <c r="F2126" s="96" t="s">
        <v>4599</v>
      </c>
    </row>
    <row r="2127" spans="1:6" x14ac:dyDescent="0.25">
      <c r="A2127" s="97" t="s">
        <v>4301</v>
      </c>
      <c r="B2127" s="98" t="s">
        <v>4302</v>
      </c>
      <c r="C2127" s="47"/>
      <c r="D2127" s="47"/>
      <c r="E2127" s="48"/>
      <c r="F2127" s="99" t="s">
        <v>4599</v>
      </c>
    </row>
    <row r="2128" spans="1:6" x14ac:dyDescent="0.25">
      <c r="A2128" s="92" t="s">
        <v>4303</v>
      </c>
      <c r="B2128" s="93" t="s">
        <v>4304</v>
      </c>
      <c r="C2128" s="94"/>
      <c r="D2128" s="94"/>
      <c r="E2128" s="95"/>
      <c r="F2128" s="96" t="s">
        <v>4599</v>
      </c>
    </row>
    <row r="2129" spans="1:6" x14ac:dyDescent="0.25">
      <c r="A2129" s="97" t="s">
        <v>4305</v>
      </c>
      <c r="B2129" s="98" t="s">
        <v>4306</v>
      </c>
      <c r="C2129" s="47"/>
      <c r="D2129" s="47"/>
      <c r="E2129" s="48"/>
      <c r="F2129" s="99" t="s">
        <v>4599</v>
      </c>
    </row>
    <row r="2130" spans="1:6" x14ac:dyDescent="0.25">
      <c r="A2130" s="92" t="s">
        <v>4307</v>
      </c>
      <c r="B2130" s="93" t="s">
        <v>4308</v>
      </c>
      <c r="C2130" s="94"/>
      <c r="D2130" s="94"/>
      <c r="E2130" s="95"/>
      <c r="F2130" s="96" t="s">
        <v>4599</v>
      </c>
    </row>
    <row r="2131" spans="1:6" x14ac:dyDescent="0.25">
      <c r="A2131" s="97" t="s">
        <v>4309</v>
      </c>
      <c r="B2131" s="98" t="s">
        <v>4310</v>
      </c>
      <c r="C2131" s="47"/>
      <c r="D2131" s="47"/>
      <c r="E2131" s="48"/>
      <c r="F2131" s="99" t="s">
        <v>4599</v>
      </c>
    </row>
    <row r="2132" spans="1:6" x14ac:dyDescent="0.25">
      <c r="A2132" s="92" t="s">
        <v>4311</v>
      </c>
      <c r="B2132" s="93" t="s">
        <v>4312</v>
      </c>
      <c r="C2132" s="94"/>
      <c r="D2132" s="94"/>
      <c r="E2132" s="95"/>
      <c r="F2132" s="96" t="s">
        <v>4599</v>
      </c>
    </row>
    <row r="2133" spans="1:6" x14ac:dyDescent="0.25">
      <c r="A2133" s="97" t="s">
        <v>4313</v>
      </c>
      <c r="B2133" s="98" t="s">
        <v>4314</v>
      </c>
      <c r="C2133" s="47"/>
      <c r="D2133" s="47"/>
      <c r="E2133" s="48"/>
      <c r="F2133" s="99" t="s">
        <v>4599</v>
      </c>
    </row>
    <row r="2134" spans="1:6" x14ac:dyDescent="0.25">
      <c r="A2134" s="92" t="s">
        <v>4315</v>
      </c>
      <c r="B2134" s="93" t="s">
        <v>4316</v>
      </c>
      <c r="C2134" s="94"/>
      <c r="D2134" s="94"/>
      <c r="E2134" s="95"/>
      <c r="F2134" s="96" t="s">
        <v>4599</v>
      </c>
    </row>
    <row r="2135" spans="1:6" x14ac:dyDescent="0.25">
      <c r="A2135" s="97" t="s">
        <v>4317</v>
      </c>
      <c r="B2135" s="98" t="s">
        <v>4318</v>
      </c>
      <c r="C2135" s="47"/>
      <c r="D2135" s="47"/>
      <c r="E2135" s="48"/>
      <c r="F2135" s="99" t="s">
        <v>4599</v>
      </c>
    </row>
    <row r="2136" spans="1:6" x14ac:dyDescent="0.25">
      <c r="A2136" s="92" t="s">
        <v>4319</v>
      </c>
      <c r="B2136" s="93" t="s">
        <v>4320</v>
      </c>
      <c r="C2136" s="94"/>
      <c r="D2136" s="94"/>
      <c r="E2136" s="95"/>
      <c r="F2136" s="96" t="s">
        <v>4599</v>
      </c>
    </row>
    <row r="2137" spans="1:6" x14ac:dyDescent="0.25">
      <c r="A2137" s="97" t="s">
        <v>4321</v>
      </c>
      <c r="B2137" s="98" t="s">
        <v>4322</v>
      </c>
      <c r="C2137" s="47"/>
      <c r="D2137" s="47"/>
      <c r="E2137" s="48"/>
      <c r="F2137" s="99" t="s">
        <v>4599</v>
      </c>
    </row>
    <row r="2138" spans="1:6" x14ac:dyDescent="0.25">
      <c r="A2138" s="92" t="s">
        <v>4323</v>
      </c>
      <c r="B2138" s="93" t="s">
        <v>4324</v>
      </c>
      <c r="C2138" s="94"/>
      <c r="D2138" s="94"/>
      <c r="E2138" s="95"/>
      <c r="F2138" s="96" t="s">
        <v>4599</v>
      </c>
    </row>
    <row r="2139" spans="1:6" x14ac:dyDescent="0.25">
      <c r="A2139" s="97" t="s">
        <v>4325</v>
      </c>
      <c r="B2139" s="98" t="s">
        <v>4326</v>
      </c>
      <c r="C2139" s="47"/>
      <c r="D2139" s="47"/>
      <c r="E2139" s="48"/>
      <c r="F2139" s="99" t="s">
        <v>4599</v>
      </c>
    </row>
    <row r="2140" spans="1:6" x14ac:dyDescent="0.25">
      <c r="A2140" s="92" t="s">
        <v>4327</v>
      </c>
      <c r="B2140" s="93" t="s">
        <v>4328</v>
      </c>
      <c r="C2140" s="94"/>
      <c r="D2140" s="94"/>
      <c r="E2140" s="95"/>
      <c r="F2140" s="96" t="s">
        <v>4599</v>
      </c>
    </row>
    <row r="2141" spans="1:6" x14ac:dyDescent="0.25">
      <c r="A2141" s="97" t="s">
        <v>4329</v>
      </c>
      <c r="B2141" s="98" t="s">
        <v>4330</v>
      </c>
      <c r="C2141" s="47"/>
      <c r="D2141" s="47"/>
      <c r="E2141" s="48"/>
      <c r="F2141" s="99" t="s">
        <v>4599</v>
      </c>
    </row>
    <row r="2142" spans="1:6" x14ac:dyDescent="0.25">
      <c r="A2142" s="92" t="s">
        <v>4331</v>
      </c>
      <c r="B2142" s="93" t="s">
        <v>4332</v>
      </c>
      <c r="C2142" s="94"/>
      <c r="D2142" s="94"/>
      <c r="E2142" s="95"/>
      <c r="F2142" s="96" t="s">
        <v>4599</v>
      </c>
    </row>
    <row r="2143" spans="1:6" x14ac:dyDescent="0.25">
      <c r="A2143" s="97" t="s">
        <v>4333</v>
      </c>
      <c r="B2143" s="98" t="s">
        <v>4334</v>
      </c>
      <c r="C2143" s="47"/>
      <c r="D2143" s="47"/>
      <c r="E2143" s="48"/>
      <c r="F2143" s="99" t="s">
        <v>4599</v>
      </c>
    </row>
    <row r="2144" spans="1:6" x14ac:dyDescent="0.25">
      <c r="A2144" s="92" t="s">
        <v>4335</v>
      </c>
      <c r="B2144" s="93" t="s">
        <v>4336</v>
      </c>
      <c r="C2144" s="94"/>
      <c r="D2144" s="94"/>
      <c r="E2144" s="95"/>
      <c r="F2144" s="96" t="s">
        <v>4599</v>
      </c>
    </row>
    <row r="2145" spans="1:6" x14ac:dyDescent="0.25">
      <c r="A2145" s="97" t="s">
        <v>4337</v>
      </c>
      <c r="B2145" s="98" t="s">
        <v>4338</v>
      </c>
      <c r="C2145" s="47"/>
      <c r="D2145" s="47"/>
      <c r="E2145" s="48"/>
      <c r="F2145" s="99" t="s">
        <v>4599</v>
      </c>
    </row>
    <row r="2146" spans="1:6" x14ac:dyDescent="0.25">
      <c r="A2146" s="92" t="s">
        <v>4339</v>
      </c>
      <c r="B2146" s="93" t="s">
        <v>4340</v>
      </c>
      <c r="C2146" s="94"/>
      <c r="D2146" s="94"/>
      <c r="E2146" s="95"/>
      <c r="F2146" s="96" t="s">
        <v>4599</v>
      </c>
    </row>
    <row r="2147" spans="1:6" x14ac:dyDescent="0.25">
      <c r="A2147" s="97" t="s">
        <v>4341</v>
      </c>
      <c r="B2147" s="98" t="s">
        <v>4342</v>
      </c>
      <c r="C2147" s="47"/>
      <c r="D2147" s="47"/>
      <c r="E2147" s="48"/>
      <c r="F2147" s="99" t="s">
        <v>4599</v>
      </c>
    </row>
    <row r="2148" spans="1:6" x14ac:dyDescent="0.25">
      <c r="A2148" s="92" t="s">
        <v>4343</v>
      </c>
      <c r="B2148" s="93" t="s">
        <v>4344</v>
      </c>
      <c r="C2148" s="94"/>
      <c r="D2148" s="94"/>
      <c r="E2148" s="95"/>
      <c r="F2148" s="96" t="s">
        <v>4599</v>
      </c>
    </row>
    <row r="2149" spans="1:6" x14ac:dyDescent="0.25">
      <c r="A2149" s="97" t="s">
        <v>4345</v>
      </c>
      <c r="B2149" s="98" t="s">
        <v>4346</v>
      </c>
      <c r="C2149" s="47"/>
      <c r="D2149" s="47"/>
      <c r="E2149" s="48"/>
      <c r="F2149" s="99" t="s">
        <v>4599</v>
      </c>
    </row>
    <row r="2150" spans="1:6" x14ac:dyDescent="0.25">
      <c r="A2150" s="92" t="s">
        <v>4347</v>
      </c>
      <c r="B2150" s="93" t="s">
        <v>4348</v>
      </c>
      <c r="C2150" s="94"/>
      <c r="D2150" s="94"/>
      <c r="E2150" s="95"/>
      <c r="F2150" s="96" t="s">
        <v>4599</v>
      </c>
    </row>
    <row r="2151" spans="1:6" x14ac:dyDescent="0.25">
      <c r="A2151" s="97" t="s">
        <v>4349</v>
      </c>
      <c r="B2151" s="98" t="s">
        <v>4350</v>
      </c>
      <c r="C2151" s="47"/>
      <c r="D2151" s="47"/>
      <c r="E2151" s="48"/>
      <c r="F2151" s="99" t="s">
        <v>4599</v>
      </c>
    </row>
    <row r="2152" spans="1:6" x14ac:dyDescent="0.25">
      <c r="A2152" s="92" t="s">
        <v>4351</v>
      </c>
      <c r="B2152" s="93" t="s">
        <v>4352</v>
      </c>
      <c r="C2152" s="94"/>
      <c r="D2152" s="94"/>
      <c r="E2152" s="95"/>
      <c r="F2152" s="96" t="s">
        <v>4599</v>
      </c>
    </row>
    <row r="2153" spans="1:6" x14ac:dyDescent="0.25">
      <c r="A2153" s="97" t="s">
        <v>4353</v>
      </c>
      <c r="B2153" s="98" t="s">
        <v>4354</v>
      </c>
      <c r="C2153" s="47"/>
      <c r="D2153" s="47"/>
      <c r="E2153" s="48"/>
      <c r="F2153" s="99" t="s">
        <v>4599</v>
      </c>
    </row>
    <row r="2154" spans="1:6" x14ac:dyDescent="0.25">
      <c r="A2154" s="92" t="s">
        <v>4355</v>
      </c>
      <c r="B2154" s="93" t="s">
        <v>4356</v>
      </c>
      <c r="C2154" s="94"/>
      <c r="D2154" s="94"/>
      <c r="E2154" s="95"/>
      <c r="F2154" s="96" t="s">
        <v>4599</v>
      </c>
    </row>
    <row r="2155" spans="1:6" x14ac:dyDescent="0.25">
      <c r="A2155" s="97" t="s">
        <v>4357</v>
      </c>
      <c r="B2155" s="98" t="s">
        <v>4358</v>
      </c>
      <c r="C2155" s="47"/>
      <c r="D2155" s="47"/>
      <c r="E2155" s="48"/>
      <c r="F2155" s="99" t="s">
        <v>4599</v>
      </c>
    </row>
    <row r="2156" spans="1:6" x14ac:dyDescent="0.25">
      <c r="A2156" s="92" t="s">
        <v>4359</v>
      </c>
      <c r="B2156" s="93" t="s">
        <v>4360</v>
      </c>
      <c r="C2156" s="94"/>
      <c r="D2156" s="94"/>
      <c r="E2156" s="95"/>
      <c r="F2156" s="96" t="s">
        <v>4599</v>
      </c>
    </row>
    <row r="2157" spans="1:6" x14ac:dyDescent="0.25">
      <c r="A2157" s="97" t="s">
        <v>4361</v>
      </c>
      <c r="B2157" s="98" t="s">
        <v>4362</v>
      </c>
      <c r="C2157" s="47"/>
      <c r="D2157" s="47"/>
      <c r="E2157" s="48"/>
      <c r="F2157" s="99" t="s">
        <v>4599</v>
      </c>
    </row>
    <row r="2158" spans="1:6" x14ac:dyDescent="0.25">
      <c r="A2158" s="92" t="s">
        <v>4363</v>
      </c>
      <c r="B2158" s="93" t="s">
        <v>4364</v>
      </c>
      <c r="C2158" s="94"/>
      <c r="D2158" s="94"/>
      <c r="E2158" s="95"/>
      <c r="F2158" s="96" t="s">
        <v>4599</v>
      </c>
    </row>
    <row r="2159" spans="1:6" x14ac:dyDescent="0.25">
      <c r="A2159" s="97" t="s">
        <v>4365</v>
      </c>
      <c r="B2159" s="98" t="s">
        <v>4366</v>
      </c>
      <c r="C2159" s="47"/>
      <c r="D2159" s="47"/>
      <c r="E2159" s="48"/>
      <c r="F2159" s="99" t="s">
        <v>4599</v>
      </c>
    </row>
    <row r="2160" spans="1:6" x14ac:dyDescent="0.25">
      <c r="A2160" s="92" t="s">
        <v>4367</v>
      </c>
      <c r="B2160" s="93" t="s">
        <v>4368</v>
      </c>
      <c r="C2160" s="94"/>
      <c r="D2160" s="94"/>
      <c r="E2160" s="95"/>
      <c r="F2160" s="96" t="s">
        <v>4599</v>
      </c>
    </row>
    <row r="2161" spans="1:6" x14ac:dyDescent="0.25">
      <c r="A2161" s="97" t="s">
        <v>4369</v>
      </c>
      <c r="B2161" s="98" t="s">
        <v>4370</v>
      </c>
      <c r="C2161" s="47"/>
      <c r="D2161" s="47"/>
      <c r="E2161" s="48"/>
      <c r="F2161" s="99" t="s">
        <v>4599</v>
      </c>
    </row>
    <row r="2162" spans="1:6" x14ac:dyDescent="0.25">
      <c r="A2162" s="92" t="s">
        <v>4371</v>
      </c>
      <c r="B2162" s="93" t="s">
        <v>4372</v>
      </c>
      <c r="C2162" s="94"/>
      <c r="D2162" s="94"/>
      <c r="E2162" s="95"/>
      <c r="F2162" s="96" t="s">
        <v>4599</v>
      </c>
    </row>
    <row r="2163" spans="1:6" x14ac:dyDescent="0.25">
      <c r="A2163" s="97" t="s">
        <v>4373</v>
      </c>
      <c r="B2163" s="98" t="s">
        <v>4374</v>
      </c>
      <c r="C2163" s="47"/>
      <c r="D2163" s="47"/>
      <c r="E2163" s="48"/>
      <c r="F2163" s="99" t="s">
        <v>4599</v>
      </c>
    </row>
    <row r="2164" spans="1:6" x14ac:dyDescent="0.25">
      <c r="A2164" s="92" t="s">
        <v>4375</v>
      </c>
      <c r="B2164" s="93" t="s">
        <v>4376</v>
      </c>
      <c r="C2164" s="94"/>
      <c r="D2164" s="94"/>
      <c r="E2164" s="95"/>
      <c r="F2164" s="96" t="s">
        <v>4599</v>
      </c>
    </row>
    <row r="2165" spans="1:6" x14ac:dyDescent="0.25">
      <c r="A2165" s="97" t="s">
        <v>4377</v>
      </c>
      <c r="B2165" s="98" t="s">
        <v>4378</v>
      </c>
      <c r="C2165" s="47"/>
      <c r="D2165" s="47"/>
      <c r="E2165" s="48"/>
      <c r="F2165" s="99" t="s">
        <v>4599</v>
      </c>
    </row>
    <row r="2166" spans="1:6" x14ac:dyDescent="0.25">
      <c r="A2166" s="92" t="s">
        <v>4379</v>
      </c>
      <c r="B2166" s="93" t="s">
        <v>4380</v>
      </c>
      <c r="C2166" s="94"/>
      <c r="D2166" s="94"/>
      <c r="E2166" s="95"/>
      <c r="F2166" s="96" t="s">
        <v>4599</v>
      </c>
    </row>
    <row r="2167" spans="1:6" x14ac:dyDescent="0.25">
      <c r="A2167" s="97" t="s">
        <v>4381</v>
      </c>
      <c r="B2167" s="98" t="s">
        <v>4382</v>
      </c>
      <c r="C2167" s="47"/>
      <c r="D2167" s="47"/>
      <c r="E2167" s="48"/>
      <c r="F2167" s="99" t="s">
        <v>4599</v>
      </c>
    </row>
    <row r="2168" spans="1:6" x14ac:dyDescent="0.25">
      <c r="A2168" s="92" t="s">
        <v>4383</v>
      </c>
      <c r="B2168" s="93" t="s">
        <v>4384</v>
      </c>
      <c r="C2168" s="94"/>
      <c r="D2168" s="94"/>
      <c r="E2168" s="95"/>
      <c r="F2168" s="96" t="s">
        <v>4599</v>
      </c>
    </row>
    <row r="2169" spans="1:6" x14ac:dyDescent="0.25">
      <c r="A2169" s="97" t="s">
        <v>4385</v>
      </c>
      <c r="B2169" s="98" t="s">
        <v>4386</v>
      </c>
      <c r="C2169" s="47"/>
      <c r="D2169" s="47"/>
      <c r="E2169" s="48"/>
      <c r="F2169" s="99" t="s">
        <v>4599</v>
      </c>
    </row>
    <row r="2170" spans="1:6" x14ac:dyDescent="0.25">
      <c r="A2170" s="92" t="s">
        <v>4387</v>
      </c>
      <c r="B2170" s="93" t="s">
        <v>4388</v>
      </c>
      <c r="C2170" s="94"/>
      <c r="D2170" s="94"/>
      <c r="E2170" s="95"/>
      <c r="F2170" s="96" t="s">
        <v>4599</v>
      </c>
    </row>
    <row r="2171" spans="1:6" x14ac:dyDescent="0.25">
      <c r="A2171" s="97" t="s">
        <v>4389</v>
      </c>
      <c r="B2171" s="98" t="s">
        <v>4390</v>
      </c>
      <c r="C2171" s="47"/>
      <c r="D2171" s="47"/>
      <c r="E2171" s="48"/>
      <c r="F2171" s="99" t="s">
        <v>4599</v>
      </c>
    </row>
    <row r="2172" spans="1:6" x14ac:dyDescent="0.25">
      <c r="A2172" s="92" t="s">
        <v>4391</v>
      </c>
      <c r="B2172" s="93" t="s">
        <v>4392</v>
      </c>
      <c r="C2172" s="94"/>
      <c r="D2172" s="94"/>
      <c r="E2172" s="95"/>
      <c r="F2172" s="96" t="s">
        <v>4599</v>
      </c>
    </row>
    <row r="2173" spans="1:6" x14ac:dyDescent="0.25">
      <c r="A2173" s="97" t="s">
        <v>4393</v>
      </c>
      <c r="B2173" s="98" t="s">
        <v>4394</v>
      </c>
      <c r="C2173" s="47"/>
      <c r="D2173" s="47"/>
      <c r="E2173" s="48"/>
      <c r="F2173" s="99" t="s">
        <v>4599</v>
      </c>
    </row>
    <row r="2174" spans="1:6" x14ac:dyDescent="0.25">
      <c r="A2174" s="92" t="s">
        <v>4395</v>
      </c>
      <c r="B2174" s="93" t="s">
        <v>4396</v>
      </c>
      <c r="C2174" s="94"/>
      <c r="D2174" s="94"/>
      <c r="E2174" s="95"/>
      <c r="F2174" s="96" t="s">
        <v>4599</v>
      </c>
    </row>
    <row r="2175" spans="1:6" x14ac:dyDescent="0.25">
      <c r="A2175" s="97" t="s">
        <v>4397</v>
      </c>
      <c r="B2175" s="98" t="s">
        <v>4398</v>
      </c>
      <c r="C2175" s="47"/>
      <c r="D2175" s="47"/>
      <c r="E2175" s="48"/>
      <c r="F2175" s="99" t="s">
        <v>4599</v>
      </c>
    </row>
    <row r="2176" spans="1:6" x14ac:dyDescent="0.25">
      <c r="A2176" s="92" t="s">
        <v>4399</v>
      </c>
      <c r="B2176" s="93" t="s">
        <v>4400</v>
      </c>
      <c r="C2176" s="94"/>
      <c r="D2176" s="94"/>
      <c r="E2176" s="95"/>
      <c r="F2176" s="96" t="s">
        <v>4599</v>
      </c>
    </row>
    <row r="2177" spans="1:6" x14ac:dyDescent="0.25">
      <c r="A2177" s="97" t="s">
        <v>4401</v>
      </c>
      <c r="B2177" s="98" t="s">
        <v>4402</v>
      </c>
      <c r="C2177" s="47"/>
      <c r="D2177" s="47"/>
      <c r="E2177" s="48"/>
      <c r="F2177" s="99" t="s">
        <v>4599</v>
      </c>
    </row>
    <row r="2178" spans="1:6" x14ac:dyDescent="0.25">
      <c r="A2178" s="92" t="s">
        <v>4403</v>
      </c>
      <c r="B2178" s="93" t="s">
        <v>4404</v>
      </c>
      <c r="C2178" s="94"/>
      <c r="D2178" s="94"/>
      <c r="E2178" s="95"/>
      <c r="F2178" s="96" t="s">
        <v>4599</v>
      </c>
    </row>
    <row r="2179" spans="1:6" x14ac:dyDescent="0.25">
      <c r="A2179" s="97" t="s">
        <v>4405</v>
      </c>
      <c r="B2179" s="98" t="s">
        <v>4406</v>
      </c>
      <c r="C2179" s="47"/>
      <c r="D2179" s="47"/>
      <c r="E2179" s="48"/>
      <c r="F2179" s="99" t="s">
        <v>4599</v>
      </c>
    </row>
    <row r="2180" spans="1:6" x14ac:dyDescent="0.25">
      <c r="A2180" s="92" t="s">
        <v>4407</v>
      </c>
      <c r="B2180" s="93" t="s">
        <v>4408</v>
      </c>
      <c r="C2180" s="94"/>
      <c r="D2180" s="94"/>
      <c r="E2180" s="95"/>
      <c r="F2180" s="96" t="s">
        <v>4599</v>
      </c>
    </row>
    <row r="2181" spans="1:6" x14ac:dyDescent="0.25">
      <c r="A2181" s="97" t="s">
        <v>4409</v>
      </c>
      <c r="B2181" s="98" t="s">
        <v>4410</v>
      </c>
      <c r="C2181" s="47"/>
      <c r="D2181" s="47"/>
      <c r="E2181" s="48"/>
      <c r="F2181" s="99" t="s">
        <v>4599</v>
      </c>
    </row>
    <row r="2182" spans="1:6" x14ac:dyDescent="0.25">
      <c r="A2182" s="92" t="s">
        <v>4411</v>
      </c>
      <c r="B2182" s="93" t="s">
        <v>4412</v>
      </c>
      <c r="C2182" s="94"/>
      <c r="D2182" s="94"/>
      <c r="E2182" s="95"/>
      <c r="F2182" s="96" t="s">
        <v>4599</v>
      </c>
    </row>
    <row r="2183" spans="1:6" x14ac:dyDescent="0.25">
      <c r="A2183" s="97" t="s">
        <v>4413</v>
      </c>
      <c r="B2183" s="98" t="s">
        <v>4414</v>
      </c>
      <c r="C2183" s="47"/>
      <c r="D2183" s="47"/>
      <c r="E2183" s="48"/>
      <c r="F2183" s="99" t="s">
        <v>4599</v>
      </c>
    </row>
    <row r="2184" spans="1:6" x14ac:dyDescent="0.25">
      <c r="A2184" s="92" t="s">
        <v>4415</v>
      </c>
      <c r="B2184" s="93" t="s">
        <v>4416</v>
      </c>
      <c r="C2184" s="94"/>
      <c r="D2184" s="94"/>
      <c r="E2184" s="95"/>
      <c r="F2184" s="96" t="s">
        <v>4599</v>
      </c>
    </row>
    <row r="2185" spans="1:6" x14ac:dyDescent="0.25">
      <c r="A2185" s="97" t="s">
        <v>4417</v>
      </c>
      <c r="B2185" s="98" t="s">
        <v>4418</v>
      </c>
      <c r="C2185" s="47"/>
      <c r="D2185" s="47"/>
      <c r="E2185" s="48"/>
      <c r="F2185" s="99" t="s">
        <v>4599</v>
      </c>
    </row>
    <row r="2186" spans="1:6" x14ac:dyDescent="0.25">
      <c r="A2186" s="92" t="s">
        <v>4419</v>
      </c>
      <c r="B2186" s="93" t="s">
        <v>4420</v>
      </c>
      <c r="C2186" s="94"/>
      <c r="D2186" s="94"/>
      <c r="E2186" s="95"/>
      <c r="F2186" s="96" t="s">
        <v>4599</v>
      </c>
    </row>
    <row r="2187" spans="1:6" x14ac:dyDescent="0.25">
      <c r="A2187" s="97" t="s">
        <v>4421</v>
      </c>
      <c r="B2187" s="98" t="s">
        <v>4422</v>
      </c>
      <c r="C2187" s="47"/>
      <c r="D2187" s="47"/>
      <c r="E2187" s="48"/>
      <c r="F2187" s="99" t="s">
        <v>4599</v>
      </c>
    </row>
    <row r="2188" spans="1:6" x14ac:dyDescent="0.25">
      <c r="A2188" s="92" t="s">
        <v>4423</v>
      </c>
      <c r="B2188" s="93" t="s">
        <v>4424</v>
      </c>
      <c r="C2188" s="94"/>
      <c r="D2188" s="94"/>
      <c r="E2188" s="95"/>
      <c r="F2188" s="96" t="s">
        <v>4599</v>
      </c>
    </row>
    <row r="2189" spans="1:6" x14ac:dyDescent="0.25">
      <c r="A2189" s="97" t="s">
        <v>4425</v>
      </c>
      <c r="B2189" s="98" t="s">
        <v>4426</v>
      </c>
      <c r="C2189" s="47"/>
      <c r="D2189" s="47"/>
      <c r="E2189" s="48"/>
      <c r="F2189" s="99" t="s">
        <v>4599</v>
      </c>
    </row>
    <row r="2190" spans="1:6" x14ac:dyDescent="0.25">
      <c r="A2190" s="92" t="s">
        <v>4427</v>
      </c>
      <c r="B2190" s="93" t="s">
        <v>4428</v>
      </c>
      <c r="C2190" s="94"/>
      <c r="D2190" s="94"/>
      <c r="E2190" s="95"/>
      <c r="F2190" s="96" t="s">
        <v>4599</v>
      </c>
    </row>
    <row r="2191" spans="1:6" x14ac:dyDescent="0.25">
      <c r="A2191" s="97" t="s">
        <v>4429</v>
      </c>
      <c r="B2191" s="98" t="s">
        <v>4430</v>
      </c>
      <c r="C2191" s="47"/>
      <c r="D2191" s="47"/>
      <c r="E2191" s="48"/>
      <c r="F2191" s="99" t="s">
        <v>4599</v>
      </c>
    </row>
    <row r="2192" spans="1:6" x14ac:dyDescent="0.25">
      <c r="A2192" s="92" t="s">
        <v>4431</v>
      </c>
      <c r="B2192" s="93" t="s">
        <v>4432</v>
      </c>
      <c r="C2192" s="94"/>
      <c r="D2192" s="94"/>
      <c r="E2192" s="95"/>
      <c r="F2192" s="96" t="s">
        <v>4599</v>
      </c>
    </row>
    <row r="2193" spans="1:6" x14ac:dyDescent="0.25">
      <c r="A2193" s="97" t="s">
        <v>4433</v>
      </c>
      <c r="B2193" s="98" t="s">
        <v>4434</v>
      </c>
      <c r="C2193" s="47"/>
      <c r="D2193" s="47"/>
      <c r="E2193" s="48"/>
      <c r="F2193" s="99" t="s">
        <v>4599</v>
      </c>
    </row>
    <row r="2194" spans="1:6" x14ac:dyDescent="0.25">
      <c r="A2194" s="92" t="s">
        <v>4435</v>
      </c>
      <c r="B2194" s="93" t="s">
        <v>4436</v>
      </c>
      <c r="C2194" s="94"/>
      <c r="D2194" s="94"/>
      <c r="E2194" s="95"/>
      <c r="F2194" s="96" t="s">
        <v>4599</v>
      </c>
    </row>
    <row r="2195" spans="1:6" x14ac:dyDescent="0.25">
      <c r="A2195" s="97" t="s">
        <v>4437</v>
      </c>
      <c r="B2195" s="98" t="s">
        <v>4438</v>
      </c>
      <c r="C2195" s="47"/>
      <c r="D2195" s="47"/>
      <c r="E2195" s="48"/>
      <c r="F2195" s="99" t="s">
        <v>4599</v>
      </c>
    </row>
    <row r="2196" spans="1:6" x14ac:dyDescent="0.25">
      <c r="A2196" s="92" t="s">
        <v>4439</v>
      </c>
      <c r="B2196" s="93" t="s">
        <v>4440</v>
      </c>
      <c r="C2196" s="94"/>
      <c r="D2196" s="94"/>
      <c r="E2196" s="95"/>
      <c r="F2196" s="96" t="s">
        <v>4599</v>
      </c>
    </row>
    <row r="2197" spans="1:6" x14ac:dyDescent="0.25">
      <c r="A2197" s="97" t="s">
        <v>4441</v>
      </c>
      <c r="B2197" s="98" t="s">
        <v>4442</v>
      </c>
      <c r="C2197" s="47"/>
      <c r="D2197" s="47"/>
      <c r="E2197" s="48"/>
      <c r="F2197" s="99" t="s">
        <v>4599</v>
      </c>
    </row>
    <row r="2198" spans="1:6" x14ac:dyDescent="0.25">
      <c r="A2198" s="92" t="s">
        <v>4443</v>
      </c>
      <c r="B2198" s="93" t="s">
        <v>4444</v>
      </c>
      <c r="C2198" s="94"/>
      <c r="D2198" s="94"/>
      <c r="E2198" s="95"/>
      <c r="F2198" s="96" t="s">
        <v>4599</v>
      </c>
    </row>
    <row r="2199" spans="1:6" x14ac:dyDescent="0.25">
      <c r="A2199" s="97" t="s">
        <v>4445</v>
      </c>
      <c r="B2199" s="98" t="s">
        <v>4446</v>
      </c>
      <c r="C2199" s="47"/>
      <c r="D2199" s="47"/>
      <c r="E2199" s="48"/>
      <c r="F2199" s="99" t="s">
        <v>4599</v>
      </c>
    </row>
    <row r="2200" spans="1:6" x14ac:dyDescent="0.25">
      <c r="A2200" s="92" t="s">
        <v>4447</v>
      </c>
      <c r="B2200" s="93" t="s">
        <v>4448</v>
      </c>
      <c r="C2200" s="94"/>
      <c r="D2200" s="94"/>
      <c r="E2200" s="95"/>
      <c r="F2200" s="96" t="s">
        <v>4599</v>
      </c>
    </row>
    <row r="2201" spans="1:6" x14ac:dyDescent="0.25">
      <c r="A2201" s="97" t="s">
        <v>4449</v>
      </c>
      <c r="B2201" s="98" t="s">
        <v>4450</v>
      </c>
      <c r="C2201" s="47"/>
      <c r="D2201" s="47"/>
      <c r="E2201" s="48"/>
      <c r="F2201" s="99" t="s">
        <v>4599</v>
      </c>
    </row>
    <row r="2202" spans="1:6" x14ac:dyDescent="0.25">
      <c r="A2202" s="92" t="s">
        <v>4451</v>
      </c>
      <c r="B2202" s="93" t="s">
        <v>4452</v>
      </c>
      <c r="C2202" s="94"/>
      <c r="D2202" s="94"/>
      <c r="E2202" s="95"/>
      <c r="F2202" s="96" t="s">
        <v>4599</v>
      </c>
    </row>
    <row r="2203" spans="1:6" x14ac:dyDescent="0.25">
      <c r="A2203" s="97" t="s">
        <v>4453</v>
      </c>
      <c r="B2203" s="98" t="s">
        <v>4454</v>
      </c>
      <c r="C2203" s="47"/>
      <c r="D2203" s="47"/>
      <c r="E2203" s="48"/>
      <c r="F2203" s="99" t="s">
        <v>4599</v>
      </c>
    </row>
    <row r="2204" spans="1:6" x14ac:dyDescent="0.25">
      <c r="A2204" s="92" t="s">
        <v>4455</v>
      </c>
      <c r="B2204" s="93" t="s">
        <v>4456</v>
      </c>
      <c r="C2204" s="94"/>
      <c r="D2204" s="94"/>
      <c r="E2204" s="95"/>
      <c r="F2204" s="96" t="s">
        <v>4599</v>
      </c>
    </row>
    <row r="2205" spans="1:6" x14ac:dyDescent="0.25">
      <c r="A2205" s="97" t="s">
        <v>4457</v>
      </c>
      <c r="B2205" s="98" t="s">
        <v>4458</v>
      </c>
      <c r="C2205" s="47"/>
      <c r="D2205" s="47"/>
      <c r="E2205" s="48"/>
      <c r="F2205" s="99" t="s">
        <v>4599</v>
      </c>
    </row>
    <row r="2206" spans="1:6" x14ac:dyDescent="0.25">
      <c r="A2206" s="92" t="s">
        <v>4459</v>
      </c>
      <c r="B2206" s="93" t="s">
        <v>4460</v>
      </c>
      <c r="C2206" s="94"/>
      <c r="D2206" s="94"/>
      <c r="E2206" s="95"/>
      <c r="F2206" s="96" t="s">
        <v>4599</v>
      </c>
    </row>
    <row r="2207" spans="1:6" x14ac:dyDescent="0.25">
      <c r="A2207" s="97" t="s">
        <v>4461</v>
      </c>
      <c r="B2207" s="98" t="s">
        <v>4462</v>
      </c>
      <c r="C2207" s="47"/>
      <c r="D2207" s="47"/>
      <c r="E2207" s="48"/>
      <c r="F2207" s="99" t="s">
        <v>4599</v>
      </c>
    </row>
    <row r="2208" spans="1:6" x14ac:dyDescent="0.25">
      <c r="A2208" s="92" t="s">
        <v>4463</v>
      </c>
      <c r="B2208" s="93" t="s">
        <v>4464</v>
      </c>
      <c r="C2208" s="94"/>
      <c r="D2208" s="94"/>
      <c r="E2208" s="95"/>
      <c r="F2208" s="96" t="s">
        <v>4599</v>
      </c>
    </row>
    <row r="2209" spans="1:6" x14ac:dyDescent="0.25">
      <c r="A2209" s="97" t="s">
        <v>4465</v>
      </c>
      <c r="B2209" s="98" t="s">
        <v>4466</v>
      </c>
      <c r="C2209" s="47"/>
      <c r="D2209" s="47"/>
      <c r="E2209" s="48"/>
      <c r="F2209" s="99" t="s">
        <v>4599</v>
      </c>
    </row>
    <row r="2210" spans="1:6" x14ac:dyDescent="0.25">
      <c r="A2210" s="92" t="s">
        <v>4467</v>
      </c>
      <c r="B2210" s="93" t="s">
        <v>4468</v>
      </c>
      <c r="C2210" s="94"/>
      <c r="D2210" s="94"/>
      <c r="E2210" s="95"/>
      <c r="F2210" s="96" t="s">
        <v>4599</v>
      </c>
    </row>
    <row r="2211" spans="1:6" x14ac:dyDescent="0.25">
      <c r="A2211" s="97" t="s">
        <v>4469</v>
      </c>
      <c r="B2211" s="98" t="s">
        <v>4470</v>
      </c>
      <c r="C2211" s="47"/>
      <c r="D2211" s="47"/>
      <c r="E2211" s="48"/>
      <c r="F2211" s="99" t="s">
        <v>4599</v>
      </c>
    </row>
    <row r="2212" spans="1:6" x14ac:dyDescent="0.25">
      <c r="A2212" s="92" t="s">
        <v>4471</v>
      </c>
      <c r="B2212" s="93" t="s">
        <v>4472</v>
      </c>
      <c r="C2212" s="94"/>
      <c r="D2212" s="94"/>
      <c r="E2212" s="95"/>
      <c r="F2212" s="96" t="s">
        <v>4599</v>
      </c>
    </row>
    <row r="2213" spans="1:6" x14ac:dyDescent="0.25">
      <c r="A2213" s="97" t="s">
        <v>4473</v>
      </c>
      <c r="B2213" s="98" t="s">
        <v>4474</v>
      </c>
      <c r="C2213" s="47"/>
      <c r="D2213" s="47"/>
      <c r="E2213" s="48"/>
      <c r="F2213" s="99" t="s">
        <v>4599</v>
      </c>
    </row>
    <row r="2214" spans="1:6" x14ac:dyDescent="0.25">
      <c r="A2214" s="92" t="s">
        <v>4475</v>
      </c>
      <c r="B2214" s="93" t="s">
        <v>4476</v>
      </c>
      <c r="C2214" s="94"/>
      <c r="D2214" s="94"/>
      <c r="E2214" s="95"/>
      <c r="F2214" s="96" t="s">
        <v>4599</v>
      </c>
    </row>
    <row r="2215" spans="1:6" x14ac:dyDescent="0.25">
      <c r="A2215" s="97" t="s">
        <v>4477</v>
      </c>
      <c r="B2215" s="98" t="s">
        <v>4478</v>
      </c>
      <c r="C2215" s="47"/>
      <c r="D2215" s="47"/>
      <c r="E2215" s="48"/>
      <c r="F2215" s="99" t="s">
        <v>4599</v>
      </c>
    </row>
    <row r="2216" spans="1:6" x14ac:dyDescent="0.25">
      <c r="A2216" s="92" t="s">
        <v>4479</v>
      </c>
      <c r="B2216" s="93" t="s">
        <v>4480</v>
      </c>
      <c r="C2216" s="94"/>
      <c r="D2216" s="94"/>
      <c r="E2216" s="95"/>
      <c r="F2216" s="96" t="s">
        <v>4599</v>
      </c>
    </row>
    <row r="2217" spans="1:6" x14ac:dyDescent="0.25">
      <c r="A2217" s="97" t="s">
        <v>4481</v>
      </c>
      <c r="B2217" s="98" t="s">
        <v>4482</v>
      </c>
      <c r="C2217" s="47"/>
      <c r="D2217" s="47"/>
      <c r="E2217" s="48"/>
      <c r="F2217" s="99" t="s">
        <v>4599</v>
      </c>
    </row>
    <row r="2218" spans="1:6" x14ac:dyDescent="0.25">
      <c r="A2218" s="92" t="s">
        <v>4483</v>
      </c>
      <c r="B2218" s="93" t="s">
        <v>4484</v>
      </c>
      <c r="C2218" s="94"/>
      <c r="D2218" s="94"/>
      <c r="E2218" s="95"/>
      <c r="F2218" s="96" t="s">
        <v>4599</v>
      </c>
    </row>
    <row r="2219" spans="1:6" x14ac:dyDescent="0.25">
      <c r="A2219" s="97" t="s">
        <v>4485</v>
      </c>
      <c r="B2219" s="98" t="s">
        <v>4486</v>
      </c>
      <c r="C2219" s="47"/>
      <c r="D2219" s="47"/>
      <c r="E2219" s="48"/>
      <c r="F2219" s="99" t="s">
        <v>4599</v>
      </c>
    </row>
    <row r="2220" spans="1:6" x14ac:dyDescent="0.25">
      <c r="A2220" s="92" t="s">
        <v>4487</v>
      </c>
      <c r="B2220" s="93" t="s">
        <v>4488</v>
      </c>
      <c r="C2220" s="94"/>
      <c r="D2220" s="94"/>
      <c r="E2220" s="95"/>
      <c r="F2220" s="96" t="s">
        <v>4599</v>
      </c>
    </row>
    <row r="2221" spans="1:6" x14ac:dyDescent="0.25">
      <c r="A2221" s="97" t="s">
        <v>4489</v>
      </c>
      <c r="B2221" s="98" t="s">
        <v>4490</v>
      </c>
      <c r="C2221" s="47"/>
      <c r="D2221" s="47"/>
      <c r="E2221" s="48"/>
      <c r="F2221" s="99" t="s">
        <v>4599</v>
      </c>
    </row>
    <row r="2222" spans="1:6" x14ac:dyDescent="0.25">
      <c r="A2222" s="92" t="s">
        <v>4491</v>
      </c>
      <c r="B2222" s="93" t="s">
        <v>4492</v>
      </c>
      <c r="C2222" s="94"/>
      <c r="D2222" s="94"/>
      <c r="E2222" s="95"/>
      <c r="F2222" s="96" t="s">
        <v>4599</v>
      </c>
    </row>
    <row r="2223" spans="1:6" x14ac:dyDescent="0.25">
      <c r="A2223" s="97" t="s">
        <v>4493</v>
      </c>
      <c r="B2223" s="98" t="s">
        <v>4494</v>
      </c>
      <c r="C2223" s="47"/>
      <c r="D2223" s="47"/>
      <c r="E2223" s="48"/>
      <c r="F2223" s="99" t="s">
        <v>4599</v>
      </c>
    </row>
    <row r="2224" spans="1:6" x14ac:dyDescent="0.25">
      <c r="A2224" s="92" t="s">
        <v>4495</v>
      </c>
      <c r="B2224" s="93" t="s">
        <v>4496</v>
      </c>
      <c r="C2224" s="94"/>
      <c r="D2224" s="94"/>
      <c r="E2224" s="95"/>
      <c r="F2224" s="96" t="s">
        <v>4599</v>
      </c>
    </row>
    <row r="2225" spans="1:6" x14ac:dyDescent="0.25">
      <c r="A2225" s="97" t="s">
        <v>4497</v>
      </c>
      <c r="B2225" s="98" t="s">
        <v>4498</v>
      </c>
      <c r="C2225" s="47"/>
      <c r="D2225" s="47"/>
      <c r="E2225" s="48"/>
      <c r="F2225" s="99" t="s">
        <v>4599</v>
      </c>
    </row>
    <row r="2226" spans="1:6" x14ac:dyDescent="0.25">
      <c r="A2226" s="92" t="s">
        <v>4499</v>
      </c>
      <c r="B2226" s="93" t="s">
        <v>4500</v>
      </c>
      <c r="C2226" s="94"/>
      <c r="D2226" s="94"/>
      <c r="E2226" s="95"/>
      <c r="F2226" s="96" t="s">
        <v>4599</v>
      </c>
    </row>
    <row r="2227" spans="1:6" x14ac:dyDescent="0.25">
      <c r="A2227" s="97" t="s">
        <v>4501</v>
      </c>
      <c r="B2227" s="98" t="s">
        <v>4502</v>
      </c>
      <c r="C2227" s="47"/>
      <c r="D2227" s="47"/>
      <c r="E2227" s="48"/>
      <c r="F2227" s="99" t="s">
        <v>4599</v>
      </c>
    </row>
    <row r="2228" spans="1:6" x14ac:dyDescent="0.25">
      <c r="A2228" s="92" t="s">
        <v>4503</v>
      </c>
      <c r="B2228" s="93" t="s">
        <v>4504</v>
      </c>
      <c r="C2228" s="94"/>
      <c r="D2228" s="94"/>
      <c r="E2228" s="95"/>
      <c r="F2228" s="96" t="s">
        <v>4599</v>
      </c>
    </row>
    <row r="2229" spans="1:6" x14ac:dyDescent="0.25">
      <c r="A2229" s="97" t="s">
        <v>4505</v>
      </c>
      <c r="B2229" s="98" t="s">
        <v>4506</v>
      </c>
      <c r="C2229" s="47"/>
      <c r="D2229" s="47"/>
      <c r="E2229" s="48"/>
      <c r="F2229" s="99" t="s">
        <v>4599</v>
      </c>
    </row>
    <row r="2230" spans="1:6" x14ac:dyDescent="0.25">
      <c r="A2230" s="92" t="s">
        <v>4507</v>
      </c>
      <c r="B2230" s="93" t="s">
        <v>4508</v>
      </c>
      <c r="C2230" s="94"/>
      <c r="D2230" s="94"/>
      <c r="E2230" s="95"/>
      <c r="F2230" s="96" t="s">
        <v>4599</v>
      </c>
    </row>
    <row r="2231" spans="1:6" x14ac:dyDescent="0.25">
      <c r="A2231" s="97" t="s">
        <v>4509</v>
      </c>
      <c r="B2231" s="98" t="s">
        <v>4510</v>
      </c>
      <c r="C2231" s="47"/>
      <c r="D2231" s="47"/>
      <c r="E2231" s="48"/>
      <c r="F2231" s="99" t="s">
        <v>4599</v>
      </c>
    </row>
    <row r="2232" spans="1:6" x14ac:dyDescent="0.25">
      <c r="A2232" s="92" t="s">
        <v>4511</v>
      </c>
      <c r="B2232" s="93" t="s">
        <v>4512</v>
      </c>
      <c r="C2232" s="94"/>
      <c r="D2232" s="94"/>
      <c r="E2232" s="95"/>
      <c r="F2232" s="96" t="s">
        <v>4599</v>
      </c>
    </row>
    <row r="2233" spans="1:6" x14ac:dyDescent="0.25">
      <c r="A2233" s="97" t="s">
        <v>4513</v>
      </c>
      <c r="B2233" s="98" t="s">
        <v>4514</v>
      </c>
      <c r="C2233" s="47"/>
      <c r="D2233" s="47"/>
      <c r="E2233" s="48"/>
      <c r="F2233" s="99" t="s">
        <v>4599</v>
      </c>
    </row>
    <row r="2234" spans="1:6" x14ac:dyDescent="0.25">
      <c r="A2234" s="92" t="s">
        <v>4515</v>
      </c>
      <c r="B2234" s="93" t="s">
        <v>4516</v>
      </c>
      <c r="C2234" s="94"/>
      <c r="D2234" s="94"/>
      <c r="E2234" s="95"/>
      <c r="F2234" s="96" t="s">
        <v>4599</v>
      </c>
    </row>
    <row r="2235" spans="1:6" x14ac:dyDescent="0.25">
      <c r="A2235" s="97" t="s">
        <v>4517</v>
      </c>
      <c r="B2235" s="98" t="s">
        <v>4518</v>
      </c>
      <c r="C2235" s="47"/>
      <c r="D2235" s="47"/>
      <c r="E2235" s="48"/>
      <c r="F2235" s="99" t="s">
        <v>4599</v>
      </c>
    </row>
    <row r="2236" spans="1:6" x14ac:dyDescent="0.25">
      <c r="A2236" s="92" t="s">
        <v>4519</v>
      </c>
      <c r="B2236" s="93" t="s">
        <v>4520</v>
      </c>
      <c r="C2236" s="94"/>
      <c r="D2236" s="94"/>
      <c r="E2236" s="95"/>
      <c r="F2236" s="96" t="s">
        <v>4599</v>
      </c>
    </row>
    <row r="2237" spans="1:6" x14ac:dyDescent="0.25">
      <c r="A2237" s="97" t="s">
        <v>4521</v>
      </c>
      <c r="B2237" s="98" t="s">
        <v>4522</v>
      </c>
      <c r="C2237" s="47"/>
      <c r="D2237" s="47"/>
      <c r="E2237" s="48"/>
      <c r="F2237" s="99" t="s">
        <v>4599</v>
      </c>
    </row>
    <row r="2238" spans="1:6" x14ac:dyDescent="0.25">
      <c r="A2238" s="92" t="s">
        <v>4523</v>
      </c>
      <c r="B2238" s="93" t="s">
        <v>4524</v>
      </c>
      <c r="C2238" s="94"/>
      <c r="D2238" s="94"/>
      <c r="E2238" s="95"/>
      <c r="F2238" s="96" t="s">
        <v>4599</v>
      </c>
    </row>
    <row r="2239" spans="1:6" x14ac:dyDescent="0.25">
      <c r="A2239" s="97" t="s">
        <v>4525</v>
      </c>
      <c r="B2239" s="98" t="s">
        <v>4526</v>
      </c>
      <c r="C2239" s="47"/>
      <c r="D2239" s="47"/>
      <c r="E2239" s="48"/>
      <c r="F2239" s="99" t="s">
        <v>4599</v>
      </c>
    </row>
    <row r="2240" spans="1:6" x14ac:dyDescent="0.25">
      <c r="A2240" s="92" t="s">
        <v>4527</v>
      </c>
      <c r="B2240" s="93" t="s">
        <v>4528</v>
      </c>
      <c r="C2240" s="94"/>
      <c r="D2240" s="94"/>
      <c r="E2240" s="95"/>
      <c r="F2240" s="96" t="s">
        <v>4599</v>
      </c>
    </row>
    <row r="2241" spans="1:6" x14ac:dyDescent="0.25">
      <c r="A2241" s="97" t="s">
        <v>4529</v>
      </c>
      <c r="B2241" s="98" t="s">
        <v>4530</v>
      </c>
      <c r="C2241" s="47"/>
      <c r="D2241" s="47"/>
      <c r="E2241" s="48"/>
      <c r="F2241" s="99" t="s">
        <v>4599</v>
      </c>
    </row>
    <row r="2242" spans="1:6" x14ac:dyDescent="0.25">
      <c r="A2242" s="92" t="s">
        <v>4531</v>
      </c>
      <c r="B2242" s="93" t="s">
        <v>4532</v>
      </c>
      <c r="C2242" s="94"/>
      <c r="D2242" s="94"/>
      <c r="E2242" s="95"/>
      <c r="F2242" s="96" t="s">
        <v>4599</v>
      </c>
    </row>
    <row r="2243" spans="1:6" x14ac:dyDescent="0.25">
      <c r="A2243" s="97" t="s">
        <v>4533</v>
      </c>
      <c r="B2243" s="98" t="s">
        <v>4534</v>
      </c>
      <c r="C2243" s="47"/>
      <c r="D2243" s="47"/>
      <c r="E2243" s="48"/>
      <c r="F2243" s="99" t="s">
        <v>4599</v>
      </c>
    </row>
    <row r="2244" spans="1:6" x14ac:dyDescent="0.25">
      <c r="A2244" s="92" t="s">
        <v>4535</v>
      </c>
      <c r="B2244" s="93" t="s">
        <v>4536</v>
      </c>
      <c r="C2244" s="94"/>
      <c r="D2244" s="94"/>
      <c r="E2244" s="95"/>
      <c r="F2244" s="96" t="s">
        <v>4599</v>
      </c>
    </row>
    <row r="2245" spans="1:6" x14ac:dyDescent="0.25">
      <c r="A2245" s="97" t="s">
        <v>4537</v>
      </c>
      <c r="B2245" s="98" t="s">
        <v>4538</v>
      </c>
      <c r="C2245" s="47"/>
      <c r="D2245" s="47"/>
      <c r="E2245" s="48"/>
      <c r="F2245" s="99" t="s">
        <v>4599</v>
      </c>
    </row>
    <row r="2246" spans="1:6" x14ac:dyDescent="0.25">
      <c r="A2246" s="92" t="s">
        <v>4539</v>
      </c>
      <c r="B2246" s="93" t="s">
        <v>4540</v>
      </c>
      <c r="C2246" s="94"/>
      <c r="D2246" s="94"/>
      <c r="E2246" s="95"/>
      <c r="F2246" s="96" t="s">
        <v>4599</v>
      </c>
    </row>
    <row r="2247" spans="1:6" x14ac:dyDescent="0.25">
      <c r="A2247" s="97" t="s">
        <v>4541</v>
      </c>
      <c r="B2247" s="98" t="s">
        <v>4542</v>
      </c>
      <c r="C2247" s="47"/>
      <c r="D2247" s="47"/>
      <c r="E2247" s="48"/>
      <c r="F2247" s="99" t="s">
        <v>4599</v>
      </c>
    </row>
    <row r="2248" spans="1:6" x14ac:dyDescent="0.25">
      <c r="A2248" s="92" t="s">
        <v>4543</v>
      </c>
      <c r="B2248" s="93" t="s">
        <v>4544</v>
      </c>
      <c r="C2248" s="94"/>
      <c r="D2248" s="94"/>
      <c r="E2248" s="95"/>
      <c r="F2248" s="96" t="s">
        <v>4599</v>
      </c>
    </row>
    <row r="2249" spans="1:6" x14ac:dyDescent="0.25">
      <c r="A2249" s="97" t="s">
        <v>4545</v>
      </c>
      <c r="B2249" s="98" t="s">
        <v>4546</v>
      </c>
      <c r="C2249" s="47"/>
      <c r="D2249" s="47"/>
      <c r="E2249" s="48"/>
      <c r="F2249" s="99" t="s">
        <v>4599</v>
      </c>
    </row>
    <row r="2250" spans="1:6" x14ac:dyDescent="0.25">
      <c r="A2250" s="92" t="s">
        <v>4547</v>
      </c>
      <c r="B2250" s="93" t="s">
        <v>4548</v>
      </c>
      <c r="C2250" s="94"/>
      <c r="D2250" s="94"/>
      <c r="E2250" s="95"/>
      <c r="F2250" s="96" t="s">
        <v>4599</v>
      </c>
    </row>
    <row r="2251" spans="1:6" x14ac:dyDescent="0.25">
      <c r="A2251" s="97" t="s">
        <v>4549</v>
      </c>
      <c r="B2251" s="98" t="s">
        <v>4550</v>
      </c>
      <c r="C2251" s="47"/>
      <c r="D2251" s="47"/>
      <c r="E2251" s="48"/>
      <c r="F2251" s="99" t="s">
        <v>4599</v>
      </c>
    </row>
    <row r="2252" spans="1:6" x14ac:dyDescent="0.25">
      <c r="A2252" s="92" t="s">
        <v>4551</v>
      </c>
      <c r="B2252" s="93" t="s">
        <v>4552</v>
      </c>
      <c r="C2252" s="94"/>
      <c r="D2252" s="94"/>
      <c r="E2252" s="95"/>
      <c r="F2252" s="96" t="s">
        <v>4599</v>
      </c>
    </row>
    <row r="2253" spans="1:6" x14ac:dyDescent="0.25">
      <c r="A2253" s="97" t="s">
        <v>4553</v>
      </c>
      <c r="B2253" s="98" t="s">
        <v>4554</v>
      </c>
      <c r="C2253" s="47"/>
      <c r="D2253" s="47"/>
      <c r="E2253" s="48"/>
      <c r="F2253" s="99" t="s">
        <v>4599</v>
      </c>
    </row>
    <row r="2254" spans="1:6" x14ac:dyDescent="0.25">
      <c r="A2254" s="92" t="s">
        <v>4555</v>
      </c>
      <c r="B2254" s="93" t="s">
        <v>4556</v>
      </c>
      <c r="C2254" s="94"/>
      <c r="D2254" s="94"/>
      <c r="E2254" s="95"/>
      <c r="F2254" s="96" t="s">
        <v>4599</v>
      </c>
    </row>
    <row r="2255" spans="1:6" x14ac:dyDescent="0.25">
      <c r="A2255" s="97" t="s">
        <v>4557</v>
      </c>
      <c r="B2255" s="98" t="s">
        <v>4558</v>
      </c>
      <c r="C2255" s="47"/>
      <c r="D2255" s="47"/>
      <c r="E2255" s="48"/>
      <c r="F2255" s="99" t="s">
        <v>4599</v>
      </c>
    </row>
    <row r="2256" spans="1:6" x14ac:dyDescent="0.25">
      <c r="A2256" s="92" t="s">
        <v>4559</v>
      </c>
      <c r="B2256" s="93" t="s">
        <v>4560</v>
      </c>
      <c r="C2256" s="94"/>
      <c r="D2256" s="94"/>
      <c r="E2256" s="95"/>
      <c r="F2256" s="96" t="s">
        <v>4599</v>
      </c>
    </row>
    <row r="2257" spans="1:6" x14ac:dyDescent="0.25">
      <c r="A2257" s="97" t="s">
        <v>4561</v>
      </c>
      <c r="B2257" s="98" t="s">
        <v>4562</v>
      </c>
      <c r="C2257" s="47"/>
      <c r="D2257" s="47"/>
      <c r="E2257" s="48"/>
      <c r="F2257" s="99" t="s">
        <v>4599</v>
      </c>
    </row>
    <row r="2258" spans="1:6" x14ac:dyDescent="0.25">
      <c r="A2258" s="92" t="s">
        <v>4563</v>
      </c>
      <c r="B2258" s="93" t="s">
        <v>4564</v>
      </c>
      <c r="C2258" s="94"/>
      <c r="D2258" s="94"/>
      <c r="E2258" s="95"/>
      <c r="F2258" s="96" t="s">
        <v>4599</v>
      </c>
    </row>
    <row r="2259" spans="1:6" x14ac:dyDescent="0.25">
      <c r="A2259" s="97" t="s">
        <v>4565</v>
      </c>
      <c r="B2259" s="98" t="s">
        <v>4566</v>
      </c>
      <c r="C2259" s="47"/>
      <c r="D2259" s="47"/>
      <c r="E2259" s="48"/>
      <c r="F2259" s="99" t="s">
        <v>4599</v>
      </c>
    </row>
    <row r="2260" spans="1:6" x14ac:dyDescent="0.25">
      <c r="A2260" s="92" t="s">
        <v>4567</v>
      </c>
      <c r="B2260" s="93" t="s">
        <v>4568</v>
      </c>
      <c r="C2260" s="94"/>
      <c r="D2260" s="94"/>
      <c r="E2260" s="95"/>
      <c r="F2260" s="96" t="s">
        <v>4599</v>
      </c>
    </row>
    <row r="2261" spans="1:6" x14ac:dyDescent="0.25">
      <c r="A2261" s="97" t="s">
        <v>4569</v>
      </c>
      <c r="B2261" s="98" t="s">
        <v>4570</v>
      </c>
      <c r="C2261" s="47"/>
      <c r="D2261" s="47"/>
      <c r="E2261" s="48"/>
      <c r="F2261" s="99" t="s">
        <v>4599</v>
      </c>
    </row>
    <row r="2262" spans="1:6" x14ac:dyDescent="0.25">
      <c r="A2262" s="92" t="s">
        <v>4571</v>
      </c>
      <c r="B2262" s="93" t="s">
        <v>4572</v>
      </c>
      <c r="C2262" s="94"/>
      <c r="D2262" s="94"/>
      <c r="E2262" s="95"/>
      <c r="F2262" s="96" t="s">
        <v>4599</v>
      </c>
    </row>
    <row r="2263" spans="1:6" x14ac:dyDescent="0.25">
      <c r="A2263" s="97" t="s">
        <v>4573</v>
      </c>
      <c r="B2263" s="98" t="s">
        <v>4574</v>
      </c>
      <c r="C2263" s="47"/>
      <c r="D2263" s="47"/>
      <c r="E2263" s="48"/>
      <c r="F2263" s="99" t="s">
        <v>4599</v>
      </c>
    </row>
    <row r="2264" spans="1:6" x14ac:dyDescent="0.25">
      <c r="A2264" s="92" t="s">
        <v>4575</v>
      </c>
      <c r="B2264" s="93" t="s">
        <v>4576</v>
      </c>
      <c r="C2264" s="94"/>
      <c r="D2264" s="94"/>
      <c r="E2264" s="95"/>
      <c r="F2264" s="96" t="s">
        <v>4599</v>
      </c>
    </row>
    <row r="2265" spans="1:6" x14ac:dyDescent="0.25">
      <c r="A2265" s="97" t="s">
        <v>4577</v>
      </c>
      <c r="B2265" s="98" t="s">
        <v>4578</v>
      </c>
      <c r="C2265" s="47"/>
      <c r="D2265" s="47"/>
      <c r="E2265" s="48"/>
      <c r="F2265" s="99" t="s">
        <v>4599</v>
      </c>
    </row>
    <row r="2266" spans="1:6" x14ac:dyDescent="0.25">
      <c r="A2266" s="92" t="s">
        <v>4579</v>
      </c>
      <c r="B2266" s="93" t="s">
        <v>4580</v>
      </c>
      <c r="C2266" s="94"/>
      <c r="D2266" s="94"/>
      <c r="E2266" s="95"/>
      <c r="F2266" s="96" t="s">
        <v>4599</v>
      </c>
    </row>
    <row r="2267" spans="1:6" x14ac:dyDescent="0.25">
      <c r="A2267" s="97" t="s">
        <v>4581</v>
      </c>
      <c r="B2267" s="98" t="s">
        <v>4582</v>
      </c>
      <c r="C2267" s="47"/>
      <c r="D2267" s="47"/>
      <c r="E2267" s="48"/>
      <c r="F2267" s="99" t="s">
        <v>4599</v>
      </c>
    </row>
    <row r="2268" spans="1:6" x14ac:dyDescent="0.25">
      <c r="A2268" s="92" t="s">
        <v>4583</v>
      </c>
      <c r="B2268" s="93" t="s">
        <v>4584</v>
      </c>
      <c r="C2268" s="94"/>
      <c r="D2268" s="94"/>
      <c r="E2268" s="95"/>
      <c r="F2268" s="96" t="s">
        <v>4599</v>
      </c>
    </row>
    <row r="2269" spans="1:6" x14ac:dyDescent="0.25">
      <c r="A2269" s="97" t="s">
        <v>4585</v>
      </c>
      <c r="B2269" s="98" t="s">
        <v>4586</v>
      </c>
      <c r="C2269" s="47"/>
      <c r="D2269" s="47"/>
      <c r="E2269" s="48"/>
      <c r="F2269" s="99" t="s">
        <v>4599</v>
      </c>
    </row>
    <row r="2270" spans="1:6" x14ac:dyDescent="0.25">
      <c r="A2270" s="92" t="s">
        <v>4587</v>
      </c>
      <c r="B2270" s="93" t="s">
        <v>4588</v>
      </c>
      <c r="C2270" s="94"/>
      <c r="D2270" s="94"/>
      <c r="E2270" s="95"/>
      <c r="F2270" s="96" t="s">
        <v>4599</v>
      </c>
    </row>
    <row r="2271" spans="1:6" x14ac:dyDescent="0.25">
      <c r="A2271" s="97" t="s">
        <v>4589</v>
      </c>
      <c r="B2271" s="98" t="s">
        <v>4590</v>
      </c>
      <c r="C2271" s="47"/>
      <c r="D2271" s="47"/>
      <c r="E2271" s="48"/>
      <c r="F2271" s="99" t="s">
        <v>4599</v>
      </c>
    </row>
    <row r="2272" spans="1:6" x14ac:dyDescent="0.25">
      <c r="A2272" s="92" t="s">
        <v>4591</v>
      </c>
      <c r="B2272" s="93" t="s">
        <v>4592</v>
      </c>
      <c r="C2272" s="94"/>
      <c r="D2272" s="94"/>
      <c r="E2272" s="95"/>
      <c r="F2272" s="96" t="s">
        <v>4599</v>
      </c>
    </row>
    <row r="2273" spans="1:6" x14ac:dyDescent="0.25">
      <c r="A2273" s="97" t="s">
        <v>4593</v>
      </c>
      <c r="B2273" s="98" t="s">
        <v>4594</v>
      </c>
      <c r="C2273" s="47"/>
      <c r="D2273" s="47"/>
      <c r="E2273" s="48"/>
      <c r="F2273" s="99" t="s">
        <v>4599</v>
      </c>
    </row>
    <row r="2274" spans="1:6" x14ac:dyDescent="0.25">
      <c r="A2274" s="92" t="s">
        <v>4595</v>
      </c>
      <c r="B2274" s="93" t="s">
        <v>4596</v>
      </c>
      <c r="C2274" s="94"/>
      <c r="D2274" s="94"/>
      <c r="E2274" s="95"/>
      <c r="F2274" s="96" t="s">
        <v>4599</v>
      </c>
    </row>
    <row r="2275" spans="1:6" x14ac:dyDescent="0.25">
      <c r="A2275" s="97" t="s">
        <v>4597</v>
      </c>
      <c r="B2275" s="98" t="s">
        <v>4598</v>
      </c>
      <c r="C2275" s="47"/>
      <c r="D2275" s="47"/>
      <c r="E2275" s="48"/>
      <c r="F2275" s="100" t="s">
        <v>4599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reportForm">
              <controlPr defaultSize="0" print="0" autoFill="0" autoPict="0" macro="[0]!ShowExpiryForm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I1041"/>
  <sheetViews>
    <sheetView showGridLines="0" workbookViewId="0">
      <selection activeCell="H23" sqref="H23"/>
    </sheetView>
  </sheetViews>
  <sheetFormatPr defaultRowHeight="15" x14ac:dyDescent="0.25"/>
  <cols>
    <col min="1" max="1" width="10" bestFit="1" customWidth="1"/>
    <col min="2" max="2" width="43.625" bestFit="1" customWidth="1"/>
    <col min="3" max="3" width="17.625" bestFit="1" customWidth="1"/>
    <col min="4" max="4" width="15.625" bestFit="1" customWidth="1"/>
    <col min="5" max="5" width="11" bestFit="1" customWidth="1"/>
    <col min="6" max="6" width="10.125" bestFit="1" customWidth="1"/>
    <col min="7" max="7" width="12.75" bestFit="1" customWidth="1"/>
    <col min="8" max="8" width="12.5" bestFit="1" customWidth="1"/>
    <col min="9" max="9" width="9.875" bestFit="1" customWidth="1"/>
  </cols>
  <sheetData>
    <row r="1" spans="1:9" x14ac:dyDescent="0.25">
      <c r="A1" s="88" t="s">
        <v>2</v>
      </c>
      <c r="B1" s="89" t="s">
        <v>3</v>
      </c>
      <c r="C1" s="88" t="s">
        <v>4</v>
      </c>
      <c r="D1" s="88" t="s">
        <v>5</v>
      </c>
      <c r="E1" s="90" t="s">
        <v>10</v>
      </c>
      <c r="F1" s="91" t="s">
        <v>21</v>
      </c>
      <c r="G1" s="88" t="s">
        <v>8</v>
      </c>
      <c r="H1" s="88" t="s">
        <v>9</v>
      </c>
      <c r="I1" s="101" t="s">
        <v>7</v>
      </c>
    </row>
    <row r="2" spans="1:9" x14ac:dyDescent="0.25">
      <c r="A2" s="97" t="s">
        <v>3705</v>
      </c>
      <c r="B2" s="98" t="s">
        <v>3706</v>
      </c>
      <c r="C2" s="47"/>
      <c r="D2" s="47"/>
      <c r="E2" s="48"/>
      <c r="F2" s="99">
        <v>44165</v>
      </c>
      <c r="G2" s="47"/>
      <c r="H2" s="112">
        <v>0.05</v>
      </c>
      <c r="I2" s="113">
        <v>21</v>
      </c>
    </row>
    <row r="3" spans="1:9" x14ac:dyDescent="0.25">
      <c r="A3" s="92" t="s">
        <v>985</v>
      </c>
      <c r="B3" s="93" t="s">
        <v>986</v>
      </c>
      <c r="C3" s="94"/>
      <c r="D3" s="94"/>
      <c r="E3" s="95"/>
      <c r="F3" s="96">
        <v>44255</v>
      </c>
      <c r="G3" s="94"/>
      <c r="H3" s="110">
        <v>0.28999999999999998</v>
      </c>
      <c r="I3" s="111">
        <v>1</v>
      </c>
    </row>
    <row r="4" spans="1:9" x14ac:dyDescent="0.25">
      <c r="A4" s="97" t="s">
        <v>1422</v>
      </c>
      <c r="B4" s="98" t="s">
        <v>1423</v>
      </c>
      <c r="C4" s="47"/>
      <c r="D4" s="47"/>
      <c r="E4" s="48"/>
      <c r="F4" s="99">
        <v>44195</v>
      </c>
      <c r="G4" s="47"/>
      <c r="H4" s="112">
        <v>0.3</v>
      </c>
      <c r="I4" s="113">
        <v>6.99</v>
      </c>
    </row>
    <row r="5" spans="1:9" x14ac:dyDescent="0.25">
      <c r="A5" s="92" t="s">
        <v>4327</v>
      </c>
      <c r="B5" s="93" t="s">
        <v>4328</v>
      </c>
      <c r="C5" s="94"/>
      <c r="D5" s="94"/>
      <c r="E5" s="95"/>
      <c r="F5" s="96">
        <v>44012</v>
      </c>
      <c r="G5" s="94"/>
      <c r="H5" s="110">
        <v>0.47</v>
      </c>
      <c r="I5" s="111">
        <v>19</v>
      </c>
    </row>
    <row r="6" spans="1:9" x14ac:dyDescent="0.25">
      <c r="A6" s="97" t="s">
        <v>1328</v>
      </c>
      <c r="B6" s="98" t="s">
        <v>1329</v>
      </c>
      <c r="C6" s="47"/>
      <c r="D6" s="47"/>
      <c r="E6" s="48"/>
      <c r="F6" s="99">
        <v>44180</v>
      </c>
      <c r="G6" s="47"/>
      <c r="H6" s="112">
        <v>0.5</v>
      </c>
      <c r="I6" s="113">
        <v>1</v>
      </c>
    </row>
    <row r="7" spans="1:9" x14ac:dyDescent="0.25">
      <c r="A7" s="92" t="s">
        <v>2733</v>
      </c>
      <c r="B7" s="93" t="s">
        <v>2734</v>
      </c>
      <c r="C7" s="94"/>
      <c r="D7" s="94"/>
      <c r="E7" s="95"/>
      <c r="F7" s="96">
        <v>43891</v>
      </c>
      <c r="G7" s="94"/>
      <c r="H7" s="110">
        <v>0.5</v>
      </c>
      <c r="I7" s="111">
        <v>1</v>
      </c>
    </row>
    <row r="8" spans="1:9" x14ac:dyDescent="0.25">
      <c r="A8" s="92" t="s">
        <v>1388</v>
      </c>
      <c r="B8" s="93" t="s">
        <v>1389</v>
      </c>
      <c r="C8" s="94"/>
      <c r="D8" s="94"/>
      <c r="E8" s="95"/>
      <c r="F8" s="96">
        <v>43967</v>
      </c>
      <c r="G8" s="94"/>
      <c r="H8" s="110">
        <v>0.57999999999999996</v>
      </c>
      <c r="I8" s="111">
        <v>1</v>
      </c>
    </row>
    <row r="9" spans="1:9" x14ac:dyDescent="0.25">
      <c r="A9" s="92" t="s">
        <v>4551</v>
      </c>
      <c r="B9" s="93" t="s">
        <v>4552</v>
      </c>
      <c r="C9" s="94"/>
      <c r="D9" s="94"/>
      <c r="E9" s="95"/>
      <c r="F9" s="96">
        <v>44012</v>
      </c>
      <c r="G9" s="94"/>
      <c r="H9" s="110">
        <v>0.65</v>
      </c>
      <c r="I9" s="111">
        <v>1</v>
      </c>
    </row>
    <row r="10" spans="1:9" x14ac:dyDescent="0.25">
      <c r="A10" s="92" t="s">
        <v>2967</v>
      </c>
      <c r="B10" s="93" t="s">
        <v>2968</v>
      </c>
      <c r="C10" s="94"/>
      <c r="D10" s="94"/>
      <c r="E10" s="95"/>
      <c r="F10" s="96">
        <v>44195</v>
      </c>
      <c r="G10" s="94"/>
      <c r="H10" s="110">
        <v>0.67</v>
      </c>
      <c r="I10" s="111">
        <v>22</v>
      </c>
    </row>
    <row r="11" spans="1:9" x14ac:dyDescent="0.25">
      <c r="A11" s="97" t="s">
        <v>2041</v>
      </c>
      <c r="B11" s="98" t="s">
        <v>2042</v>
      </c>
      <c r="C11" s="47"/>
      <c r="D11" s="47"/>
      <c r="E11" s="48"/>
      <c r="F11" s="99">
        <v>43831</v>
      </c>
      <c r="G11" s="47"/>
      <c r="H11" s="112">
        <v>0.73</v>
      </c>
      <c r="I11" s="113">
        <v>1</v>
      </c>
    </row>
    <row r="12" spans="1:9" x14ac:dyDescent="0.25">
      <c r="A12" s="97" t="s">
        <v>1937</v>
      </c>
      <c r="B12" s="98" t="s">
        <v>1938</v>
      </c>
      <c r="C12" s="47"/>
      <c r="D12" s="47"/>
      <c r="E12" s="48"/>
      <c r="F12" s="99">
        <v>44256</v>
      </c>
      <c r="G12" s="47"/>
      <c r="H12" s="112">
        <v>0.88</v>
      </c>
      <c r="I12" s="113">
        <v>1</v>
      </c>
    </row>
    <row r="13" spans="1:9" x14ac:dyDescent="0.25">
      <c r="A13" s="97" t="s">
        <v>325</v>
      </c>
      <c r="B13" s="98" t="s">
        <v>326</v>
      </c>
      <c r="C13" s="47"/>
      <c r="D13" s="47"/>
      <c r="E13" s="48"/>
      <c r="F13" s="99">
        <v>43831</v>
      </c>
      <c r="G13" s="47"/>
      <c r="H13" s="112">
        <v>1</v>
      </c>
      <c r="I13" s="113">
        <v>1</v>
      </c>
    </row>
    <row r="14" spans="1:9" x14ac:dyDescent="0.25">
      <c r="A14" s="92" t="s">
        <v>359</v>
      </c>
      <c r="B14" s="93" t="s">
        <v>360</v>
      </c>
      <c r="C14" s="94"/>
      <c r="D14" s="94"/>
      <c r="E14" s="95"/>
      <c r="F14" s="96">
        <v>44429</v>
      </c>
      <c r="G14" s="94"/>
      <c r="H14" s="110">
        <v>1</v>
      </c>
      <c r="I14" s="111">
        <v>0</v>
      </c>
    </row>
    <row r="15" spans="1:9" x14ac:dyDescent="0.25">
      <c r="A15" s="92" t="s">
        <v>769</v>
      </c>
      <c r="B15" s="93" t="s">
        <v>770</v>
      </c>
      <c r="C15" s="94"/>
      <c r="D15" s="94"/>
      <c r="E15" s="95"/>
      <c r="F15" s="96">
        <v>44109</v>
      </c>
      <c r="G15" s="94"/>
      <c r="H15" s="110">
        <v>1</v>
      </c>
      <c r="I15" s="111">
        <v>1</v>
      </c>
    </row>
    <row r="16" spans="1:9" x14ac:dyDescent="0.25">
      <c r="A16" s="92" t="s">
        <v>1036</v>
      </c>
      <c r="B16" s="93" t="s">
        <v>1037</v>
      </c>
      <c r="C16" s="94"/>
      <c r="D16" s="94"/>
      <c r="E16" s="95"/>
      <c r="F16" s="96">
        <v>44012</v>
      </c>
      <c r="G16" s="94"/>
      <c r="H16" s="110">
        <v>1</v>
      </c>
      <c r="I16" s="111">
        <v>1</v>
      </c>
    </row>
    <row r="17" spans="1:9" x14ac:dyDescent="0.25">
      <c r="A17" s="97" t="s">
        <v>1560</v>
      </c>
      <c r="B17" s="98" t="s">
        <v>1561</v>
      </c>
      <c r="C17" s="47"/>
      <c r="D17" s="47"/>
      <c r="E17" s="48"/>
      <c r="F17" s="99">
        <v>44470</v>
      </c>
      <c r="G17" s="47"/>
      <c r="H17" s="112">
        <v>1</v>
      </c>
      <c r="I17" s="113">
        <v>1</v>
      </c>
    </row>
    <row r="18" spans="1:9" x14ac:dyDescent="0.25">
      <c r="A18" s="97" t="s">
        <v>1568</v>
      </c>
      <c r="B18" s="98" t="s">
        <v>1569</v>
      </c>
      <c r="C18" s="47"/>
      <c r="D18" s="47"/>
      <c r="E18" s="48"/>
      <c r="F18" s="99">
        <v>44774</v>
      </c>
      <c r="G18" s="47"/>
      <c r="H18" s="112">
        <v>1</v>
      </c>
      <c r="I18" s="113">
        <v>1</v>
      </c>
    </row>
    <row r="19" spans="1:9" x14ac:dyDescent="0.25">
      <c r="A19" s="92" t="s">
        <v>1953</v>
      </c>
      <c r="B19" s="93" t="s">
        <v>1954</v>
      </c>
      <c r="C19" s="94"/>
      <c r="D19" s="94"/>
      <c r="E19" s="95"/>
      <c r="F19" s="96">
        <v>44195</v>
      </c>
      <c r="G19" s="94"/>
      <c r="H19" s="110">
        <v>1</v>
      </c>
      <c r="I19" s="111">
        <v>1</v>
      </c>
    </row>
    <row r="20" spans="1:9" x14ac:dyDescent="0.25">
      <c r="A20" s="97" t="s">
        <v>2093</v>
      </c>
      <c r="B20" s="98" t="s">
        <v>2094</v>
      </c>
      <c r="C20" s="47"/>
      <c r="D20" s="47"/>
      <c r="E20" s="48"/>
      <c r="F20" s="99">
        <v>44105</v>
      </c>
      <c r="G20" s="47"/>
      <c r="H20" s="112">
        <v>1</v>
      </c>
      <c r="I20" s="113">
        <v>-41</v>
      </c>
    </row>
    <row r="21" spans="1:9" x14ac:dyDescent="0.25">
      <c r="A21" s="97" t="s">
        <v>2173</v>
      </c>
      <c r="B21" s="98" t="s">
        <v>2174</v>
      </c>
      <c r="C21" s="47"/>
      <c r="D21" s="47"/>
      <c r="E21" s="48"/>
      <c r="F21" s="99">
        <v>44742</v>
      </c>
      <c r="G21" s="47"/>
      <c r="H21" s="112">
        <v>1</v>
      </c>
      <c r="I21" s="113">
        <v>0</v>
      </c>
    </row>
    <row r="22" spans="1:9" x14ac:dyDescent="0.25">
      <c r="A22" s="97" t="s">
        <v>2243</v>
      </c>
      <c r="B22" s="98" t="s">
        <v>2244</v>
      </c>
      <c r="C22" s="47"/>
      <c r="D22" s="47"/>
      <c r="E22" s="48"/>
      <c r="F22" s="99">
        <v>44255</v>
      </c>
      <c r="G22" s="47"/>
      <c r="H22" s="112">
        <v>1</v>
      </c>
      <c r="I22" s="113">
        <v>1</v>
      </c>
    </row>
    <row r="23" spans="1:9" x14ac:dyDescent="0.25">
      <c r="A23" s="97" t="s">
        <v>2303</v>
      </c>
      <c r="B23" s="98" t="s">
        <v>2304</v>
      </c>
      <c r="C23" s="47"/>
      <c r="D23" s="47"/>
      <c r="E23" s="48"/>
      <c r="F23" s="99">
        <v>43832</v>
      </c>
      <c r="G23" s="47"/>
      <c r="H23" s="112">
        <v>1</v>
      </c>
      <c r="I23" s="113">
        <v>1</v>
      </c>
    </row>
    <row r="24" spans="1:9" x14ac:dyDescent="0.25">
      <c r="A24" s="97" t="s">
        <v>3071</v>
      </c>
      <c r="B24" s="98" t="s">
        <v>3072</v>
      </c>
      <c r="C24" s="47"/>
      <c r="D24" s="47"/>
      <c r="E24" s="48"/>
      <c r="F24" s="99">
        <v>44255</v>
      </c>
      <c r="G24" s="47"/>
      <c r="H24" s="112">
        <v>1</v>
      </c>
      <c r="I24" s="113">
        <v>75</v>
      </c>
    </row>
    <row r="25" spans="1:9" x14ac:dyDescent="0.25">
      <c r="A25" s="92" t="s">
        <v>3165</v>
      </c>
      <c r="B25" s="93" t="s">
        <v>3166</v>
      </c>
      <c r="C25" s="94"/>
      <c r="D25" s="94"/>
      <c r="E25" s="95"/>
      <c r="F25" s="96">
        <v>44073</v>
      </c>
      <c r="G25" s="94"/>
      <c r="H25" s="110">
        <v>1</v>
      </c>
      <c r="I25" s="111">
        <v>48</v>
      </c>
    </row>
    <row r="26" spans="1:9" x14ac:dyDescent="0.25">
      <c r="A26" s="97" t="s">
        <v>3977</v>
      </c>
      <c r="B26" s="98" t="s">
        <v>3978</v>
      </c>
      <c r="C26" s="47"/>
      <c r="D26" s="47"/>
      <c r="E26" s="48"/>
      <c r="F26" s="99">
        <v>44352</v>
      </c>
      <c r="G26" s="47"/>
      <c r="H26" s="112">
        <v>1</v>
      </c>
      <c r="I26" s="113">
        <v>-5.88</v>
      </c>
    </row>
    <row r="27" spans="1:9" x14ac:dyDescent="0.25">
      <c r="A27" s="97" t="s">
        <v>4271</v>
      </c>
      <c r="B27" s="98" t="s">
        <v>4272</v>
      </c>
      <c r="C27" s="47"/>
      <c r="D27" s="47"/>
      <c r="E27" s="48"/>
      <c r="F27" s="99">
        <v>43981</v>
      </c>
      <c r="G27" s="47"/>
      <c r="H27" s="112">
        <v>1</v>
      </c>
      <c r="I27" s="113">
        <v>1.19</v>
      </c>
    </row>
    <row r="28" spans="1:9" x14ac:dyDescent="0.25">
      <c r="A28" s="92" t="s">
        <v>4435</v>
      </c>
      <c r="B28" s="93" t="s">
        <v>4436</v>
      </c>
      <c r="C28" s="94"/>
      <c r="D28" s="94"/>
      <c r="E28" s="95"/>
      <c r="F28" s="96">
        <v>44346</v>
      </c>
      <c r="G28" s="94"/>
      <c r="H28" s="110">
        <v>1</v>
      </c>
      <c r="I28" s="111">
        <v>103</v>
      </c>
    </row>
    <row r="29" spans="1:9" x14ac:dyDescent="0.25">
      <c r="A29" s="92" t="s">
        <v>1566</v>
      </c>
      <c r="B29" s="93" t="s">
        <v>1567</v>
      </c>
      <c r="C29" s="94"/>
      <c r="D29" s="94"/>
      <c r="E29" s="95"/>
      <c r="F29" s="96">
        <v>44866</v>
      </c>
      <c r="G29" s="94"/>
      <c r="H29" s="110">
        <v>1.25</v>
      </c>
      <c r="I29" s="111">
        <v>2</v>
      </c>
    </row>
    <row r="30" spans="1:9" x14ac:dyDescent="0.25">
      <c r="A30" s="97" t="s">
        <v>1414</v>
      </c>
      <c r="B30" s="98" t="s">
        <v>1415</v>
      </c>
      <c r="C30" s="47"/>
      <c r="D30" s="47"/>
      <c r="E30" s="48"/>
      <c r="F30" s="99">
        <v>44316</v>
      </c>
      <c r="G30" s="47"/>
      <c r="H30" s="112">
        <v>1.42</v>
      </c>
      <c r="I30" s="113">
        <v>12.99</v>
      </c>
    </row>
    <row r="31" spans="1:9" x14ac:dyDescent="0.25">
      <c r="A31" s="97" t="s">
        <v>2909</v>
      </c>
      <c r="B31" s="98" t="s">
        <v>2910</v>
      </c>
      <c r="C31" s="47"/>
      <c r="D31" s="47"/>
      <c r="E31" s="48"/>
      <c r="F31" s="99">
        <v>43862</v>
      </c>
      <c r="G31" s="47"/>
      <c r="H31" s="112">
        <v>1.58</v>
      </c>
      <c r="I31" s="113">
        <v>37.799999999999997</v>
      </c>
    </row>
    <row r="32" spans="1:9" x14ac:dyDescent="0.25">
      <c r="A32" s="97" t="s">
        <v>757</v>
      </c>
      <c r="B32" s="98" t="s">
        <v>758</v>
      </c>
      <c r="C32" s="47"/>
      <c r="D32" s="47"/>
      <c r="E32" s="48"/>
      <c r="F32" s="99">
        <v>44104</v>
      </c>
      <c r="G32" s="47"/>
      <c r="H32" s="112">
        <v>1.75</v>
      </c>
      <c r="I32" s="113">
        <v>2</v>
      </c>
    </row>
    <row r="33" spans="1:9" x14ac:dyDescent="0.25">
      <c r="A33" s="97" t="s">
        <v>105</v>
      </c>
      <c r="B33" s="98" t="s">
        <v>106</v>
      </c>
      <c r="C33" s="47"/>
      <c r="D33" s="47"/>
      <c r="E33" s="48"/>
      <c r="F33" s="99">
        <v>43831</v>
      </c>
      <c r="G33" s="47"/>
      <c r="H33" s="112">
        <v>1.92</v>
      </c>
      <c r="I33" s="113">
        <v>17.3</v>
      </c>
    </row>
    <row r="34" spans="1:9" x14ac:dyDescent="0.25">
      <c r="A34" s="92" t="s">
        <v>1286</v>
      </c>
      <c r="B34" s="93" t="s">
        <v>1287</v>
      </c>
      <c r="C34" s="94"/>
      <c r="D34" s="94"/>
      <c r="E34" s="95"/>
      <c r="F34" s="96">
        <v>43952</v>
      </c>
      <c r="G34" s="94"/>
      <c r="H34" s="110">
        <v>1.92</v>
      </c>
      <c r="I34" s="111">
        <v>2</v>
      </c>
    </row>
    <row r="35" spans="1:9" x14ac:dyDescent="0.25">
      <c r="A35" s="92" t="s">
        <v>427</v>
      </c>
      <c r="B35" s="93" t="s">
        <v>428</v>
      </c>
      <c r="C35" s="94"/>
      <c r="D35" s="94"/>
      <c r="E35" s="95"/>
      <c r="F35" s="96">
        <v>43831</v>
      </c>
      <c r="G35" s="94"/>
      <c r="H35" s="110">
        <v>2</v>
      </c>
      <c r="I35" s="111">
        <v>1.55</v>
      </c>
    </row>
    <row r="36" spans="1:9" x14ac:dyDescent="0.25">
      <c r="A36" s="97" t="s">
        <v>861</v>
      </c>
      <c r="B36" s="98" t="s">
        <v>862</v>
      </c>
      <c r="C36" s="47"/>
      <c r="D36" s="47"/>
      <c r="E36" s="48"/>
      <c r="F36" s="99">
        <v>44346</v>
      </c>
      <c r="G36" s="47"/>
      <c r="H36" s="112">
        <v>2</v>
      </c>
      <c r="I36" s="113">
        <v>1</v>
      </c>
    </row>
    <row r="37" spans="1:9" x14ac:dyDescent="0.25">
      <c r="A37" s="92" t="s">
        <v>1588</v>
      </c>
      <c r="B37" s="93" t="s">
        <v>1589</v>
      </c>
      <c r="C37" s="94"/>
      <c r="D37" s="94"/>
      <c r="E37" s="95"/>
      <c r="F37" s="96">
        <v>44440</v>
      </c>
      <c r="G37" s="94"/>
      <c r="H37" s="110">
        <v>2</v>
      </c>
      <c r="I37" s="111">
        <v>0</v>
      </c>
    </row>
    <row r="38" spans="1:9" x14ac:dyDescent="0.25">
      <c r="A38" s="97" t="s">
        <v>2006</v>
      </c>
      <c r="B38" s="98" t="s">
        <v>2007</v>
      </c>
      <c r="C38" s="47"/>
      <c r="D38" s="47"/>
      <c r="E38" s="48"/>
      <c r="F38" s="99">
        <v>44742</v>
      </c>
      <c r="G38" s="47"/>
      <c r="H38" s="112">
        <v>2</v>
      </c>
      <c r="I38" s="113">
        <v>0</v>
      </c>
    </row>
    <row r="39" spans="1:9" x14ac:dyDescent="0.25">
      <c r="A39" s="92" t="s">
        <v>2035</v>
      </c>
      <c r="B39" s="93" t="s">
        <v>2036</v>
      </c>
      <c r="C39" s="94"/>
      <c r="D39" s="94"/>
      <c r="E39" s="95"/>
      <c r="F39" s="96">
        <v>44742</v>
      </c>
      <c r="G39" s="94"/>
      <c r="H39" s="110">
        <v>2</v>
      </c>
      <c r="I39" s="111">
        <v>0</v>
      </c>
    </row>
    <row r="40" spans="1:9" x14ac:dyDescent="0.25">
      <c r="A40" s="97" t="s">
        <v>2155</v>
      </c>
      <c r="B40" s="98" t="s">
        <v>2156</v>
      </c>
      <c r="C40" s="47"/>
      <c r="D40" s="47"/>
      <c r="E40" s="48"/>
      <c r="F40" s="99">
        <v>44742</v>
      </c>
      <c r="G40" s="47"/>
      <c r="H40" s="112">
        <v>2</v>
      </c>
      <c r="I40" s="113">
        <v>0</v>
      </c>
    </row>
    <row r="41" spans="1:9" x14ac:dyDescent="0.25">
      <c r="A41" s="92" t="s">
        <v>2317</v>
      </c>
      <c r="B41" s="93" t="s">
        <v>2318</v>
      </c>
      <c r="C41" s="94"/>
      <c r="D41" s="94"/>
      <c r="E41" s="95"/>
      <c r="F41" s="96">
        <v>43832</v>
      </c>
      <c r="G41" s="94"/>
      <c r="H41" s="110">
        <v>2</v>
      </c>
      <c r="I41" s="111">
        <v>-48.269999999999996</v>
      </c>
    </row>
    <row r="42" spans="1:9" x14ac:dyDescent="0.25">
      <c r="A42" s="92" t="s">
        <v>2773</v>
      </c>
      <c r="B42" s="93" t="s">
        <v>2774</v>
      </c>
      <c r="C42" s="94"/>
      <c r="D42" s="94"/>
      <c r="E42" s="95"/>
      <c r="F42" s="96">
        <v>44499</v>
      </c>
      <c r="G42" s="94"/>
      <c r="H42" s="110">
        <v>2</v>
      </c>
      <c r="I42" s="111">
        <v>-109.91999999999999</v>
      </c>
    </row>
    <row r="43" spans="1:9" x14ac:dyDescent="0.25">
      <c r="A43" s="97" t="s">
        <v>3009</v>
      </c>
      <c r="B43" s="98" t="s">
        <v>3010</v>
      </c>
      <c r="C43" s="47"/>
      <c r="D43" s="47"/>
      <c r="E43" s="48"/>
      <c r="F43" s="99">
        <v>44073</v>
      </c>
      <c r="G43" s="47"/>
      <c r="H43" s="112">
        <v>2</v>
      </c>
      <c r="I43" s="113">
        <v>0</v>
      </c>
    </row>
    <row r="44" spans="1:9" x14ac:dyDescent="0.25">
      <c r="A44" s="92" t="s">
        <v>3461</v>
      </c>
      <c r="B44" s="93" t="s">
        <v>3462</v>
      </c>
      <c r="C44" s="94"/>
      <c r="D44" s="94"/>
      <c r="E44" s="95"/>
      <c r="F44" s="96">
        <v>43857</v>
      </c>
      <c r="G44" s="94"/>
      <c r="H44" s="110">
        <v>2</v>
      </c>
      <c r="I44" s="111">
        <v>0</v>
      </c>
    </row>
    <row r="45" spans="1:9" x14ac:dyDescent="0.25">
      <c r="A45" s="92" t="s">
        <v>3473</v>
      </c>
      <c r="B45" s="93" t="s">
        <v>3474</v>
      </c>
      <c r="C45" s="94"/>
      <c r="D45" s="94"/>
      <c r="E45" s="95"/>
      <c r="F45" s="96">
        <v>44105</v>
      </c>
      <c r="G45" s="94"/>
      <c r="H45" s="110">
        <v>2</v>
      </c>
      <c r="I45" s="111">
        <v>1.55</v>
      </c>
    </row>
    <row r="46" spans="1:9" x14ac:dyDescent="0.25">
      <c r="A46" s="97" t="s">
        <v>4579</v>
      </c>
      <c r="B46" s="98" t="s">
        <v>4580</v>
      </c>
      <c r="C46" s="47"/>
      <c r="D46" s="47"/>
      <c r="E46" s="48"/>
      <c r="F46" s="99">
        <v>44560</v>
      </c>
      <c r="G46" s="47"/>
      <c r="H46" s="112">
        <v>2</v>
      </c>
      <c r="I46" s="113">
        <v>-167.10999999999999</v>
      </c>
    </row>
    <row r="47" spans="1:9" x14ac:dyDescent="0.25">
      <c r="A47" s="92" t="s">
        <v>1562</v>
      </c>
      <c r="B47" s="93" t="s">
        <v>1563</v>
      </c>
      <c r="C47" s="94"/>
      <c r="D47" s="94"/>
      <c r="E47" s="95"/>
      <c r="F47" s="96">
        <v>44774</v>
      </c>
      <c r="G47" s="94"/>
      <c r="H47" s="110">
        <v>2.33</v>
      </c>
      <c r="I47" s="111">
        <v>0</v>
      </c>
    </row>
    <row r="48" spans="1:9" x14ac:dyDescent="0.25">
      <c r="A48" s="92" t="s">
        <v>2921</v>
      </c>
      <c r="B48" s="93" t="s">
        <v>2922</v>
      </c>
      <c r="C48" s="94"/>
      <c r="D48" s="94"/>
      <c r="E48" s="95"/>
      <c r="F48" s="96">
        <v>44043</v>
      </c>
      <c r="G48" s="94"/>
      <c r="H48" s="110">
        <v>2.83</v>
      </c>
      <c r="I48" s="111">
        <v>-110.66000000000001</v>
      </c>
    </row>
    <row r="49" spans="1:9" x14ac:dyDescent="0.25">
      <c r="A49" s="92" t="s">
        <v>677</v>
      </c>
      <c r="B49" s="93" t="s">
        <v>678</v>
      </c>
      <c r="C49" s="94"/>
      <c r="D49" s="94"/>
      <c r="E49" s="95"/>
      <c r="F49" s="96">
        <v>44012</v>
      </c>
      <c r="G49" s="94"/>
      <c r="H49" s="110">
        <v>3</v>
      </c>
      <c r="I49" s="111">
        <v>13.8</v>
      </c>
    </row>
    <row r="50" spans="1:9" x14ac:dyDescent="0.25">
      <c r="A50" s="97" t="s">
        <v>1340</v>
      </c>
      <c r="B50" s="98" t="s">
        <v>1341</v>
      </c>
      <c r="C50" s="47"/>
      <c r="D50" s="47"/>
      <c r="E50" s="48"/>
      <c r="F50" s="99">
        <v>43872</v>
      </c>
      <c r="G50" s="47"/>
      <c r="H50" s="112">
        <v>3</v>
      </c>
      <c r="I50" s="113">
        <v>1</v>
      </c>
    </row>
    <row r="51" spans="1:9" x14ac:dyDescent="0.25">
      <c r="A51" s="92" t="s">
        <v>1746</v>
      </c>
      <c r="B51" s="93" t="s">
        <v>1747</v>
      </c>
      <c r="C51" s="94"/>
      <c r="D51" s="94"/>
      <c r="E51" s="95"/>
      <c r="F51" s="96">
        <v>44742</v>
      </c>
      <c r="G51" s="94"/>
      <c r="H51" s="110">
        <v>3</v>
      </c>
      <c r="I51" s="111">
        <v>0</v>
      </c>
    </row>
    <row r="52" spans="1:9" x14ac:dyDescent="0.25">
      <c r="A52" s="92" t="s">
        <v>1827</v>
      </c>
      <c r="B52" s="93" t="s">
        <v>1828</v>
      </c>
      <c r="C52" s="94"/>
      <c r="D52" s="94"/>
      <c r="E52" s="95"/>
      <c r="F52" s="96">
        <v>44742</v>
      </c>
      <c r="G52" s="94"/>
      <c r="H52" s="110">
        <v>3</v>
      </c>
      <c r="I52" s="111">
        <v>0</v>
      </c>
    </row>
    <row r="53" spans="1:9" x14ac:dyDescent="0.25">
      <c r="A53" s="92" t="s">
        <v>1909</v>
      </c>
      <c r="B53" s="93" t="s">
        <v>1910</v>
      </c>
      <c r="C53" s="94"/>
      <c r="D53" s="94"/>
      <c r="E53" s="95"/>
      <c r="F53" s="96">
        <v>44742</v>
      </c>
      <c r="G53" s="94"/>
      <c r="H53" s="110">
        <v>3</v>
      </c>
      <c r="I53" s="111">
        <v>0</v>
      </c>
    </row>
    <row r="54" spans="1:9" x14ac:dyDescent="0.25">
      <c r="A54" s="97" t="s">
        <v>1985</v>
      </c>
      <c r="B54" s="98" t="s">
        <v>1986</v>
      </c>
      <c r="C54" s="47"/>
      <c r="D54" s="47"/>
      <c r="E54" s="48"/>
      <c r="F54" s="99">
        <v>44742</v>
      </c>
      <c r="G54" s="47"/>
      <c r="H54" s="112">
        <v>3</v>
      </c>
      <c r="I54" s="113">
        <v>0</v>
      </c>
    </row>
    <row r="55" spans="1:9" x14ac:dyDescent="0.25">
      <c r="A55" s="92" t="s">
        <v>2153</v>
      </c>
      <c r="B55" s="93" t="s">
        <v>2154</v>
      </c>
      <c r="C55" s="94"/>
      <c r="D55" s="94"/>
      <c r="E55" s="95"/>
      <c r="F55" s="96">
        <v>44742</v>
      </c>
      <c r="G55" s="94"/>
      <c r="H55" s="110">
        <v>3</v>
      </c>
      <c r="I55" s="111">
        <v>-21.5</v>
      </c>
    </row>
    <row r="56" spans="1:9" x14ac:dyDescent="0.25">
      <c r="A56" s="92" t="s">
        <v>2207</v>
      </c>
      <c r="B56" s="93" t="s">
        <v>2208</v>
      </c>
      <c r="C56" s="94"/>
      <c r="D56" s="94"/>
      <c r="E56" s="95"/>
      <c r="F56" s="96">
        <v>44316</v>
      </c>
      <c r="G56" s="94"/>
      <c r="H56" s="110">
        <v>3</v>
      </c>
      <c r="I56" s="111">
        <v>3.79</v>
      </c>
    </row>
    <row r="57" spans="1:9" x14ac:dyDescent="0.25">
      <c r="A57" s="97" t="s">
        <v>2271</v>
      </c>
      <c r="B57" s="98" t="s">
        <v>2272</v>
      </c>
      <c r="C57" s="47"/>
      <c r="D57" s="47"/>
      <c r="E57" s="48"/>
      <c r="F57" s="99">
        <v>43832</v>
      </c>
      <c r="G57" s="47"/>
      <c r="H57" s="112">
        <v>3</v>
      </c>
      <c r="I57" s="113">
        <v>-3.79</v>
      </c>
    </row>
    <row r="58" spans="1:9" x14ac:dyDescent="0.25">
      <c r="A58" s="92" t="s">
        <v>2297</v>
      </c>
      <c r="B58" s="93" t="s">
        <v>2298</v>
      </c>
      <c r="C58" s="94"/>
      <c r="D58" s="94"/>
      <c r="E58" s="95"/>
      <c r="F58" s="96">
        <v>43832</v>
      </c>
      <c r="G58" s="94"/>
      <c r="H58" s="110">
        <v>3</v>
      </c>
      <c r="I58" s="111">
        <v>-11.450000000000001</v>
      </c>
    </row>
    <row r="59" spans="1:9" x14ac:dyDescent="0.25">
      <c r="A59" s="97" t="s">
        <v>2723</v>
      </c>
      <c r="B59" s="98" t="s">
        <v>2724</v>
      </c>
      <c r="C59" s="47"/>
      <c r="D59" s="47"/>
      <c r="E59" s="48"/>
      <c r="F59" s="99">
        <v>44469</v>
      </c>
      <c r="G59" s="47"/>
      <c r="H59" s="112">
        <v>3</v>
      </c>
      <c r="I59" s="113">
        <v>-156.96000000000004</v>
      </c>
    </row>
    <row r="60" spans="1:9" x14ac:dyDescent="0.25">
      <c r="A60" s="97" t="s">
        <v>3451</v>
      </c>
      <c r="B60" s="98" t="s">
        <v>3452</v>
      </c>
      <c r="C60" s="47"/>
      <c r="D60" s="47"/>
      <c r="E60" s="48"/>
      <c r="F60" s="99">
        <v>44136</v>
      </c>
      <c r="G60" s="47"/>
      <c r="H60" s="112">
        <v>3</v>
      </c>
      <c r="I60" s="113">
        <v>0</v>
      </c>
    </row>
    <row r="61" spans="1:9" x14ac:dyDescent="0.25">
      <c r="A61" s="92" t="s">
        <v>4441</v>
      </c>
      <c r="B61" s="93" t="s">
        <v>4442</v>
      </c>
      <c r="C61" s="94"/>
      <c r="D61" s="94"/>
      <c r="E61" s="95"/>
      <c r="F61" s="96">
        <v>44195</v>
      </c>
      <c r="G61" s="94"/>
      <c r="H61" s="110">
        <v>3.2</v>
      </c>
      <c r="I61" s="111">
        <v>2</v>
      </c>
    </row>
    <row r="62" spans="1:9" x14ac:dyDescent="0.25">
      <c r="A62" s="92" t="s">
        <v>619</v>
      </c>
      <c r="B62" s="93" t="s">
        <v>620</v>
      </c>
      <c r="C62" s="94"/>
      <c r="D62" s="94"/>
      <c r="E62" s="95"/>
      <c r="F62" s="96">
        <v>44439</v>
      </c>
      <c r="G62" s="94"/>
      <c r="H62" s="110">
        <v>3.42</v>
      </c>
      <c r="I62" s="111">
        <v>-3.4800000000000004</v>
      </c>
    </row>
    <row r="63" spans="1:9" x14ac:dyDescent="0.25">
      <c r="A63" s="97" t="s">
        <v>1196</v>
      </c>
      <c r="B63" s="98" t="s">
        <v>1197</v>
      </c>
      <c r="C63" s="47"/>
      <c r="D63" s="47"/>
      <c r="E63" s="48"/>
      <c r="F63" s="99">
        <v>43843</v>
      </c>
      <c r="G63" s="47"/>
      <c r="H63" s="112">
        <v>3.44</v>
      </c>
      <c r="I63" s="113">
        <v>34.6</v>
      </c>
    </row>
    <row r="64" spans="1:9" x14ac:dyDescent="0.25">
      <c r="A64" s="97" t="s">
        <v>357</v>
      </c>
      <c r="B64" s="98" t="s">
        <v>358</v>
      </c>
      <c r="C64" s="47"/>
      <c r="D64" s="47"/>
      <c r="E64" s="48"/>
      <c r="F64" s="99">
        <v>44742</v>
      </c>
      <c r="G64" s="47"/>
      <c r="H64" s="112">
        <v>4</v>
      </c>
      <c r="I64" s="113">
        <v>0</v>
      </c>
    </row>
    <row r="65" spans="1:9" x14ac:dyDescent="0.25">
      <c r="A65" s="92" t="s">
        <v>369</v>
      </c>
      <c r="B65" s="93" t="s">
        <v>370</v>
      </c>
      <c r="C65" s="94"/>
      <c r="D65" s="94"/>
      <c r="E65" s="95"/>
      <c r="F65" s="96">
        <v>44285</v>
      </c>
      <c r="G65" s="94"/>
      <c r="H65" s="110">
        <v>4</v>
      </c>
      <c r="I65" s="111">
        <v>0</v>
      </c>
    </row>
    <row r="66" spans="1:9" x14ac:dyDescent="0.25">
      <c r="A66" s="92" t="s">
        <v>695</v>
      </c>
      <c r="B66" s="93" t="s">
        <v>696</v>
      </c>
      <c r="C66" s="94"/>
      <c r="D66" s="94"/>
      <c r="E66" s="95"/>
      <c r="F66" s="96">
        <v>44104</v>
      </c>
      <c r="G66" s="94"/>
      <c r="H66" s="110">
        <v>4</v>
      </c>
      <c r="I66" s="111">
        <v>0</v>
      </c>
    </row>
    <row r="67" spans="1:9" x14ac:dyDescent="0.25">
      <c r="A67" s="97" t="s">
        <v>911</v>
      </c>
      <c r="B67" s="98" t="s">
        <v>912</v>
      </c>
      <c r="C67" s="47"/>
      <c r="D67" s="47"/>
      <c r="E67" s="48"/>
      <c r="F67" s="99">
        <v>44105</v>
      </c>
      <c r="G67" s="47"/>
      <c r="H67" s="112">
        <v>4</v>
      </c>
      <c r="I67" s="113">
        <v>-29.42</v>
      </c>
    </row>
    <row r="68" spans="1:9" x14ac:dyDescent="0.25">
      <c r="A68" s="97" t="s">
        <v>1748</v>
      </c>
      <c r="B68" s="98" t="s">
        <v>1749</v>
      </c>
      <c r="C68" s="47"/>
      <c r="D68" s="47"/>
      <c r="E68" s="48"/>
      <c r="F68" s="99">
        <v>44742</v>
      </c>
      <c r="G68" s="47"/>
      <c r="H68" s="112">
        <v>4</v>
      </c>
      <c r="I68" s="113">
        <v>0</v>
      </c>
    </row>
    <row r="69" spans="1:9" x14ac:dyDescent="0.25">
      <c r="A69" s="92" t="s">
        <v>2053</v>
      </c>
      <c r="B69" s="93" t="s">
        <v>2054</v>
      </c>
      <c r="C69" s="94"/>
      <c r="D69" s="94"/>
      <c r="E69" s="95"/>
      <c r="F69" s="96">
        <v>44742</v>
      </c>
      <c r="G69" s="94"/>
      <c r="H69" s="110">
        <v>4</v>
      </c>
      <c r="I69" s="111">
        <v>-23.88</v>
      </c>
    </row>
    <row r="70" spans="1:9" x14ac:dyDescent="0.25">
      <c r="A70" s="97" t="s">
        <v>2063</v>
      </c>
      <c r="B70" s="98" t="s">
        <v>2064</v>
      </c>
      <c r="C70" s="47"/>
      <c r="D70" s="47"/>
      <c r="E70" s="48"/>
      <c r="F70" s="99">
        <v>43831</v>
      </c>
      <c r="G70" s="47"/>
      <c r="H70" s="112">
        <v>4</v>
      </c>
      <c r="I70" s="113">
        <v>1</v>
      </c>
    </row>
    <row r="71" spans="1:9" x14ac:dyDescent="0.25">
      <c r="A71" s="92" t="s">
        <v>2071</v>
      </c>
      <c r="B71" s="93" t="s">
        <v>2072</v>
      </c>
      <c r="C71" s="94"/>
      <c r="D71" s="94"/>
      <c r="E71" s="95"/>
      <c r="F71" s="96">
        <v>44742</v>
      </c>
      <c r="G71" s="94"/>
      <c r="H71" s="110">
        <v>4</v>
      </c>
      <c r="I71" s="111">
        <v>0</v>
      </c>
    </row>
    <row r="72" spans="1:9" x14ac:dyDescent="0.25">
      <c r="A72" s="92" t="s">
        <v>2725</v>
      </c>
      <c r="B72" s="93" t="s">
        <v>2726</v>
      </c>
      <c r="C72" s="94"/>
      <c r="D72" s="94"/>
      <c r="E72" s="95"/>
      <c r="F72" s="96">
        <v>43891</v>
      </c>
      <c r="G72" s="94"/>
      <c r="H72" s="110">
        <v>4</v>
      </c>
      <c r="I72" s="111">
        <v>-37.58</v>
      </c>
    </row>
    <row r="73" spans="1:9" x14ac:dyDescent="0.25">
      <c r="A73" s="97" t="s">
        <v>4021</v>
      </c>
      <c r="B73" s="98" t="s">
        <v>4022</v>
      </c>
      <c r="C73" s="47"/>
      <c r="D73" s="47"/>
      <c r="E73" s="48"/>
      <c r="F73" s="99">
        <v>44196</v>
      </c>
      <c r="G73" s="47"/>
      <c r="H73" s="112">
        <v>4</v>
      </c>
      <c r="I73" s="113">
        <v>1</v>
      </c>
    </row>
    <row r="74" spans="1:9" x14ac:dyDescent="0.25">
      <c r="A74" s="97" t="s">
        <v>1564</v>
      </c>
      <c r="B74" s="98" t="s">
        <v>1565</v>
      </c>
      <c r="C74" s="47"/>
      <c r="D74" s="47"/>
      <c r="E74" s="48"/>
      <c r="F74" s="99">
        <v>44866</v>
      </c>
      <c r="G74" s="47"/>
      <c r="H74" s="112">
        <v>4.17</v>
      </c>
      <c r="I74" s="113">
        <v>1</v>
      </c>
    </row>
    <row r="75" spans="1:9" x14ac:dyDescent="0.25">
      <c r="A75" s="97" t="s">
        <v>1015</v>
      </c>
      <c r="B75" s="98" t="s">
        <v>1016</v>
      </c>
      <c r="C75" s="47"/>
      <c r="D75" s="47"/>
      <c r="E75" s="48"/>
      <c r="F75" s="99">
        <v>44650</v>
      </c>
      <c r="G75" s="47"/>
      <c r="H75" s="112">
        <v>4.95</v>
      </c>
      <c r="I75" s="113">
        <v>55</v>
      </c>
    </row>
    <row r="76" spans="1:9" x14ac:dyDescent="0.25">
      <c r="A76" s="92" t="s">
        <v>927</v>
      </c>
      <c r="B76" s="93" t="s">
        <v>928</v>
      </c>
      <c r="C76" s="94"/>
      <c r="D76" s="94"/>
      <c r="E76" s="95"/>
      <c r="F76" s="96">
        <v>44470</v>
      </c>
      <c r="G76" s="94"/>
      <c r="H76" s="110">
        <v>5</v>
      </c>
      <c r="I76" s="111">
        <v>-1.6200000000000045</v>
      </c>
    </row>
    <row r="77" spans="1:9" x14ac:dyDescent="0.25">
      <c r="A77" s="92" t="s">
        <v>961</v>
      </c>
      <c r="B77" s="93" t="s">
        <v>962</v>
      </c>
      <c r="C77" s="94"/>
      <c r="D77" s="94"/>
      <c r="E77" s="95"/>
      <c r="F77" s="96">
        <v>44562</v>
      </c>
      <c r="G77" s="94"/>
      <c r="H77" s="110">
        <v>5</v>
      </c>
      <c r="I77" s="111">
        <v>54.67</v>
      </c>
    </row>
    <row r="78" spans="1:9" x14ac:dyDescent="0.25">
      <c r="A78" s="92" t="s">
        <v>1021</v>
      </c>
      <c r="B78" s="93" t="s">
        <v>1022</v>
      </c>
      <c r="C78" s="94"/>
      <c r="D78" s="94"/>
      <c r="E78" s="95"/>
      <c r="F78" s="96">
        <v>44652</v>
      </c>
      <c r="G78" s="94"/>
      <c r="H78" s="110">
        <v>5</v>
      </c>
      <c r="I78" s="111">
        <v>33.75</v>
      </c>
    </row>
    <row r="79" spans="1:9" x14ac:dyDescent="0.25">
      <c r="A79" s="97" t="s">
        <v>1116</v>
      </c>
      <c r="B79" s="98" t="s">
        <v>1117</v>
      </c>
      <c r="C79" s="47"/>
      <c r="D79" s="47"/>
      <c r="E79" s="48"/>
      <c r="F79" s="99">
        <v>44226</v>
      </c>
      <c r="G79" s="47"/>
      <c r="H79" s="112">
        <v>5</v>
      </c>
      <c r="I79" s="113">
        <v>6.49</v>
      </c>
    </row>
    <row r="80" spans="1:9" x14ac:dyDescent="0.25">
      <c r="A80" s="92" t="s">
        <v>1823</v>
      </c>
      <c r="B80" s="93" t="s">
        <v>1824</v>
      </c>
      <c r="C80" s="94"/>
      <c r="D80" s="94"/>
      <c r="E80" s="95"/>
      <c r="F80" s="96">
        <v>44742</v>
      </c>
      <c r="G80" s="94"/>
      <c r="H80" s="110">
        <v>5</v>
      </c>
      <c r="I80" s="111">
        <v>0</v>
      </c>
    </row>
    <row r="81" spans="1:9" x14ac:dyDescent="0.25">
      <c r="A81" s="92" t="s">
        <v>2597</v>
      </c>
      <c r="B81" s="93" t="s">
        <v>2598</v>
      </c>
      <c r="C81" s="94"/>
      <c r="D81" s="94"/>
      <c r="E81" s="95"/>
      <c r="F81" s="96">
        <v>44491</v>
      </c>
      <c r="G81" s="94"/>
      <c r="H81" s="110">
        <v>5</v>
      </c>
      <c r="I81" s="111">
        <v>-58.800000000000004</v>
      </c>
    </row>
    <row r="82" spans="1:9" x14ac:dyDescent="0.25">
      <c r="A82" s="97" t="s">
        <v>3209</v>
      </c>
      <c r="B82" s="98" t="s">
        <v>3210</v>
      </c>
      <c r="C82" s="47"/>
      <c r="D82" s="47"/>
      <c r="E82" s="48"/>
      <c r="F82" s="99">
        <v>44073</v>
      </c>
      <c r="G82" s="47"/>
      <c r="H82" s="112">
        <v>5</v>
      </c>
      <c r="I82" s="113">
        <v>235</v>
      </c>
    </row>
    <row r="83" spans="1:9" x14ac:dyDescent="0.25">
      <c r="A83" s="92" t="s">
        <v>3325</v>
      </c>
      <c r="B83" s="93" t="s">
        <v>3326</v>
      </c>
      <c r="C83" s="94"/>
      <c r="D83" s="94"/>
      <c r="E83" s="95"/>
      <c r="F83" s="96">
        <v>44073</v>
      </c>
      <c r="G83" s="94"/>
      <c r="H83" s="110">
        <v>5</v>
      </c>
      <c r="I83" s="111">
        <v>0.79</v>
      </c>
    </row>
    <row r="84" spans="1:9" x14ac:dyDescent="0.25">
      <c r="A84" s="97" t="s">
        <v>3455</v>
      </c>
      <c r="B84" s="98" t="s">
        <v>3456</v>
      </c>
      <c r="C84" s="47"/>
      <c r="D84" s="47"/>
      <c r="E84" s="48"/>
      <c r="F84" s="99">
        <v>44326</v>
      </c>
      <c r="G84" s="47"/>
      <c r="H84" s="112">
        <v>5</v>
      </c>
      <c r="I84" s="113">
        <v>0</v>
      </c>
    </row>
    <row r="85" spans="1:9" x14ac:dyDescent="0.25">
      <c r="A85" s="97" t="s">
        <v>3841</v>
      </c>
      <c r="B85" s="98" t="s">
        <v>3842</v>
      </c>
      <c r="C85" s="47"/>
      <c r="D85" s="47"/>
      <c r="E85" s="48"/>
      <c r="F85" s="99">
        <v>44255</v>
      </c>
      <c r="G85" s="47"/>
      <c r="H85" s="112">
        <v>5</v>
      </c>
      <c r="I85" s="113">
        <v>8.1999999999999993</v>
      </c>
    </row>
    <row r="86" spans="1:9" x14ac:dyDescent="0.25">
      <c r="A86" s="97" t="s">
        <v>3545</v>
      </c>
      <c r="B86" s="98" t="s">
        <v>3546</v>
      </c>
      <c r="C86" s="47"/>
      <c r="D86" s="47"/>
      <c r="E86" s="48"/>
      <c r="F86" s="99">
        <v>44449</v>
      </c>
      <c r="G86" s="47"/>
      <c r="H86" s="112">
        <v>5.0999999999999996</v>
      </c>
      <c r="I86" s="113">
        <v>0</v>
      </c>
    </row>
    <row r="87" spans="1:9" x14ac:dyDescent="0.25">
      <c r="A87" s="97" t="s">
        <v>4295</v>
      </c>
      <c r="B87" s="98" t="s">
        <v>4296</v>
      </c>
      <c r="C87" s="47"/>
      <c r="D87" s="47"/>
      <c r="E87" s="48"/>
      <c r="F87" s="99">
        <v>44438</v>
      </c>
      <c r="G87" s="47"/>
      <c r="H87" s="112">
        <v>5.6300000000000008</v>
      </c>
      <c r="I87" s="113">
        <v>-159.06000000000003</v>
      </c>
    </row>
    <row r="88" spans="1:9" x14ac:dyDescent="0.25">
      <c r="A88" s="92" t="s">
        <v>1198</v>
      </c>
      <c r="B88" s="93" t="s">
        <v>1199</v>
      </c>
      <c r="C88" s="94"/>
      <c r="D88" s="94"/>
      <c r="E88" s="95"/>
      <c r="F88" s="96">
        <v>43843</v>
      </c>
      <c r="G88" s="94"/>
      <c r="H88" s="110">
        <v>5.6899999999999995</v>
      </c>
      <c r="I88" s="111">
        <v>2</v>
      </c>
    </row>
    <row r="89" spans="1:9" x14ac:dyDescent="0.25">
      <c r="A89" s="97" t="s">
        <v>767</v>
      </c>
      <c r="B89" s="98" t="s">
        <v>768</v>
      </c>
      <c r="C89" s="47"/>
      <c r="D89" s="47"/>
      <c r="E89" s="48"/>
      <c r="F89" s="99">
        <v>44054</v>
      </c>
      <c r="G89" s="47"/>
      <c r="H89" s="112">
        <v>5.8</v>
      </c>
      <c r="I89" s="113">
        <v>2</v>
      </c>
    </row>
    <row r="90" spans="1:9" x14ac:dyDescent="0.25">
      <c r="A90" s="92" t="s">
        <v>553</v>
      </c>
      <c r="B90" s="93" t="s">
        <v>554</v>
      </c>
      <c r="C90" s="94"/>
      <c r="D90" s="94"/>
      <c r="E90" s="95"/>
      <c r="F90" s="96">
        <v>44255</v>
      </c>
      <c r="G90" s="94"/>
      <c r="H90" s="110">
        <v>5.96</v>
      </c>
      <c r="I90" s="111">
        <v>-58.02000000000001</v>
      </c>
    </row>
    <row r="91" spans="1:9" x14ac:dyDescent="0.25">
      <c r="A91" s="97" t="s">
        <v>865</v>
      </c>
      <c r="B91" s="98" t="s">
        <v>866</v>
      </c>
      <c r="C91" s="47"/>
      <c r="D91" s="47"/>
      <c r="E91" s="48"/>
      <c r="F91" s="99">
        <v>44530</v>
      </c>
      <c r="G91" s="47"/>
      <c r="H91" s="112">
        <v>6</v>
      </c>
      <c r="I91" s="113">
        <v>-14.54</v>
      </c>
    </row>
    <row r="92" spans="1:9" x14ac:dyDescent="0.25">
      <c r="A92" s="92" t="s">
        <v>1017</v>
      </c>
      <c r="B92" s="93" t="s">
        <v>1018</v>
      </c>
      <c r="C92" s="94"/>
      <c r="D92" s="94"/>
      <c r="E92" s="95"/>
      <c r="F92" s="96">
        <v>44621</v>
      </c>
      <c r="G92" s="94"/>
      <c r="H92" s="110">
        <v>6</v>
      </c>
      <c r="I92" s="111">
        <v>1</v>
      </c>
    </row>
    <row r="93" spans="1:9" x14ac:dyDescent="0.25">
      <c r="A93" s="97" t="s">
        <v>2197</v>
      </c>
      <c r="B93" s="98" t="s">
        <v>2198</v>
      </c>
      <c r="C93" s="47"/>
      <c r="D93" s="47"/>
      <c r="E93" s="48"/>
      <c r="F93" s="99">
        <v>44742</v>
      </c>
      <c r="G93" s="47"/>
      <c r="H93" s="112">
        <v>6</v>
      </c>
      <c r="I93" s="113">
        <v>0</v>
      </c>
    </row>
    <row r="94" spans="1:9" x14ac:dyDescent="0.25">
      <c r="A94" s="92" t="s">
        <v>2199</v>
      </c>
      <c r="B94" s="93" t="s">
        <v>2200</v>
      </c>
      <c r="C94" s="94"/>
      <c r="D94" s="94"/>
      <c r="E94" s="95"/>
      <c r="F94" s="96">
        <v>44742</v>
      </c>
      <c r="G94" s="94"/>
      <c r="H94" s="110">
        <v>6</v>
      </c>
      <c r="I94" s="111">
        <v>0</v>
      </c>
    </row>
    <row r="95" spans="1:9" x14ac:dyDescent="0.25">
      <c r="A95" s="92" t="s">
        <v>2653</v>
      </c>
      <c r="B95" s="93" t="s">
        <v>2654</v>
      </c>
      <c r="C95" s="94"/>
      <c r="D95" s="94"/>
      <c r="E95" s="95"/>
      <c r="F95" s="96">
        <v>44285</v>
      </c>
      <c r="G95" s="94"/>
      <c r="H95" s="110">
        <v>6</v>
      </c>
      <c r="I95" s="111">
        <v>-13.3</v>
      </c>
    </row>
    <row r="96" spans="1:9" x14ac:dyDescent="0.25">
      <c r="A96" s="97" t="s">
        <v>3189</v>
      </c>
      <c r="B96" s="98" t="s">
        <v>3190</v>
      </c>
      <c r="C96" s="47"/>
      <c r="D96" s="47"/>
      <c r="E96" s="48"/>
      <c r="F96" s="99">
        <v>44165</v>
      </c>
      <c r="G96" s="47"/>
      <c r="H96" s="112">
        <v>6</v>
      </c>
      <c r="I96" s="113">
        <v>159</v>
      </c>
    </row>
    <row r="97" spans="1:9" x14ac:dyDescent="0.25">
      <c r="A97" s="92" t="s">
        <v>3367</v>
      </c>
      <c r="B97" s="93" t="s">
        <v>3368</v>
      </c>
      <c r="C97" s="94"/>
      <c r="D97" s="94"/>
      <c r="E97" s="95"/>
      <c r="F97" s="96">
        <v>44073</v>
      </c>
      <c r="G97" s="94"/>
      <c r="H97" s="110">
        <v>6</v>
      </c>
      <c r="I97" s="111">
        <v>0</v>
      </c>
    </row>
    <row r="98" spans="1:9" x14ac:dyDescent="0.25">
      <c r="A98" s="92" t="s">
        <v>3449</v>
      </c>
      <c r="B98" s="93" t="s">
        <v>3450</v>
      </c>
      <c r="C98" s="94"/>
      <c r="D98" s="94"/>
      <c r="E98" s="95"/>
      <c r="F98" s="96">
        <v>44561</v>
      </c>
      <c r="G98" s="94"/>
      <c r="H98" s="110">
        <v>6</v>
      </c>
      <c r="I98" s="111">
        <v>1</v>
      </c>
    </row>
    <row r="99" spans="1:9" x14ac:dyDescent="0.25">
      <c r="A99" s="97" t="s">
        <v>3973</v>
      </c>
      <c r="B99" s="98" t="s">
        <v>3974</v>
      </c>
      <c r="C99" s="47"/>
      <c r="D99" s="47"/>
      <c r="E99" s="48"/>
      <c r="F99" s="99">
        <v>44166</v>
      </c>
      <c r="G99" s="47"/>
      <c r="H99" s="112">
        <v>6</v>
      </c>
      <c r="I99" s="113">
        <v>39.89</v>
      </c>
    </row>
    <row r="100" spans="1:9" x14ac:dyDescent="0.25">
      <c r="A100" s="92" t="s">
        <v>4355</v>
      </c>
      <c r="B100" s="93" t="s">
        <v>4356</v>
      </c>
      <c r="C100" s="94"/>
      <c r="D100" s="94"/>
      <c r="E100" s="95"/>
      <c r="F100" s="96">
        <v>44439</v>
      </c>
      <c r="G100" s="94"/>
      <c r="H100" s="110">
        <v>6</v>
      </c>
      <c r="I100" s="111">
        <v>9</v>
      </c>
    </row>
    <row r="101" spans="1:9" x14ac:dyDescent="0.25">
      <c r="A101" s="97" t="s">
        <v>1324</v>
      </c>
      <c r="B101" s="98" t="s">
        <v>1325</v>
      </c>
      <c r="C101" s="47"/>
      <c r="D101" s="47"/>
      <c r="E101" s="48"/>
      <c r="F101" s="99">
        <v>44190</v>
      </c>
      <c r="G101" s="47"/>
      <c r="H101" s="112">
        <v>6.25</v>
      </c>
      <c r="I101" s="113">
        <v>-61.6</v>
      </c>
    </row>
    <row r="102" spans="1:9" x14ac:dyDescent="0.25">
      <c r="A102" s="97" t="s">
        <v>2981</v>
      </c>
      <c r="B102" s="98" t="s">
        <v>2982</v>
      </c>
      <c r="C102" s="47"/>
      <c r="D102" s="47"/>
      <c r="E102" s="48"/>
      <c r="F102" s="99">
        <v>44195</v>
      </c>
      <c r="G102" s="47"/>
      <c r="H102" s="112">
        <v>6.25</v>
      </c>
      <c r="I102" s="113">
        <v>44</v>
      </c>
    </row>
    <row r="103" spans="1:9" x14ac:dyDescent="0.25">
      <c r="A103" s="97" t="s">
        <v>1618</v>
      </c>
      <c r="B103" s="98" t="s">
        <v>1619</v>
      </c>
      <c r="C103" s="47"/>
      <c r="D103" s="47"/>
      <c r="E103" s="48"/>
      <c r="F103" s="99">
        <v>44607</v>
      </c>
      <c r="G103" s="47"/>
      <c r="H103" s="112">
        <v>6.92</v>
      </c>
      <c r="I103" s="113">
        <v>0</v>
      </c>
    </row>
    <row r="104" spans="1:9" x14ac:dyDescent="0.25">
      <c r="A104" s="92" t="s">
        <v>225</v>
      </c>
      <c r="B104" s="93" t="s">
        <v>226</v>
      </c>
      <c r="C104" s="94"/>
      <c r="D104" s="94"/>
      <c r="E104" s="95"/>
      <c r="F104" s="96">
        <v>44711</v>
      </c>
      <c r="G104" s="94"/>
      <c r="H104" s="110">
        <v>7</v>
      </c>
      <c r="I104" s="111">
        <v>-8.9</v>
      </c>
    </row>
    <row r="105" spans="1:9" x14ac:dyDescent="0.25">
      <c r="A105" s="92" t="s">
        <v>467</v>
      </c>
      <c r="B105" s="93" t="s">
        <v>468</v>
      </c>
      <c r="C105" s="94"/>
      <c r="D105" s="94"/>
      <c r="E105" s="95"/>
      <c r="F105" s="96">
        <v>44408</v>
      </c>
      <c r="G105" s="94"/>
      <c r="H105" s="110">
        <v>7</v>
      </c>
      <c r="I105" s="111">
        <v>-3.5499999999999989</v>
      </c>
    </row>
    <row r="106" spans="1:9" x14ac:dyDescent="0.25">
      <c r="A106" s="97" t="s">
        <v>507</v>
      </c>
      <c r="B106" s="98" t="s">
        <v>508</v>
      </c>
      <c r="C106" s="47"/>
      <c r="D106" s="47"/>
      <c r="E106" s="48"/>
      <c r="F106" s="99">
        <v>44160</v>
      </c>
      <c r="G106" s="47"/>
      <c r="H106" s="112">
        <v>7</v>
      </c>
      <c r="I106" s="113">
        <v>-54.149999999999991</v>
      </c>
    </row>
    <row r="107" spans="1:9" x14ac:dyDescent="0.25">
      <c r="A107" s="92" t="s">
        <v>723</v>
      </c>
      <c r="B107" s="93" t="s">
        <v>724</v>
      </c>
      <c r="C107" s="94"/>
      <c r="D107" s="94"/>
      <c r="E107" s="95"/>
      <c r="F107" s="96">
        <v>44227</v>
      </c>
      <c r="G107" s="94"/>
      <c r="H107" s="110">
        <v>7</v>
      </c>
      <c r="I107" s="111">
        <v>-3.8800000000000008</v>
      </c>
    </row>
    <row r="108" spans="1:9" x14ac:dyDescent="0.25">
      <c r="A108" s="97" t="s">
        <v>879</v>
      </c>
      <c r="B108" s="98" t="s">
        <v>880</v>
      </c>
      <c r="C108" s="47"/>
      <c r="D108" s="47"/>
      <c r="E108" s="48"/>
      <c r="F108" s="99">
        <v>44560</v>
      </c>
      <c r="G108" s="47"/>
      <c r="H108" s="112">
        <v>7</v>
      </c>
      <c r="I108" s="113">
        <v>1</v>
      </c>
    </row>
    <row r="109" spans="1:9" x14ac:dyDescent="0.25">
      <c r="A109" s="92" t="s">
        <v>1598</v>
      </c>
      <c r="B109" s="93" t="s">
        <v>1599</v>
      </c>
      <c r="C109" s="94"/>
      <c r="D109" s="94"/>
      <c r="E109" s="95"/>
      <c r="F109" s="96">
        <v>44635</v>
      </c>
      <c r="G109" s="94"/>
      <c r="H109" s="110">
        <v>7</v>
      </c>
      <c r="I109" s="111">
        <v>0</v>
      </c>
    </row>
    <row r="110" spans="1:9" x14ac:dyDescent="0.25">
      <c r="A110" s="92" t="s">
        <v>2191</v>
      </c>
      <c r="B110" s="93" t="s">
        <v>2192</v>
      </c>
      <c r="C110" s="94"/>
      <c r="D110" s="94"/>
      <c r="E110" s="95"/>
      <c r="F110" s="96">
        <v>44438</v>
      </c>
      <c r="G110" s="94"/>
      <c r="H110" s="110">
        <v>7</v>
      </c>
      <c r="I110" s="111">
        <v>1</v>
      </c>
    </row>
    <row r="111" spans="1:9" x14ac:dyDescent="0.25">
      <c r="A111" s="92" t="s">
        <v>2289</v>
      </c>
      <c r="B111" s="93" t="s">
        <v>2290</v>
      </c>
      <c r="C111" s="94"/>
      <c r="D111" s="94"/>
      <c r="E111" s="95"/>
      <c r="F111" s="96">
        <v>43832</v>
      </c>
      <c r="G111" s="94"/>
      <c r="H111" s="110">
        <v>7</v>
      </c>
      <c r="I111" s="111">
        <v>-21.9</v>
      </c>
    </row>
    <row r="112" spans="1:9" x14ac:dyDescent="0.25">
      <c r="A112" s="97" t="s">
        <v>2293</v>
      </c>
      <c r="B112" s="98" t="s">
        <v>2294</v>
      </c>
      <c r="C112" s="47"/>
      <c r="D112" s="47"/>
      <c r="E112" s="48"/>
      <c r="F112" s="99">
        <v>43831</v>
      </c>
      <c r="G112" s="47"/>
      <c r="H112" s="112">
        <v>7</v>
      </c>
      <c r="I112" s="113">
        <v>345.96</v>
      </c>
    </row>
    <row r="113" spans="1:9" x14ac:dyDescent="0.25">
      <c r="A113" s="92" t="s">
        <v>4287</v>
      </c>
      <c r="B113" s="93" t="s">
        <v>4288</v>
      </c>
      <c r="C113" s="94"/>
      <c r="D113" s="94"/>
      <c r="E113" s="95"/>
      <c r="F113" s="96">
        <v>44165</v>
      </c>
      <c r="G113" s="94"/>
      <c r="H113" s="110">
        <v>7</v>
      </c>
      <c r="I113" s="111">
        <v>0.79</v>
      </c>
    </row>
    <row r="114" spans="1:9" x14ac:dyDescent="0.25">
      <c r="A114" s="92" t="s">
        <v>4521</v>
      </c>
      <c r="B114" s="93" t="s">
        <v>4522</v>
      </c>
      <c r="C114" s="94"/>
      <c r="D114" s="94"/>
      <c r="E114" s="95"/>
      <c r="F114" s="96">
        <v>43831</v>
      </c>
      <c r="G114" s="94"/>
      <c r="H114" s="110">
        <v>7</v>
      </c>
      <c r="I114" s="111">
        <v>22.25</v>
      </c>
    </row>
    <row r="115" spans="1:9" x14ac:dyDescent="0.25">
      <c r="A115" s="97" t="s">
        <v>551</v>
      </c>
      <c r="B115" s="98" t="s">
        <v>552</v>
      </c>
      <c r="C115" s="47"/>
      <c r="D115" s="47"/>
      <c r="E115" s="48"/>
      <c r="F115" s="99">
        <v>44255</v>
      </c>
      <c r="G115" s="47"/>
      <c r="H115" s="112">
        <v>7.33</v>
      </c>
      <c r="I115" s="113">
        <v>2</v>
      </c>
    </row>
    <row r="116" spans="1:9" x14ac:dyDescent="0.25">
      <c r="A116" s="92" t="s">
        <v>261</v>
      </c>
      <c r="B116" s="93" t="s">
        <v>262</v>
      </c>
      <c r="C116" s="94"/>
      <c r="D116" s="94"/>
      <c r="E116" s="95"/>
      <c r="F116" s="96">
        <v>44134</v>
      </c>
      <c r="G116" s="94"/>
      <c r="H116" s="110">
        <v>7.6999999999999993</v>
      </c>
      <c r="I116" s="111">
        <v>-31.8</v>
      </c>
    </row>
    <row r="117" spans="1:9" x14ac:dyDescent="0.25">
      <c r="A117" s="92" t="s">
        <v>577</v>
      </c>
      <c r="B117" s="93" t="s">
        <v>578</v>
      </c>
      <c r="C117" s="94"/>
      <c r="D117" s="94"/>
      <c r="E117" s="95"/>
      <c r="F117" s="96">
        <v>44105</v>
      </c>
      <c r="G117" s="94"/>
      <c r="H117" s="110">
        <v>8</v>
      </c>
      <c r="I117" s="111">
        <v>1</v>
      </c>
    </row>
    <row r="118" spans="1:9" x14ac:dyDescent="0.25">
      <c r="A118" s="92" t="s">
        <v>685</v>
      </c>
      <c r="B118" s="93" t="s">
        <v>686</v>
      </c>
      <c r="C118" s="94"/>
      <c r="D118" s="94"/>
      <c r="E118" s="95"/>
      <c r="F118" s="96">
        <v>44012</v>
      </c>
      <c r="G118" s="94"/>
      <c r="H118" s="110">
        <v>8</v>
      </c>
      <c r="I118" s="111">
        <v>-6.45</v>
      </c>
    </row>
    <row r="119" spans="1:9" x14ac:dyDescent="0.25">
      <c r="A119" s="97" t="s">
        <v>825</v>
      </c>
      <c r="B119" s="98" t="s">
        <v>826</v>
      </c>
      <c r="C119" s="47"/>
      <c r="D119" s="47"/>
      <c r="E119" s="48"/>
      <c r="F119" s="99">
        <v>44134</v>
      </c>
      <c r="G119" s="47"/>
      <c r="H119" s="112">
        <v>8</v>
      </c>
      <c r="I119" s="113">
        <v>-15.14</v>
      </c>
    </row>
    <row r="120" spans="1:9" x14ac:dyDescent="0.25">
      <c r="A120" s="97" t="s">
        <v>1582</v>
      </c>
      <c r="B120" s="98" t="s">
        <v>1583</v>
      </c>
      <c r="C120" s="47"/>
      <c r="D120" s="47"/>
      <c r="E120" s="48"/>
      <c r="F120" s="99">
        <v>44866</v>
      </c>
      <c r="G120" s="47"/>
      <c r="H120" s="112">
        <v>8</v>
      </c>
      <c r="I120" s="113">
        <v>0</v>
      </c>
    </row>
    <row r="121" spans="1:9" x14ac:dyDescent="0.25">
      <c r="A121" s="97" t="s">
        <v>2767</v>
      </c>
      <c r="B121" s="98" t="s">
        <v>2768</v>
      </c>
      <c r="C121" s="47"/>
      <c r="D121" s="47"/>
      <c r="E121" s="48"/>
      <c r="F121" s="99">
        <v>44469</v>
      </c>
      <c r="G121" s="47"/>
      <c r="H121" s="112">
        <v>8</v>
      </c>
      <c r="I121" s="113">
        <v>-26.160000000000004</v>
      </c>
    </row>
    <row r="122" spans="1:9" x14ac:dyDescent="0.25">
      <c r="A122" s="92" t="s">
        <v>2953</v>
      </c>
      <c r="B122" s="93" t="s">
        <v>2954</v>
      </c>
      <c r="C122" s="94"/>
      <c r="D122" s="94"/>
      <c r="E122" s="95"/>
      <c r="F122" s="96">
        <v>44165</v>
      </c>
      <c r="G122" s="94"/>
      <c r="H122" s="110">
        <v>8</v>
      </c>
      <c r="I122" s="111">
        <v>-71.760000000000005</v>
      </c>
    </row>
    <row r="123" spans="1:9" x14ac:dyDescent="0.25">
      <c r="A123" s="92" t="s">
        <v>3003</v>
      </c>
      <c r="B123" s="93" t="s">
        <v>3004</v>
      </c>
      <c r="C123" s="94"/>
      <c r="D123" s="94"/>
      <c r="E123" s="95"/>
      <c r="F123" s="96">
        <v>44227</v>
      </c>
      <c r="G123" s="94"/>
      <c r="H123" s="110">
        <v>8</v>
      </c>
      <c r="I123" s="111">
        <v>0</v>
      </c>
    </row>
    <row r="124" spans="1:9" x14ac:dyDescent="0.25">
      <c r="A124" s="97" t="s">
        <v>3365</v>
      </c>
      <c r="B124" s="98" t="s">
        <v>3366</v>
      </c>
      <c r="C124" s="47"/>
      <c r="D124" s="47"/>
      <c r="E124" s="48"/>
      <c r="F124" s="99">
        <v>44073</v>
      </c>
      <c r="G124" s="47"/>
      <c r="H124" s="112">
        <v>8</v>
      </c>
      <c r="I124" s="113">
        <v>1</v>
      </c>
    </row>
    <row r="125" spans="1:9" x14ac:dyDescent="0.25">
      <c r="A125" s="92" t="s">
        <v>3797</v>
      </c>
      <c r="B125" s="93" t="s">
        <v>3798</v>
      </c>
      <c r="C125" s="94"/>
      <c r="D125" s="94"/>
      <c r="E125" s="95"/>
      <c r="F125" s="96">
        <v>44439</v>
      </c>
      <c r="G125" s="94"/>
      <c r="H125" s="110">
        <v>8</v>
      </c>
      <c r="I125" s="111">
        <v>-3.0600000000000005</v>
      </c>
    </row>
    <row r="126" spans="1:9" x14ac:dyDescent="0.25">
      <c r="A126" s="92" t="s">
        <v>4363</v>
      </c>
      <c r="B126" s="93" t="s">
        <v>4364</v>
      </c>
      <c r="C126" s="94"/>
      <c r="D126" s="94"/>
      <c r="E126" s="95"/>
      <c r="F126" s="96">
        <v>44491</v>
      </c>
      <c r="G126" s="94"/>
      <c r="H126" s="110">
        <v>8</v>
      </c>
      <c r="I126" s="111">
        <v>1.19</v>
      </c>
    </row>
    <row r="127" spans="1:9" x14ac:dyDescent="0.25">
      <c r="A127" s="92" t="s">
        <v>2879</v>
      </c>
      <c r="B127" s="93" t="s">
        <v>2880</v>
      </c>
      <c r="C127" s="94"/>
      <c r="D127" s="94"/>
      <c r="E127" s="95"/>
      <c r="F127" s="96">
        <v>43922</v>
      </c>
      <c r="G127" s="94"/>
      <c r="H127" s="110">
        <v>8.56</v>
      </c>
      <c r="I127" s="111">
        <v>60.48</v>
      </c>
    </row>
    <row r="128" spans="1:9" x14ac:dyDescent="0.25">
      <c r="A128" s="92" t="s">
        <v>107</v>
      </c>
      <c r="B128" s="93" t="s">
        <v>108</v>
      </c>
      <c r="C128" s="94"/>
      <c r="D128" s="94"/>
      <c r="E128" s="95"/>
      <c r="F128" s="96">
        <v>43831</v>
      </c>
      <c r="G128" s="94"/>
      <c r="H128" s="110">
        <v>9</v>
      </c>
      <c r="I128" s="111">
        <v>-21.56</v>
      </c>
    </row>
    <row r="129" spans="1:9" x14ac:dyDescent="0.25">
      <c r="A129" s="92" t="s">
        <v>511</v>
      </c>
      <c r="B129" s="93" t="s">
        <v>512</v>
      </c>
      <c r="C129" s="94"/>
      <c r="D129" s="94"/>
      <c r="E129" s="95"/>
      <c r="F129" s="96">
        <v>44068</v>
      </c>
      <c r="G129" s="94"/>
      <c r="H129" s="110">
        <v>9</v>
      </c>
      <c r="I129" s="111">
        <v>13.95</v>
      </c>
    </row>
    <row r="130" spans="1:9" x14ac:dyDescent="0.25">
      <c r="A130" s="92" t="s">
        <v>877</v>
      </c>
      <c r="B130" s="93" t="s">
        <v>878</v>
      </c>
      <c r="C130" s="94"/>
      <c r="D130" s="94"/>
      <c r="E130" s="95"/>
      <c r="F130" s="96">
        <v>43981</v>
      </c>
      <c r="G130" s="94"/>
      <c r="H130" s="110">
        <v>9</v>
      </c>
      <c r="I130" s="111">
        <v>1</v>
      </c>
    </row>
    <row r="131" spans="1:9" x14ac:dyDescent="0.25">
      <c r="A131" s="92" t="s">
        <v>1166</v>
      </c>
      <c r="B131" s="93" t="s">
        <v>1167</v>
      </c>
      <c r="C131" s="94"/>
      <c r="D131" s="94"/>
      <c r="E131" s="95"/>
      <c r="F131" s="96">
        <v>43841</v>
      </c>
      <c r="G131" s="94"/>
      <c r="H131" s="110">
        <v>9</v>
      </c>
      <c r="I131" s="111">
        <v>1</v>
      </c>
    </row>
    <row r="132" spans="1:9" x14ac:dyDescent="0.25">
      <c r="A132" s="97" t="s">
        <v>1446</v>
      </c>
      <c r="B132" s="98" t="s">
        <v>1447</v>
      </c>
      <c r="C132" s="47"/>
      <c r="D132" s="47"/>
      <c r="E132" s="48"/>
      <c r="F132" s="99">
        <v>44438</v>
      </c>
      <c r="G132" s="47"/>
      <c r="H132" s="112">
        <v>9</v>
      </c>
      <c r="I132" s="113">
        <v>24.5</v>
      </c>
    </row>
    <row r="133" spans="1:9" x14ac:dyDescent="0.25">
      <c r="A133" s="92" t="s">
        <v>1750</v>
      </c>
      <c r="B133" s="93" t="s">
        <v>1751</v>
      </c>
      <c r="C133" s="94"/>
      <c r="D133" s="94"/>
      <c r="E133" s="95"/>
      <c r="F133" s="96">
        <v>44490</v>
      </c>
      <c r="G133" s="94"/>
      <c r="H133" s="110">
        <v>9</v>
      </c>
      <c r="I133" s="111">
        <v>-29.5</v>
      </c>
    </row>
    <row r="134" spans="1:9" x14ac:dyDescent="0.25">
      <c r="A134" s="97" t="s">
        <v>1797</v>
      </c>
      <c r="B134" s="98" t="s">
        <v>1798</v>
      </c>
      <c r="C134" s="47"/>
      <c r="D134" s="47"/>
      <c r="E134" s="48"/>
      <c r="F134" s="99">
        <v>44591</v>
      </c>
      <c r="G134" s="47"/>
      <c r="H134" s="112">
        <v>9</v>
      </c>
      <c r="I134" s="113">
        <v>-37.94</v>
      </c>
    </row>
    <row r="135" spans="1:9" x14ac:dyDescent="0.25">
      <c r="A135" s="97" t="s">
        <v>2067</v>
      </c>
      <c r="B135" s="98" t="s">
        <v>2068</v>
      </c>
      <c r="C135" s="47"/>
      <c r="D135" s="47"/>
      <c r="E135" s="48"/>
      <c r="F135" s="99">
        <v>44317</v>
      </c>
      <c r="G135" s="47"/>
      <c r="H135" s="112">
        <v>9</v>
      </c>
      <c r="I135" s="113">
        <v>1</v>
      </c>
    </row>
    <row r="136" spans="1:9" x14ac:dyDescent="0.25">
      <c r="A136" s="92" t="s">
        <v>2195</v>
      </c>
      <c r="B136" s="93" t="s">
        <v>2196</v>
      </c>
      <c r="C136" s="94"/>
      <c r="D136" s="94"/>
      <c r="E136" s="95"/>
      <c r="F136" s="96">
        <v>44012</v>
      </c>
      <c r="G136" s="94"/>
      <c r="H136" s="110">
        <v>9</v>
      </c>
      <c r="I136" s="111">
        <v>-31.799999999999997</v>
      </c>
    </row>
    <row r="137" spans="1:9" x14ac:dyDescent="0.25">
      <c r="A137" s="97" t="s">
        <v>2425</v>
      </c>
      <c r="B137" s="98" t="s">
        <v>2426</v>
      </c>
      <c r="C137" s="47"/>
      <c r="D137" s="47"/>
      <c r="E137" s="48"/>
      <c r="F137" s="99">
        <v>44440</v>
      </c>
      <c r="G137" s="47"/>
      <c r="H137" s="112">
        <v>9</v>
      </c>
      <c r="I137" s="113">
        <v>-103.39999999999999</v>
      </c>
    </row>
    <row r="138" spans="1:9" x14ac:dyDescent="0.25">
      <c r="A138" s="92" t="s">
        <v>3869</v>
      </c>
      <c r="B138" s="93" t="s">
        <v>3870</v>
      </c>
      <c r="C138" s="94"/>
      <c r="D138" s="94"/>
      <c r="E138" s="95"/>
      <c r="F138" s="96">
        <v>44377</v>
      </c>
      <c r="G138" s="94"/>
      <c r="H138" s="110">
        <v>9</v>
      </c>
      <c r="I138" s="111">
        <v>-10.700000000000006</v>
      </c>
    </row>
    <row r="139" spans="1:9" x14ac:dyDescent="0.25">
      <c r="A139" s="97" t="s">
        <v>3925</v>
      </c>
      <c r="B139" s="98" t="s">
        <v>3926</v>
      </c>
      <c r="C139" s="47"/>
      <c r="D139" s="47"/>
      <c r="E139" s="48"/>
      <c r="F139" s="99">
        <v>44439</v>
      </c>
      <c r="G139" s="47"/>
      <c r="H139" s="112">
        <v>9</v>
      </c>
      <c r="I139" s="113">
        <v>-105.55</v>
      </c>
    </row>
    <row r="140" spans="1:9" x14ac:dyDescent="0.25">
      <c r="A140" s="92" t="s">
        <v>3975</v>
      </c>
      <c r="B140" s="93" t="s">
        <v>3976</v>
      </c>
      <c r="C140" s="94"/>
      <c r="D140" s="94"/>
      <c r="E140" s="95"/>
      <c r="F140" s="96">
        <v>44166</v>
      </c>
      <c r="G140" s="94"/>
      <c r="H140" s="110">
        <v>9</v>
      </c>
      <c r="I140" s="111">
        <v>37.44</v>
      </c>
    </row>
    <row r="141" spans="1:9" x14ac:dyDescent="0.25">
      <c r="A141" s="92" t="s">
        <v>2875</v>
      </c>
      <c r="B141" s="93" t="s">
        <v>2876</v>
      </c>
      <c r="C141" s="94"/>
      <c r="D141" s="94"/>
      <c r="E141" s="95"/>
      <c r="F141" s="96">
        <v>43952</v>
      </c>
      <c r="G141" s="94"/>
      <c r="H141" s="110">
        <v>9.23</v>
      </c>
      <c r="I141" s="111">
        <v>60.48</v>
      </c>
    </row>
    <row r="142" spans="1:9" x14ac:dyDescent="0.25">
      <c r="A142" s="97" t="s">
        <v>3467</v>
      </c>
      <c r="B142" s="98" t="s">
        <v>3468</v>
      </c>
      <c r="C142" s="47"/>
      <c r="D142" s="47"/>
      <c r="E142" s="48"/>
      <c r="F142" s="99">
        <v>44326</v>
      </c>
      <c r="G142" s="47"/>
      <c r="H142" s="112">
        <v>9.33</v>
      </c>
      <c r="I142" s="113">
        <v>-4.58</v>
      </c>
    </row>
    <row r="143" spans="1:9" x14ac:dyDescent="0.25">
      <c r="A143" s="92" t="s">
        <v>1025</v>
      </c>
      <c r="B143" s="93" t="s">
        <v>1026</v>
      </c>
      <c r="C143" s="94"/>
      <c r="D143" s="94"/>
      <c r="E143" s="95"/>
      <c r="F143" s="96">
        <v>44650</v>
      </c>
      <c r="G143" s="94"/>
      <c r="H143" s="110">
        <v>9.35</v>
      </c>
      <c r="I143" s="111">
        <v>19.43</v>
      </c>
    </row>
    <row r="144" spans="1:9" x14ac:dyDescent="0.25">
      <c r="A144" s="97" t="s">
        <v>2877</v>
      </c>
      <c r="B144" s="98" t="s">
        <v>2878</v>
      </c>
      <c r="C144" s="47"/>
      <c r="D144" s="47"/>
      <c r="E144" s="48"/>
      <c r="F144" s="99">
        <v>43891</v>
      </c>
      <c r="G144" s="47"/>
      <c r="H144" s="112">
        <v>9.73</v>
      </c>
      <c r="I144" s="113">
        <v>60.48</v>
      </c>
    </row>
    <row r="145" spans="1:9" x14ac:dyDescent="0.25">
      <c r="A145" s="92" t="s">
        <v>581</v>
      </c>
      <c r="B145" s="93" t="s">
        <v>582</v>
      </c>
      <c r="C145" s="94"/>
      <c r="D145" s="94"/>
      <c r="E145" s="95"/>
      <c r="F145" s="96">
        <v>44105</v>
      </c>
      <c r="G145" s="94"/>
      <c r="H145" s="110">
        <v>10</v>
      </c>
      <c r="I145" s="111">
        <v>-45.44</v>
      </c>
    </row>
    <row r="146" spans="1:9" x14ac:dyDescent="0.25">
      <c r="A146" s="92" t="s">
        <v>1584</v>
      </c>
      <c r="B146" s="93" t="s">
        <v>1585</v>
      </c>
      <c r="C146" s="94"/>
      <c r="D146" s="94"/>
      <c r="E146" s="95"/>
      <c r="F146" s="96">
        <v>44895</v>
      </c>
      <c r="G146" s="94"/>
      <c r="H146" s="110">
        <v>10</v>
      </c>
      <c r="I146" s="111">
        <v>-16.68</v>
      </c>
    </row>
    <row r="147" spans="1:9" x14ac:dyDescent="0.25">
      <c r="A147" s="97" t="s">
        <v>1744</v>
      </c>
      <c r="B147" s="98" t="s">
        <v>1745</v>
      </c>
      <c r="C147" s="47"/>
      <c r="D147" s="47"/>
      <c r="E147" s="48"/>
      <c r="F147" s="99">
        <v>44742</v>
      </c>
      <c r="G147" s="47"/>
      <c r="H147" s="112">
        <v>10</v>
      </c>
      <c r="I147" s="113">
        <v>0</v>
      </c>
    </row>
    <row r="148" spans="1:9" x14ac:dyDescent="0.25">
      <c r="A148" s="97" t="s">
        <v>1951</v>
      </c>
      <c r="B148" s="98" t="s">
        <v>1952</v>
      </c>
      <c r="C148" s="47"/>
      <c r="D148" s="47"/>
      <c r="E148" s="48"/>
      <c r="F148" s="99">
        <v>44742</v>
      </c>
      <c r="G148" s="47"/>
      <c r="H148" s="112">
        <v>10</v>
      </c>
      <c r="I148" s="113">
        <v>0</v>
      </c>
    </row>
    <row r="149" spans="1:9" x14ac:dyDescent="0.25">
      <c r="A149" s="97" t="s">
        <v>2055</v>
      </c>
      <c r="B149" s="98" t="s">
        <v>2056</v>
      </c>
      <c r="C149" s="47"/>
      <c r="D149" s="47"/>
      <c r="E149" s="48"/>
      <c r="F149" s="99">
        <v>44742</v>
      </c>
      <c r="G149" s="47"/>
      <c r="H149" s="112">
        <v>10</v>
      </c>
      <c r="I149" s="113">
        <v>-8.3999999999999986</v>
      </c>
    </row>
    <row r="150" spans="1:9" x14ac:dyDescent="0.25">
      <c r="A150" s="97" t="s">
        <v>2089</v>
      </c>
      <c r="B150" s="98" t="s">
        <v>2090</v>
      </c>
      <c r="C150" s="47"/>
      <c r="D150" s="47"/>
      <c r="E150" s="48"/>
      <c r="F150" s="99">
        <v>44742</v>
      </c>
      <c r="G150" s="47"/>
      <c r="H150" s="112">
        <v>10</v>
      </c>
      <c r="I150" s="113">
        <v>0</v>
      </c>
    </row>
    <row r="151" spans="1:9" x14ac:dyDescent="0.25">
      <c r="A151" s="97" t="s">
        <v>2495</v>
      </c>
      <c r="B151" s="98" t="s">
        <v>2496</v>
      </c>
      <c r="C151" s="47"/>
      <c r="D151" s="47"/>
      <c r="E151" s="48"/>
      <c r="F151" s="99">
        <v>44620</v>
      </c>
      <c r="G151" s="47"/>
      <c r="H151" s="112">
        <v>10</v>
      </c>
      <c r="I151" s="113">
        <v>40</v>
      </c>
    </row>
    <row r="152" spans="1:9" x14ac:dyDescent="0.25">
      <c r="A152" s="97" t="s">
        <v>3079</v>
      </c>
      <c r="B152" s="98" t="s">
        <v>3080</v>
      </c>
      <c r="C152" s="47"/>
      <c r="D152" s="47"/>
      <c r="E152" s="48"/>
      <c r="F152" s="99">
        <v>44073</v>
      </c>
      <c r="G152" s="47"/>
      <c r="H152" s="112">
        <v>10</v>
      </c>
      <c r="I152" s="113">
        <v>79.98</v>
      </c>
    </row>
    <row r="153" spans="1:9" x14ac:dyDescent="0.25">
      <c r="A153" s="92" t="s">
        <v>3141</v>
      </c>
      <c r="B153" s="93" t="s">
        <v>3142</v>
      </c>
      <c r="C153" s="94"/>
      <c r="D153" s="94"/>
      <c r="E153" s="95"/>
      <c r="F153" s="96">
        <v>44500</v>
      </c>
      <c r="G153" s="94"/>
      <c r="H153" s="110">
        <v>10</v>
      </c>
      <c r="I153" s="111">
        <v>30</v>
      </c>
    </row>
    <row r="154" spans="1:9" x14ac:dyDescent="0.25">
      <c r="A154" s="92" t="s">
        <v>3173</v>
      </c>
      <c r="B154" s="93" t="s">
        <v>3174</v>
      </c>
      <c r="C154" s="94"/>
      <c r="D154" s="94"/>
      <c r="E154" s="95"/>
      <c r="F154" s="96">
        <v>44073</v>
      </c>
      <c r="G154" s="94"/>
      <c r="H154" s="110">
        <v>10</v>
      </c>
      <c r="I154" s="111">
        <v>48.99</v>
      </c>
    </row>
    <row r="155" spans="1:9" x14ac:dyDescent="0.25">
      <c r="A155" s="92" t="s">
        <v>3791</v>
      </c>
      <c r="B155" s="93" t="s">
        <v>3792</v>
      </c>
      <c r="C155" s="94"/>
      <c r="D155" s="94"/>
      <c r="E155" s="95"/>
      <c r="F155" s="96">
        <v>44439</v>
      </c>
      <c r="G155" s="94"/>
      <c r="H155" s="110">
        <v>10</v>
      </c>
      <c r="I155" s="111">
        <v>-23.6</v>
      </c>
    </row>
    <row r="156" spans="1:9" x14ac:dyDescent="0.25">
      <c r="A156" s="97" t="s">
        <v>4191</v>
      </c>
      <c r="B156" s="98" t="s">
        <v>4192</v>
      </c>
      <c r="C156" s="47"/>
      <c r="D156" s="47"/>
      <c r="E156" s="48"/>
      <c r="F156" s="99">
        <v>44561</v>
      </c>
      <c r="G156" s="47"/>
      <c r="H156" s="112">
        <v>10</v>
      </c>
      <c r="I156" s="113">
        <v>19</v>
      </c>
    </row>
    <row r="157" spans="1:9" x14ac:dyDescent="0.25">
      <c r="A157" s="97" t="s">
        <v>1594</v>
      </c>
      <c r="B157" s="98" t="s">
        <v>1595</v>
      </c>
      <c r="C157" s="47"/>
      <c r="D157" s="47"/>
      <c r="E157" s="48"/>
      <c r="F157" s="99">
        <v>44470</v>
      </c>
      <c r="G157" s="47"/>
      <c r="H157" s="112">
        <v>10.33</v>
      </c>
      <c r="I157" s="113">
        <v>0</v>
      </c>
    </row>
    <row r="158" spans="1:9" x14ac:dyDescent="0.25">
      <c r="A158" s="92" t="s">
        <v>3453</v>
      </c>
      <c r="B158" s="93" t="s">
        <v>3454</v>
      </c>
      <c r="C158" s="94"/>
      <c r="D158" s="94"/>
      <c r="E158" s="95"/>
      <c r="F158" s="96">
        <v>44326</v>
      </c>
      <c r="G158" s="94"/>
      <c r="H158" s="110">
        <v>10.33</v>
      </c>
      <c r="I158" s="111">
        <v>0</v>
      </c>
    </row>
    <row r="159" spans="1:9" x14ac:dyDescent="0.25">
      <c r="A159" s="97" t="s">
        <v>567</v>
      </c>
      <c r="B159" s="98" t="s">
        <v>568</v>
      </c>
      <c r="C159" s="47"/>
      <c r="D159" s="47"/>
      <c r="E159" s="48"/>
      <c r="F159" s="99">
        <v>44255</v>
      </c>
      <c r="G159" s="47"/>
      <c r="H159" s="112">
        <v>10.630000000000003</v>
      </c>
      <c r="I159" s="113">
        <v>-552.71999999999969</v>
      </c>
    </row>
    <row r="160" spans="1:9" x14ac:dyDescent="0.25">
      <c r="A160" s="97" t="s">
        <v>2939</v>
      </c>
      <c r="B160" s="98" t="s">
        <v>2940</v>
      </c>
      <c r="C160" s="47"/>
      <c r="D160" s="47"/>
      <c r="E160" s="48"/>
      <c r="F160" s="99">
        <v>44286</v>
      </c>
      <c r="G160" s="47"/>
      <c r="H160" s="112">
        <v>10.67</v>
      </c>
      <c r="I160" s="113">
        <v>-22.89</v>
      </c>
    </row>
    <row r="161" spans="1:9" x14ac:dyDescent="0.25">
      <c r="A161" s="92" t="s">
        <v>1182</v>
      </c>
      <c r="B161" s="93" t="s">
        <v>1183</v>
      </c>
      <c r="C161" s="94"/>
      <c r="D161" s="94"/>
      <c r="E161" s="95"/>
      <c r="F161" s="96">
        <v>44089</v>
      </c>
      <c r="G161" s="94"/>
      <c r="H161" s="110">
        <v>11</v>
      </c>
      <c r="I161" s="111">
        <v>-21.08</v>
      </c>
    </row>
    <row r="162" spans="1:9" x14ac:dyDescent="0.25">
      <c r="A162" s="97" t="s">
        <v>1762</v>
      </c>
      <c r="B162" s="98" t="s">
        <v>1763</v>
      </c>
      <c r="C162" s="47"/>
      <c r="D162" s="47"/>
      <c r="E162" s="48"/>
      <c r="F162" s="99">
        <v>44742</v>
      </c>
      <c r="G162" s="47"/>
      <c r="H162" s="112">
        <v>11</v>
      </c>
      <c r="I162" s="113">
        <v>-40.650000000000006</v>
      </c>
    </row>
    <row r="163" spans="1:9" x14ac:dyDescent="0.25">
      <c r="A163" s="92" t="s">
        <v>1807</v>
      </c>
      <c r="B163" s="93" t="s">
        <v>1808</v>
      </c>
      <c r="C163" s="94"/>
      <c r="D163" s="94"/>
      <c r="E163" s="95"/>
      <c r="F163" s="96">
        <v>44742</v>
      </c>
      <c r="G163" s="94"/>
      <c r="H163" s="110">
        <v>11</v>
      </c>
      <c r="I163" s="111">
        <v>-40.08</v>
      </c>
    </row>
    <row r="164" spans="1:9" x14ac:dyDescent="0.25">
      <c r="A164" s="97" t="s">
        <v>1913</v>
      </c>
      <c r="B164" s="98" t="s">
        <v>1914</v>
      </c>
      <c r="C164" s="47"/>
      <c r="D164" s="47"/>
      <c r="E164" s="48"/>
      <c r="F164" s="99">
        <v>44742</v>
      </c>
      <c r="G164" s="47"/>
      <c r="H164" s="112">
        <v>11</v>
      </c>
      <c r="I164" s="113">
        <v>-17.28</v>
      </c>
    </row>
    <row r="165" spans="1:9" x14ac:dyDescent="0.25">
      <c r="A165" s="92" t="s">
        <v>2057</v>
      </c>
      <c r="B165" s="93" t="s">
        <v>2058</v>
      </c>
      <c r="C165" s="94"/>
      <c r="D165" s="94"/>
      <c r="E165" s="95"/>
      <c r="F165" s="96">
        <v>44742</v>
      </c>
      <c r="G165" s="94"/>
      <c r="H165" s="110">
        <v>11</v>
      </c>
      <c r="I165" s="111">
        <v>-8.94</v>
      </c>
    </row>
    <row r="166" spans="1:9" x14ac:dyDescent="0.25">
      <c r="A166" s="92" t="s">
        <v>2715</v>
      </c>
      <c r="B166" s="93" t="s">
        <v>2716</v>
      </c>
      <c r="C166" s="94"/>
      <c r="D166" s="94"/>
      <c r="E166" s="95"/>
      <c r="F166" s="96">
        <v>44286</v>
      </c>
      <c r="G166" s="94"/>
      <c r="H166" s="110">
        <v>11</v>
      </c>
      <c r="I166" s="111">
        <v>0</v>
      </c>
    </row>
    <row r="167" spans="1:9" x14ac:dyDescent="0.25">
      <c r="A167" s="97" t="s">
        <v>855</v>
      </c>
      <c r="B167" s="98" t="s">
        <v>856</v>
      </c>
      <c r="C167" s="47"/>
      <c r="D167" s="47"/>
      <c r="E167" s="48"/>
      <c r="F167" s="99">
        <v>44560</v>
      </c>
      <c r="G167" s="47"/>
      <c r="H167" s="112">
        <v>12</v>
      </c>
      <c r="I167" s="113">
        <v>-14.54</v>
      </c>
    </row>
    <row r="168" spans="1:9" x14ac:dyDescent="0.25">
      <c r="A168" s="92" t="s">
        <v>859</v>
      </c>
      <c r="B168" s="93" t="s">
        <v>860</v>
      </c>
      <c r="C168" s="94"/>
      <c r="D168" s="94"/>
      <c r="E168" s="95"/>
      <c r="F168" s="96">
        <v>44469</v>
      </c>
      <c r="G168" s="94"/>
      <c r="H168" s="110">
        <v>12</v>
      </c>
      <c r="I168" s="111">
        <v>-95.84</v>
      </c>
    </row>
    <row r="169" spans="1:9" x14ac:dyDescent="0.25">
      <c r="A169" s="97" t="s">
        <v>1825</v>
      </c>
      <c r="B169" s="98" t="s">
        <v>1826</v>
      </c>
      <c r="C169" s="47"/>
      <c r="D169" s="47"/>
      <c r="E169" s="48"/>
      <c r="F169" s="99">
        <v>44742</v>
      </c>
      <c r="G169" s="47"/>
      <c r="H169" s="112">
        <v>12</v>
      </c>
      <c r="I169" s="113">
        <v>0</v>
      </c>
    </row>
    <row r="170" spans="1:9" x14ac:dyDescent="0.25">
      <c r="A170" s="92" t="s">
        <v>2004</v>
      </c>
      <c r="B170" s="93" t="s">
        <v>2005</v>
      </c>
      <c r="C170" s="94"/>
      <c r="D170" s="94"/>
      <c r="E170" s="95"/>
      <c r="F170" s="96">
        <v>44742</v>
      </c>
      <c r="G170" s="94"/>
      <c r="H170" s="110">
        <v>12</v>
      </c>
      <c r="I170" s="111">
        <v>0</v>
      </c>
    </row>
    <row r="171" spans="1:9" x14ac:dyDescent="0.25">
      <c r="A171" s="92" t="s">
        <v>2065</v>
      </c>
      <c r="B171" s="93" t="s">
        <v>2066</v>
      </c>
      <c r="C171" s="94"/>
      <c r="D171" s="94"/>
      <c r="E171" s="95"/>
      <c r="F171" s="96">
        <v>43831</v>
      </c>
      <c r="G171" s="94"/>
      <c r="H171" s="110">
        <v>12</v>
      </c>
      <c r="I171" s="111">
        <v>1</v>
      </c>
    </row>
    <row r="172" spans="1:9" x14ac:dyDescent="0.25">
      <c r="A172" s="97" t="s">
        <v>2103</v>
      </c>
      <c r="B172" s="98" t="s">
        <v>2104</v>
      </c>
      <c r="C172" s="47"/>
      <c r="D172" s="47"/>
      <c r="E172" s="48"/>
      <c r="F172" s="99">
        <v>44742</v>
      </c>
      <c r="G172" s="47"/>
      <c r="H172" s="112">
        <v>12</v>
      </c>
      <c r="I172" s="113">
        <v>0</v>
      </c>
    </row>
    <row r="173" spans="1:9" x14ac:dyDescent="0.25">
      <c r="A173" s="92" t="s">
        <v>2321</v>
      </c>
      <c r="B173" s="93" t="s">
        <v>2322</v>
      </c>
      <c r="C173" s="94"/>
      <c r="D173" s="94"/>
      <c r="E173" s="95"/>
      <c r="F173" s="96">
        <v>43832</v>
      </c>
      <c r="G173" s="94"/>
      <c r="H173" s="110">
        <v>12</v>
      </c>
      <c r="I173" s="111">
        <v>1</v>
      </c>
    </row>
    <row r="174" spans="1:9" x14ac:dyDescent="0.25">
      <c r="A174" s="92" t="s">
        <v>2935</v>
      </c>
      <c r="B174" s="93" t="s">
        <v>2936</v>
      </c>
      <c r="C174" s="94"/>
      <c r="D174" s="94"/>
      <c r="E174" s="95"/>
      <c r="F174" s="96">
        <v>44469</v>
      </c>
      <c r="G174" s="94"/>
      <c r="H174" s="110">
        <v>12</v>
      </c>
      <c r="I174" s="111">
        <v>0</v>
      </c>
    </row>
    <row r="175" spans="1:9" x14ac:dyDescent="0.25">
      <c r="A175" s="97" t="s">
        <v>3441</v>
      </c>
      <c r="B175" s="98" t="s">
        <v>3442</v>
      </c>
      <c r="C175" s="47"/>
      <c r="D175" s="47"/>
      <c r="E175" s="48"/>
      <c r="F175" s="99">
        <v>43983</v>
      </c>
      <c r="G175" s="47"/>
      <c r="H175" s="112">
        <v>12</v>
      </c>
      <c r="I175" s="113">
        <v>0</v>
      </c>
    </row>
    <row r="176" spans="1:9" x14ac:dyDescent="0.25">
      <c r="A176" s="92" t="s">
        <v>3443</v>
      </c>
      <c r="B176" s="93" t="s">
        <v>3444</v>
      </c>
      <c r="C176" s="94"/>
      <c r="D176" s="94"/>
      <c r="E176" s="95"/>
      <c r="F176" s="96">
        <v>44286</v>
      </c>
      <c r="G176" s="94"/>
      <c r="H176" s="110">
        <v>12</v>
      </c>
      <c r="I176" s="111">
        <v>0</v>
      </c>
    </row>
    <row r="177" spans="1:9" x14ac:dyDescent="0.25">
      <c r="A177" s="92" t="s">
        <v>4319</v>
      </c>
      <c r="B177" s="93" t="s">
        <v>4320</v>
      </c>
      <c r="C177" s="94"/>
      <c r="D177" s="94"/>
      <c r="E177" s="95"/>
      <c r="F177" s="96">
        <v>44500</v>
      </c>
      <c r="G177" s="94"/>
      <c r="H177" s="110">
        <v>12.15</v>
      </c>
      <c r="I177" s="111">
        <v>11.59</v>
      </c>
    </row>
    <row r="178" spans="1:9" x14ac:dyDescent="0.25">
      <c r="A178" s="92" t="s">
        <v>2215</v>
      </c>
      <c r="B178" s="93" t="s">
        <v>2216</v>
      </c>
      <c r="C178" s="94"/>
      <c r="D178" s="94"/>
      <c r="E178" s="95"/>
      <c r="F178" s="96">
        <v>43981</v>
      </c>
      <c r="G178" s="94"/>
      <c r="H178" s="110">
        <v>12.42</v>
      </c>
      <c r="I178" s="111">
        <v>45</v>
      </c>
    </row>
    <row r="179" spans="1:9" x14ac:dyDescent="0.25">
      <c r="A179" s="97" t="s">
        <v>4017</v>
      </c>
      <c r="B179" s="98" t="s">
        <v>4018</v>
      </c>
      <c r="C179" s="47"/>
      <c r="D179" s="47"/>
      <c r="E179" s="48"/>
      <c r="F179" s="99">
        <v>44469</v>
      </c>
      <c r="G179" s="47"/>
      <c r="H179" s="112">
        <v>12.83</v>
      </c>
      <c r="I179" s="113">
        <v>2</v>
      </c>
    </row>
    <row r="180" spans="1:9" x14ac:dyDescent="0.25">
      <c r="A180" s="97" t="s">
        <v>1256</v>
      </c>
      <c r="B180" s="98" t="s">
        <v>1257</v>
      </c>
      <c r="C180" s="47"/>
      <c r="D180" s="47"/>
      <c r="E180" s="48"/>
      <c r="F180" s="99">
        <v>44089</v>
      </c>
      <c r="G180" s="47"/>
      <c r="H180" s="112">
        <v>13</v>
      </c>
      <c r="I180" s="113">
        <v>1</v>
      </c>
    </row>
    <row r="181" spans="1:9" x14ac:dyDescent="0.25">
      <c r="A181" s="92" t="s">
        <v>1574</v>
      </c>
      <c r="B181" s="93" t="s">
        <v>1575</v>
      </c>
      <c r="C181" s="94"/>
      <c r="D181" s="94"/>
      <c r="E181" s="95"/>
      <c r="F181" s="96">
        <v>44866</v>
      </c>
      <c r="G181" s="94"/>
      <c r="H181" s="110">
        <v>13</v>
      </c>
      <c r="I181" s="111">
        <v>-23.22</v>
      </c>
    </row>
    <row r="182" spans="1:9" x14ac:dyDescent="0.25">
      <c r="A182" s="92" t="s">
        <v>1608</v>
      </c>
      <c r="B182" s="93" t="s">
        <v>1609</v>
      </c>
      <c r="C182" s="94"/>
      <c r="D182" s="94"/>
      <c r="E182" s="95"/>
      <c r="F182" s="96">
        <v>44895</v>
      </c>
      <c r="G182" s="94"/>
      <c r="H182" s="110">
        <v>13</v>
      </c>
      <c r="I182" s="111">
        <v>0</v>
      </c>
    </row>
    <row r="183" spans="1:9" x14ac:dyDescent="0.25">
      <c r="A183" s="92" t="s">
        <v>1877</v>
      </c>
      <c r="B183" s="93" t="s">
        <v>1878</v>
      </c>
      <c r="C183" s="94"/>
      <c r="D183" s="94"/>
      <c r="E183" s="95"/>
      <c r="F183" s="96">
        <v>44742</v>
      </c>
      <c r="G183" s="94"/>
      <c r="H183" s="110">
        <v>13</v>
      </c>
      <c r="I183" s="111">
        <v>-9.42</v>
      </c>
    </row>
    <row r="184" spans="1:9" x14ac:dyDescent="0.25">
      <c r="A184" s="92" t="s">
        <v>1943</v>
      </c>
      <c r="B184" s="93" t="s">
        <v>1944</v>
      </c>
      <c r="C184" s="94"/>
      <c r="D184" s="94"/>
      <c r="E184" s="95"/>
      <c r="F184" s="96">
        <v>44195</v>
      </c>
      <c r="G184" s="94"/>
      <c r="H184" s="110">
        <v>13</v>
      </c>
      <c r="I184" s="111">
        <v>1</v>
      </c>
    </row>
    <row r="185" spans="1:9" x14ac:dyDescent="0.25">
      <c r="A185" s="92" t="s">
        <v>2737</v>
      </c>
      <c r="B185" s="93" t="s">
        <v>2738</v>
      </c>
      <c r="C185" s="94"/>
      <c r="D185" s="94"/>
      <c r="E185" s="95"/>
      <c r="F185" s="96">
        <v>44469</v>
      </c>
      <c r="G185" s="94"/>
      <c r="H185" s="110">
        <v>13</v>
      </c>
      <c r="I185" s="111">
        <v>-26.160000000000004</v>
      </c>
    </row>
    <row r="186" spans="1:9" x14ac:dyDescent="0.25">
      <c r="A186" s="92" t="s">
        <v>3023</v>
      </c>
      <c r="B186" s="93" t="s">
        <v>3024</v>
      </c>
      <c r="C186" s="94"/>
      <c r="D186" s="94"/>
      <c r="E186" s="95"/>
      <c r="F186" s="96">
        <v>44106</v>
      </c>
      <c r="G186" s="94"/>
      <c r="H186" s="110">
        <v>13</v>
      </c>
      <c r="I186" s="111">
        <v>42.19</v>
      </c>
    </row>
    <row r="187" spans="1:9" x14ac:dyDescent="0.25">
      <c r="A187" s="92" t="s">
        <v>3465</v>
      </c>
      <c r="B187" s="93" t="s">
        <v>3466</v>
      </c>
      <c r="C187" s="94"/>
      <c r="D187" s="94"/>
      <c r="E187" s="95"/>
      <c r="F187" s="96">
        <v>44346</v>
      </c>
      <c r="G187" s="94"/>
      <c r="H187" s="110">
        <v>13</v>
      </c>
      <c r="I187" s="111">
        <v>0</v>
      </c>
    </row>
    <row r="188" spans="1:9" x14ac:dyDescent="0.25">
      <c r="A188" s="92" t="s">
        <v>3913</v>
      </c>
      <c r="B188" s="93" t="s">
        <v>3914</v>
      </c>
      <c r="C188" s="94"/>
      <c r="D188" s="94"/>
      <c r="E188" s="95"/>
      <c r="F188" s="96">
        <v>44439</v>
      </c>
      <c r="G188" s="94"/>
      <c r="H188" s="110">
        <v>13</v>
      </c>
      <c r="I188" s="111">
        <v>-31.1</v>
      </c>
    </row>
    <row r="189" spans="1:9" x14ac:dyDescent="0.25">
      <c r="A189" s="92" t="s">
        <v>4281</v>
      </c>
      <c r="B189" s="93" t="s">
        <v>4282</v>
      </c>
      <c r="C189" s="94"/>
      <c r="D189" s="94"/>
      <c r="E189" s="95"/>
      <c r="F189" s="96">
        <v>44165</v>
      </c>
      <c r="G189" s="94"/>
      <c r="H189" s="110">
        <v>13</v>
      </c>
      <c r="I189" s="111">
        <v>-51.660000000000004</v>
      </c>
    </row>
    <row r="190" spans="1:9" x14ac:dyDescent="0.25">
      <c r="A190" s="97" t="s">
        <v>1300</v>
      </c>
      <c r="B190" s="98" t="s">
        <v>1301</v>
      </c>
      <c r="C190" s="47"/>
      <c r="D190" s="47"/>
      <c r="E190" s="48"/>
      <c r="F190" s="99">
        <v>44195</v>
      </c>
      <c r="G190" s="47"/>
      <c r="H190" s="112">
        <v>13.75</v>
      </c>
      <c r="I190" s="113">
        <v>-26.299999999999997</v>
      </c>
    </row>
    <row r="191" spans="1:9" x14ac:dyDescent="0.25">
      <c r="A191" s="92" t="s">
        <v>1682</v>
      </c>
      <c r="B191" s="93" t="s">
        <v>1683</v>
      </c>
      <c r="C191" s="94"/>
      <c r="D191" s="94"/>
      <c r="E191" s="95"/>
      <c r="F191" s="96">
        <v>44742</v>
      </c>
      <c r="G191" s="94"/>
      <c r="H191" s="110">
        <v>14</v>
      </c>
      <c r="I191" s="111">
        <v>0</v>
      </c>
    </row>
    <row r="192" spans="1:9" x14ac:dyDescent="0.25">
      <c r="A192" s="92" t="s">
        <v>4445</v>
      </c>
      <c r="B192" s="93" t="s">
        <v>4446</v>
      </c>
      <c r="C192" s="94"/>
      <c r="D192" s="94"/>
      <c r="E192" s="95"/>
      <c r="F192" s="96">
        <v>44195</v>
      </c>
      <c r="G192" s="94"/>
      <c r="H192" s="110">
        <v>14</v>
      </c>
      <c r="I192" s="111">
        <v>1</v>
      </c>
    </row>
    <row r="193" spans="1:9" x14ac:dyDescent="0.25">
      <c r="A193" s="92" t="s">
        <v>1314</v>
      </c>
      <c r="B193" s="93" t="s">
        <v>1315</v>
      </c>
      <c r="C193" s="94"/>
      <c r="D193" s="94"/>
      <c r="E193" s="95"/>
      <c r="F193" s="96">
        <v>44190</v>
      </c>
      <c r="G193" s="94"/>
      <c r="H193" s="110">
        <v>14.75</v>
      </c>
      <c r="I193" s="111">
        <v>39.9</v>
      </c>
    </row>
    <row r="194" spans="1:9" x14ac:dyDescent="0.25">
      <c r="A194" s="97" t="s">
        <v>557</v>
      </c>
      <c r="B194" s="98" t="s">
        <v>558</v>
      </c>
      <c r="C194" s="47"/>
      <c r="D194" s="47"/>
      <c r="E194" s="48"/>
      <c r="F194" s="99">
        <v>44075</v>
      </c>
      <c r="G194" s="47"/>
      <c r="H194" s="112">
        <v>15</v>
      </c>
      <c r="I194" s="113">
        <v>-1.6799999999999997</v>
      </c>
    </row>
    <row r="195" spans="1:9" x14ac:dyDescent="0.25">
      <c r="A195" s="97" t="s">
        <v>831</v>
      </c>
      <c r="B195" s="98" t="s">
        <v>832</v>
      </c>
      <c r="C195" s="47"/>
      <c r="D195" s="47"/>
      <c r="E195" s="48"/>
      <c r="F195" s="99">
        <v>44530</v>
      </c>
      <c r="G195" s="47"/>
      <c r="H195" s="112">
        <v>15</v>
      </c>
      <c r="I195" s="113">
        <v>1</v>
      </c>
    </row>
    <row r="196" spans="1:9" x14ac:dyDescent="0.25">
      <c r="A196" s="92" t="s">
        <v>2949</v>
      </c>
      <c r="B196" s="93" t="s">
        <v>2950</v>
      </c>
      <c r="C196" s="94"/>
      <c r="D196" s="94"/>
      <c r="E196" s="95"/>
      <c r="F196" s="96">
        <v>44561</v>
      </c>
      <c r="G196" s="94"/>
      <c r="H196" s="110">
        <v>15</v>
      </c>
      <c r="I196" s="111">
        <v>0</v>
      </c>
    </row>
    <row r="197" spans="1:9" x14ac:dyDescent="0.25">
      <c r="A197" s="97" t="s">
        <v>3463</v>
      </c>
      <c r="B197" s="98" t="s">
        <v>3464</v>
      </c>
      <c r="C197" s="47"/>
      <c r="D197" s="47"/>
      <c r="E197" s="48"/>
      <c r="F197" s="99">
        <v>44227</v>
      </c>
      <c r="G197" s="47"/>
      <c r="H197" s="112">
        <v>15</v>
      </c>
      <c r="I197" s="113">
        <v>0</v>
      </c>
    </row>
    <row r="198" spans="1:9" x14ac:dyDescent="0.25">
      <c r="A198" s="97" t="s">
        <v>4003</v>
      </c>
      <c r="B198" s="98" t="s">
        <v>4004</v>
      </c>
      <c r="C198" s="47"/>
      <c r="D198" s="47"/>
      <c r="E198" s="48"/>
      <c r="F198" s="99">
        <v>44043</v>
      </c>
      <c r="G198" s="47"/>
      <c r="H198" s="112">
        <v>15</v>
      </c>
      <c r="I198" s="113">
        <v>11.9</v>
      </c>
    </row>
    <row r="199" spans="1:9" x14ac:dyDescent="0.25">
      <c r="A199" s="97" t="s">
        <v>4397</v>
      </c>
      <c r="B199" s="98" t="s">
        <v>4398</v>
      </c>
      <c r="C199" s="47"/>
      <c r="D199" s="47"/>
      <c r="E199" s="48"/>
      <c r="F199" s="99">
        <v>44134</v>
      </c>
      <c r="G199" s="47"/>
      <c r="H199" s="112">
        <v>15</v>
      </c>
      <c r="I199" s="113">
        <v>0</v>
      </c>
    </row>
    <row r="200" spans="1:9" x14ac:dyDescent="0.25">
      <c r="A200" s="97" t="s">
        <v>683</v>
      </c>
      <c r="B200" s="98" t="s">
        <v>684</v>
      </c>
      <c r="C200" s="47"/>
      <c r="D200" s="47"/>
      <c r="E200" s="48"/>
      <c r="F200" s="99">
        <v>44012</v>
      </c>
      <c r="G200" s="47"/>
      <c r="H200" s="112">
        <v>15.6</v>
      </c>
      <c r="I200" s="113">
        <v>-1.96</v>
      </c>
    </row>
    <row r="201" spans="1:9" x14ac:dyDescent="0.25">
      <c r="A201" s="97" t="s">
        <v>109</v>
      </c>
      <c r="B201" s="98" t="s">
        <v>110</v>
      </c>
      <c r="C201" s="47"/>
      <c r="D201" s="47"/>
      <c r="E201" s="48"/>
      <c r="F201" s="99">
        <v>43861</v>
      </c>
      <c r="G201" s="47"/>
      <c r="H201" s="112">
        <v>15.9</v>
      </c>
      <c r="I201" s="113">
        <v>2</v>
      </c>
    </row>
    <row r="202" spans="1:9" x14ac:dyDescent="0.25">
      <c r="A202" s="97" t="s">
        <v>687</v>
      </c>
      <c r="B202" s="98" t="s">
        <v>688</v>
      </c>
      <c r="C202" s="47"/>
      <c r="D202" s="47"/>
      <c r="E202" s="48"/>
      <c r="F202" s="99">
        <v>44012</v>
      </c>
      <c r="G202" s="47"/>
      <c r="H202" s="112">
        <v>15.9</v>
      </c>
      <c r="I202" s="113">
        <v>2</v>
      </c>
    </row>
    <row r="203" spans="1:9" x14ac:dyDescent="0.25">
      <c r="A203" s="92" t="s">
        <v>633</v>
      </c>
      <c r="B203" s="93" t="s">
        <v>634</v>
      </c>
      <c r="C203" s="94"/>
      <c r="D203" s="94"/>
      <c r="E203" s="95"/>
      <c r="F203" s="96">
        <v>44195</v>
      </c>
      <c r="G203" s="94"/>
      <c r="H203" s="110">
        <v>16</v>
      </c>
      <c r="I203" s="111">
        <v>-587.47</v>
      </c>
    </row>
    <row r="204" spans="1:9" x14ac:dyDescent="0.25">
      <c r="A204" s="97" t="s">
        <v>703</v>
      </c>
      <c r="B204" s="98" t="s">
        <v>704</v>
      </c>
      <c r="C204" s="47"/>
      <c r="D204" s="47"/>
      <c r="E204" s="48"/>
      <c r="F204" s="99">
        <v>44104</v>
      </c>
      <c r="G204" s="47"/>
      <c r="H204" s="112">
        <v>16</v>
      </c>
      <c r="I204" s="113">
        <v>0</v>
      </c>
    </row>
    <row r="205" spans="1:9" x14ac:dyDescent="0.25">
      <c r="A205" s="92" t="s">
        <v>867</v>
      </c>
      <c r="B205" s="93" t="s">
        <v>868</v>
      </c>
      <c r="C205" s="94"/>
      <c r="D205" s="94"/>
      <c r="E205" s="95"/>
      <c r="F205" s="96">
        <v>44469</v>
      </c>
      <c r="G205" s="94"/>
      <c r="H205" s="110">
        <v>16</v>
      </c>
      <c r="I205" s="111">
        <v>-113.72000000000001</v>
      </c>
    </row>
    <row r="206" spans="1:9" x14ac:dyDescent="0.25">
      <c r="A206" s="97" t="s">
        <v>915</v>
      </c>
      <c r="B206" s="98" t="s">
        <v>916</v>
      </c>
      <c r="C206" s="47"/>
      <c r="D206" s="47"/>
      <c r="E206" s="48"/>
      <c r="F206" s="99">
        <v>44500</v>
      </c>
      <c r="G206" s="47"/>
      <c r="H206" s="112">
        <v>16</v>
      </c>
      <c r="I206" s="113">
        <v>85.21</v>
      </c>
    </row>
    <row r="207" spans="1:9" x14ac:dyDescent="0.25">
      <c r="A207" s="97" t="s">
        <v>2319</v>
      </c>
      <c r="B207" s="98" t="s">
        <v>2320</v>
      </c>
      <c r="C207" s="47"/>
      <c r="D207" s="47"/>
      <c r="E207" s="48"/>
      <c r="F207" s="99">
        <v>43831</v>
      </c>
      <c r="G207" s="47"/>
      <c r="H207" s="112">
        <v>16</v>
      </c>
      <c r="I207" s="113">
        <v>-89.01</v>
      </c>
    </row>
    <row r="208" spans="1:9" x14ac:dyDescent="0.25">
      <c r="A208" s="92" t="s">
        <v>2517</v>
      </c>
      <c r="B208" s="93" t="s">
        <v>2518</v>
      </c>
      <c r="C208" s="94"/>
      <c r="D208" s="94"/>
      <c r="E208" s="95"/>
      <c r="F208" s="96">
        <v>44773</v>
      </c>
      <c r="G208" s="94"/>
      <c r="H208" s="110">
        <v>16</v>
      </c>
      <c r="I208" s="111">
        <v>-20.22999999999999</v>
      </c>
    </row>
    <row r="209" spans="1:9" x14ac:dyDescent="0.25">
      <c r="A209" s="97" t="s">
        <v>2677</v>
      </c>
      <c r="B209" s="98" t="s">
        <v>2678</v>
      </c>
      <c r="C209" s="47"/>
      <c r="D209" s="47"/>
      <c r="E209" s="48"/>
      <c r="F209" s="99">
        <v>43951</v>
      </c>
      <c r="G209" s="47"/>
      <c r="H209" s="112">
        <v>16</v>
      </c>
      <c r="I209" s="113">
        <v>7.3</v>
      </c>
    </row>
    <row r="210" spans="1:9" x14ac:dyDescent="0.25">
      <c r="A210" s="97" t="s">
        <v>3097</v>
      </c>
      <c r="B210" s="98" t="s">
        <v>3098</v>
      </c>
      <c r="C210" s="47"/>
      <c r="D210" s="47"/>
      <c r="E210" s="48"/>
      <c r="F210" s="99">
        <v>44255</v>
      </c>
      <c r="G210" s="47"/>
      <c r="H210" s="112">
        <v>16</v>
      </c>
      <c r="I210" s="113">
        <v>16.75</v>
      </c>
    </row>
    <row r="211" spans="1:9" x14ac:dyDescent="0.25">
      <c r="A211" s="97" t="s">
        <v>3157</v>
      </c>
      <c r="B211" s="98" t="s">
        <v>3158</v>
      </c>
      <c r="C211" s="47"/>
      <c r="D211" s="47"/>
      <c r="E211" s="48"/>
      <c r="F211" s="99">
        <v>44346</v>
      </c>
      <c r="G211" s="47"/>
      <c r="H211" s="112">
        <v>16</v>
      </c>
      <c r="I211" s="113">
        <v>25</v>
      </c>
    </row>
    <row r="212" spans="1:9" x14ac:dyDescent="0.25">
      <c r="A212" s="92" t="s">
        <v>3621</v>
      </c>
      <c r="B212" s="93" t="s">
        <v>3622</v>
      </c>
      <c r="C212" s="94"/>
      <c r="D212" s="94"/>
      <c r="E212" s="95"/>
      <c r="F212" s="96">
        <v>44408</v>
      </c>
      <c r="G212" s="94"/>
      <c r="H212" s="110">
        <v>16</v>
      </c>
      <c r="I212" s="111">
        <v>-5.6</v>
      </c>
    </row>
    <row r="213" spans="1:9" x14ac:dyDescent="0.25">
      <c r="A213" s="92" t="s">
        <v>3637</v>
      </c>
      <c r="B213" s="93" t="s">
        <v>3638</v>
      </c>
      <c r="C213" s="94"/>
      <c r="D213" s="94"/>
      <c r="E213" s="95"/>
      <c r="F213" s="96">
        <v>44530</v>
      </c>
      <c r="G213" s="94"/>
      <c r="H213" s="110">
        <v>16</v>
      </c>
      <c r="I213" s="111">
        <v>-132.80000000000001</v>
      </c>
    </row>
    <row r="214" spans="1:9" x14ac:dyDescent="0.25">
      <c r="A214" s="97" t="s">
        <v>3829</v>
      </c>
      <c r="B214" s="98" t="s">
        <v>3830</v>
      </c>
      <c r="C214" s="47"/>
      <c r="D214" s="47"/>
      <c r="E214" s="48"/>
      <c r="F214" s="99">
        <v>44439</v>
      </c>
      <c r="G214" s="47"/>
      <c r="H214" s="112">
        <v>16</v>
      </c>
      <c r="I214" s="113">
        <v>-43.7</v>
      </c>
    </row>
    <row r="215" spans="1:9" x14ac:dyDescent="0.25">
      <c r="A215" s="97" t="s">
        <v>4353</v>
      </c>
      <c r="B215" s="98" t="s">
        <v>4354</v>
      </c>
      <c r="C215" s="47"/>
      <c r="D215" s="47"/>
      <c r="E215" s="48"/>
      <c r="F215" s="99">
        <v>44226</v>
      </c>
      <c r="G215" s="47"/>
      <c r="H215" s="112">
        <v>16.53</v>
      </c>
      <c r="I215" s="113">
        <v>22</v>
      </c>
    </row>
    <row r="216" spans="1:9" x14ac:dyDescent="0.25">
      <c r="A216" s="92" t="s">
        <v>283</v>
      </c>
      <c r="B216" s="93" t="s">
        <v>284</v>
      </c>
      <c r="C216" s="94"/>
      <c r="D216" s="94"/>
      <c r="E216" s="95"/>
      <c r="F216" s="96">
        <v>44408</v>
      </c>
      <c r="G216" s="94"/>
      <c r="H216" s="110">
        <v>17</v>
      </c>
      <c r="I216" s="111">
        <v>56.16</v>
      </c>
    </row>
    <row r="217" spans="1:9" x14ac:dyDescent="0.25">
      <c r="A217" s="97" t="s">
        <v>675</v>
      </c>
      <c r="B217" s="98" t="s">
        <v>676</v>
      </c>
      <c r="C217" s="47"/>
      <c r="D217" s="47"/>
      <c r="E217" s="48"/>
      <c r="F217" s="99">
        <v>44012</v>
      </c>
      <c r="G217" s="47"/>
      <c r="H217" s="112">
        <v>17</v>
      </c>
      <c r="I217" s="113">
        <v>0.95</v>
      </c>
    </row>
    <row r="218" spans="1:9" x14ac:dyDescent="0.25">
      <c r="A218" s="92" t="s">
        <v>823</v>
      </c>
      <c r="B218" s="93" t="s">
        <v>824</v>
      </c>
      <c r="C218" s="94"/>
      <c r="D218" s="94"/>
      <c r="E218" s="95"/>
      <c r="F218" s="96">
        <v>44256</v>
      </c>
      <c r="G218" s="94"/>
      <c r="H218" s="110">
        <v>17</v>
      </c>
      <c r="I218" s="111">
        <v>10.280000000000001</v>
      </c>
    </row>
    <row r="219" spans="1:9" x14ac:dyDescent="0.25">
      <c r="A219" s="92" t="s">
        <v>1935</v>
      </c>
      <c r="B219" s="93" t="s">
        <v>1936</v>
      </c>
      <c r="C219" s="94"/>
      <c r="D219" s="94"/>
      <c r="E219" s="95"/>
      <c r="F219" s="96">
        <v>44742</v>
      </c>
      <c r="G219" s="94"/>
      <c r="H219" s="110">
        <v>17</v>
      </c>
      <c r="I219" s="111">
        <v>0</v>
      </c>
    </row>
    <row r="220" spans="1:9" x14ac:dyDescent="0.25">
      <c r="A220" s="97" t="s">
        <v>3445</v>
      </c>
      <c r="B220" s="98" t="s">
        <v>3446</v>
      </c>
      <c r="C220" s="47"/>
      <c r="D220" s="47"/>
      <c r="E220" s="48"/>
      <c r="F220" s="99">
        <v>44561</v>
      </c>
      <c r="G220" s="47"/>
      <c r="H220" s="112">
        <v>17</v>
      </c>
      <c r="I220" s="113">
        <v>0</v>
      </c>
    </row>
    <row r="221" spans="1:9" x14ac:dyDescent="0.25">
      <c r="A221" s="92" t="s">
        <v>3585</v>
      </c>
      <c r="B221" s="93" t="s">
        <v>3586</v>
      </c>
      <c r="C221" s="94"/>
      <c r="D221" s="94"/>
      <c r="E221" s="95"/>
      <c r="F221" s="96">
        <v>44651</v>
      </c>
      <c r="G221" s="94"/>
      <c r="H221" s="110">
        <v>17</v>
      </c>
      <c r="I221" s="111">
        <v>8.5999999999999979</v>
      </c>
    </row>
    <row r="222" spans="1:9" x14ac:dyDescent="0.25">
      <c r="A222" s="92" t="s">
        <v>4137</v>
      </c>
      <c r="B222" s="93" t="s">
        <v>4138</v>
      </c>
      <c r="C222" s="94"/>
      <c r="D222" s="94"/>
      <c r="E222" s="95"/>
      <c r="F222" s="96">
        <v>43860</v>
      </c>
      <c r="G222" s="94"/>
      <c r="H222" s="110">
        <v>17</v>
      </c>
      <c r="I222" s="111">
        <v>5.99</v>
      </c>
    </row>
    <row r="223" spans="1:9" x14ac:dyDescent="0.25">
      <c r="A223" s="92" t="s">
        <v>2393</v>
      </c>
      <c r="B223" s="93" t="s">
        <v>2394</v>
      </c>
      <c r="C223" s="94"/>
      <c r="D223" s="94"/>
      <c r="E223" s="95"/>
      <c r="F223" s="96">
        <v>44469</v>
      </c>
      <c r="G223" s="94"/>
      <c r="H223" s="110">
        <v>17.25</v>
      </c>
      <c r="I223" s="111">
        <v>2</v>
      </c>
    </row>
    <row r="224" spans="1:9" x14ac:dyDescent="0.25">
      <c r="A224" s="92" t="s">
        <v>2223</v>
      </c>
      <c r="B224" s="93" t="s">
        <v>2224</v>
      </c>
      <c r="C224" s="94"/>
      <c r="D224" s="94"/>
      <c r="E224" s="95"/>
      <c r="F224" s="96">
        <v>43831</v>
      </c>
      <c r="G224" s="94"/>
      <c r="H224" s="110">
        <v>17.5</v>
      </c>
      <c r="I224" s="111">
        <v>-14.950000000000001</v>
      </c>
    </row>
    <row r="225" spans="1:9" x14ac:dyDescent="0.25">
      <c r="A225" s="92" t="s">
        <v>2983</v>
      </c>
      <c r="B225" s="93" t="s">
        <v>2984</v>
      </c>
      <c r="C225" s="94"/>
      <c r="D225" s="94"/>
      <c r="E225" s="95"/>
      <c r="F225" s="96">
        <v>44196</v>
      </c>
      <c r="G225" s="94"/>
      <c r="H225" s="110">
        <v>17.670000000000002</v>
      </c>
      <c r="I225" s="111">
        <v>3.98</v>
      </c>
    </row>
    <row r="226" spans="1:9" x14ac:dyDescent="0.25">
      <c r="A226" s="92" t="s">
        <v>307</v>
      </c>
      <c r="B226" s="93" t="s">
        <v>308</v>
      </c>
      <c r="C226" s="94"/>
      <c r="D226" s="94"/>
      <c r="E226" s="95"/>
      <c r="F226" s="96">
        <v>43832</v>
      </c>
      <c r="G226" s="94"/>
      <c r="H226" s="110">
        <v>18</v>
      </c>
      <c r="I226" s="111">
        <v>3</v>
      </c>
    </row>
    <row r="227" spans="1:9" x14ac:dyDescent="0.25">
      <c r="A227" s="92" t="s">
        <v>1728</v>
      </c>
      <c r="B227" s="93" t="s">
        <v>1729</v>
      </c>
      <c r="C227" s="94"/>
      <c r="D227" s="94"/>
      <c r="E227" s="95"/>
      <c r="F227" s="96">
        <v>44742</v>
      </c>
      <c r="G227" s="94"/>
      <c r="H227" s="110">
        <v>18</v>
      </c>
      <c r="I227" s="111">
        <v>-11.040000000000001</v>
      </c>
    </row>
    <row r="228" spans="1:9" x14ac:dyDescent="0.25">
      <c r="A228" s="97" t="s">
        <v>2073</v>
      </c>
      <c r="B228" s="98" t="s">
        <v>2074</v>
      </c>
      <c r="C228" s="47"/>
      <c r="D228" s="47"/>
      <c r="E228" s="48"/>
      <c r="F228" s="99">
        <v>44742</v>
      </c>
      <c r="G228" s="47"/>
      <c r="H228" s="112">
        <v>18</v>
      </c>
      <c r="I228" s="113">
        <v>0</v>
      </c>
    </row>
    <row r="229" spans="1:9" x14ac:dyDescent="0.25">
      <c r="A229" s="92" t="s">
        <v>2475</v>
      </c>
      <c r="B229" s="93" t="s">
        <v>2476</v>
      </c>
      <c r="C229" s="94"/>
      <c r="D229" s="94"/>
      <c r="E229" s="95"/>
      <c r="F229" s="96">
        <v>44620</v>
      </c>
      <c r="G229" s="94"/>
      <c r="H229" s="110">
        <v>18</v>
      </c>
      <c r="I229" s="111">
        <v>63</v>
      </c>
    </row>
    <row r="230" spans="1:9" x14ac:dyDescent="0.25">
      <c r="A230" s="92" t="s">
        <v>3641</v>
      </c>
      <c r="B230" s="93" t="s">
        <v>3642</v>
      </c>
      <c r="C230" s="94"/>
      <c r="D230" s="94"/>
      <c r="E230" s="95"/>
      <c r="F230" s="96">
        <v>44316</v>
      </c>
      <c r="G230" s="94"/>
      <c r="H230" s="110">
        <v>18</v>
      </c>
      <c r="I230" s="111">
        <v>14.35</v>
      </c>
    </row>
    <row r="231" spans="1:9" x14ac:dyDescent="0.25">
      <c r="A231" s="97" t="s">
        <v>3655</v>
      </c>
      <c r="B231" s="98" t="s">
        <v>3656</v>
      </c>
      <c r="C231" s="47"/>
      <c r="D231" s="47"/>
      <c r="E231" s="48"/>
      <c r="F231" s="99">
        <v>44500</v>
      </c>
      <c r="G231" s="47"/>
      <c r="H231" s="112">
        <v>18</v>
      </c>
      <c r="I231" s="113">
        <v>1</v>
      </c>
    </row>
    <row r="232" spans="1:9" x14ac:dyDescent="0.25">
      <c r="A232" s="97" t="s">
        <v>3965</v>
      </c>
      <c r="B232" s="98" t="s">
        <v>3966</v>
      </c>
      <c r="C232" s="47"/>
      <c r="D232" s="47"/>
      <c r="E232" s="48"/>
      <c r="F232" s="99">
        <v>44196</v>
      </c>
      <c r="G232" s="47"/>
      <c r="H232" s="112">
        <v>18</v>
      </c>
      <c r="I232" s="113">
        <v>11.4</v>
      </c>
    </row>
    <row r="233" spans="1:9" x14ac:dyDescent="0.25">
      <c r="A233" s="92" t="s">
        <v>4297</v>
      </c>
      <c r="B233" s="93" t="s">
        <v>4298</v>
      </c>
      <c r="C233" s="94"/>
      <c r="D233" s="94"/>
      <c r="E233" s="95"/>
      <c r="F233" s="96">
        <v>44346</v>
      </c>
      <c r="G233" s="94"/>
      <c r="H233" s="110">
        <v>18</v>
      </c>
      <c r="I233" s="111">
        <v>-0.84999999999999964</v>
      </c>
    </row>
    <row r="234" spans="1:9" x14ac:dyDescent="0.25">
      <c r="A234" s="92" t="s">
        <v>4335</v>
      </c>
      <c r="B234" s="93" t="s">
        <v>4336</v>
      </c>
      <c r="C234" s="94"/>
      <c r="D234" s="94"/>
      <c r="E234" s="95"/>
      <c r="F234" s="96">
        <v>44377</v>
      </c>
      <c r="G234" s="94"/>
      <c r="H234" s="110">
        <v>18</v>
      </c>
      <c r="I234" s="111">
        <v>-34.51</v>
      </c>
    </row>
    <row r="235" spans="1:9" x14ac:dyDescent="0.25">
      <c r="A235" s="92" t="s">
        <v>1927</v>
      </c>
      <c r="B235" s="93" t="s">
        <v>1928</v>
      </c>
      <c r="C235" s="94"/>
      <c r="D235" s="94"/>
      <c r="E235" s="95"/>
      <c r="F235" s="96">
        <v>44439</v>
      </c>
      <c r="G235" s="94"/>
      <c r="H235" s="110">
        <v>18.25</v>
      </c>
      <c r="I235" s="111">
        <v>16</v>
      </c>
    </row>
    <row r="236" spans="1:9" x14ac:dyDescent="0.25">
      <c r="A236" s="97" t="s">
        <v>621</v>
      </c>
      <c r="B236" s="98" t="s">
        <v>622</v>
      </c>
      <c r="C236" s="47"/>
      <c r="D236" s="47"/>
      <c r="E236" s="48"/>
      <c r="F236" s="99">
        <v>44439</v>
      </c>
      <c r="G236" s="47"/>
      <c r="H236" s="112">
        <v>18.75</v>
      </c>
      <c r="I236" s="113">
        <v>43.690000000000005</v>
      </c>
    </row>
    <row r="237" spans="1:9" x14ac:dyDescent="0.25">
      <c r="A237" s="97" t="s">
        <v>2969</v>
      </c>
      <c r="B237" s="98" t="s">
        <v>2970</v>
      </c>
      <c r="C237" s="47"/>
      <c r="D237" s="47"/>
      <c r="E237" s="48"/>
      <c r="F237" s="99">
        <v>44195</v>
      </c>
      <c r="G237" s="47"/>
      <c r="H237" s="112">
        <v>18.920000000000002</v>
      </c>
      <c r="I237" s="113">
        <v>69</v>
      </c>
    </row>
    <row r="238" spans="1:9" x14ac:dyDescent="0.25">
      <c r="A238" s="97" t="s">
        <v>135</v>
      </c>
      <c r="B238" s="98" t="s">
        <v>136</v>
      </c>
      <c r="C238" s="47"/>
      <c r="D238" s="47"/>
      <c r="E238" s="48"/>
      <c r="F238" s="99">
        <v>44742</v>
      </c>
      <c r="G238" s="47"/>
      <c r="H238" s="112">
        <v>19</v>
      </c>
      <c r="I238" s="113">
        <v>-79.5</v>
      </c>
    </row>
    <row r="239" spans="1:9" x14ac:dyDescent="0.25">
      <c r="A239" s="92" t="s">
        <v>1558</v>
      </c>
      <c r="B239" s="93" t="s">
        <v>1559</v>
      </c>
      <c r="C239" s="94"/>
      <c r="D239" s="94"/>
      <c r="E239" s="95"/>
      <c r="F239" s="96">
        <v>44805</v>
      </c>
      <c r="G239" s="94"/>
      <c r="H239" s="110">
        <v>19</v>
      </c>
      <c r="I239" s="111">
        <v>0</v>
      </c>
    </row>
    <row r="240" spans="1:9" x14ac:dyDescent="0.25">
      <c r="A240" s="97" t="s">
        <v>3251</v>
      </c>
      <c r="B240" s="98" t="s">
        <v>3252</v>
      </c>
      <c r="C240" s="47"/>
      <c r="D240" s="47"/>
      <c r="E240" s="48"/>
      <c r="F240" s="99">
        <v>44104</v>
      </c>
      <c r="G240" s="47"/>
      <c r="H240" s="112">
        <v>19</v>
      </c>
      <c r="I240" s="113">
        <v>-3.6400000000000015</v>
      </c>
    </row>
    <row r="241" spans="1:9" x14ac:dyDescent="0.25">
      <c r="A241" s="92" t="s">
        <v>3831</v>
      </c>
      <c r="B241" s="93" t="s">
        <v>3832</v>
      </c>
      <c r="C241" s="94"/>
      <c r="D241" s="94"/>
      <c r="E241" s="95"/>
      <c r="F241" s="96">
        <v>44469</v>
      </c>
      <c r="G241" s="94"/>
      <c r="H241" s="110">
        <v>19</v>
      </c>
      <c r="I241" s="111">
        <v>13.2</v>
      </c>
    </row>
    <row r="242" spans="1:9" x14ac:dyDescent="0.25">
      <c r="A242" s="92" t="s">
        <v>3923</v>
      </c>
      <c r="B242" s="93" t="s">
        <v>3924</v>
      </c>
      <c r="C242" s="94"/>
      <c r="D242" s="94"/>
      <c r="E242" s="95"/>
      <c r="F242" s="96">
        <v>44165</v>
      </c>
      <c r="G242" s="94"/>
      <c r="H242" s="110">
        <v>19</v>
      </c>
      <c r="I242" s="111">
        <v>19.899999999999999</v>
      </c>
    </row>
    <row r="243" spans="1:9" x14ac:dyDescent="0.25">
      <c r="A243" s="92" t="s">
        <v>4403</v>
      </c>
      <c r="B243" s="93" t="s">
        <v>4404</v>
      </c>
      <c r="C243" s="94"/>
      <c r="D243" s="94"/>
      <c r="E243" s="95"/>
      <c r="F243" s="96">
        <v>44073</v>
      </c>
      <c r="G243" s="94"/>
      <c r="H243" s="110">
        <v>19</v>
      </c>
      <c r="I243" s="111">
        <v>0</v>
      </c>
    </row>
    <row r="244" spans="1:9" x14ac:dyDescent="0.25">
      <c r="A244" s="92" t="s">
        <v>4565</v>
      </c>
      <c r="B244" s="93" t="s">
        <v>4566</v>
      </c>
      <c r="C244" s="94"/>
      <c r="D244" s="94"/>
      <c r="E244" s="95"/>
      <c r="F244" s="96">
        <v>44742</v>
      </c>
      <c r="G244" s="94"/>
      <c r="H244" s="110">
        <v>19</v>
      </c>
      <c r="I244" s="111">
        <v>-9.9</v>
      </c>
    </row>
    <row r="245" spans="1:9" x14ac:dyDescent="0.25">
      <c r="A245" s="97" t="s">
        <v>2947</v>
      </c>
      <c r="B245" s="98" t="s">
        <v>2948</v>
      </c>
      <c r="C245" s="47"/>
      <c r="D245" s="47"/>
      <c r="E245" s="48"/>
      <c r="F245" s="99">
        <v>44195</v>
      </c>
      <c r="G245" s="47"/>
      <c r="H245" s="112">
        <v>19.25</v>
      </c>
      <c r="I245" s="113">
        <v>8.879999999999999</v>
      </c>
    </row>
    <row r="246" spans="1:9" x14ac:dyDescent="0.25">
      <c r="A246" s="97" t="s">
        <v>875</v>
      </c>
      <c r="B246" s="98" t="s">
        <v>876</v>
      </c>
      <c r="C246" s="47"/>
      <c r="D246" s="47"/>
      <c r="E246" s="48"/>
      <c r="F246" s="99">
        <v>43981</v>
      </c>
      <c r="G246" s="47"/>
      <c r="H246" s="112">
        <v>19.829999999999998</v>
      </c>
      <c r="I246" s="113">
        <v>2</v>
      </c>
    </row>
    <row r="247" spans="1:9" x14ac:dyDescent="0.25">
      <c r="A247" s="97" t="s">
        <v>751</v>
      </c>
      <c r="B247" s="98" t="s">
        <v>752</v>
      </c>
      <c r="C247" s="47"/>
      <c r="D247" s="47"/>
      <c r="E247" s="48"/>
      <c r="F247" s="99">
        <v>44226</v>
      </c>
      <c r="G247" s="47"/>
      <c r="H247" s="112">
        <v>20</v>
      </c>
      <c r="I247" s="113">
        <v>0</v>
      </c>
    </row>
    <row r="248" spans="1:9" x14ac:dyDescent="0.25">
      <c r="A248" s="92" t="s">
        <v>3527</v>
      </c>
      <c r="B248" s="93" t="s">
        <v>3528</v>
      </c>
      <c r="C248" s="94"/>
      <c r="D248" s="94"/>
      <c r="E248" s="95"/>
      <c r="F248" s="96">
        <v>44227</v>
      </c>
      <c r="G248" s="94"/>
      <c r="H248" s="110">
        <v>20</v>
      </c>
      <c r="I248" s="111">
        <v>0</v>
      </c>
    </row>
    <row r="249" spans="1:9" x14ac:dyDescent="0.25">
      <c r="A249" s="97" t="s">
        <v>3683</v>
      </c>
      <c r="B249" s="98" t="s">
        <v>3684</v>
      </c>
      <c r="C249" s="47"/>
      <c r="D249" s="47"/>
      <c r="E249" s="48"/>
      <c r="F249" s="99">
        <v>44439</v>
      </c>
      <c r="G249" s="47"/>
      <c r="H249" s="112">
        <v>20</v>
      </c>
      <c r="I249" s="113">
        <v>-159.19999999999999</v>
      </c>
    </row>
    <row r="250" spans="1:9" x14ac:dyDescent="0.25">
      <c r="A250" s="97" t="s">
        <v>4011</v>
      </c>
      <c r="B250" s="98" t="s">
        <v>4012</v>
      </c>
      <c r="C250" s="47"/>
      <c r="D250" s="47"/>
      <c r="E250" s="48"/>
      <c r="F250" s="99">
        <v>44165</v>
      </c>
      <c r="G250" s="47"/>
      <c r="H250" s="112">
        <v>20</v>
      </c>
      <c r="I250" s="113">
        <v>-88.199999999999989</v>
      </c>
    </row>
    <row r="251" spans="1:9" x14ac:dyDescent="0.25">
      <c r="A251" s="92" t="s">
        <v>4229</v>
      </c>
      <c r="B251" s="93" t="s">
        <v>4230</v>
      </c>
      <c r="C251" s="94"/>
      <c r="D251" s="94"/>
      <c r="E251" s="95"/>
      <c r="F251" s="96">
        <v>44285</v>
      </c>
      <c r="G251" s="94"/>
      <c r="H251" s="110">
        <v>20</v>
      </c>
      <c r="I251" s="111">
        <v>-0.34999999999999964</v>
      </c>
    </row>
    <row r="252" spans="1:9" x14ac:dyDescent="0.25">
      <c r="A252" s="97" t="s">
        <v>4243</v>
      </c>
      <c r="B252" s="98" t="s">
        <v>4244</v>
      </c>
      <c r="C252" s="47"/>
      <c r="D252" s="47"/>
      <c r="E252" s="48"/>
      <c r="F252" s="99">
        <v>44407</v>
      </c>
      <c r="G252" s="47"/>
      <c r="H252" s="112">
        <v>20</v>
      </c>
      <c r="I252" s="113">
        <v>-13</v>
      </c>
    </row>
    <row r="253" spans="1:9" x14ac:dyDescent="0.25">
      <c r="A253" s="92" t="s">
        <v>4515</v>
      </c>
      <c r="B253" s="93" t="s">
        <v>4516</v>
      </c>
      <c r="C253" s="94"/>
      <c r="D253" s="94"/>
      <c r="E253" s="95"/>
      <c r="F253" s="96">
        <v>44104</v>
      </c>
      <c r="G253" s="94"/>
      <c r="H253" s="110">
        <v>20</v>
      </c>
      <c r="I253" s="111">
        <v>24</v>
      </c>
    </row>
    <row r="254" spans="1:9" x14ac:dyDescent="0.25">
      <c r="A254" s="92" t="s">
        <v>1278</v>
      </c>
      <c r="B254" s="93" t="s">
        <v>1279</v>
      </c>
      <c r="C254" s="94"/>
      <c r="D254" s="94"/>
      <c r="E254" s="95"/>
      <c r="F254" s="96">
        <v>44041</v>
      </c>
      <c r="G254" s="94"/>
      <c r="H254" s="110">
        <v>20.2</v>
      </c>
      <c r="I254" s="111">
        <v>-61.84</v>
      </c>
    </row>
    <row r="255" spans="1:9" x14ac:dyDescent="0.25">
      <c r="A255" s="92" t="s">
        <v>1134</v>
      </c>
      <c r="B255" s="93" t="s">
        <v>1135</v>
      </c>
      <c r="C255" s="94"/>
      <c r="D255" s="94"/>
      <c r="E255" s="95"/>
      <c r="F255" s="96">
        <v>44227</v>
      </c>
      <c r="G255" s="94"/>
      <c r="H255" s="110">
        <v>21</v>
      </c>
      <c r="I255" s="111">
        <v>-1.2000000000000002</v>
      </c>
    </row>
    <row r="256" spans="1:9" x14ac:dyDescent="0.25">
      <c r="A256" s="92" t="s">
        <v>2783</v>
      </c>
      <c r="B256" s="93" t="s">
        <v>2784</v>
      </c>
      <c r="C256" s="94"/>
      <c r="D256" s="94"/>
      <c r="E256" s="95"/>
      <c r="F256" s="96">
        <v>44469</v>
      </c>
      <c r="G256" s="94"/>
      <c r="H256" s="110">
        <v>21</v>
      </c>
      <c r="I256" s="111">
        <v>-117.72</v>
      </c>
    </row>
    <row r="257" spans="1:9" x14ac:dyDescent="0.25">
      <c r="A257" s="97" t="s">
        <v>2793</v>
      </c>
      <c r="B257" s="98" t="s">
        <v>2794</v>
      </c>
      <c r="C257" s="47"/>
      <c r="D257" s="47"/>
      <c r="E257" s="48"/>
      <c r="F257" s="99">
        <v>43891</v>
      </c>
      <c r="G257" s="47"/>
      <c r="H257" s="112">
        <v>21</v>
      </c>
      <c r="I257" s="113">
        <v>1.38</v>
      </c>
    </row>
    <row r="258" spans="1:9" x14ac:dyDescent="0.25">
      <c r="A258" s="97" t="s">
        <v>2821</v>
      </c>
      <c r="B258" s="98" t="s">
        <v>2822</v>
      </c>
      <c r="C258" s="47"/>
      <c r="D258" s="47"/>
      <c r="E258" s="48"/>
      <c r="F258" s="99">
        <v>43891</v>
      </c>
      <c r="G258" s="47"/>
      <c r="H258" s="112">
        <v>21</v>
      </c>
      <c r="I258" s="113">
        <v>20.279999999999998</v>
      </c>
    </row>
    <row r="259" spans="1:9" x14ac:dyDescent="0.25">
      <c r="A259" s="97" t="s">
        <v>3031</v>
      </c>
      <c r="B259" s="98" t="s">
        <v>3032</v>
      </c>
      <c r="C259" s="47"/>
      <c r="D259" s="47"/>
      <c r="E259" s="48"/>
      <c r="F259" s="99">
        <v>44469</v>
      </c>
      <c r="G259" s="47"/>
      <c r="H259" s="112">
        <v>21</v>
      </c>
      <c r="I259" s="113">
        <v>-4512.4400000000005</v>
      </c>
    </row>
    <row r="260" spans="1:9" x14ac:dyDescent="0.25">
      <c r="A260" s="92" t="s">
        <v>3049</v>
      </c>
      <c r="B260" s="93" t="s">
        <v>3050</v>
      </c>
      <c r="C260" s="94"/>
      <c r="D260" s="94"/>
      <c r="E260" s="95"/>
      <c r="F260" s="96">
        <v>44106</v>
      </c>
      <c r="G260" s="94"/>
      <c r="H260" s="110">
        <v>21</v>
      </c>
      <c r="I260" s="111">
        <v>1</v>
      </c>
    </row>
    <row r="261" spans="1:9" x14ac:dyDescent="0.25">
      <c r="A261" s="92" t="s">
        <v>3111</v>
      </c>
      <c r="B261" s="93" t="s">
        <v>3112</v>
      </c>
      <c r="C261" s="94"/>
      <c r="D261" s="94"/>
      <c r="E261" s="95"/>
      <c r="F261" s="96">
        <v>44255</v>
      </c>
      <c r="G261" s="94"/>
      <c r="H261" s="110">
        <v>21</v>
      </c>
      <c r="I261" s="111">
        <v>37</v>
      </c>
    </row>
    <row r="262" spans="1:9" x14ac:dyDescent="0.25">
      <c r="A262" s="97" t="s">
        <v>3737</v>
      </c>
      <c r="B262" s="98" t="s">
        <v>3738</v>
      </c>
      <c r="C262" s="47"/>
      <c r="D262" s="47"/>
      <c r="E262" s="48"/>
      <c r="F262" s="99">
        <v>44316</v>
      </c>
      <c r="G262" s="47"/>
      <c r="H262" s="112">
        <v>21</v>
      </c>
      <c r="I262" s="113">
        <v>-4.25</v>
      </c>
    </row>
    <row r="263" spans="1:9" x14ac:dyDescent="0.25">
      <c r="A263" s="97" t="s">
        <v>3799</v>
      </c>
      <c r="B263" s="98" t="s">
        <v>3800</v>
      </c>
      <c r="C263" s="47"/>
      <c r="D263" s="47"/>
      <c r="E263" s="48"/>
      <c r="F263" s="99">
        <v>44316</v>
      </c>
      <c r="G263" s="47"/>
      <c r="H263" s="112">
        <v>21</v>
      </c>
      <c r="I263" s="113">
        <v>10.199999999999999</v>
      </c>
    </row>
    <row r="264" spans="1:9" x14ac:dyDescent="0.25">
      <c r="A264" s="92" t="s">
        <v>3839</v>
      </c>
      <c r="B264" s="93" t="s">
        <v>3840</v>
      </c>
      <c r="C264" s="94"/>
      <c r="D264" s="94"/>
      <c r="E264" s="95"/>
      <c r="F264" s="96">
        <v>44408</v>
      </c>
      <c r="G264" s="94"/>
      <c r="H264" s="110">
        <v>21</v>
      </c>
      <c r="I264" s="111">
        <v>14.7</v>
      </c>
    </row>
    <row r="265" spans="1:9" x14ac:dyDescent="0.25">
      <c r="A265" s="92" t="s">
        <v>2945</v>
      </c>
      <c r="B265" s="93" t="s">
        <v>2946</v>
      </c>
      <c r="C265" s="94"/>
      <c r="D265" s="94"/>
      <c r="E265" s="95"/>
      <c r="F265" s="96">
        <v>44195</v>
      </c>
      <c r="G265" s="94"/>
      <c r="H265" s="110">
        <v>21.17</v>
      </c>
      <c r="I265" s="111">
        <v>-18.48</v>
      </c>
    </row>
    <row r="266" spans="1:9" x14ac:dyDescent="0.25">
      <c r="A266" s="97" t="s">
        <v>2367</v>
      </c>
      <c r="B266" s="98" t="s">
        <v>2368</v>
      </c>
      <c r="C266" s="47"/>
      <c r="D266" s="47"/>
      <c r="E266" s="48"/>
      <c r="F266" s="99">
        <v>44075</v>
      </c>
      <c r="G266" s="47"/>
      <c r="H266" s="112">
        <v>21.75</v>
      </c>
      <c r="I266" s="113">
        <v>27.58</v>
      </c>
    </row>
    <row r="267" spans="1:9" x14ac:dyDescent="0.25">
      <c r="A267" s="97" t="s">
        <v>197</v>
      </c>
      <c r="B267" s="98" t="s">
        <v>198</v>
      </c>
      <c r="C267" s="47"/>
      <c r="D267" s="47"/>
      <c r="E267" s="48"/>
      <c r="F267" s="99">
        <v>44226</v>
      </c>
      <c r="G267" s="47"/>
      <c r="H267" s="112">
        <v>22</v>
      </c>
      <c r="I267" s="113">
        <v>15.48</v>
      </c>
    </row>
    <row r="268" spans="1:9" x14ac:dyDescent="0.25">
      <c r="A268" s="92" t="s">
        <v>319</v>
      </c>
      <c r="B268" s="93" t="s">
        <v>320</v>
      </c>
      <c r="C268" s="94"/>
      <c r="D268" s="94"/>
      <c r="E268" s="95"/>
      <c r="F268" s="96">
        <v>43832</v>
      </c>
      <c r="G268" s="94"/>
      <c r="H268" s="110">
        <v>22</v>
      </c>
      <c r="I268" s="111">
        <v>-124.91</v>
      </c>
    </row>
    <row r="269" spans="1:9" x14ac:dyDescent="0.25">
      <c r="A269" s="92" t="s">
        <v>2671</v>
      </c>
      <c r="B269" s="93" t="s">
        <v>2672</v>
      </c>
      <c r="C269" s="94"/>
      <c r="D269" s="94"/>
      <c r="E269" s="95"/>
      <c r="F269" s="96">
        <v>44226</v>
      </c>
      <c r="G269" s="94"/>
      <c r="H269" s="110">
        <v>22</v>
      </c>
      <c r="I269" s="111">
        <v>-1.2000000000000002</v>
      </c>
    </row>
    <row r="270" spans="1:9" x14ac:dyDescent="0.25">
      <c r="A270" s="97" t="s">
        <v>2789</v>
      </c>
      <c r="B270" s="98" t="s">
        <v>2790</v>
      </c>
      <c r="C270" s="47"/>
      <c r="D270" s="47"/>
      <c r="E270" s="48"/>
      <c r="F270" s="99">
        <v>43920</v>
      </c>
      <c r="G270" s="47"/>
      <c r="H270" s="112">
        <v>22</v>
      </c>
      <c r="I270" s="113">
        <v>16.559999999999999</v>
      </c>
    </row>
    <row r="271" spans="1:9" x14ac:dyDescent="0.25">
      <c r="A271" s="92" t="s">
        <v>2997</v>
      </c>
      <c r="B271" s="93" t="s">
        <v>2998</v>
      </c>
      <c r="C271" s="94"/>
      <c r="D271" s="94"/>
      <c r="E271" s="95"/>
      <c r="F271" s="96">
        <v>44469</v>
      </c>
      <c r="G271" s="94"/>
      <c r="H271" s="110">
        <v>22</v>
      </c>
      <c r="I271" s="111">
        <v>-1702.5999999999997</v>
      </c>
    </row>
    <row r="272" spans="1:9" x14ac:dyDescent="0.25">
      <c r="A272" s="97" t="s">
        <v>3061</v>
      </c>
      <c r="B272" s="98" t="s">
        <v>3062</v>
      </c>
      <c r="C272" s="47"/>
      <c r="D272" s="47"/>
      <c r="E272" s="48"/>
      <c r="F272" s="99">
        <v>44073</v>
      </c>
      <c r="G272" s="47"/>
      <c r="H272" s="112">
        <v>22</v>
      </c>
      <c r="I272" s="113">
        <v>34.89</v>
      </c>
    </row>
    <row r="273" spans="1:9" x14ac:dyDescent="0.25">
      <c r="A273" s="97" t="s">
        <v>3761</v>
      </c>
      <c r="B273" s="98" t="s">
        <v>3762</v>
      </c>
      <c r="C273" s="47"/>
      <c r="D273" s="47"/>
      <c r="E273" s="48"/>
      <c r="F273" s="99">
        <v>44347</v>
      </c>
      <c r="G273" s="47"/>
      <c r="H273" s="112">
        <v>22</v>
      </c>
      <c r="I273" s="113">
        <v>7.65</v>
      </c>
    </row>
    <row r="274" spans="1:9" x14ac:dyDescent="0.25">
      <c r="A274" s="97" t="s">
        <v>3921</v>
      </c>
      <c r="B274" s="98" t="s">
        <v>3922</v>
      </c>
      <c r="C274" s="47"/>
      <c r="D274" s="47"/>
      <c r="E274" s="48"/>
      <c r="F274" s="99">
        <v>44470</v>
      </c>
      <c r="G274" s="47"/>
      <c r="H274" s="112">
        <v>22</v>
      </c>
      <c r="I274" s="113">
        <v>0</v>
      </c>
    </row>
    <row r="275" spans="1:9" x14ac:dyDescent="0.25">
      <c r="A275" s="97" t="s">
        <v>4315</v>
      </c>
      <c r="B275" s="98" t="s">
        <v>4316</v>
      </c>
      <c r="C275" s="47"/>
      <c r="D275" s="47"/>
      <c r="E275" s="48"/>
      <c r="F275" s="99">
        <v>44499</v>
      </c>
      <c r="G275" s="47"/>
      <c r="H275" s="112">
        <v>22</v>
      </c>
      <c r="I275" s="113">
        <v>1</v>
      </c>
    </row>
    <row r="276" spans="1:9" x14ac:dyDescent="0.25">
      <c r="A276" s="97" t="s">
        <v>4427</v>
      </c>
      <c r="B276" s="98" t="s">
        <v>4428</v>
      </c>
      <c r="C276" s="47"/>
      <c r="D276" s="47"/>
      <c r="E276" s="48"/>
      <c r="F276" s="99">
        <v>44316</v>
      </c>
      <c r="G276" s="47"/>
      <c r="H276" s="112">
        <v>22</v>
      </c>
      <c r="I276" s="113">
        <v>32</v>
      </c>
    </row>
    <row r="277" spans="1:9" x14ac:dyDescent="0.25">
      <c r="A277" s="97" t="s">
        <v>2901</v>
      </c>
      <c r="B277" s="98" t="s">
        <v>2902</v>
      </c>
      <c r="C277" s="47"/>
      <c r="D277" s="47"/>
      <c r="E277" s="48"/>
      <c r="F277" s="99">
        <v>43891</v>
      </c>
      <c r="G277" s="47"/>
      <c r="H277" s="112">
        <v>22.2</v>
      </c>
      <c r="I277" s="113">
        <v>8.52</v>
      </c>
    </row>
    <row r="278" spans="1:9" x14ac:dyDescent="0.25">
      <c r="A278" s="97" t="s">
        <v>4227</v>
      </c>
      <c r="B278" s="98" t="s">
        <v>4228</v>
      </c>
      <c r="C278" s="47"/>
      <c r="D278" s="47"/>
      <c r="E278" s="48"/>
      <c r="F278" s="99">
        <v>44561</v>
      </c>
      <c r="G278" s="47"/>
      <c r="H278" s="112">
        <v>22.63</v>
      </c>
      <c r="I278" s="113">
        <v>-16.04</v>
      </c>
    </row>
    <row r="279" spans="1:9" x14ac:dyDescent="0.25">
      <c r="A279" s="97" t="s">
        <v>1162</v>
      </c>
      <c r="B279" s="98" t="s">
        <v>1163</v>
      </c>
      <c r="C279" s="47"/>
      <c r="D279" s="47"/>
      <c r="E279" s="48"/>
      <c r="F279" s="99">
        <v>44190</v>
      </c>
      <c r="G279" s="47"/>
      <c r="H279" s="112">
        <v>22.75</v>
      </c>
      <c r="I279" s="113">
        <v>-4.6000000000000014</v>
      </c>
    </row>
    <row r="280" spans="1:9" x14ac:dyDescent="0.25">
      <c r="A280" s="92" t="s">
        <v>409</v>
      </c>
      <c r="B280" s="93" t="s">
        <v>410</v>
      </c>
      <c r="C280" s="94"/>
      <c r="D280" s="94"/>
      <c r="E280" s="95"/>
      <c r="F280" s="96">
        <v>43831</v>
      </c>
      <c r="G280" s="94"/>
      <c r="H280" s="110">
        <v>23</v>
      </c>
      <c r="I280" s="111">
        <v>-18.2</v>
      </c>
    </row>
    <row r="281" spans="1:9" x14ac:dyDescent="0.25">
      <c r="A281" s="92" t="s">
        <v>699</v>
      </c>
      <c r="B281" s="93" t="s">
        <v>700</v>
      </c>
      <c r="C281" s="94"/>
      <c r="D281" s="94"/>
      <c r="E281" s="95"/>
      <c r="F281" s="96">
        <v>44105</v>
      </c>
      <c r="G281" s="94"/>
      <c r="H281" s="110">
        <v>23</v>
      </c>
      <c r="I281" s="111">
        <v>1</v>
      </c>
    </row>
    <row r="282" spans="1:9" x14ac:dyDescent="0.25">
      <c r="A282" s="92" t="s">
        <v>759</v>
      </c>
      <c r="B282" s="93" t="s">
        <v>760</v>
      </c>
      <c r="C282" s="94"/>
      <c r="D282" s="94"/>
      <c r="E282" s="95"/>
      <c r="F282" s="96">
        <v>44229</v>
      </c>
      <c r="G282" s="94"/>
      <c r="H282" s="110">
        <v>23</v>
      </c>
      <c r="I282" s="111">
        <v>1</v>
      </c>
    </row>
    <row r="283" spans="1:9" x14ac:dyDescent="0.25">
      <c r="A283" s="97" t="s">
        <v>1843</v>
      </c>
      <c r="B283" s="98" t="s">
        <v>1844</v>
      </c>
      <c r="C283" s="47"/>
      <c r="D283" s="47"/>
      <c r="E283" s="48"/>
      <c r="F283" s="99">
        <v>44742</v>
      </c>
      <c r="G283" s="47"/>
      <c r="H283" s="112">
        <v>23</v>
      </c>
      <c r="I283" s="113">
        <v>-15.36</v>
      </c>
    </row>
    <row r="284" spans="1:9" x14ac:dyDescent="0.25">
      <c r="A284" s="92" t="s">
        <v>3057</v>
      </c>
      <c r="B284" s="93" t="s">
        <v>3058</v>
      </c>
      <c r="C284" s="94"/>
      <c r="D284" s="94"/>
      <c r="E284" s="95"/>
      <c r="F284" s="96">
        <v>43921</v>
      </c>
      <c r="G284" s="94"/>
      <c r="H284" s="110">
        <v>23</v>
      </c>
      <c r="I284" s="111">
        <v>30</v>
      </c>
    </row>
    <row r="285" spans="1:9" x14ac:dyDescent="0.25">
      <c r="A285" s="97" t="s">
        <v>3169</v>
      </c>
      <c r="B285" s="98" t="s">
        <v>3170</v>
      </c>
      <c r="C285" s="47"/>
      <c r="D285" s="47"/>
      <c r="E285" s="48"/>
      <c r="F285" s="99">
        <v>44255</v>
      </c>
      <c r="G285" s="47"/>
      <c r="H285" s="112">
        <v>23</v>
      </c>
      <c r="I285" s="113">
        <v>0</v>
      </c>
    </row>
    <row r="286" spans="1:9" x14ac:dyDescent="0.25">
      <c r="A286" s="92" t="s">
        <v>3253</v>
      </c>
      <c r="B286" s="93" t="s">
        <v>3254</v>
      </c>
      <c r="C286" s="94"/>
      <c r="D286" s="94"/>
      <c r="E286" s="95"/>
      <c r="F286" s="96">
        <v>44012</v>
      </c>
      <c r="G286" s="94"/>
      <c r="H286" s="110">
        <v>23</v>
      </c>
      <c r="I286" s="111">
        <v>-45.93</v>
      </c>
    </row>
    <row r="287" spans="1:9" x14ac:dyDescent="0.25">
      <c r="A287" s="92" t="s">
        <v>3439</v>
      </c>
      <c r="B287" s="93" t="s">
        <v>3440</v>
      </c>
      <c r="C287" s="94"/>
      <c r="D287" s="94"/>
      <c r="E287" s="95"/>
      <c r="F287" s="96">
        <v>43983</v>
      </c>
      <c r="G287" s="94"/>
      <c r="H287" s="110">
        <v>23</v>
      </c>
      <c r="I287" s="111">
        <v>0</v>
      </c>
    </row>
    <row r="288" spans="1:9" x14ac:dyDescent="0.25">
      <c r="A288" s="97" t="s">
        <v>3823</v>
      </c>
      <c r="B288" s="98" t="s">
        <v>3824</v>
      </c>
      <c r="C288" s="47"/>
      <c r="D288" s="47"/>
      <c r="E288" s="48"/>
      <c r="F288" s="99">
        <v>43831</v>
      </c>
      <c r="G288" s="47"/>
      <c r="H288" s="112">
        <v>23</v>
      </c>
      <c r="I288" s="113">
        <v>22.44</v>
      </c>
    </row>
    <row r="289" spans="1:9" x14ac:dyDescent="0.25">
      <c r="A289" s="97" t="s">
        <v>159</v>
      </c>
      <c r="B289" s="98" t="s">
        <v>160</v>
      </c>
      <c r="C289" s="47"/>
      <c r="D289" s="47"/>
      <c r="E289" s="48"/>
      <c r="F289" s="99">
        <v>44166</v>
      </c>
      <c r="G289" s="47"/>
      <c r="H289" s="112">
        <v>23.5</v>
      </c>
      <c r="I289" s="113">
        <v>202.43</v>
      </c>
    </row>
    <row r="290" spans="1:9" x14ac:dyDescent="0.25">
      <c r="A290" s="97" t="s">
        <v>1494</v>
      </c>
      <c r="B290" s="98" t="s">
        <v>1495</v>
      </c>
      <c r="C290" s="47"/>
      <c r="D290" s="47"/>
      <c r="E290" s="48"/>
      <c r="F290" s="99">
        <v>44439</v>
      </c>
      <c r="G290" s="47"/>
      <c r="H290" s="112">
        <v>23.5</v>
      </c>
      <c r="I290" s="113">
        <v>15.55</v>
      </c>
    </row>
    <row r="291" spans="1:9" x14ac:dyDescent="0.25">
      <c r="A291" s="97" t="s">
        <v>821</v>
      </c>
      <c r="B291" s="98" t="s">
        <v>822</v>
      </c>
      <c r="C291" s="47"/>
      <c r="D291" s="47"/>
      <c r="E291" s="48"/>
      <c r="F291" s="99">
        <v>44256</v>
      </c>
      <c r="G291" s="47"/>
      <c r="H291" s="112">
        <v>23.66</v>
      </c>
      <c r="I291" s="113">
        <v>45.92</v>
      </c>
    </row>
    <row r="292" spans="1:9" x14ac:dyDescent="0.25">
      <c r="A292" s="97" t="s">
        <v>597</v>
      </c>
      <c r="B292" s="98" t="s">
        <v>598</v>
      </c>
      <c r="C292" s="47"/>
      <c r="D292" s="47"/>
      <c r="E292" s="48"/>
      <c r="F292" s="99">
        <v>44104</v>
      </c>
      <c r="G292" s="47"/>
      <c r="H292" s="112">
        <v>23.67</v>
      </c>
      <c r="I292" s="113">
        <v>3.6</v>
      </c>
    </row>
    <row r="293" spans="1:9" x14ac:dyDescent="0.25">
      <c r="A293" s="92" t="s">
        <v>733</v>
      </c>
      <c r="B293" s="93" t="s">
        <v>734</v>
      </c>
      <c r="C293" s="94"/>
      <c r="D293" s="94"/>
      <c r="E293" s="95"/>
      <c r="F293" s="96">
        <v>44227</v>
      </c>
      <c r="G293" s="94"/>
      <c r="H293" s="110">
        <v>24</v>
      </c>
      <c r="I293" s="111">
        <v>6.4</v>
      </c>
    </row>
    <row r="294" spans="1:9" x14ac:dyDescent="0.25">
      <c r="A294" s="92" t="s">
        <v>749</v>
      </c>
      <c r="B294" s="93" t="s">
        <v>750</v>
      </c>
      <c r="C294" s="94"/>
      <c r="D294" s="94"/>
      <c r="E294" s="95"/>
      <c r="F294" s="96">
        <v>44226</v>
      </c>
      <c r="G294" s="94"/>
      <c r="H294" s="110">
        <v>24</v>
      </c>
      <c r="I294" s="111">
        <v>-17.080000000000002</v>
      </c>
    </row>
    <row r="295" spans="1:9" x14ac:dyDescent="0.25">
      <c r="A295" s="97" t="s">
        <v>1686</v>
      </c>
      <c r="B295" s="98" t="s">
        <v>1687</v>
      </c>
      <c r="C295" s="47"/>
      <c r="D295" s="47"/>
      <c r="E295" s="48"/>
      <c r="F295" s="99">
        <v>44742</v>
      </c>
      <c r="G295" s="47"/>
      <c r="H295" s="112">
        <v>24</v>
      </c>
      <c r="I295" s="113">
        <v>0</v>
      </c>
    </row>
    <row r="296" spans="1:9" x14ac:dyDescent="0.25">
      <c r="A296" s="92" t="s">
        <v>1859</v>
      </c>
      <c r="B296" s="93" t="s">
        <v>1860</v>
      </c>
      <c r="C296" s="94"/>
      <c r="D296" s="94"/>
      <c r="E296" s="95"/>
      <c r="F296" s="96">
        <v>44742</v>
      </c>
      <c r="G296" s="94"/>
      <c r="H296" s="110">
        <v>24</v>
      </c>
      <c r="I296" s="111">
        <v>0</v>
      </c>
    </row>
    <row r="297" spans="1:9" x14ac:dyDescent="0.25">
      <c r="A297" s="92" t="s">
        <v>2101</v>
      </c>
      <c r="B297" s="93" t="s">
        <v>2102</v>
      </c>
      <c r="C297" s="94"/>
      <c r="D297" s="94"/>
      <c r="E297" s="95"/>
      <c r="F297" s="96">
        <v>44742</v>
      </c>
      <c r="G297" s="94"/>
      <c r="H297" s="110">
        <v>24</v>
      </c>
      <c r="I297" s="111">
        <v>0</v>
      </c>
    </row>
    <row r="298" spans="1:9" x14ac:dyDescent="0.25">
      <c r="A298" s="92" t="s">
        <v>2115</v>
      </c>
      <c r="B298" s="93" t="s">
        <v>2116</v>
      </c>
      <c r="C298" s="94"/>
      <c r="D298" s="94"/>
      <c r="E298" s="95"/>
      <c r="F298" s="96">
        <v>44742</v>
      </c>
      <c r="G298" s="94"/>
      <c r="H298" s="110">
        <v>24</v>
      </c>
      <c r="I298" s="111">
        <v>0</v>
      </c>
    </row>
    <row r="299" spans="1:9" x14ac:dyDescent="0.25">
      <c r="A299" s="97" t="s">
        <v>2777</v>
      </c>
      <c r="B299" s="98" t="s">
        <v>2778</v>
      </c>
      <c r="C299" s="47"/>
      <c r="D299" s="47"/>
      <c r="E299" s="48"/>
      <c r="F299" s="99">
        <v>44469</v>
      </c>
      <c r="G299" s="47"/>
      <c r="H299" s="112">
        <v>24</v>
      </c>
      <c r="I299" s="113">
        <v>-78.48</v>
      </c>
    </row>
    <row r="300" spans="1:9" x14ac:dyDescent="0.25">
      <c r="A300" s="92" t="s">
        <v>2841</v>
      </c>
      <c r="B300" s="93" t="s">
        <v>2842</v>
      </c>
      <c r="C300" s="94"/>
      <c r="D300" s="94"/>
      <c r="E300" s="95"/>
      <c r="F300" s="96">
        <v>44256</v>
      </c>
      <c r="G300" s="94"/>
      <c r="H300" s="110">
        <v>24</v>
      </c>
      <c r="I300" s="111">
        <v>21</v>
      </c>
    </row>
    <row r="301" spans="1:9" x14ac:dyDescent="0.25">
      <c r="A301" s="92" t="s">
        <v>3707</v>
      </c>
      <c r="B301" s="93" t="s">
        <v>3708</v>
      </c>
      <c r="C301" s="94"/>
      <c r="D301" s="94"/>
      <c r="E301" s="95"/>
      <c r="F301" s="96">
        <v>44133</v>
      </c>
      <c r="G301" s="94"/>
      <c r="H301" s="110">
        <v>24</v>
      </c>
      <c r="I301" s="111">
        <v>0</v>
      </c>
    </row>
    <row r="302" spans="1:9" x14ac:dyDescent="0.25">
      <c r="A302" s="97" t="s">
        <v>4325</v>
      </c>
      <c r="B302" s="98" t="s">
        <v>4326</v>
      </c>
      <c r="C302" s="47"/>
      <c r="D302" s="47"/>
      <c r="E302" s="48"/>
      <c r="F302" s="99">
        <v>44500</v>
      </c>
      <c r="G302" s="47"/>
      <c r="H302" s="112">
        <v>24.5</v>
      </c>
      <c r="I302" s="113">
        <v>0.20000000000000107</v>
      </c>
    </row>
    <row r="303" spans="1:9" x14ac:dyDescent="0.25">
      <c r="A303" s="97" t="s">
        <v>2399</v>
      </c>
      <c r="B303" s="98" t="s">
        <v>2400</v>
      </c>
      <c r="C303" s="47"/>
      <c r="D303" s="47"/>
      <c r="E303" s="48"/>
      <c r="F303" s="99">
        <v>44346</v>
      </c>
      <c r="G303" s="47"/>
      <c r="H303" s="112">
        <v>24.75</v>
      </c>
      <c r="I303" s="113">
        <v>2</v>
      </c>
    </row>
    <row r="304" spans="1:9" x14ac:dyDescent="0.25">
      <c r="A304" s="92" t="s">
        <v>2501</v>
      </c>
      <c r="B304" s="93" t="s">
        <v>2502</v>
      </c>
      <c r="C304" s="94"/>
      <c r="D304" s="94"/>
      <c r="E304" s="95"/>
      <c r="F304" s="96">
        <v>44773</v>
      </c>
      <c r="G304" s="94"/>
      <c r="H304" s="110">
        <v>24.92</v>
      </c>
      <c r="I304" s="111">
        <v>-31.72</v>
      </c>
    </row>
    <row r="305" spans="1:9" x14ac:dyDescent="0.25">
      <c r="A305" s="97" t="s">
        <v>289</v>
      </c>
      <c r="B305" s="98" t="s">
        <v>290</v>
      </c>
      <c r="C305" s="47"/>
      <c r="D305" s="47"/>
      <c r="E305" s="48"/>
      <c r="F305" s="99">
        <v>44492</v>
      </c>
      <c r="G305" s="47"/>
      <c r="H305" s="112">
        <v>25</v>
      </c>
      <c r="I305" s="113">
        <v>0</v>
      </c>
    </row>
    <row r="306" spans="1:9" x14ac:dyDescent="0.25">
      <c r="A306" s="97" t="s">
        <v>617</v>
      </c>
      <c r="B306" s="98" t="s">
        <v>618</v>
      </c>
      <c r="C306" s="47"/>
      <c r="D306" s="47"/>
      <c r="E306" s="48"/>
      <c r="F306" s="99">
        <v>44195</v>
      </c>
      <c r="G306" s="47"/>
      <c r="H306" s="112">
        <v>25</v>
      </c>
      <c r="I306" s="113">
        <v>-149.35999999999999</v>
      </c>
    </row>
    <row r="307" spans="1:9" x14ac:dyDescent="0.25">
      <c r="A307" s="97" t="s">
        <v>729</v>
      </c>
      <c r="B307" s="98" t="s">
        <v>730</v>
      </c>
      <c r="C307" s="47"/>
      <c r="D307" s="47"/>
      <c r="E307" s="48"/>
      <c r="F307" s="99">
        <v>44227</v>
      </c>
      <c r="G307" s="47"/>
      <c r="H307" s="112">
        <v>25</v>
      </c>
      <c r="I307" s="113">
        <v>-2.83</v>
      </c>
    </row>
    <row r="308" spans="1:9" x14ac:dyDescent="0.25">
      <c r="A308" s="92" t="s">
        <v>1450</v>
      </c>
      <c r="B308" s="93" t="s">
        <v>1451</v>
      </c>
      <c r="C308" s="94"/>
      <c r="D308" s="94"/>
      <c r="E308" s="95"/>
      <c r="F308" s="96">
        <v>44165</v>
      </c>
      <c r="G308" s="94"/>
      <c r="H308" s="110">
        <v>25</v>
      </c>
      <c r="I308" s="111">
        <v>-5.9</v>
      </c>
    </row>
    <row r="309" spans="1:9" x14ac:dyDescent="0.25">
      <c r="A309" s="92" t="s">
        <v>1783</v>
      </c>
      <c r="B309" s="93" t="s">
        <v>1784</v>
      </c>
      <c r="C309" s="94"/>
      <c r="D309" s="94"/>
      <c r="E309" s="95"/>
      <c r="F309" s="96">
        <v>44742</v>
      </c>
      <c r="G309" s="94"/>
      <c r="H309" s="110">
        <v>25</v>
      </c>
      <c r="I309" s="111">
        <v>-128.04</v>
      </c>
    </row>
    <row r="310" spans="1:9" x14ac:dyDescent="0.25">
      <c r="A310" s="92" t="s">
        <v>2509</v>
      </c>
      <c r="B310" s="93" t="s">
        <v>2510</v>
      </c>
      <c r="C310" s="94"/>
      <c r="D310" s="94"/>
      <c r="E310" s="95"/>
      <c r="F310" s="96">
        <v>44074</v>
      </c>
      <c r="G310" s="94"/>
      <c r="H310" s="110">
        <v>25</v>
      </c>
      <c r="I310" s="111">
        <v>50.06</v>
      </c>
    </row>
    <row r="311" spans="1:9" x14ac:dyDescent="0.25">
      <c r="A311" s="97" t="s">
        <v>3119</v>
      </c>
      <c r="B311" s="98" t="s">
        <v>3120</v>
      </c>
      <c r="C311" s="47"/>
      <c r="D311" s="47"/>
      <c r="E311" s="48"/>
      <c r="F311" s="99">
        <v>44012</v>
      </c>
      <c r="G311" s="47"/>
      <c r="H311" s="112">
        <v>25</v>
      </c>
      <c r="I311" s="113">
        <v>0</v>
      </c>
    </row>
    <row r="312" spans="1:9" x14ac:dyDescent="0.25">
      <c r="A312" s="92" t="s">
        <v>4399</v>
      </c>
      <c r="B312" s="93" t="s">
        <v>4400</v>
      </c>
      <c r="C312" s="94"/>
      <c r="D312" s="94"/>
      <c r="E312" s="95"/>
      <c r="F312" s="96">
        <v>44439</v>
      </c>
      <c r="G312" s="94"/>
      <c r="H312" s="110">
        <v>25</v>
      </c>
      <c r="I312" s="111">
        <v>1.1500000000000004</v>
      </c>
    </row>
    <row r="313" spans="1:9" x14ac:dyDescent="0.25">
      <c r="A313" s="97" t="s">
        <v>1284</v>
      </c>
      <c r="B313" s="98" t="s">
        <v>1285</v>
      </c>
      <c r="C313" s="47"/>
      <c r="D313" s="47"/>
      <c r="E313" s="48"/>
      <c r="F313" s="99">
        <v>44135</v>
      </c>
      <c r="G313" s="47"/>
      <c r="H313" s="112">
        <v>25.33</v>
      </c>
      <c r="I313" s="113">
        <v>-132.5</v>
      </c>
    </row>
    <row r="314" spans="1:9" x14ac:dyDescent="0.25">
      <c r="A314" s="97" t="s">
        <v>203</v>
      </c>
      <c r="B314" s="98" t="s">
        <v>204</v>
      </c>
      <c r="C314" s="47"/>
      <c r="D314" s="47"/>
      <c r="E314" s="48"/>
      <c r="F314" s="99">
        <v>44122</v>
      </c>
      <c r="G314" s="47"/>
      <c r="H314" s="112">
        <v>26</v>
      </c>
      <c r="I314" s="113">
        <v>-13.949999999999998</v>
      </c>
    </row>
    <row r="315" spans="1:9" x14ac:dyDescent="0.25">
      <c r="A315" s="97" t="s">
        <v>697</v>
      </c>
      <c r="B315" s="98" t="s">
        <v>698</v>
      </c>
      <c r="C315" s="47"/>
      <c r="D315" s="47"/>
      <c r="E315" s="48"/>
      <c r="F315" s="99">
        <v>44105</v>
      </c>
      <c r="G315" s="47"/>
      <c r="H315" s="112">
        <v>26</v>
      </c>
      <c r="I315" s="113">
        <v>-39.839999999999996</v>
      </c>
    </row>
    <row r="316" spans="1:9" x14ac:dyDescent="0.25">
      <c r="A316" s="97" t="s">
        <v>843</v>
      </c>
      <c r="B316" s="98" t="s">
        <v>844</v>
      </c>
      <c r="C316" s="47"/>
      <c r="D316" s="47"/>
      <c r="E316" s="48"/>
      <c r="F316" s="99">
        <v>44226</v>
      </c>
      <c r="G316" s="47"/>
      <c r="H316" s="112">
        <v>26</v>
      </c>
      <c r="I316" s="113">
        <v>1</v>
      </c>
    </row>
    <row r="317" spans="1:9" x14ac:dyDescent="0.25">
      <c r="A317" s="97" t="s">
        <v>1600</v>
      </c>
      <c r="B317" s="98" t="s">
        <v>1601</v>
      </c>
      <c r="C317" s="47"/>
      <c r="D317" s="47"/>
      <c r="E317" s="48"/>
      <c r="F317" s="99">
        <v>44807</v>
      </c>
      <c r="G317" s="47"/>
      <c r="H317" s="112">
        <v>26</v>
      </c>
      <c r="I317" s="113">
        <v>0</v>
      </c>
    </row>
    <row r="318" spans="1:9" x14ac:dyDescent="0.25">
      <c r="A318" s="92" t="s">
        <v>2167</v>
      </c>
      <c r="B318" s="93" t="s">
        <v>2168</v>
      </c>
      <c r="C318" s="94"/>
      <c r="D318" s="94"/>
      <c r="E318" s="95"/>
      <c r="F318" s="96">
        <v>44742</v>
      </c>
      <c r="G318" s="94"/>
      <c r="H318" s="110">
        <v>26</v>
      </c>
      <c r="I318" s="111">
        <v>-11.97</v>
      </c>
    </row>
    <row r="319" spans="1:9" x14ac:dyDescent="0.25">
      <c r="A319" s="92" t="s">
        <v>2389</v>
      </c>
      <c r="B319" s="93" t="s">
        <v>2390</v>
      </c>
      <c r="C319" s="94"/>
      <c r="D319" s="94"/>
      <c r="E319" s="95"/>
      <c r="F319" s="96">
        <v>44440</v>
      </c>
      <c r="G319" s="94"/>
      <c r="H319" s="110">
        <v>26</v>
      </c>
      <c r="I319" s="111">
        <v>-117.34</v>
      </c>
    </row>
    <row r="320" spans="1:9" x14ac:dyDescent="0.25">
      <c r="A320" s="97" t="s">
        <v>2499</v>
      </c>
      <c r="B320" s="98" t="s">
        <v>2500</v>
      </c>
      <c r="C320" s="47"/>
      <c r="D320" s="47"/>
      <c r="E320" s="48"/>
      <c r="F320" s="99">
        <v>44773</v>
      </c>
      <c r="G320" s="47"/>
      <c r="H320" s="112">
        <v>26</v>
      </c>
      <c r="I320" s="113">
        <v>22.02</v>
      </c>
    </row>
    <row r="321" spans="1:9" x14ac:dyDescent="0.25">
      <c r="A321" s="92" t="s">
        <v>3199</v>
      </c>
      <c r="B321" s="93" t="s">
        <v>3200</v>
      </c>
      <c r="C321" s="94"/>
      <c r="D321" s="94"/>
      <c r="E321" s="95"/>
      <c r="F321" s="96">
        <v>44073</v>
      </c>
      <c r="G321" s="94"/>
      <c r="H321" s="110">
        <v>26</v>
      </c>
      <c r="I321" s="111">
        <v>73.5</v>
      </c>
    </row>
    <row r="322" spans="1:9" x14ac:dyDescent="0.25">
      <c r="A322" s="92" t="s">
        <v>3589</v>
      </c>
      <c r="B322" s="93" t="s">
        <v>3590</v>
      </c>
      <c r="C322" s="94"/>
      <c r="D322" s="94"/>
      <c r="E322" s="95"/>
      <c r="F322" s="96">
        <v>44500</v>
      </c>
      <c r="G322" s="94"/>
      <c r="H322" s="110">
        <v>26</v>
      </c>
      <c r="I322" s="111">
        <v>-82.8</v>
      </c>
    </row>
    <row r="323" spans="1:9" x14ac:dyDescent="0.25">
      <c r="A323" s="92" t="s">
        <v>3857</v>
      </c>
      <c r="B323" s="93" t="s">
        <v>3858</v>
      </c>
      <c r="C323" s="94"/>
      <c r="D323" s="94"/>
      <c r="E323" s="95"/>
      <c r="F323" s="96">
        <v>44469</v>
      </c>
      <c r="G323" s="94"/>
      <c r="H323" s="110">
        <v>26</v>
      </c>
      <c r="I323" s="111">
        <v>-79.300000000000011</v>
      </c>
    </row>
    <row r="324" spans="1:9" x14ac:dyDescent="0.25">
      <c r="A324" s="97" t="s">
        <v>209</v>
      </c>
      <c r="B324" s="98" t="s">
        <v>210</v>
      </c>
      <c r="C324" s="47"/>
      <c r="D324" s="47"/>
      <c r="E324" s="48"/>
      <c r="F324" s="99">
        <v>44986</v>
      </c>
      <c r="G324" s="47"/>
      <c r="H324" s="112">
        <v>26.38</v>
      </c>
      <c r="I324" s="113">
        <v>114.84</v>
      </c>
    </row>
    <row r="325" spans="1:9" x14ac:dyDescent="0.25">
      <c r="A325" s="97" t="s">
        <v>4557</v>
      </c>
      <c r="B325" s="98" t="s">
        <v>4558</v>
      </c>
      <c r="C325" s="47"/>
      <c r="D325" s="47"/>
      <c r="E325" s="48"/>
      <c r="F325" s="99">
        <v>44561</v>
      </c>
      <c r="G325" s="47"/>
      <c r="H325" s="112">
        <v>26.67</v>
      </c>
      <c r="I325" s="113">
        <v>-11.809999999999999</v>
      </c>
    </row>
    <row r="326" spans="1:9" x14ac:dyDescent="0.25">
      <c r="A326" s="97" t="s">
        <v>4345</v>
      </c>
      <c r="B326" s="98" t="s">
        <v>4346</v>
      </c>
      <c r="C326" s="47"/>
      <c r="D326" s="47"/>
      <c r="E326" s="48"/>
      <c r="F326" s="99">
        <v>44560</v>
      </c>
      <c r="G326" s="47"/>
      <c r="H326" s="112">
        <v>26.799999999999997</v>
      </c>
      <c r="I326" s="113">
        <v>-89.4</v>
      </c>
    </row>
    <row r="327" spans="1:9" x14ac:dyDescent="0.25">
      <c r="A327" s="92" t="s">
        <v>2659</v>
      </c>
      <c r="B327" s="93" t="s">
        <v>2660</v>
      </c>
      <c r="C327" s="94"/>
      <c r="D327" s="94"/>
      <c r="E327" s="95"/>
      <c r="F327" s="96">
        <v>44255</v>
      </c>
      <c r="G327" s="94"/>
      <c r="H327" s="110">
        <v>27</v>
      </c>
      <c r="I327" s="111">
        <v>-2.7</v>
      </c>
    </row>
    <row r="328" spans="1:9" x14ac:dyDescent="0.25">
      <c r="A328" s="97" t="s">
        <v>3699</v>
      </c>
      <c r="B328" s="98" t="s">
        <v>3700</v>
      </c>
      <c r="C328" s="47"/>
      <c r="D328" s="47"/>
      <c r="E328" s="48"/>
      <c r="F328" s="99">
        <v>44438</v>
      </c>
      <c r="G328" s="47"/>
      <c r="H328" s="112">
        <v>27</v>
      </c>
      <c r="I328" s="113">
        <v>-183.24</v>
      </c>
    </row>
    <row r="329" spans="1:9" x14ac:dyDescent="0.25">
      <c r="A329" s="92" t="s">
        <v>3741</v>
      </c>
      <c r="B329" s="93" t="s">
        <v>3742</v>
      </c>
      <c r="C329" s="94"/>
      <c r="D329" s="94"/>
      <c r="E329" s="95"/>
      <c r="F329" s="96">
        <v>44346</v>
      </c>
      <c r="G329" s="94"/>
      <c r="H329" s="110">
        <v>27</v>
      </c>
      <c r="I329" s="111">
        <v>-20.350000000000001</v>
      </c>
    </row>
    <row r="330" spans="1:9" x14ac:dyDescent="0.25">
      <c r="A330" s="97" t="s">
        <v>735</v>
      </c>
      <c r="B330" s="98" t="s">
        <v>736</v>
      </c>
      <c r="C330" s="47"/>
      <c r="D330" s="47"/>
      <c r="E330" s="48"/>
      <c r="F330" s="99">
        <v>44227</v>
      </c>
      <c r="G330" s="47"/>
      <c r="H330" s="112">
        <v>28</v>
      </c>
      <c r="I330" s="113">
        <v>6.4</v>
      </c>
    </row>
    <row r="331" spans="1:9" x14ac:dyDescent="0.25">
      <c r="A331" s="97" t="s">
        <v>2565</v>
      </c>
      <c r="B331" s="98" t="s">
        <v>2566</v>
      </c>
      <c r="C331" s="47"/>
      <c r="D331" s="47"/>
      <c r="E331" s="48"/>
      <c r="F331" s="99">
        <v>44440</v>
      </c>
      <c r="G331" s="47"/>
      <c r="H331" s="112">
        <v>28</v>
      </c>
      <c r="I331" s="113">
        <v>9.98</v>
      </c>
    </row>
    <row r="332" spans="1:9" x14ac:dyDescent="0.25">
      <c r="A332" s="92" t="s">
        <v>2759</v>
      </c>
      <c r="B332" s="93" t="s">
        <v>2760</v>
      </c>
      <c r="C332" s="94"/>
      <c r="D332" s="94"/>
      <c r="E332" s="95"/>
      <c r="F332" s="96">
        <v>44256</v>
      </c>
      <c r="G332" s="94"/>
      <c r="H332" s="110">
        <v>28</v>
      </c>
      <c r="I332" s="111">
        <v>30.479999999999997</v>
      </c>
    </row>
    <row r="333" spans="1:9" x14ac:dyDescent="0.25">
      <c r="A333" s="97" t="s">
        <v>3309</v>
      </c>
      <c r="B333" s="98" t="s">
        <v>3310</v>
      </c>
      <c r="C333" s="47"/>
      <c r="D333" s="47"/>
      <c r="E333" s="48"/>
      <c r="F333" s="99">
        <v>44016</v>
      </c>
      <c r="G333" s="47"/>
      <c r="H333" s="112">
        <v>28</v>
      </c>
      <c r="I333" s="113">
        <v>-46</v>
      </c>
    </row>
    <row r="334" spans="1:9" x14ac:dyDescent="0.25">
      <c r="A334" s="97" t="s">
        <v>3561</v>
      </c>
      <c r="B334" s="98" t="s">
        <v>3562</v>
      </c>
      <c r="C334" s="47"/>
      <c r="D334" s="47"/>
      <c r="E334" s="48"/>
      <c r="F334" s="99">
        <v>44377</v>
      </c>
      <c r="G334" s="47"/>
      <c r="H334" s="112">
        <v>28</v>
      </c>
      <c r="I334" s="113">
        <v>-65.400000000000006</v>
      </c>
    </row>
    <row r="335" spans="1:9" x14ac:dyDescent="0.25">
      <c r="A335" s="97" t="s">
        <v>3855</v>
      </c>
      <c r="B335" s="98" t="s">
        <v>3856</v>
      </c>
      <c r="C335" s="47"/>
      <c r="D335" s="47"/>
      <c r="E335" s="48"/>
      <c r="F335" s="99">
        <v>44470</v>
      </c>
      <c r="G335" s="47"/>
      <c r="H335" s="112">
        <v>28.42</v>
      </c>
      <c r="I335" s="113">
        <v>1.1799999999999997</v>
      </c>
    </row>
    <row r="336" spans="1:9" x14ac:dyDescent="0.25">
      <c r="A336" s="92" t="s">
        <v>1442</v>
      </c>
      <c r="B336" s="93" t="s">
        <v>1443</v>
      </c>
      <c r="C336" s="94"/>
      <c r="D336" s="94"/>
      <c r="E336" s="95"/>
      <c r="F336" s="96">
        <v>44227</v>
      </c>
      <c r="G336" s="94"/>
      <c r="H336" s="110">
        <v>28.85</v>
      </c>
      <c r="I336" s="111">
        <v>-36.799999999999997</v>
      </c>
    </row>
    <row r="337" spans="1:9" x14ac:dyDescent="0.25">
      <c r="A337" s="92" t="s">
        <v>849</v>
      </c>
      <c r="B337" s="93" t="s">
        <v>850</v>
      </c>
      <c r="C337" s="94"/>
      <c r="D337" s="94"/>
      <c r="E337" s="95"/>
      <c r="F337" s="96">
        <v>44499</v>
      </c>
      <c r="G337" s="94"/>
      <c r="H337" s="110">
        <v>29</v>
      </c>
      <c r="I337" s="111">
        <v>-12.14</v>
      </c>
    </row>
    <row r="338" spans="1:9" x14ac:dyDescent="0.25">
      <c r="A338" s="97" t="s">
        <v>1432</v>
      </c>
      <c r="B338" s="98" t="s">
        <v>1433</v>
      </c>
      <c r="C338" s="47"/>
      <c r="D338" s="47"/>
      <c r="E338" s="48"/>
      <c r="F338" s="99">
        <v>43889</v>
      </c>
      <c r="G338" s="47"/>
      <c r="H338" s="112">
        <v>29</v>
      </c>
      <c r="I338" s="113">
        <v>-405.01</v>
      </c>
    </row>
    <row r="339" spans="1:9" x14ac:dyDescent="0.25">
      <c r="A339" s="92" t="s">
        <v>287</v>
      </c>
      <c r="B339" s="93" t="s">
        <v>288</v>
      </c>
      <c r="C339" s="94"/>
      <c r="D339" s="94"/>
      <c r="E339" s="95"/>
      <c r="F339" s="96">
        <v>44408</v>
      </c>
      <c r="G339" s="94"/>
      <c r="H339" s="110">
        <v>29.38</v>
      </c>
      <c r="I339" s="111">
        <v>-37.910000000000025</v>
      </c>
    </row>
    <row r="340" spans="1:9" x14ac:dyDescent="0.25">
      <c r="A340" s="92" t="s">
        <v>139</v>
      </c>
      <c r="B340" s="93" t="s">
        <v>140</v>
      </c>
      <c r="C340" s="94"/>
      <c r="D340" s="94"/>
      <c r="E340" s="95"/>
      <c r="F340" s="96">
        <v>43831</v>
      </c>
      <c r="G340" s="94"/>
      <c r="H340" s="110">
        <v>29.75</v>
      </c>
      <c r="I340" s="111">
        <v>-20.94</v>
      </c>
    </row>
    <row r="341" spans="1:9" x14ac:dyDescent="0.25">
      <c r="A341" s="97" t="s">
        <v>181</v>
      </c>
      <c r="B341" s="98" t="s">
        <v>182</v>
      </c>
      <c r="C341" s="47"/>
      <c r="D341" s="47"/>
      <c r="E341" s="48"/>
      <c r="F341" s="99">
        <v>44255</v>
      </c>
      <c r="G341" s="47"/>
      <c r="H341" s="112">
        <v>29.92</v>
      </c>
      <c r="I341" s="113">
        <v>-15.200000000000003</v>
      </c>
    </row>
    <row r="342" spans="1:9" x14ac:dyDescent="0.25">
      <c r="A342" s="92" t="s">
        <v>651</v>
      </c>
      <c r="B342" s="93" t="s">
        <v>652</v>
      </c>
      <c r="C342" s="94"/>
      <c r="D342" s="94"/>
      <c r="E342" s="95"/>
      <c r="F342" s="96">
        <v>44438</v>
      </c>
      <c r="G342" s="94"/>
      <c r="H342" s="110">
        <v>30</v>
      </c>
      <c r="I342" s="111">
        <v>-68.8</v>
      </c>
    </row>
    <row r="343" spans="1:9" x14ac:dyDescent="0.25">
      <c r="A343" s="97" t="s">
        <v>747</v>
      </c>
      <c r="B343" s="98" t="s">
        <v>748</v>
      </c>
      <c r="C343" s="47"/>
      <c r="D343" s="47"/>
      <c r="E343" s="48"/>
      <c r="F343" s="99">
        <v>44285</v>
      </c>
      <c r="G343" s="47"/>
      <c r="H343" s="112">
        <v>30</v>
      </c>
      <c r="I343" s="113">
        <v>-15.78</v>
      </c>
    </row>
    <row r="344" spans="1:9" x14ac:dyDescent="0.25">
      <c r="A344" s="92" t="s">
        <v>1030</v>
      </c>
      <c r="B344" s="93" t="s">
        <v>1031</v>
      </c>
      <c r="C344" s="94"/>
      <c r="D344" s="94"/>
      <c r="E344" s="95"/>
      <c r="F344" s="96">
        <v>44012</v>
      </c>
      <c r="G344" s="94"/>
      <c r="H344" s="110">
        <v>30</v>
      </c>
      <c r="I344" s="111">
        <v>1</v>
      </c>
    </row>
    <row r="345" spans="1:9" x14ac:dyDescent="0.25">
      <c r="A345" s="97" t="s">
        <v>1773</v>
      </c>
      <c r="B345" s="98" t="s">
        <v>1774</v>
      </c>
      <c r="C345" s="47"/>
      <c r="D345" s="47"/>
      <c r="E345" s="48"/>
      <c r="F345" s="99">
        <v>44742</v>
      </c>
      <c r="G345" s="47"/>
      <c r="H345" s="112">
        <v>30</v>
      </c>
      <c r="I345" s="113">
        <v>0</v>
      </c>
    </row>
    <row r="346" spans="1:9" x14ac:dyDescent="0.25">
      <c r="A346" s="92" t="s">
        <v>2285</v>
      </c>
      <c r="B346" s="93" t="s">
        <v>2286</v>
      </c>
      <c r="C346" s="94"/>
      <c r="D346" s="94"/>
      <c r="E346" s="95"/>
      <c r="F346" s="96">
        <v>43832</v>
      </c>
      <c r="G346" s="94"/>
      <c r="H346" s="110">
        <v>30</v>
      </c>
      <c r="I346" s="111">
        <v>-336.87</v>
      </c>
    </row>
    <row r="347" spans="1:9" x14ac:dyDescent="0.25">
      <c r="A347" s="97" t="s">
        <v>2923</v>
      </c>
      <c r="B347" s="98" t="s">
        <v>2924</v>
      </c>
      <c r="C347" s="47"/>
      <c r="D347" s="47"/>
      <c r="E347" s="48"/>
      <c r="F347" s="99">
        <v>44561</v>
      </c>
      <c r="G347" s="47"/>
      <c r="H347" s="112">
        <v>30</v>
      </c>
      <c r="I347" s="113">
        <v>0</v>
      </c>
    </row>
    <row r="348" spans="1:9" x14ac:dyDescent="0.25">
      <c r="A348" s="92" t="s">
        <v>2971</v>
      </c>
      <c r="B348" s="93" t="s">
        <v>2972</v>
      </c>
      <c r="C348" s="94"/>
      <c r="D348" s="94"/>
      <c r="E348" s="95"/>
      <c r="F348" s="96">
        <v>44561</v>
      </c>
      <c r="G348" s="94"/>
      <c r="H348" s="110">
        <v>30</v>
      </c>
      <c r="I348" s="111">
        <v>0</v>
      </c>
    </row>
    <row r="349" spans="1:9" x14ac:dyDescent="0.25">
      <c r="A349" s="97" t="s">
        <v>3639</v>
      </c>
      <c r="B349" s="98" t="s">
        <v>3640</v>
      </c>
      <c r="C349" s="47"/>
      <c r="D349" s="47"/>
      <c r="E349" s="48"/>
      <c r="F349" s="99">
        <v>44408</v>
      </c>
      <c r="G349" s="47"/>
      <c r="H349" s="112">
        <v>30</v>
      </c>
      <c r="I349" s="113">
        <v>13.299999999999997</v>
      </c>
    </row>
    <row r="350" spans="1:9" x14ac:dyDescent="0.25">
      <c r="A350" s="92" t="s">
        <v>3801</v>
      </c>
      <c r="B350" s="93" t="s">
        <v>3802</v>
      </c>
      <c r="C350" s="94"/>
      <c r="D350" s="94"/>
      <c r="E350" s="95"/>
      <c r="F350" s="96">
        <v>44469</v>
      </c>
      <c r="G350" s="94"/>
      <c r="H350" s="110">
        <v>30</v>
      </c>
      <c r="I350" s="111">
        <v>-84.24</v>
      </c>
    </row>
    <row r="351" spans="1:9" x14ac:dyDescent="0.25">
      <c r="A351" s="92" t="s">
        <v>3897</v>
      </c>
      <c r="B351" s="93" t="s">
        <v>3898</v>
      </c>
      <c r="C351" s="94"/>
      <c r="D351" s="94"/>
      <c r="E351" s="95"/>
      <c r="F351" s="96">
        <v>44204</v>
      </c>
      <c r="G351" s="94"/>
      <c r="H351" s="110">
        <v>30</v>
      </c>
      <c r="I351" s="111">
        <v>-57.800000000000004</v>
      </c>
    </row>
    <row r="352" spans="1:9" x14ac:dyDescent="0.25">
      <c r="A352" s="92" t="s">
        <v>4407</v>
      </c>
      <c r="B352" s="93" t="s">
        <v>4408</v>
      </c>
      <c r="C352" s="94"/>
      <c r="D352" s="94"/>
      <c r="E352" s="95"/>
      <c r="F352" s="96">
        <v>44560</v>
      </c>
      <c r="G352" s="94"/>
      <c r="H352" s="110">
        <v>30</v>
      </c>
      <c r="I352" s="111">
        <v>-16.700000000000003</v>
      </c>
    </row>
    <row r="353" spans="1:9" x14ac:dyDescent="0.25">
      <c r="A353" s="92" t="s">
        <v>4451</v>
      </c>
      <c r="B353" s="93" t="s">
        <v>4452</v>
      </c>
      <c r="C353" s="94"/>
      <c r="D353" s="94"/>
      <c r="E353" s="95"/>
      <c r="F353" s="96">
        <v>44196</v>
      </c>
      <c r="G353" s="94"/>
      <c r="H353" s="110">
        <v>30</v>
      </c>
      <c r="I353" s="111">
        <v>7.99</v>
      </c>
    </row>
    <row r="354" spans="1:9" x14ac:dyDescent="0.25">
      <c r="A354" s="97" t="s">
        <v>4595</v>
      </c>
      <c r="B354" s="98" t="s">
        <v>4596</v>
      </c>
      <c r="C354" s="47"/>
      <c r="D354" s="47"/>
      <c r="E354" s="48"/>
      <c r="F354" s="99">
        <v>44255</v>
      </c>
      <c r="G354" s="47"/>
      <c r="H354" s="112">
        <v>30</v>
      </c>
      <c r="I354" s="113">
        <v>0</v>
      </c>
    </row>
    <row r="355" spans="1:9" x14ac:dyDescent="0.25">
      <c r="A355" s="92" t="s">
        <v>863</v>
      </c>
      <c r="B355" s="93" t="s">
        <v>864</v>
      </c>
      <c r="C355" s="94"/>
      <c r="D355" s="94"/>
      <c r="E355" s="95"/>
      <c r="F355" s="96">
        <v>44074</v>
      </c>
      <c r="G355" s="94"/>
      <c r="H355" s="110">
        <v>30.17</v>
      </c>
      <c r="I355" s="111">
        <v>-46.24</v>
      </c>
    </row>
    <row r="356" spans="1:9" x14ac:dyDescent="0.25">
      <c r="A356" s="97" t="s">
        <v>3695</v>
      </c>
      <c r="B356" s="98" t="s">
        <v>3696</v>
      </c>
      <c r="C356" s="47"/>
      <c r="D356" s="47"/>
      <c r="E356" s="48"/>
      <c r="F356" s="99">
        <v>44286</v>
      </c>
      <c r="G356" s="47"/>
      <c r="H356" s="112">
        <v>30.5</v>
      </c>
      <c r="I356" s="113">
        <v>-35.700000000000003</v>
      </c>
    </row>
    <row r="357" spans="1:9" x14ac:dyDescent="0.25">
      <c r="A357" s="92" t="s">
        <v>173</v>
      </c>
      <c r="B357" s="93" t="s">
        <v>174</v>
      </c>
      <c r="C357" s="94"/>
      <c r="D357" s="94"/>
      <c r="E357" s="95"/>
      <c r="F357" s="96">
        <v>44196</v>
      </c>
      <c r="G357" s="94"/>
      <c r="H357" s="110">
        <v>31</v>
      </c>
      <c r="I357" s="111">
        <v>-37.6</v>
      </c>
    </row>
    <row r="358" spans="1:9" x14ac:dyDescent="0.25">
      <c r="A358" s="97" t="s">
        <v>773</v>
      </c>
      <c r="B358" s="98" t="s">
        <v>774</v>
      </c>
      <c r="C358" s="47"/>
      <c r="D358" s="47"/>
      <c r="E358" s="48"/>
      <c r="F358" s="99">
        <v>44051</v>
      </c>
      <c r="G358" s="47"/>
      <c r="H358" s="112">
        <v>31</v>
      </c>
      <c r="I358" s="113">
        <v>-15.260000000000002</v>
      </c>
    </row>
    <row r="359" spans="1:9" x14ac:dyDescent="0.25">
      <c r="A359" s="97" t="s">
        <v>1184</v>
      </c>
      <c r="B359" s="98" t="s">
        <v>1185</v>
      </c>
      <c r="C359" s="47"/>
      <c r="D359" s="47"/>
      <c r="E359" s="48"/>
      <c r="F359" s="99">
        <v>44089</v>
      </c>
      <c r="G359" s="47"/>
      <c r="H359" s="112">
        <v>31</v>
      </c>
      <c r="I359" s="113">
        <v>-27.16</v>
      </c>
    </row>
    <row r="360" spans="1:9" x14ac:dyDescent="0.25">
      <c r="A360" s="92" t="s">
        <v>1490</v>
      </c>
      <c r="B360" s="93" t="s">
        <v>1491</v>
      </c>
      <c r="C360" s="94"/>
      <c r="D360" s="94"/>
      <c r="E360" s="95"/>
      <c r="F360" s="96">
        <v>44652</v>
      </c>
      <c r="G360" s="94"/>
      <c r="H360" s="110">
        <v>31</v>
      </c>
      <c r="I360" s="111">
        <v>19.98</v>
      </c>
    </row>
    <row r="361" spans="1:9" x14ac:dyDescent="0.25">
      <c r="A361" s="97" t="s">
        <v>3175</v>
      </c>
      <c r="B361" s="98" t="s">
        <v>3176</v>
      </c>
      <c r="C361" s="47"/>
      <c r="D361" s="47"/>
      <c r="E361" s="48"/>
      <c r="F361" s="99">
        <v>44377</v>
      </c>
      <c r="G361" s="47"/>
      <c r="H361" s="112">
        <v>31</v>
      </c>
      <c r="I361" s="113">
        <v>19.5</v>
      </c>
    </row>
    <row r="362" spans="1:9" x14ac:dyDescent="0.25">
      <c r="A362" s="97" t="s">
        <v>3525</v>
      </c>
      <c r="B362" s="98" t="s">
        <v>3526</v>
      </c>
      <c r="C362" s="47"/>
      <c r="D362" s="47"/>
      <c r="E362" s="48"/>
      <c r="F362" s="99">
        <v>43833</v>
      </c>
      <c r="G362" s="47"/>
      <c r="H362" s="112">
        <v>31</v>
      </c>
      <c r="I362" s="113">
        <v>-138.93</v>
      </c>
    </row>
    <row r="363" spans="1:9" x14ac:dyDescent="0.25">
      <c r="A363" s="92" t="s">
        <v>3669</v>
      </c>
      <c r="B363" s="93" t="s">
        <v>3670</v>
      </c>
      <c r="C363" s="94"/>
      <c r="D363" s="94"/>
      <c r="E363" s="95"/>
      <c r="F363" s="96">
        <v>44316</v>
      </c>
      <c r="G363" s="94"/>
      <c r="H363" s="110">
        <v>31</v>
      </c>
      <c r="I363" s="111">
        <v>-18.71</v>
      </c>
    </row>
    <row r="364" spans="1:9" x14ac:dyDescent="0.25">
      <c r="A364" s="92" t="s">
        <v>3685</v>
      </c>
      <c r="B364" s="93" t="s">
        <v>3686</v>
      </c>
      <c r="C364" s="94"/>
      <c r="D364" s="94"/>
      <c r="E364" s="95"/>
      <c r="F364" s="96">
        <v>44433</v>
      </c>
      <c r="G364" s="94"/>
      <c r="H364" s="110">
        <v>31</v>
      </c>
      <c r="I364" s="111">
        <v>-5.1999999999999993</v>
      </c>
    </row>
    <row r="365" spans="1:9" x14ac:dyDescent="0.25">
      <c r="A365" s="97" t="s">
        <v>3749</v>
      </c>
      <c r="B365" s="98" t="s">
        <v>3750</v>
      </c>
      <c r="C365" s="47"/>
      <c r="D365" s="47"/>
      <c r="E365" s="48"/>
      <c r="F365" s="99">
        <v>44377</v>
      </c>
      <c r="G365" s="47"/>
      <c r="H365" s="112">
        <v>31</v>
      </c>
      <c r="I365" s="113">
        <v>-26.580000000000005</v>
      </c>
    </row>
    <row r="366" spans="1:9" x14ac:dyDescent="0.25">
      <c r="A366" s="97" t="s">
        <v>3885</v>
      </c>
      <c r="B366" s="98" t="s">
        <v>3886</v>
      </c>
      <c r="C366" s="47"/>
      <c r="D366" s="47"/>
      <c r="E366" s="48"/>
      <c r="F366" s="99">
        <v>44378</v>
      </c>
      <c r="G366" s="47"/>
      <c r="H366" s="112">
        <v>31</v>
      </c>
      <c r="I366" s="113">
        <v>7.5999999999999979</v>
      </c>
    </row>
    <row r="367" spans="1:9" x14ac:dyDescent="0.25">
      <c r="A367" s="97" t="s">
        <v>4049</v>
      </c>
      <c r="B367" s="98" t="s">
        <v>4050</v>
      </c>
      <c r="C367" s="47"/>
      <c r="D367" s="47"/>
      <c r="E367" s="48"/>
      <c r="F367" s="99">
        <v>44469</v>
      </c>
      <c r="G367" s="47"/>
      <c r="H367" s="112">
        <v>31</v>
      </c>
      <c r="I367" s="113">
        <v>3</v>
      </c>
    </row>
    <row r="368" spans="1:9" x14ac:dyDescent="0.25">
      <c r="A368" s="92" t="s">
        <v>2485</v>
      </c>
      <c r="B368" s="93" t="s">
        <v>2486</v>
      </c>
      <c r="C368" s="94"/>
      <c r="D368" s="94"/>
      <c r="E368" s="95"/>
      <c r="F368" s="96">
        <v>44620</v>
      </c>
      <c r="G368" s="94"/>
      <c r="H368" s="110">
        <v>32</v>
      </c>
      <c r="I368" s="111">
        <v>42</v>
      </c>
    </row>
    <row r="369" spans="1:9" x14ac:dyDescent="0.25">
      <c r="A369" s="97" t="s">
        <v>2713</v>
      </c>
      <c r="B369" s="98" t="s">
        <v>2714</v>
      </c>
      <c r="C369" s="47"/>
      <c r="D369" s="47"/>
      <c r="E369" s="48"/>
      <c r="F369" s="99">
        <v>44500</v>
      </c>
      <c r="G369" s="47"/>
      <c r="H369" s="112">
        <v>32</v>
      </c>
      <c r="I369" s="113">
        <v>-300.24000000000007</v>
      </c>
    </row>
    <row r="370" spans="1:9" x14ac:dyDescent="0.25">
      <c r="A370" s="92" t="s">
        <v>3053</v>
      </c>
      <c r="B370" s="93" t="s">
        <v>3054</v>
      </c>
      <c r="C370" s="94"/>
      <c r="D370" s="94"/>
      <c r="E370" s="95"/>
      <c r="F370" s="96">
        <v>44530</v>
      </c>
      <c r="G370" s="94"/>
      <c r="H370" s="110">
        <v>32</v>
      </c>
      <c r="I370" s="111">
        <v>0</v>
      </c>
    </row>
    <row r="371" spans="1:9" x14ac:dyDescent="0.25">
      <c r="A371" s="97" t="s">
        <v>371</v>
      </c>
      <c r="B371" s="98" t="s">
        <v>372</v>
      </c>
      <c r="C371" s="47"/>
      <c r="D371" s="47"/>
      <c r="E371" s="48"/>
      <c r="F371" s="99">
        <v>44439</v>
      </c>
      <c r="G371" s="47"/>
      <c r="H371" s="112">
        <v>32.08</v>
      </c>
      <c r="I371" s="113">
        <v>13</v>
      </c>
    </row>
    <row r="372" spans="1:9" x14ac:dyDescent="0.25">
      <c r="A372" s="97" t="s">
        <v>2409</v>
      </c>
      <c r="B372" s="98" t="s">
        <v>2410</v>
      </c>
      <c r="C372" s="47"/>
      <c r="D372" s="47"/>
      <c r="E372" s="48"/>
      <c r="F372" s="99">
        <v>44502</v>
      </c>
      <c r="G372" s="47"/>
      <c r="H372" s="112">
        <v>33</v>
      </c>
      <c r="I372" s="113">
        <v>73.2</v>
      </c>
    </row>
    <row r="373" spans="1:9" x14ac:dyDescent="0.25">
      <c r="A373" s="92" t="s">
        <v>4019</v>
      </c>
      <c r="B373" s="93" t="s">
        <v>4020</v>
      </c>
      <c r="C373" s="94"/>
      <c r="D373" s="94"/>
      <c r="E373" s="95"/>
      <c r="F373" s="96">
        <v>44469</v>
      </c>
      <c r="G373" s="94"/>
      <c r="H373" s="110">
        <v>33</v>
      </c>
      <c r="I373" s="111">
        <v>-211.90999999999997</v>
      </c>
    </row>
    <row r="374" spans="1:9" x14ac:dyDescent="0.25">
      <c r="A374" s="92" t="s">
        <v>4395</v>
      </c>
      <c r="B374" s="93" t="s">
        <v>4396</v>
      </c>
      <c r="C374" s="94"/>
      <c r="D374" s="94"/>
      <c r="E374" s="95"/>
      <c r="F374" s="96">
        <v>44347</v>
      </c>
      <c r="G374" s="94"/>
      <c r="H374" s="110">
        <v>33</v>
      </c>
      <c r="I374" s="111">
        <v>20</v>
      </c>
    </row>
    <row r="375" spans="1:9" x14ac:dyDescent="0.25">
      <c r="A375" s="97" t="s">
        <v>81</v>
      </c>
      <c r="B375" s="98" t="s">
        <v>82</v>
      </c>
      <c r="C375" s="47"/>
      <c r="D375" s="47"/>
      <c r="E375" s="48"/>
      <c r="F375" s="99">
        <v>44196</v>
      </c>
      <c r="G375" s="47"/>
      <c r="H375" s="112">
        <v>33.17</v>
      </c>
      <c r="I375" s="113">
        <v>-13.54</v>
      </c>
    </row>
    <row r="376" spans="1:9" x14ac:dyDescent="0.25">
      <c r="A376" s="92" t="s">
        <v>2405</v>
      </c>
      <c r="B376" s="93" t="s">
        <v>2406</v>
      </c>
      <c r="C376" s="94"/>
      <c r="D376" s="94"/>
      <c r="E376" s="95"/>
      <c r="F376" s="96">
        <v>44440</v>
      </c>
      <c r="G376" s="94"/>
      <c r="H376" s="110">
        <v>33.5</v>
      </c>
      <c r="I376" s="111">
        <v>-97.28</v>
      </c>
    </row>
    <row r="377" spans="1:9" x14ac:dyDescent="0.25">
      <c r="A377" s="97" t="s">
        <v>67</v>
      </c>
      <c r="B377" s="98" t="s">
        <v>68</v>
      </c>
      <c r="C377" s="47"/>
      <c r="D377" s="47"/>
      <c r="E377" s="48"/>
      <c r="F377" s="99">
        <v>44682</v>
      </c>
      <c r="G377" s="47"/>
      <c r="H377" s="112">
        <v>34</v>
      </c>
      <c r="I377" s="113">
        <v>-67.28</v>
      </c>
    </row>
    <row r="378" spans="1:9" x14ac:dyDescent="0.25">
      <c r="A378" s="97" t="s">
        <v>143</v>
      </c>
      <c r="B378" s="98" t="s">
        <v>144</v>
      </c>
      <c r="C378" s="47"/>
      <c r="D378" s="47"/>
      <c r="E378" s="48"/>
      <c r="F378" s="99">
        <v>44104</v>
      </c>
      <c r="G378" s="47"/>
      <c r="H378" s="112">
        <v>34</v>
      </c>
      <c r="I378" s="113">
        <v>30.299999999999997</v>
      </c>
    </row>
    <row r="379" spans="1:9" x14ac:dyDescent="0.25">
      <c r="A379" s="97" t="s">
        <v>583</v>
      </c>
      <c r="B379" s="98" t="s">
        <v>584</v>
      </c>
      <c r="C379" s="47"/>
      <c r="D379" s="47"/>
      <c r="E379" s="48"/>
      <c r="F379" s="99">
        <v>44105</v>
      </c>
      <c r="G379" s="47"/>
      <c r="H379" s="112">
        <v>34</v>
      </c>
      <c r="I379" s="113">
        <v>-91.88000000000001</v>
      </c>
    </row>
    <row r="380" spans="1:9" x14ac:dyDescent="0.25">
      <c r="A380" s="92" t="s">
        <v>3183</v>
      </c>
      <c r="B380" s="93" t="s">
        <v>3184</v>
      </c>
      <c r="C380" s="94"/>
      <c r="D380" s="94"/>
      <c r="E380" s="95"/>
      <c r="F380" s="96">
        <v>44074</v>
      </c>
      <c r="G380" s="94"/>
      <c r="H380" s="110">
        <v>34</v>
      </c>
      <c r="I380" s="111">
        <v>15</v>
      </c>
    </row>
    <row r="381" spans="1:9" x14ac:dyDescent="0.25">
      <c r="A381" s="97" t="s">
        <v>3713</v>
      </c>
      <c r="B381" s="98" t="s">
        <v>3714</v>
      </c>
      <c r="C381" s="47"/>
      <c r="D381" s="47"/>
      <c r="E381" s="48"/>
      <c r="F381" s="99">
        <v>44461</v>
      </c>
      <c r="G381" s="47"/>
      <c r="H381" s="112">
        <v>34</v>
      </c>
      <c r="I381" s="113">
        <v>-47.599999999999994</v>
      </c>
    </row>
    <row r="382" spans="1:9" x14ac:dyDescent="0.25">
      <c r="A382" s="97" t="s">
        <v>4471</v>
      </c>
      <c r="B382" s="98" t="s">
        <v>4472</v>
      </c>
      <c r="C382" s="47"/>
      <c r="D382" s="47"/>
      <c r="E382" s="48"/>
      <c r="F382" s="99">
        <v>44561</v>
      </c>
      <c r="G382" s="47"/>
      <c r="H382" s="112">
        <v>34.33</v>
      </c>
      <c r="I382" s="113">
        <v>21.15</v>
      </c>
    </row>
    <row r="383" spans="1:9" x14ac:dyDescent="0.25">
      <c r="A383" s="97" t="s">
        <v>4377</v>
      </c>
      <c r="B383" s="98" t="s">
        <v>4378</v>
      </c>
      <c r="C383" s="47"/>
      <c r="D383" s="47"/>
      <c r="E383" s="48"/>
      <c r="F383" s="99">
        <v>44530</v>
      </c>
      <c r="G383" s="47"/>
      <c r="H383" s="112">
        <v>34.47</v>
      </c>
      <c r="I383" s="113">
        <v>-70.250000000000014</v>
      </c>
    </row>
    <row r="384" spans="1:9" x14ac:dyDescent="0.25">
      <c r="A384" s="92" t="s">
        <v>233</v>
      </c>
      <c r="B384" s="93" t="s">
        <v>234</v>
      </c>
      <c r="C384" s="94"/>
      <c r="D384" s="94"/>
      <c r="E384" s="95"/>
      <c r="F384" s="96">
        <v>44194</v>
      </c>
      <c r="G384" s="94"/>
      <c r="H384" s="110">
        <v>35</v>
      </c>
      <c r="I384" s="111">
        <v>-41</v>
      </c>
    </row>
    <row r="385" spans="1:9" x14ac:dyDescent="0.25">
      <c r="A385" s="97" t="s">
        <v>253</v>
      </c>
      <c r="B385" s="98" t="s">
        <v>254</v>
      </c>
      <c r="C385" s="47"/>
      <c r="D385" s="47"/>
      <c r="E385" s="48"/>
      <c r="F385" s="99">
        <v>44227</v>
      </c>
      <c r="G385" s="47"/>
      <c r="H385" s="112">
        <v>35</v>
      </c>
      <c r="I385" s="113">
        <v>23.72</v>
      </c>
    </row>
    <row r="386" spans="1:9" x14ac:dyDescent="0.25">
      <c r="A386" s="92" t="s">
        <v>537</v>
      </c>
      <c r="B386" s="93" t="s">
        <v>538</v>
      </c>
      <c r="C386" s="94"/>
      <c r="D386" s="94"/>
      <c r="E386" s="95"/>
      <c r="F386" s="96">
        <v>44013</v>
      </c>
      <c r="G386" s="94"/>
      <c r="H386" s="110">
        <v>35</v>
      </c>
      <c r="I386" s="111">
        <v>12.6</v>
      </c>
    </row>
    <row r="387" spans="1:9" x14ac:dyDescent="0.25">
      <c r="A387" s="92" t="s">
        <v>1005</v>
      </c>
      <c r="B387" s="93" t="s">
        <v>1006</v>
      </c>
      <c r="C387" s="94"/>
      <c r="D387" s="94"/>
      <c r="E387" s="95"/>
      <c r="F387" s="96">
        <v>44227</v>
      </c>
      <c r="G387" s="94"/>
      <c r="H387" s="110">
        <v>35</v>
      </c>
      <c r="I387" s="111">
        <v>-135.51</v>
      </c>
    </row>
    <row r="388" spans="1:9" x14ac:dyDescent="0.25">
      <c r="A388" s="92" t="s">
        <v>2075</v>
      </c>
      <c r="B388" s="93" t="s">
        <v>2076</v>
      </c>
      <c r="C388" s="94"/>
      <c r="D388" s="94"/>
      <c r="E388" s="95"/>
      <c r="F388" s="96">
        <v>44742</v>
      </c>
      <c r="G388" s="94"/>
      <c r="H388" s="110">
        <v>35</v>
      </c>
      <c r="I388" s="111">
        <v>-113.75</v>
      </c>
    </row>
    <row r="389" spans="1:9" x14ac:dyDescent="0.25">
      <c r="A389" s="97" t="s">
        <v>2523</v>
      </c>
      <c r="B389" s="98" t="s">
        <v>2524</v>
      </c>
      <c r="C389" s="47"/>
      <c r="D389" s="47"/>
      <c r="E389" s="48"/>
      <c r="F389" s="99">
        <v>44255</v>
      </c>
      <c r="G389" s="47"/>
      <c r="H389" s="112">
        <v>35</v>
      </c>
      <c r="I389" s="113">
        <v>25.5</v>
      </c>
    </row>
    <row r="390" spans="1:9" x14ac:dyDescent="0.25">
      <c r="A390" s="92" t="s">
        <v>3457</v>
      </c>
      <c r="B390" s="93" t="s">
        <v>3458</v>
      </c>
      <c r="C390" s="94"/>
      <c r="D390" s="94"/>
      <c r="E390" s="95"/>
      <c r="F390" s="96">
        <v>43849</v>
      </c>
      <c r="G390" s="94"/>
      <c r="H390" s="110">
        <v>35</v>
      </c>
      <c r="I390" s="111">
        <v>1</v>
      </c>
    </row>
    <row r="391" spans="1:9" x14ac:dyDescent="0.25">
      <c r="A391" s="92" t="s">
        <v>3811</v>
      </c>
      <c r="B391" s="93" t="s">
        <v>3812</v>
      </c>
      <c r="C391" s="94"/>
      <c r="D391" s="94"/>
      <c r="E391" s="95"/>
      <c r="F391" s="96">
        <v>44440</v>
      </c>
      <c r="G391" s="94"/>
      <c r="H391" s="110">
        <v>35</v>
      </c>
      <c r="I391" s="111">
        <v>24.6</v>
      </c>
    </row>
    <row r="392" spans="1:9" x14ac:dyDescent="0.25">
      <c r="A392" s="97" t="s">
        <v>4337</v>
      </c>
      <c r="B392" s="98" t="s">
        <v>4338</v>
      </c>
      <c r="C392" s="47"/>
      <c r="D392" s="47"/>
      <c r="E392" s="48"/>
      <c r="F392" s="99">
        <v>44560</v>
      </c>
      <c r="G392" s="47"/>
      <c r="H392" s="112">
        <v>35</v>
      </c>
      <c r="I392" s="113">
        <v>16</v>
      </c>
    </row>
    <row r="393" spans="1:9" x14ac:dyDescent="0.25">
      <c r="A393" s="92" t="s">
        <v>1833</v>
      </c>
      <c r="B393" s="93" t="s">
        <v>1834</v>
      </c>
      <c r="C393" s="94"/>
      <c r="D393" s="94"/>
      <c r="E393" s="95"/>
      <c r="F393" s="96">
        <v>44742</v>
      </c>
      <c r="G393" s="94"/>
      <c r="H393" s="110">
        <v>36</v>
      </c>
      <c r="I393" s="111">
        <v>0</v>
      </c>
    </row>
    <row r="394" spans="1:9" x14ac:dyDescent="0.25">
      <c r="A394" s="92" t="s">
        <v>1967</v>
      </c>
      <c r="B394" s="93" t="s">
        <v>1968</v>
      </c>
      <c r="C394" s="94"/>
      <c r="D394" s="94"/>
      <c r="E394" s="95"/>
      <c r="F394" s="96">
        <v>44742</v>
      </c>
      <c r="G394" s="94"/>
      <c r="H394" s="110">
        <v>36</v>
      </c>
      <c r="I394" s="111">
        <v>-11.64</v>
      </c>
    </row>
    <row r="395" spans="1:9" x14ac:dyDescent="0.25">
      <c r="A395" s="97" t="s">
        <v>2761</v>
      </c>
      <c r="B395" s="98" t="s">
        <v>2762</v>
      </c>
      <c r="C395" s="47"/>
      <c r="D395" s="47"/>
      <c r="E395" s="48"/>
      <c r="F395" s="99">
        <v>43920</v>
      </c>
      <c r="G395" s="47"/>
      <c r="H395" s="112">
        <v>36</v>
      </c>
      <c r="I395" s="113">
        <v>10.199999999999999</v>
      </c>
    </row>
    <row r="396" spans="1:9" x14ac:dyDescent="0.25">
      <c r="A396" s="97" t="s">
        <v>3583</v>
      </c>
      <c r="B396" s="98" t="s">
        <v>3584</v>
      </c>
      <c r="C396" s="47"/>
      <c r="D396" s="47"/>
      <c r="E396" s="48"/>
      <c r="F396" s="99">
        <v>44438</v>
      </c>
      <c r="G396" s="47"/>
      <c r="H396" s="112">
        <v>36</v>
      </c>
      <c r="I396" s="113">
        <v>21.8</v>
      </c>
    </row>
    <row r="397" spans="1:9" x14ac:dyDescent="0.25">
      <c r="A397" s="92" t="s">
        <v>3593</v>
      </c>
      <c r="B397" s="93" t="s">
        <v>3594</v>
      </c>
      <c r="C397" s="94"/>
      <c r="D397" s="94"/>
      <c r="E397" s="95"/>
      <c r="F397" s="96">
        <v>44469</v>
      </c>
      <c r="G397" s="94"/>
      <c r="H397" s="110">
        <v>36</v>
      </c>
      <c r="I397" s="111">
        <v>-4.1000000000000005</v>
      </c>
    </row>
    <row r="398" spans="1:9" x14ac:dyDescent="0.25">
      <c r="A398" s="97" t="s">
        <v>3689</v>
      </c>
      <c r="B398" s="98" t="s">
        <v>3690</v>
      </c>
      <c r="C398" s="47"/>
      <c r="D398" s="47"/>
      <c r="E398" s="48"/>
      <c r="F398" s="99">
        <v>44165</v>
      </c>
      <c r="G398" s="47"/>
      <c r="H398" s="112">
        <v>36</v>
      </c>
      <c r="I398" s="113">
        <v>-19.399999999999999</v>
      </c>
    </row>
    <row r="399" spans="1:9" x14ac:dyDescent="0.25">
      <c r="A399" s="97" t="s">
        <v>1318</v>
      </c>
      <c r="B399" s="98" t="s">
        <v>1319</v>
      </c>
      <c r="C399" s="47"/>
      <c r="D399" s="47"/>
      <c r="E399" s="48"/>
      <c r="F399" s="99">
        <v>44195</v>
      </c>
      <c r="G399" s="47"/>
      <c r="H399" s="112">
        <v>36.25</v>
      </c>
      <c r="I399" s="113">
        <v>-6.1999999999999993</v>
      </c>
    </row>
    <row r="400" spans="1:9" x14ac:dyDescent="0.25">
      <c r="A400" s="97" t="s">
        <v>315</v>
      </c>
      <c r="B400" s="98" t="s">
        <v>316</v>
      </c>
      <c r="C400" s="47"/>
      <c r="D400" s="47"/>
      <c r="E400" s="48"/>
      <c r="F400" s="99">
        <v>43831</v>
      </c>
      <c r="G400" s="47"/>
      <c r="H400" s="112">
        <v>37</v>
      </c>
      <c r="I400" s="113">
        <v>-61.95</v>
      </c>
    </row>
    <row r="401" spans="1:9" x14ac:dyDescent="0.25">
      <c r="A401" s="97" t="s">
        <v>1344</v>
      </c>
      <c r="B401" s="98" t="s">
        <v>1345</v>
      </c>
      <c r="C401" s="47"/>
      <c r="D401" s="47"/>
      <c r="E401" s="48"/>
      <c r="F401" s="99">
        <v>44089</v>
      </c>
      <c r="G401" s="47"/>
      <c r="H401" s="112">
        <v>37</v>
      </c>
      <c r="I401" s="113">
        <v>9.9999999999997868E-2</v>
      </c>
    </row>
    <row r="402" spans="1:9" x14ac:dyDescent="0.25">
      <c r="A402" s="92" t="s">
        <v>1418</v>
      </c>
      <c r="B402" s="93" t="s">
        <v>1419</v>
      </c>
      <c r="C402" s="94"/>
      <c r="D402" s="94"/>
      <c r="E402" s="95"/>
      <c r="F402" s="96">
        <v>44651</v>
      </c>
      <c r="G402" s="94"/>
      <c r="H402" s="110">
        <v>37</v>
      </c>
      <c r="I402" s="111">
        <v>2</v>
      </c>
    </row>
    <row r="403" spans="1:9" x14ac:dyDescent="0.25">
      <c r="A403" s="92" t="s">
        <v>2437</v>
      </c>
      <c r="B403" s="93" t="s">
        <v>2438</v>
      </c>
      <c r="C403" s="94"/>
      <c r="D403" s="94"/>
      <c r="E403" s="95"/>
      <c r="F403" s="96">
        <v>43981</v>
      </c>
      <c r="G403" s="94"/>
      <c r="H403" s="110">
        <v>37</v>
      </c>
      <c r="I403" s="111">
        <v>7.49</v>
      </c>
    </row>
    <row r="404" spans="1:9" x14ac:dyDescent="0.25">
      <c r="A404" s="97" t="s">
        <v>2545</v>
      </c>
      <c r="B404" s="98" t="s">
        <v>2546</v>
      </c>
      <c r="C404" s="47"/>
      <c r="D404" s="47"/>
      <c r="E404" s="48"/>
      <c r="F404" s="99">
        <v>43831</v>
      </c>
      <c r="G404" s="47"/>
      <c r="H404" s="112">
        <v>37</v>
      </c>
      <c r="I404" s="113">
        <v>-150.30000000000001</v>
      </c>
    </row>
    <row r="405" spans="1:9" x14ac:dyDescent="0.25">
      <c r="A405" s="97" t="s">
        <v>3549</v>
      </c>
      <c r="B405" s="98" t="s">
        <v>3550</v>
      </c>
      <c r="C405" s="47"/>
      <c r="D405" s="47"/>
      <c r="E405" s="48"/>
      <c r="F405" s="99">
        <v>44500</v>
      </c>
      <c r="G405" s="47"/>
      <c r="H405" s="112">
        <v>37</v>
      </c>
      <c r="I405" s="113">
        <v>-37</v>
      </c>
    </row>
    <row r="406" spans="1:9" x14ac:dyDescent="0.25">
      <c r="A406" s="92" t="s">
        <v>3935</v>
      </c>
      <c r="B406" s="93" t="s">
        <v>3936</v>
      </c>
      <c r="C406" s="94"/>
      <c r="D406" s="94"/>
      <c r="E406" s="95"/>
      <c r="F406" s="96">
        <v>44136</v>
      </c>
      <c r="G406" s="94"/>
      <c r="H406" s="110">
        <v>37</v>
      </c>
      <c r="I406" s="111">
        <v>-21</v>
      </c>
    </row>
    <row r="407" spans="1:9" x14ac:dyDescent="0.25">
      <c r="A407" s="97" t="s">
        <v>259</v>
      </c>
      <c r="B407" s="98" t="s">
        <v>260</v>
      </c>
      <c r="C407" s="47"/>
      <c r="D407" s="47"/>
      <c r="E407" s="48"/>
      <c r="F407" s="99">
        <v>44104</v>
      </c>
      <c r="G407" s="47"/>
      <c r="H407" s="112">
        <v>37.5</v>
      </c>
      <c r="I407" s="113">
        <v>40.129999999999995</v>
      </c>
    </row>
    <row r="408" spans="1:9" x14ac:dyDescent="0.25">
      <c r="A408" s="97" t="s">
        <v>85</v>
      </c>
      <c r="B408" s="98" t="s">
        <v>86</v>
      </c>
      <c r="C408" s="47"/>
      <c r="D408" s="47"/>
      <c r="E408" s="48"/>
      <c r="F408" s="99">
        <v>44436</v>
      </c>
      <c r="G408" s="47"/>
      <c r="H408" s="112">
        <v>38</v>
      </c>
      <c r="I408" s="113">
        <v>-394.02</v>
      </c>
    </row>
    <row r="409" spans="1:9" x14ac:dyDescent="0.25">
      <c r="A409" s="92" t="s">
        <v>1236</v>
      </c>
      <c r="B409" s="93" t="s">
        <v>1237</v>
      </c>
      <c r="C409" s="94"/>
      <c r="D409" s="94"/>
      <c r="E409" s="95"/>
      <c r="F409" s="96">
        <v>44075</v>
      </c>
      <c r="G409" s="94"/>
      <c r="H409" s="110">
        <v>38</v>
      </c>
      <c r="I409" s="111">
        <v>-78.899999999999977</v>
      </c>
    </row>
    <row r="410" spans="1:9" x14ac:dyDescent="0.25">
      <c r="A410" s="92" t="s">
        <v>3155</v>
      </c>
      <c r="B410" s="93" t="s">
        <v>3156</v>
      </c>
      <c r="C410" s="94"/>
      <c r="D410" s="94"/>
      <c r="E410" s="95"/>
      <c r="F410" s="96">
        <v>44198</v>
      </c>
      <c r="G410" s="94"/>
      <c r="H410" s="110">
        <v>38</v>
      </c>
      <c r="I410" s="111">
        <v>38</v>
      </c>
    </row>
    <row r="411" spans="1:9" x14ac:dyDescent="0.25">
      <c r="A411" s="97" t="s">
        <v>3481</v>
      </c>
      <c r="B411" s="98" t="s">
        <v>3482</v>
      </c>
      <c r="C411" s="47"/>
      <c r="D411" s="47"/>
      <c r="E411" s="48"/>
      <c r="F411" s="99">
        <v>44043</v>
      </c>
      <c r="G411" s="47"/>
      <c r="H411" s="112">
        <v>38</v>
      </c>
      <c r="I411" s="113">
        <v>0</v>
      </c>
    </row>
    <row r="412" spans="1:9" x14ac:dyDescent="0.25">
      <c r="A412" s="97" t="s">
        <v>3571</v>
      </c>
      <c r="B412" s="98" t="s">
        <v>3572</v>
      </c>
      <c r="C412" s="47"/>
      <c r="D412" s="47"/>
      <c r="E412" s="48"/>
      <c r="F412" s="99">
        <v>44469</v>
      </c>
      <c r="G412" s="47"/>
      <c r="H412" s="112">
        <v>38</v>
      </c>
      <c r="I412" s="113">
        <v>-76.649999999999991</v>
      </c>
    </row>
    <row r="413" spans="1:9" x14ac:dyDescent="0.25">
      <c r="A413" s="97" t="s">
        <v>3575</v>
      </c>
      <c r="B413" s="98" t="s">
        <v>3576</v>
      </c>
      <c r="C413" s="47"/>
      <c r="D413" s="47"/>
      <c r="E413" s="48"/>
      <c r="F413" s="99">
        <v>44439</v>
      </c>
      <c r="G413" s="47"/>
      <c r="H413" s="112">
        <v>38</v>
      </c>
      <c r="I413" s="113">
        <v>-175.58999999999997</v>
      </c>
    </row>
    <row r="414" spans="1:9" x14ac:dyDescent="0.25">
      <c r="A414" s="97" t="s">
        <v>3659</v>
      </c>
      <c r="B414" s="98" t="s">
        <v>3660</v>
      </c>
      <c r="C414" s="47"/>
      <c r="D414" s="47"/>
      <c r="E414" s="48"/>
      <c r="F414" s="99">
        <v>44500</v>
      </c>
      <c r="G414" s="47"/>
      <c r="H414" s="112">
        <v>38</v>
      </c>
      <c r="I414" s="113">
        <v>-199.3</v>
      </c>
    </row>
    <row r="415" spans="1:9" x14ac:dyDescent="0.25">
      <c r="A415" s="92" t="s">
        <v>3661</v>
      </c>
      <c r="B415" s="93" t="s">
        <v>3662</v>
      </c>
      <c r="C415" s="94"/>
      <c r="D415" s="94"/>
      <c r="E415" s="95"/>
      <c r="F415" s="96">
        <v>44470</v>
      </c>
      <c r="G415" s="94"/>
      <c r="H415" s="110">
        <v>38</v>
      </c>
      <c r="I415" s="111">
        <v>27.4</v>
      </c>
    </row>
    <row r="416" spans="1:9" x14ac:dyDescent="0.25">
      <c r="A416" s="92" t="s">
        <v>3763</v>
      </c>
      <c r="B416" s="93" t="s">
        <v>3764</v>
      </c>
      <c r="C416" s="94"/>
      <c r="D416" s="94"/>
      <c r="E416" s="95"/>
      <c r="F416" s="96">
        <v>44500</v>
      </c>
      <c r="G416" s="94"/>
      <c r="H416" s="110">
        <v>38</v>
      </c>
      <c r="I416" s="111">
        <v>-17.209999999999997</v>
      </c>
    </row>
    <row r="417" spans="1:9" x14ac:dyDescent="0.25">
      <c r="A417" s="97" t="s">
        <v>4359</v>
      </c>
      <c r="B417" s="98" t="s">
        <v>4360</v>
      </c>
      <c r="C417" s="47"/>
      <c r="D417" s="47"/>
      <c r="E417" s="48"/>
      <c r="F417" s="99">
        <v>44438</v>
      </c>
      <c r="G417" s="47"/>
      <c r="H417" s="112">
        <v>38</v>
      </c>
      <c r="I417" s="113">
        <v>1.69</v>
      </c>
    </row>
    <row r="418" spans="1:9" x14ac:dyDescent="0.25">
      <c r="A418" s="92" t="s">
        <v>681</v>
      </c>
      <c r="B418" s="93" t="s">
        <v>682</v>
      </c>
      <c r="C418" s="94"/>
      <c r="D418" s="94"/>
      <c r="E418" s="95"/>
      <c r="F418" s="96">
        <v>43983</v>
      </c>
      <c r="G418" s="94"/>
      <c r="H418" s="110">
        <v>38.65</v>
      </c>
      <c r="I418" s="111">
        <v>15.75</v>
      </c>
    </row>
    <row r="419" spans="1:9" x14ac:dyDescent="0.25">
      <c r="A419" s="92" t="s">
        <v>199</v>
      </c>
      <c r="B419" s="93" t="s">
        <v>200</v>
      </c>
      <c r="C419" s="94"/>
      <c r="D419" s="94"/>
      <c r="E419" s="95"/>
      <c r="F419" s="96">
        <v>43831</v>
      </c>
      <c r="G419" s="94"/>
      <c r="H419" s="110">
        <v>39</v>
      </c>
      <c r="I419" s="111">
        <v>0.30000000000000071</v>
      </c>
    </row>
    <row r="420" spans="1:9" x14ac:dyDescent="0.25">
      <c r="A420" s="92" t="s">
        <v>1496</v>
      </c>
      <c r="B420" s="93" t="s">
        <v>1497</v>
      </c>
      <c r="C420" s="94"/>
      <c r="D420" s="94"/>
      <c r="E420" s="95"/>
      <c r="F420" s="96">
        <v>44195</v>
      </c>
      <c r="G420" s="94"/>
      <c r="H420" s="110">
        <v>39</v>
      </c>
      <c r="I420" s="111">
        <v>8.32</v>
      </c>
    </row>
    <row r="421" spans="1:9" x14ac:dyDescent="0.25">
      <c r="A421" s="97" t="s">
        <v>2417</v>
      </c>
      <c r="B421" s="98" t="s">
        <v>2418</v>
      </c>
      <c r="C421" s="47"/>
      <c r="D421" s="47"/>
      <c r="E421" s="48"/>
      <c r="F421" s="99">
        <v>44501</v>
      </c>
      <c r="G421" s="47"/>
      <c r="H421" s="112">
        <v>39</v>
      </c>
      <c r="I421" s="113">
        <v>-7.240000000000002</v>
      </c>
    </row>
    <row r="422" spans="1:9" x14ac:dyDescent="0.25">
      <c r="A422" s="97" t="s">
        <v>2559</v>
      </c>
      <c r="B422" s="98" t="s">
        <v>2560</v>
      </c>
      <c r="C422" s="47"/>
      <c r="D422" s="47"/>
      <c r="E422" s="48"/>
      <c r="F422" s="99">
        <v>44593</v>
      </c>
      <c r="G422" s="47"/>
      <c r="H422" s="112">
        <v>39</v>
      </c>
      <c r="I422" s="113">
        <v>-37</v>
      </c>
    </row>
    <row r="423" spans="1:9" x14ac:dyDescent="0.25">
      <c r="A423" s="97" t="s">
        <v>3229</v>
      </c>
      <c r="B423" s="98" t="s">
        <v>3230</v>
      </c>
      <c r="C423" s="47"/>
      <c r="D423" s="47"/>
      <c r="E423" s="48"/>
      <c r="F423" s="99">
        <v>44012</v>
      </c>
      <c r="G423" s="47"/>
      <c r="H423" s="112">
        <v>39</v>
      </c>
      <c r="I423" s="113">
        <v>-3.0299999999999994</v>
      </c>
    </row>
    <row r="424" spans="1:9" x14ac:dyDescent="0.25">
      <c r="A424" s="92" t="s">
        <v>2931</v>
      </c>
      <c r="B424" s="93" t="s">
        <v>2932</v>
      </c>
      <c r="C424" s="94"/>
      <c r="D424" s="94"/>
      <c r="E424" s="95"/>
      <c r="F424" s="96">
        <v>44195</v>
      </c>
      <c r="G424" s="94"/>
      <c r="H424" s="110">
        <v>39.08</v>
      </c>
      <c r="I424" s="111">
        <v>50</v>
      </c>
    </row>
    <row r="425" spans="1:9" x14ac:dyDescent="0.25">
      <c r="A425" s="92" t="s">
        <v>327</v>
      </c>
      <c r="B425" s="93" t="s">
        <v>328</v>
      </c>
      <c r="C425" s="94"/>
      <c r="D425" s="94"/>
      <c r="E425" s="95"/>
      <c r="F425" s="96">
        <v>43832</v>
      </c>
      <c r="G425" s="94"/>
      <c r="H425" s="110">
        <v>40</v>
      </c>
      <c r="I425" s="111">
        <v>0</v>
      </c>
    </row>
    <row r="426" spans="1:9" x14ac:dyDescent="0.25">
      <c r="A426" s="97" t="s">
        <v>679</v>
      </c>
      <c r="B426" s="98" t="s">
        <v>680</v>
      </c>
      <c r="C426" s="47"/>
      <c r="D426" s="47"/>
      <c r="E426" s="48"/>
      <c r="F426" s="99">
        <v>43983</v>
      </c>
      <c r="G426" s="47"/>
      <c r="H426" s="112">
        <v>40</v>
      </c>
      <c r="I426" s="113">
        <v>2</v>
      </c>
    </row>
    <row r="427" spans="1:9" x14ac:dyDescent="0.25">
      <c r="A427" s="92" t="s">
        <v>2687</v>
      </c>
      <c r="B427" s="93" t="s">
        <v>2688</v>
      </c>
      <c r="C427" s="94"/>
      <c r="D427" s="94"/>
      <c r="E427" s="95"/>
      <c r="F427" s="96">
        <v>43951</v>
      </c>
      <c r="G427" s="94"/>
      <c r="H427" s="110">
        <v>40</v>
      </c>
      <c r="I427" s="111">
        <v>39.299999999999997</v>
      </c>
    </row>
    <row r="428" spans="1:9" x14ac:dyDescent="0.25">
      <c r="A428" s="97" t="s">
        <v>2735</v>
      </c>
      <c r="B428" s="98" t="s">
        <v>2736</v>
      </c>
      <c r="C428" s="47"/>
      <c r="D428" s="47"/>
      <c r="E428" s="48"/>
      <c r="F428" s="99">
        <v>44499</v>
      </c>
      <c r="G428" s="47"/>
      <c r="H428" s="112">
        <v>40</v>
      </c>
      <c r="I428" s="113">
        <v>-138</v>
      </c>
    </row>
    <row r="429" spans="1:9" x14ac:dyDescent="0.25">
      <c r="A429" s="92" t="s">
        <v>3191</v>
      </c>
      <c r="B429" s="93" t="s">
        <v>3192</v>
      </c>
      <c r="C429" s="94"/>
      <c r="D429" s="94"/>
      <c r="E429" s="95"/>
      <c r="F429" s="96">
        <v>44104</v>
      </c>
      <c r="G429" s="94"/>
      <c r="H429" s="110">
        <v>40</v>
      </c>
      <c r="I429" s="111">
        <v>0</v>
      </c>
    </row>
    <row r="430" spans="1:9" x14ac:dyDescent="0.25">
      <c r="A430" s="92" t="s">
        <v>3207</v>
      </c>
      <c r="B430" s="93" t="s">
        <v>3208</v>
      </c>
      <c r="C430" s="94"/>
      <c r="D430" s="94"/>
      <c r="E430" s="95"/>
      <c r="F430" s="96">
        <v>44074</v>
      </c>
      <c r="G430" s="94"/>
      <c r="H430" s="110">
        <v>40</v>
      </c>
      <c r="I430" s="111">
        <v>19.75</v>
      </c>
    </row>
    <row r="431" spans="1:9" x14ac:dyDescent="0.25">
      <c r="A431" s="97" t="s">
        <v>4381</v>
      </c>
      <c r="B431" s="98" t="s">
        <v>4382</v>
      </c>
      <c r="C431" s="47"/>
      <c r="D431" s="47"/>
      <c r="E431" s="48"/>
      <c r="F431" s="99">
        <v>44561</v>
      </c>
      <c r="G431" s="47"/>
      <c r="H431" s="112">
        <v>40</v>
      </c>
      <c r="I431" s="113">
        <v>26.19</v>
      </c>
    </row>
    <row r="432" spans="1:9" x14ac:dyDescent="0.25">
      <c r="A432" s="97" t="s">
        <v>4437</v>
      </c>
      <c r="B432" s="98" t="s">
        <v>4438</v>
      </c>
      <c r="C432" s="47"/>
      <c r="D432" s="47"/>
      <c r="E432" s="48"/>
      <c r="F432" s="99">
        <v>44408</v>
      </c>
      <c r="G432" s="47"/>
      <c r="H432" s="112">
        <v>40</v>
      </c>
      <c r="I432" s="113">
        <v>-27.28</v>
      </c>
    </row>
    <row r="433" spans="1:9" x14ac:dyDescent="0.25">
      <c r="A433" s="92" t="s">
        <v>4255</v>
      </c>
      <c r="B433" s="93" t="s">
        <v>4256</v>
      </c>
      <c r="C433" s="94"/>
      <c r="D433" s="94"/>
      <c r="E433" s="95"/>
      <c r="F433" s="96">
        <v>44346</v>
      </c>
      <c r="G433" s="94"/>
      <c r="H433" s="110">
        <v>40.47</v>
      </c>
      <c r="I433" s="111">
        <v>21.15</v>
      </c>
    </row>
    <row r="434" spans="1:9" x14ac:dyDescent="0.25">
      <c r="A434" s="97" t="s">
        <v>1190</v>
      </c>
      <c r="B434" s="98" t="s">
        <v>1191</v>
      </c>
      <c r="C434" s="47"/>
      <c r="D434" s="47"/>
      <c r="E434" s="48"/>
      <c r="F434" s="99">
        <v>44133</v>
      </c>
      <c r="G434" s="47"/>
      <c r="H434" s="112">
        <v>41</v>
      </c>
      <c r="I434" s="113">
        <v>-80.400000000000006</v>
      </c>
    </row>
    <row r="435" spans="1:9" x14ac:dyDescent="0.25">
      <c r="A435" s="92" t="s">
        <v>2697</v>
      </c>
      <c r="B435" s="93" t="s">
        <v>2698</v>
      </c>
      <c r="C435" s="94"/>
      <c r="D435" s="94"/>
      <c r="E435" s="95"/>
      <c r="F435" s="96">
        <v>44500</v>
      </c>
      <c r="G435" s="94"/>
      <c r="H435" s="110">
        <v>41</v>
      </c>
      <c r="I435" s="111">
        <v>-160.91999999999999</v>
      </c>
    </row>
    <row r="436" spans="1:9" x14ac:dyDescent="0.25">
      <c r="A436" s="97" t="s">
        <v>691</v>
      </c>
      <c r="B436" s="98" t="s">
        <v>692</v>
      </c>
      <c r="C436" s="47"/>
      <c r="D436" s="47"/>
      <c r="E436" s="48"/>
      <c r="F436" s="99">
        <v>44104</v>
      </c>
      <c r="G436" s="47"/>
      <c r="H436" s="112">
        <v>42</v>
      </c>
      <c r="I436" s="113">
        <v>-16.68</v>
      </c>
    </row>
    <row r="437" spans="1:9" x14ac:dyDescent="0.25">
      <c r="A437" s="92" t="s">
        <v>835</v>
      </c>
      <c r="B437" s="93" t="s">
        <v>836</v>
      </c>
      <c r="C437" s="94"/>
      <c r="D437" s="94"/>
      <c r="E437" s="95"/>
      <c r="F437" s="96">
        <v>44593</v>
      </c>
      <c r="G437" s="94"/>
      <c r="H437" s="110">
        <v>42</v>
      </c>
      <c r="I437" s="111">
        <v>33.61</v>
      </c>
    </row>
    <row r="438" spans="1:9" x14ac:dyDescent="0.25">
      <c r="A438" s="97" t="s">
        <v>2669</v>
      </c>
      <c r="B438" s="98" t="s">
        <v>2670</v>
      </c>
      <c r="C438" s="47"/>
      <c r="D438" s="47"/>
      <c r="E438" s="48"/>
      <c r="F438" s="99">
        <v>44469</v>
      </c>
      <c r="G438" s="47"/>
      <c r="H438" s="112">
        <v>42</v>
      </c>
      <c r="I438" s="113">
        <v>-178.20000000000005</v>
      </c>
    </row>
    <row r="439" spans="1:9" x14ac:dyDescent="0.25">
      <c r="A439" s="92" t="s">
        <v>3677</v>
      </c>
      <c r="B439" s="93" t="s">
        <v>3678</v>
      </c>
      <c r="C439" s="94"/>
      <c r="D439" s="94"/>
      <c r="E439" s="95"/>
      <c r="F439" s="96">
        <v>44407</v>
      </c>
      <c r="G439" s="94"/>
      <c r="H439" s="110">
        <v>42</v>
      </c>
      <c r="I439" s="111">
        <v>-154.19999999999999</v>
      </c>
    </row>
    <row r="440" spans="1:9" x14ac:dyDescent="0.25">
      <c r="A440" s="92" t="s">
        <v>4431</v>
      </c>
      <c r="B440" s="93" t="s">
        <v>4432</v>
      </c>
      <c r="C440" s="94"/>
      <c r="D440" s="94"/>
      <c r="E440" s="95"/>
      <c r="F440" s="96">
        <v>44469</v>
      </c>
      <c r="G440" s="94"/>
      <c r="H440" s="110">
        <v>42</v>
      </c>
      <c r="I440" s="111">
        <v>44</v>
      </c>
    </row>
    <row r="441" spans="1:9" x14ac:dyDescent="0.25">
      <c r="A441" s="92">
        <v>106</v>
      </c>
      <c r="B441" s="93" t="s">
        <v>47</v>
      </c>
      <c r="C441" s="94"/>
      <c r="D441" s="94"/>
      <c r="E441" s="95"/>
      <c r="F441" s="96">
        <v>44286</v>
      </c>
      <c r="G441" s="94"/>
      <c r="H441" s="110">
        <v>42.43</v>
      </c>
      <c r="I441" s="111">
        <v>4</v>
      </c>
    </row>
    <row r="442" spans="1:9" x14ac:dyDescent="0.25">
      <c r="A442" s="97" t="s">
        <v>4209</v>
      </c>
      <c r="B442" s="98" t="s">
        <v>4210</v>
      </c>
      <c r="C442" s="47"/>
      <c r="D442" s="47"/>
      <c r="E442" s="48"/>
      <c r="F442" s="99">
        <v>44531</v>
      </c>
      <c r="G442" s="47"/>
      <c r="H442" s="112">
        <v>42.63</v>
      </c>
      <c r="I442" s="113">
        <v>-140.22</v>
      </c>
    </row>
    <row r="443" spans="1:9" x14ac:dyDescent="0.25">
      <c r="A443" s="97" t="s">
        <v>969</v>
      </c>
      <c r="B443" s="98" t="s">
        <v>970</v>
      </c>
      <c r="C443" s="47"/>
      <c r="D443" s="47"/>
      <c r="E443" s="48"/>
      <c r="F443" s="99">
        <v>44469</v>
      </c>
      <c r="G443" s="47"/>
      <c r="H443" s="112">
        <v>43</v>
      </c>
      <c r="I443" s="113">
        <v>67.600000000000009</v>
      </c>
    </row>
    <row r="444" spans="1:9" x14ac:dyDescent="0.25">
      <c r="A444" s="92" t="s">
        <v>3625</v>
      </c>
      <c r="B444" s="93" t="s">
        <v>3626</v>
      </c>
      <c r="C444" s="94"/>
      <c r="D444" s="94"/>
      <c r="E444" s="95"/>
      <c r="F444" s="96">
        <v>44712</v>
      </c>
      <c r="G444" s="94"/>
      <c r="H444" s="110">
        <v>43</v>
      </c>
      <c r="I444" s="111">
        <v>-41.64</v>
      </c>
    </row>
    <row r="445" spans="1:9" x14ac:dyDescent="0.25">
      <c r="A445" s="92" t="s">
        <v>4293</v>
      </c>
      <c r="B445" s="93" t="s">
        <v>4294</v>
      </c>
      <c r="C445" s="94"/>
      <c r="D445" s="94"/>
      <c r="E445" s="95"/>
      <c r="F445" s="96">
        <v>44530</v>
      </c>
      <c r="G445" s="94"/>
      <c r="H445" s="110">
        <v>43.47</v>
      </c>
      <c r="I445" s="111">
        <v>-130.07</v>
      </c>
    </row>
    <row r="446" spans="1:9" x14ac:dyDescent="0.25">
      <c r="A446" s="97" t="s">
        <v>4547</v>
      </c>
      <c r="B446" s="98" t="s">
        <v>4548</v>
      </c>
      <c r="C446" s="47"/>
      <c r="D446" s="47"/>
      <c r="E446" s="48"/>
      <c r="F446" s="99">
        <v>44196</v>
      </c>
      <c r="G446" s="47"/>
      <c r="H446" s="112">
        <v>43.47</v>
      </c>
      <c r="I446" s="113">
        <v>-216.7</v>
      </c>
    </row>
    <row r="447" spans="1:9" x14ac:dyDescent="0.25">
      <c r="A447" s="92" t="s">
        <v>3783</v>
      </c>
      <c r="B447" s="93" t="s">
        <v>3784</v>
      </c>
      <c r="C447" s="94"/>
      <c r="D447" s="94"/>
      <c r="E447" s="95"/>
      <c r="F447" s="96">
        <v>44439</v>
      </c>
      <c r="G447" s="94"/>
      <c r="H447" s="110">
        <v>44</v>
      </c>
      <c r="I447" s="111">
        <v>-55.4</v>
      </c>
    </row>
    <row r="448" spans="1:9" x14ac:dyDescent="0.25">
      <c r="A448" s="97" t="s">
        <v>3983</v>
      </c>
      <c r="B448" s="98" t="s">
        <v>3984</v>
      </c>
      <c r="C448" s="47"/>
      <c r="D448" s="47"/>
      <c r="E448" s="48"/>
      <c r="F448" s="99">
        <v>44469</v>
      </c>
      <c r="G448" s="47"/>
      <c r="H448" s="112">
        <v>44</v>
      </c>
      <c r="I448" s="113">
        <v>-101.52000000000001</v>
      </c>
    </row>
    <row r="449" spans="1:9" x14ac:dyDescent="0.25">
      <c r="A449" s="92" t="s">
        <v>1322</v>
      </c>
      <c r="B449" s="93" t="s">
        <v>1323</v>
      </c>
      <c r="C449" s="94"/>
      <c r="D449" s="94"/>
      <c r="E449" s="95"/>
      <c r="F449" s="96">
        <v>44195</v>
      </c>
      <c r="G449" s="94"/>
      <c r="H449" s="110">
        <v>44.25</v>
      </c>
      <c r="I449" s="111">
        <v>1.6999999999999957</v>
      </c>
    </row>
    <row r="450" spans="1:9" x14ac:dyDescent="0.25">
      <c r="A450" s="97" t="s">
        <v>361</v>
      </c>
      <c r="B450" s="98" t="s">
        <v>362</v>
      </c>
      <c r="C450" s="47"/>
      <c r="D450" s="47"/>
      <c r="E450" s="48"/>
      <c r="F450" s="99">
        <v>43921</v>
      </c>
      <c r="G450" s="47"/>
      <c r="H450" s="112">
        <v>45</v>
      </c>
      <c r="I450" s="113">
        <v>0</v>
      </c>
    </row>
    <row r="451" spans="1:9" x14ac:dyDescent="0.25">
      <c r="A451" s="97" t="s">
        <v>1242</v>
      </c>
      <c r="B451" s="98" t="s">
        <v>1243</v>
      </c>
      <c r="C451" s="47"/>
      <c r="D451" s="47"/>
      <c r="E451" s="48"/>
      <c r="F451" s="99">
        <v>44075</v>
      </c>
      <c r="G451" s="47"/>
      <c r="H451" s="112">
        <v>45</v>
      </c>
      <c r="I451" s="113">
        <v>126.63</v>
      </c>
    </row>
    <row r="452" spans="1:9" x14ac:dyDescent="0.25">
      <c r="A452" s="92" t="s">
        <v>3425</v>
      </c>
      <c r="B452" s="93" t="s">
        <v>3426</v>
      </c>
      <c r="C452" s="94"/>
      <c r="D452" s="94"/>
      <c r="E452" s="95"/>
      <c r="F452" s="96">
        <v>43997</v>
      </c>
      <c r="G452" s="94"/>
      <c r="H452" s="110">
        <v>45</v>
      </c>
      <c r="I452" s="111">
        <v>2.3200000000000003</v>
      </c>
    </row>
    <row r="453" spans="1:9" x14ac:dyDescent="0.25">
      <c r="A453" s="97" t="s">
        <v>3619</v>
      </c>
      <c r="B453" s="98" t="s">
        <v>3620</v>
      </c>
      <c r="C453" s="47"/>
      <c r="D453" s="47"/>
      <c r="E453" s="48"/>
      <c r="F453" s="99">
        <v>44530</v>
      </c>
      <c r="G453" s="47"/>
      <c r="H453" s="112">
        <v>45</v>
      </c>
      <c r="I453" s="113">
        <v>-31.849999999999998</v>
      </c>
    </row>
    <row r="454" spans="1:9" x14ac:dyDescent="0.25">
      <c r="A454" s="92" t="s">
        <v>4483</v>
      </c>
      <c r="B454" s="93" t="s">
        <v>4484</v>
      </c>
      <c r="C454" s="94"/>
      <c r="D454" s="94"/>
      <c r="E454" s="95"/>
      <c r="F454" s="96">
        <v>44165</v>
      </c>
      <c r="G454" s="94"/>
      <c r="H454" s="110">
        <v>45</v>
      </c>
      <c r="I454" s="111">
        <v>2.89</v>
      </c>
    </row>
    <row r="455" spans="1:9" x14ac:dyDescent="0.25">
      <c r="A455" s="97" t="s">
        <v>263</v>
      </c>
      <c r="B455" s="98" t="s">
        <v>264</v>
      </c>
      <c r="C455" s="47"/>
      <c r="D455" s="47"/>
      <c r="E455" s="48"/>
      <c r="F455" s="99">
        <v>44439</v>
      </c>
      <c r="G455" s="47"/>
      <c r="H455" s="112">
        <v>46</v>
      </c>
      <c r="I455" s="113">
        <v>-30.04</v>
      </c>
    </row>
    <row r="456" spans="1:9" x14ac:dyDescent="0.25">
      <c r="A456" s="92" t="s">
        <v>533</v>
      </c>
      <c r="B456" s="93" t="s">
        <v>534</v>
      </c>
      <c r="C456" s="94"/>
      <c r="D456" s="94"/>
      <c r="E456" s="95"/>
      <c r="F456" s="96">
        <v>44104</v>
      </c>
      <c r="G456" s="94"/>
      <c r="H456" s="110">
        <v>46</v>
      </c>
      <c r="I456" s="111">
        <v>-23.52</v>
      </c>
    </row>
    <row r="457" spans="1:9" x14ac:dyDescent="0.25">
      <c r="A457" s="92" t="s">
        <v>2719</v>
      </c>
      <c r="B457" s="93" t="s">
        <v>2720</v>
      </c>
      <c r="C457" s="94"/>
      <c r="D457" s="94"/>
      <c r="E457" s="95"/>
      <c r="F457" s="96">
        <v>43920</v>
      </c>
      <c r="G457" s="94"/>
      <c r="H457" s="110">
        <v>46</v>
      </c>
      <c r="I457" s="111">
        <v>-12.53</v>
      </c>
    </row>
    <row r="458" spans="1:9" x14ac:dyDescent="0.25">
      <c r="A458" s="92" t="s">
        <v>3851</v>
      </c>
      <c r="B458" s="93" t="s">
        <v>3852</v>
      </c>
      <c r="C458" s="94"/>
      <c r="D458" s="94"/>
      <c r="E458" s="95"/>
      <c r="F458" s="96">
        <v>44316</v>
      </c>
      <c r="G458" s="94"/>
      <c r="H458" s="110">
        <v>46</v>
      </c>
      <c r="I458" s="111">
        <v>-7.4</v>
      </c>
    </row>
    <row r="459" spans="1:9" x14ac:dyDescent="0.25">
      <c r="A459" s="92" t="s">
        <v>79</v>
      </c>
      <c r="B459" s="93" t="s">
        <v>80</v>
      </c>
      <c r="C459" s="94"/>
      <c r="D459" s="94"/>
      <c r="E459" s="95"/>
      <c r="F459" s="96">
        <v>44309</v>
      </c>
      <c r="G459" s="94"/>
      <c r="H459" s="110">
        <v>47</v>
      </c>
      <c r="I459" s="111">
        <v>-69.959999999999994</v>
      </c>
    </row>
    <row r="460" spans="1:9" x14ac:dyDescent="0.25">
      <c r="A460" s="92" t="s">
        <v>1795</v>
      </c>
      <c r="B460" s="93" t="s">
        <v>1796</v>
      </c>
      <c r="C460" s="94"/>
      <c r="D460" s="94"/>
      <c r="E460" s="95"/>
      <c r="F460" s="96">
        <v>44742</v>
      </c>
      <c r="G460" s="94"/>
      <c r="H460" s="110">
        <v>47</v>
      </c>
      <c r="I460" s="111">
        <v>-9.36</v>
      </c>
    </row>
    <row r="461" spans="1:9" x14ac:dyDescent="0.25">
      <c r="A461" s="97" t="s">
        <v>1829</v>
      </c>
      <c r="B461" s="98" t="s">
        <v>1830</v>
      </c>
      <c r="C461" s="47"/>
      <c r="D461" s="47"/>
      <c r="E461" s="48"/>
      <c r="F461" s="99">
        <v>44742</v>
      </c>
      <c r="G461" s="47"/>
      <c r="H461" s="112">
        <v>47</v>
      </c>
      <c r="I461" s="113">
        <v>-15.36</v>
      </c>
    </row>
    <row r="462" spans="1:9" x14ac:dyDescent="0.25">
      <c r="A462" s="92" t="s">
        <v>2765</v>
      </c>
      <c r="B462" s="93" t="s">
        <v>2766</v>
      </c>
      <c r="C462" s="94"/>
      <c r="D462" s="94"/>
      <c r="E462" s="95"/>
      <c r="F462" s="96">
        <v>44865</v>
      </c>
      <c r="G462" s="94"/>
      <c r="H462" s="110">
        <v>47</v>
      </c>
      <c r="I462" s="111">
        <v>-8.2799999999999994</v>
      </c>
    </row>
    <row r="463" spans="1:9" x14ac:dyDescent="0.25">
      <c r="A463" s="97" t="s">
        <v>3541</v>
      </c>
      <c r="B463" s="98" t="s">
        <v>3542</v>
      </c>
      <c r="C463" s="47"/>
      <c r="D463" s="47"/>
      <c r="E463" s="48"/>
      <c r="F463" s="99">
        <v>44773</v>
      </c>
      <c r="G463" s="47"/>
      <c r="H463" s="112">
        <v>47</v>
      </c>
      <c r="I463" s="113">
        <v>-574.97</v>
      </c>
    </row>
    <row r="464" spans="1:9" x14ac:dyDescent="0.25">
      <c r="A464" s="92" t="s">
        <v>3569</v>
      </c>
      <c r="B464" s="93" t="s">
        <v>3570</v>
      </c>
      <c r="C464" s="94"/>
      <c r="D464" s="94"/>
      <c r="E464" s="95"/>
      <c r="F464" s="96">
        <v>44490</v>
      </c>
      <c r="G464" s="94"/>
      <c r="H464" s="110">
        <v>47</v>
      </c>
      <c r="I464" s="111">
        <v>-195.6</v>
      </c>
    </row>
    <row r="465" spans="1:9" x14ac:dyDescent="0.25">
      <c r="A465" s="97" t="s">
        <v>3607</v>
      </c>
      <c r="B465" s="98" t="s">
        <v>3608</v>
      </c>
      <c r="C465" s="47"/>
      <c r="D465" s="47"/>
      <c r="E465" s="48"/>
      <c r="F465" s="99">
        <v>44408</v>
      </c>
      <c r="G465" s="47"/>
      <c r="H465" s="112">
        <v>47</v>
      </c>
      <c r="I465" s="113">
        <v>-67.2</v>
      </c>
    </row>
    <row r="466" spans="1:9" x14ac:dyDescent="0.25">
      <c r="A466" s="97" t="s">
        <v>3623</v>
      </c>
      <c r="B466" s="98" t="s">
        <v>3624</v>
      </c>
      <c r="C466" s="47"/>
      <c r="D466" s="47"/>
      <c r="E466" s="48"/>
      <c r="F466" s="99">
        <v>44352</v>
      </c>
      <c r="G466" s="47"/>
      <c r="H466" s="112">
        <v>47</v>
      </c>
      <c r="I466" s="113">
        <v>-114.30000000000001</v>
      </c>
    </row>
    <row r="467" spans="1:9" x14ac:dyDescent="0.25">
      <c r="A467" s="92" t="s">
        <v>3711</v>
      </c>
      <c r="B467" s="93" t="s">
        <v>3712</v>
      </c>
      <c r="C467" s="94"/>
      <c r="D467" s="94"/>
      <c r="E467" s="95"/>
      <c r="F467" s="96">
        <v>44104</v>
      </c>
      <c r="G467" s="94"/>
      <c r="H467" s="110">
        <v>47</v>
      </c>
      <c r="I467" s="111">
        <v>4.5</v>
      </c>
    </row>
    <row r="468" spans="1:9" x14ac:dyDescent="0.25">
      <c r="A468" s="92" t="s">
        <v>3967</v>
      </c>
      <c r="B468" s="93" t="s">
        <v>3968</v>
      </c>
      <c r="C468" s="94"/>
      <c r="D468" s="94"/>
      <c r="E468" s="95"/>
      <c r="F468" s="96">
        <v>44302</v>
      </c>
      <c r="G468" s="94"/>
      <c r="H468" s="110">
        <v>47</v>
      </c>
      <c r="I468" s="111">
        <v>31.2</v>
      </c>
    </row>
    <row r="469" spans="1:9" x14ac:dyDescent="0.25">
      <c r="A469" s="92" t="s">
        <v>4001</v>
      </c>
      <c r="B469" s="93" t="s">
        <v>4002</v>
      </c>
      <c r="C469" s="94"/>
      <c r="D469" s="94"/>
      <c r="E469" s="95"/>
      <c r="F469" s="96">
        <v>44377</v>
      </c>
      <c r="G469" s="94"/>
      <c r="H469" s="110">
        <v>47</v>
      </c>
      <c r="I469" s="111">
        <v>-110.6</v>
      </c>
    </row>
    <row r="470" spans="1:9" x14ac:dyDescent="0.25">
      <c r="A470" s="92" t="s">
        <v>4307</v>
      </c>
      <c r="B470" s="93" t="s">
        <v>4308</v>
      </c>
      <c r="C470" s="94"/>
      <c r="D470" s="94"/>
      <c r="E470" s="95"/>
      <c r="F470" s="96">
        <v>44561</v>
      </c>
      <c r="G470" s="94"/>
      <c r="H470" s="110">
        <v>47</v>
      </c>
      <c r="I470" s="111">
        <v>9.9999999999999645E-2</v>
      </c>
    </row>
    <row r="471" spans="1:9" x14ac:dyDescent="0.25">
      <c r="A471" s="97" t="s">
        <v>4489</v>
      </c>
      <c r="B471" s="98" t="s">
        <v>4490</v>
      </c>
      <c r="C471" s="47"/>
      <c r="D471" s="47"/>
      <c r="E471" s="48"/>
      <c r="F471" s="99">
        <v>44561</v>
      </c>
      <c r="G471" s="47"/>
      <c r="H471" s="112">
        <v>47</v>
      </c>
      <c r="I471" s="113">
        <v>-14.7</v>
      </c>
    </row>
    <row r="472" spans="1:9" x14ac:dyDescent="0.25">
      <c r="A472" s="92" t="s">
        <v>3873</v>
      </c>
      <c r="B472" s="93" t="s">
        <v>3874</v>
      </c>
      <c r="C472" s="94"/>
      <c r="D472" s="94"/>
      <c r="E472" s="95"/>
      <c r="F472" s="96">
        <v>44348</v>
      </c>
      <c r="G472" s="94"/>
      <c r="H472" s="110">
        <v>47.4</v>
      </c>
      <c r="I472" s="111">
        <v>178.2</v>
      </c>
    </row>
    <row r="473" spans="1:9" x14ac:dyDescent="0.25">
      <c r="A473" s="92" t="s">
        <v>737</v>
      </c>
      <c r="B473" s="93" t="s">
        <v>738</v>
      </c>
      <c r="C473" s="94"/>
      <c r="D473" s="94"/>
      <c r="E473" s="95"/>
      <c r="F473" s="96">
        <v>44197</v>
      </c>
      <c r="G473" s="94"/>
      <c r="H473" s="110">
        <v>48</v>
      </c>
      <c r="I473" s="111">
        <v>10.770000000000003</v>
      </c>
    </row>
    <row r="474" spans="1:9" x14ac:dyDescent="0.25">
      <c r="A474" s="92" t="s">
        <v>1330</v>
      </c>
      <c r="B474" s="93" t="s">
        <v>1331</v>
      </c>
      <c r="C474" s="94"/>
      <c r="D474" s="94"/>
      <c r="E474" s="95"/>
      <c r="F474" s="96">
        <v>43872</v>
      </c>
      <c r="G474" s="94"/>
      <c r="H474" s="110">
        <v>48</v>
      </c>
      <c r="I474" s="111">
        <v>24.7</v>
      </c>
    </row>
    <row r="475" spans="1:9" x14ac:dyDescent="0.25">
      <c r="A475" s="92" t="s">
        <v>2795</v>
      </c>
      <c r="B475" s="93" t="s">
        <v>2796</v>
      </c>
      <c r="C475" s="94"/>
      <c r="D475" s="94"/>
      <c r="E475" s="95"/>
      <c r="F475" s="96">
        <v>44834</v>
      </c>
      <c r="G475" s="94"/>
      <c r="H475" s="110">
        <v>48</v>
      </c>
      <c r="I475" s="111">
        <v>0</v>
      </c>
    </row>
    <row r="476" spans="1:9" x14ac:dyDescent="0.25">
      <c r="A476" s="97" t="s">
        <v>2985</v>
      </c>
      <c r="B476" s="98" t="s">
        <v>2986</v>
      </c>
      <c r="C476" s="47"/>
      <c r="D476" s="47"/>
      <c r="E476" s="48"/>
      <c r="F476" s="99">
        <v>43861</v>
      </c>
      <c r="G476" s="47"/>
      <c r="H476" s="112">
        <v>48</v>
      </c>
      <c r="I476" s="113">
        <v>0</v>
      </c>
    </row>
    <row r="477" spans="1:9" x14ac:dyDescent="0.25">
      <c r="A477" s="97" t="s">
        <v>3717</v>
      </c>
      <c r="B477" s="98" t="s">
        <v>3718</v>
      </c>
      <c r="C477" s="47"/>
      <c r="D477" s="47"/>
      <c r="E477" s="48"/>
      <c r="F477" s="99">
        <v>44439</v>
      </c>
      <c r="G477" s="47"/>
      <c r="H477" s="112">
        <v>48</v>
      </c>
      <c r="I477" s="113">
        <v>-39.1</v>
      </c>
    </row>
    <row r="478" spans="1:9" x14ac:dyDescent="0.25">
      <c r="A478" s="97" t="s">
        <v>4289</v>
      </c>
      <c r="B478" s="98" t="s">
        <v>4290</v>
      </c>
      <c r="C478" s="47"/>
      <c r="D478" s="47"/>
      <c r="E478" s="48"/>
      <c r="F478" s="99">
        <v>44255</v>
      </c>
      <c r="G478" s="47"/>
      <c r="H478" s="112">
        <v>48</v>
      </c>
      <c r="I478" s="113">
        <v>11</v>
      </c>
    </row>
    <row r="479" spans="1:9" x14ac:dyDescent="0.25">
      <c r="A479" s="92" t="s">
        <v>2769</v>
      </c>
      <c r="B479" s="93" t="s">
        <v>2770</v>
      </c>
      <c r="C479" s="94"/>
      <c r="D479" s="94"/>
      <c r="E479" s="95"/>
      <c r="F479" s="96">
        <v>44165</v>
      </c>
      <c r="G479" s="94"/>
      <c r="H479" s="110">
        <v>48.17</v>
      </c>
      <c r="I479" s="111">
        <v>-26.29</v>
      </c>
    </row>
    <row r="480" spans="1:9" x14ac:dyDescent="0.25">
      <c r="A480" s="97" t="s">
        <v>4405</v>
      </c>
      <c r="B480" s="98" t="s">
        <v>4406</v>
      </c>
      <c r="C480" s="47"/>
      <c r="D480" s="47"/>
      <c r="E480" s="48"/>
      <c r="F480" s="99">
        <v>44561</v>
      </c>
      <c r="G480" s="47"/>
      <c r="H480" s="112">
        <v>48.9</v>
      </c>
      <c r="I480" s="113">
        <v>-28.6</v>
      </c>
    </row>
    <row r="481" spans="1:9" x14ac:dyDescent="0.25">
      <c r="A481" s="92" t="s">
        <v>521</v>
      </c>
      <c r="B481" s="93" t="s">
        <v>522</v>
      </c>
      <c r="C481" s="94"/>
      <c r="D481" s="94"/>
      <c r="E481" s="95"/>
      <c r="F481" s="96">
        <v>44068</v>
      </c>
      <c r="G481" s="94"/>
      <c r="H481" s="110">
        <v>49</v>
      </c>
      <c r="I481" s="111">
        <v>18</v>
      </c>
    </row>
    <row r="482" spans="1:9" x14ac:dyDescent="0.25">
      <c r="A482" s="92" t="s">
        <v>891</v>
      </c>
      <c r="B482" s="93" t="s">
        <v>892</v>
      </c>
      <c r="C482" s="94"/>
      <c r="D482" s="94"/>
      <c r="E482" s="95"/>
      <c r="F482" s="96">
        <v>44499</v>
      </c>
      <c r="G482" s="94"/>
      <c r="H482" s="110">
        <v>49</v>
      </c>
      <c r="I482" s="111">
        <v>-12.080000000000002</v>
      </c>
    </row>
    <row r="483" spans="1:9" x14ac:dyDescent="0.25">
      <c r="A483" s="92" t="s">
        <v>1801</v>
      </c>
      <c r="B483" s="93" t="s">
        <v>1802</v>
      </c>
      <c r="C483" s="94"/>
      <c r="D483" s="94"/>
      <c r="E483" s="95"/>
      <c r="F483" s="96">
        <v>44197</v>
      </c>
      <c r="G483" s="94"/>
      <c r="H483" s="110">
        <v>49</v>
      </c>
      <c r="I483" s="111">
        <v>-31.400000000000006</v>
      </c>
    </row>
    <row r="484" spans="1:9" x14ac:dyDescent="0.25">
      <c r="A484" s="97" t="s">
        <v>2515</v>
      </c>
      <c r="B484" s="98" t="s">
        <v>2516</v>
      </c>
      <c r="C484" s="47"/>
      <c r="D484" s="47"/>
      <c r="E484" s="48"/>
      <c r="F484" s="99">
        <v>44620</v>
      </c>
      <c r="G484" s="47"/>
      <c r="H484" s="112">
        <v>49</v>
      </c>
      <c r="I484" s="113">
        <v>-6.68</v>
      </c>
    </row>
    <row r="485" spans="1:9" x14ac:dyDescent="0.25">
      <c r="A485" s="92" t="s">
        <v>2805</v>
      </c>
      <c r="B485" s="93" t="s">
        <v>2806</v>
      </c>
      <c r="C485" s="94"/>
      <c r="D485" s="94"/>
      <c r="E485" s="95"/>
      <c r="F485" s="96">
        <v>43891</v>
      </c>
      <c r="G485" s="94"/>
      <c r="H485" s="110">
        <v>49</v>
      </c>
      <c r="I485" s="111">
        <v>-8.7900000000000009</v>
      </c>
    </row>
    <row r="486" spans="1:9" x14ac:dyDescent="0.25">
      <c r="A486" s="92" t="s">
        <v>3931</v>
      </c>
      <c r="B486" s="93" t="s">
        <v>3932</v>
      </c>
      <c r="C486" s="94"/>
      <c r="D486" s="94"/>
      <c r="E486" s="95"/>
      <c r="F486" s="96">
        <v>44420</v>
      </c>
      <c r="G486" s="94"/>
      <c r="H486" s="110">
        <v>49</v>
      </c>
      <c r="I486" s="111">
        <v>13.8</v>
      </c>
    </row>
    <row r="487" spans="1:9" x14ac:dyDescent="0.25">
      <c r="A487" s="97" t="s">
        <v>3947</v>
      </c>
      <c r="B487" s="98" t="s">
        <v>3948</v>
      </c>
      <c r="C487" s="47"/>
      <c r="D487" s="47"/>
      <c r="E487" s="48"/>
      <c r="F487" s="99">
        <v>44592</v>
      </c>
      <c r="G487" s="47"/>
      <c r="H487" s="112">
        <v>49</v>
      </c>
      <c r="I487" s="113">
        <v>-71.350000000000023</v>
      </c>
    </row>
    <row r="488" spans="1:9" x14ac:dyDescent="0.25">
      <c r="A488" s="92" t="s">
        <v>247</v>
      </c>
      <c r="B488" s="93" t="s">
        <v>248</v>
      </c>
      <c r="C488" s="94"/>
      <c r="D488" s="94"/>
      <c r="E488" s="95"/>
      <c r="F488" s="96">
        <v>44347</v>
      </c>
      <c r="G488" s="94"/>
      <c r="H488" s="110">
        <v>50</v>
      </c>
      <c r="I488" s="111">
        <v>0</v>
      </c>
    </row>
    <row r="489" spans="1:9" x14ac:dyDescent="0.25">
      <c r="A489" s="92" t="s">
        <v>1342</v>
      </c>
      <c r="B489" s="93" t="s">
        <v>1343</v>
      </c>
      <c r="C489" s="94"/>
      <c r="D489" s="94"/>
      <c r="E489" s="95"/>
      <c r="F489" s="96">
        <v>44075</v>
      </c>
      <c r="G489" s="94"/>
      <c r="H489" s="110">
        <v>50</v>
      </c>
      <c r="I489" s="111">
        <v>-39.200000000000003</v>
      </c>
    </row>
    <row r="490" spans="1:9" x14ac:dyDescent="0.25">
      <c r="A490" s="92" t="s">
        <v>3727</v>
      </c>
      <c r="B490" s="93" t="s">
        <v>3728</v>
      </c>
      <c r="C490" s="94"/>
      <c r="D490" s="94"/>
      <c r="E490" s="95"/>
      <c r="F490" s="96">
        <v>44348</v>
      </c>
      <c r="G490" s="94"/>
      <c r="H490" s="110">
        <v>50</v>
      </c>
      <c r="I490" s="111">
        <v>-47.230000000000004</v>
      </c>
    </row>
    <row r="491" spans="1:9" x14ac:dyDescent="0.25">
      <c r="A491" s="92" t="s">
        <v>3759</v>
      </c>
      <c r="B491" s="93" t="s">
        <v>3760</v>
      </c>
      <c r="C491" s="94"/>
      <c r="D491" s="94"/>
      <c r="E491" s="95"/>
      <c r="F491" s="96">
        <v>44440</v>
      </c>
      <c r="G491" s="94"/>
      <c r="H491" s="110">
        <v>50</v>
      </c>
      <c r="I491" s="111">
        <v>23.25</v>
      </c>
    </row>
    <row r="492" spans="1:9" x14ac:dyDescent="0.25">
      <c r="A492" s="97" t="s">
        <v>3833</v>
      </c>
      <c r="B492" s="98" t="s">
        <v>3834</v>
      </c>
      <c r="C492" s="47"/>
      <c r="D492" s="47"/>
      <c r="E492" s="48"/>
      <c r="F492" s="99">
        <v>44408</v>
      </c>
      <c r="G492" s="47"/>
      <c r="H492" s="112">
        <v>50</v>
      </c>
      <c r="I492" s="113">
        <v>-89.4</v>
      </c>
    </row>
    <row r="493" spans="1:9" x14ac:dyDescent="0.25">
      <c r="A493" s="92" t="s">
        <v>4005</v>
      </c>
      <c r="B493" s="93" t="s">
        <v>4006</v>
      </c>
      <c r="C493" s="94"/>
      <c r="D493" s="94"/>
      <c r="E493" s="95"/>
      <c r="F493" s="96">
        <v>44469</v>
      </c>
      <c r="G493" s="94"/>
      <c r="H493" s="110">
        <v>50</v>
      </c>
      <c r="I493" s="111">
        <v>-2.0600000000000005</v>
      </c>
    </row>
    <row r="494" spans="1:9" x14ac:dyDescent="0.25">
      <c r="A494" s="97" t="s">
        <v>4419</v>
      </c>
      <c r="B494" s="98" t="s">
        <v>4420</v>
      </c>
      <c r="C494" s="47"/>
      <c r="D494" s="47"/>
      <c r="E494" s="48"/>
      <c r="F494" s="99">
        <v>44500</v>
      </c>
      <c r="G494" s="47"/>
      <c r="H494" s="112">
        <v>50</v>
      </c>
      <c r="I494" s="113">
        <v>-13.550000000000004</v>
      </c>
    </row>
    <row r="495" spans="1:9" x14ac:dyDescent="0.25">
      <c r="A495" s="92" t="s">
        <v>4425</v>
      </c>
      <c r="B495" s="93" t="s">
        <v>4426</v>
      </c>
      <c r="C495" s="94"/>
      <c r="D495" s="94"/>
      <c r="E495" s="95"/>
      <c r="F495" s="96">
        <v>44377</v>
      </c>
      <c r="G495" s="94"/>
      <c r="H495" s="110">
        <v>50</v>
      </c>
      <c r="I495" s="111">
        <v>0.20000000000000107</v>
      </c>
    </row>
    <row r="496" spans="1:9" x14ac:dyDescent="0.25">
      <c r="A496" s="92" t="s">
        <v>3653</v>
      </c>
      <c r="B496" s="93" t="s">
        <v>3654</v>
      </c>
      <c r="C496" s="94"/>
      <c r="D496" s="94"/>
      <c r="E496" s="95"/>
      <c r="F496" s="96">
        <v>44439</v>
      </c>
      <c r="G496" s="94"/>
      <c r="H496" s="110">
        <v>51</v>
      </c>
      <c r="I496" s="111">
        <v>-33.300000000000011</v>
      </c>
    </row>
    <row r="497" spans="1:9" x14ac:dyDescent="0.25">
      <c r="A497" s="97" t="s">
        <v>3725</v>
      </c>
      <c r="B497" s="98" t="s">
        <v>3726</v>
      </c>
      <c r="C497" s="47"/>
      <c r="D497" s="47"/>
      <c r="E497" s="48"/>
      <c r="F497" s="99">
        <v>44440</v>
      </c>
      <c r="G497" s="47"/>
      <c r="H497" s="112">
        <v>51</v>
      </c>
      <c r="I497" s="113">
        <v>10.300000000000004</v>
      </c>
    </row>
    <row r="498" spans="1:9" x14ac:dyDescent="0.25">
      <c r="A498" s="92" t="s">
        <v>3835</v>
      </c>
      <c r="B498" s="93" t="s">
        <v>3836</v>
      </c>
      <c r="C498" s="94"/>
      <c r="D498" s="94"/>
      <c r="E498" s="95"/>
      <c r="F498" s="96">
        <v>44432</v>
      </c>
      <c r="G498" s="94"/>
      <c r="H498" s="110">
        <v>51</v>
      </c>
      <c r="I498" s="111">
        <v>-59.64</v>
      </c>
    </row>
    <row r="499" spans="1:9" x14ac:dyDescent="0.25">
      <c r="A499" s="97" t="s">
        <v>4517</v>
      </c>
      <c r="B499" s="98" t="s">
        <v>4518</v>
      </c>
      <c r="C499" s="47"/>
      <c r="D499" s="47"/>
      <c r="E499" s="48"/>
      <c r="F499" s="99">
        <v>44499</v>
      </c>
      <c r="G499" s="47"/>
      <c r="H499" s="112">
        <v>51</v>
      </c>
      <c r="I499" s="113">
        <v>9.2999999999999972</v>
      </c>
    </row>
    <row r="500" spans="1:9" x14ac:dyDescent="0.25">
      <c r="A500" s="97" t="s">
        <v>4253</v>
      </c>
      <c r="B500" s="98" t="s">
        <v>4254</v>
      </c>
      <c r="C500" s="47"/>
      <c r="D500" s="47"/>
      <c r="E500" s="48"/>
      <c r="F500" s="99">
        <v>44377</v>
      </c>
      <c r="G500" s="47"/>
      <c r="H500" s="112">
        <v>51.88</v>
      </c>
      <c r="I500" s="113">
        <v>25.990000000000002</v>
      </c>
    </row>
    <row r="501" spans="1:9" x14ac:dyDescent="0.25">
      <c r="A501" s="97" t="s">
        <v>4213</v>
      </c>
      <c r="B501" s="98" t="s">
        <v>4214</v>
      </c>
      <c r="C501" s="47"/>
      <c r="D501" s="47"/>
      <c r="E501" s="48"/>
      <c r="F501" s="99">
        <v>44561</v>
      </c>
      <c r="G501" s="47"/>
      <c r="H501" s="112">
        <v>52</v>
      </c>
      <c r="I501" s="113">
        <v>-149.21</v>
      </c>
    </row>
    <row r="502" spans="1:9" x14ac:dyDescent="0.25">
      <c r="A502" s="97" t="s">
        <v>2933</v>
      </c>
      <c r="B502" s="98" t="s">
        <v>2934</v>
      </c>
      <c r="C502" s="47"/>
      <c r="D502" s="47"/>
      <c r="E502" s="48"/>
      <c r="F502" s="99">
        <v>44195</v>
      </c>
      <c r="G502" s="47"/>
      <c r="H502" s="112">
        <v>52.67</v>
      </c>
      <c r="I502" s="113">
        <v>42.06</v>
      </c>
    </row>
    <row r="503" spans="1:9" x14ac:dyDescent="0.25">
      <c r="A503" s="97" t="s">
        <v>285</v>
      </c>
      <c r="B503" s="98" t="s">
        <v>286</v>
      </c>
      <c r="C503" s="47"/>
      <c r="D503" s="47"/>
      <c r="E503" s="48"/>
      <c r="F503" s="99">
        <v>44409</v>
      </c>
      <c r="G503" s="47"/>
      <c r="H503" s="112">
        <v>53</v>
      </c>
      <c r="I503" s="113">
        <v>-366.40999999999997</v>
      </c>
    </row>
    <row r="504" spans="1:9" x14ac:dyDescent="0.25">
      <c r="A504" s="97" t="s">
        <v>777</v>
      </c>
      <c r="B504" s="98" t="s">
        <v>778</v>
      </c>
      <c r="C504" s="47"/>
      <c r="D504" s="47"/>
      <c r="E504" s="48"/>
      <c r="F504" s="99">
        <v>44073</v>
      </c>
      <c r="G504" s="47"/>
      <c r="H504" s="112">
        <v>53</v>
      </c>
      <c r="I504" s="113">
        <v>-24.639999999999997</v>
      </c>
    </row>
    <row r="505" spans="1:9" x14ac:dyDescent="0.25">
      <c r="A505" s="97" t="s">
        <v>1011</v>
      </c>
      <c r="B505" s="98" t="s">
        <v>1012</v>
      </c>
      <c r="C505" s="47"/>
      <c r="D505" s="47"/>
      <c r="E505" s="48"/>
      <c r="F505" s="99">
        <v>44803</v>
      </c>
      <c r="G505" s="47"/>
      <c r="H505" s="112">
        <v>53</v>
      </c>
      <c r="I505" s="113">
        <v>87.97</v>
      </c>
    </row>
    <row r="506" spans="1:9" x14ac:dyDescent="0.25">
      <c r="A506" s="92" t="s">
        <v>3219</v>
      </c>
      <c r="B506" s="93" t="s">
        <v>3220</v>
      </c>
      <c r="C506" s="94"/>
      <c r="D506" s="94"/>
      <c r="E506" s="95"/>
      <c r="F506" s="96">
        <v>44135</v>
      </c>
      <c r="G506" s="94"/>
      <c r="H506" s="110">
        <v>53</v>
      </c>
      <c r="I506" s="111">
        <v>145</v>
      </c>
    </row>
    <row r="507" spans="1:9" x14ac:dyDescent="0.25">
      <c r="A507" s="97" t="s">
        <v>3793</v>
      </c>
      <c r="B507" s="98" t="s">
        <v>3794</v>
      </c>
      <c r="C507" s="47"/>
      <c r="D507" s="47"/>
      <c r="E507" s="48"/>
      <c r="F507" s="99">
        <v>44439</v>
      </c>
      <c r="G507" s="47"/>
      <c r="H507" s="112">
        <v>53</v>
      </c>
      <c r="I507" s="113">
        <v>-19.800000000000004</v>
      </c>
    </row>
    <row r="508" spans="1:9" x14ac:dyDescent="0.25">
      <c r="A508" s="97" t="s">
        <v>4433</v>
      </c>
      <c r="B508" s="98" t="s">
        <v>4434</v>
      </c>
      <c r="C508" s="47"/>
      <c r="D508" s="47"/>
      <c r="E508" s="48"/>
      <c r="F508" s="99">
        <v>44377</v>
      </c>
      <c r="G508" s="47"/>
      <c r="H508" s="112">
        <v>53</v>
      </c>
      <c r="I508" s="113">
        <v>-41.6</v>
      </c>
    </row>
    <row r="509" spans="1:9" x14ac:dyDescent="0.25">
      <c r="A509" s="92" t="s">
        <v>4241</v>
      </c>
      <c r="B509" s="93" t="s">
        <v>4242</v>
      </c>
      <c r="C509" s="94"/>
      <c r="D509" s="94"/>
      <c r="E509" s="95"/>
      <c r="F509" s="96">
        <v>44561</v>
      </c>
      <c r="G509" s="94"/>
      <c r="H509" s="110">
        <v>53.53</v>
      </c>
      <c r="I509" s="111">
        <v>25.65</v>
      </c>
    </row>
    <row r="510" spans="1:9" x14ac:dyDescent="0.25">
      <c r="A510" s="97" t="s">
        <v>807</v>
      </c>
      <c r="B510" s="98" t="s">
        <v>808</v>
      </c>
      <c r="C510" s="47"/>
      <c r="D510" s="47"/>
      <c r="E510" s="48"/>
      <c r="F510" s="99">
        <v>44499</v>
      </c>
      <c r="G510" s="47"/>
      <c r="H510" s="112">
        <v>53.83</v>
      </c>
      <c r="I510" s="113">
        <v>180.52</v>
      </c>
    </row>
    <row r="511" spans="1:9" x14ac:dyDescent="0.25">
      <c r="A511" s="92" t="s">
        <v>809</v>
      </c>
      <c r="B511" s="93" t="s">
        <v>810</v>
      </c>
      <c r="C511" s="94"/>
      <c r="D511" s="94"/>
      <c r="E511" s="95"/>
      <c r="F511" s="96">
        <v>44408</v>
      </c>
      <c r="G511" s="94"/>
      <c r="H511" s="110">
        <v>54</v>
      </c>
      <c r="I511" s="111">
        <v>84.32</v>
      </c>
    </row>
    <row r="512" spans="1:9" x14ac:dyDescent="0.25">
      <c r="A512" s="92" t="s">
        <v>2787</v>
      </c>
      <c r="B512" s="93" t="s">
        <v>2788</v>
      </c>
      <c r="C512" s="94"/>
      <c r="D512" s="94"/>
      <c r="E512" s="95"/>
      <c r="F512" s="96">
        <v>44865</v>
      </c>
      <c r="G512" s="94"/>
      <c r="H512" s="110">
        <v>54</v>
      </c>
      <c r="I512" s="111">
        <v>-53.28</v>
      </c>
    </row>
    <row r="513" spans="1:9" x14ac:dyDescent="0.25">
      <c r="A513" s="97" t="s">
        <v>2807</v>
      </c>
      <c r="B513" s="98" t="s">
        <v>2808</v>
      </c>
      <c r="C513" s="47"/>
      <c r="D513" s="47"/>
      <c r="E513" s="48"/>
      <c r="F513" s="99">
        <v>44834</v>
      </c>
      <c r="G513" s="47"/>
      <c r="H513" s="112">
        <v>54</v>
      </c>
      <c r="I513" s="113">
        <v>-54.480000000000004</v>
      </c>
    </row>
    <row r="514" spans="1:9" x14ac:dyDescent="0.25">
      <c r="A514" s="97" t="s">
        <v>3437</v>
      </c>
      <c r="B514" s="98" t="s">
        <v>3438</v>
      </c>
      <c r="C514" s="47"/>
      <c r="D514" s="47"/>
      <c r="E514" s="48"/>
      <c r="F514" s="99">
        <v>44166</v>
      </c>
      <c r="G514" s="47"/>
      <c r="H514" s="112">
        <v>54</v>
      </c>
      <c r="I514" s="113">
        <v>-39.42</v>
      </c>
    </row>
    <row r="515" spans="1:9" x14ac:dyDescent="0.25">
      <c r="A515" s="92" t="s">
        <v>3909</v>
      </c>
      <c r="B515" s="93" t="s">
        <v>3910</v>
      </c>
      <c r="C515" s="94"/>
      <c r="D515" s="94"/>
      <c r="E515" s="95"/>
      <c r="F515" s="96">
        <v>44439</v>
      </c>
      <c r="G515" s="94"/>
      <c r="H515" s="110">
        <v>54</v>
      </c>
      <c r="I515" s="111">
        <v>-115.44000000000003</v>
      </c>
    </row>
    <row r="516" spans="1:9" x14ac:dyDescent="0.25">
      <c r="A516" s="92" t="s">
        <v>3997</v>
      </c>
      <c r="B516" s="93" t="s">
        <v>3998</v>
      </c>
      <c r="C516" s="94"/>
      <c r="D516" s="94"/>
      <c r="E516" s="95"/>
      <c r="F516" s="96">
        <v>44499</v>
      </c>
      <c r="G516" s="94"/>
      <c r="H516" s="110">
        <v>54</v>
      </c>
      <c r="I516" s="111">
        <v>12.88</v>
      </c>
    </row>
    <row r="517" spans="1:9" x14ac:dyDescent="0.25">
      <c r="A517" s="97" t="s">
        <v>593</v>
      </c>
      <c r="B517" s="98" t="s">
        <v>594</v>
      </c>
      <c r="C517" s="47"/>
      <c r="D517" s="47"/>
      <c r="E517" s="48"/>
      <c r="F517" s="99">
        <v>44104</v>
      </c>
      <c r="G517" s="47"/>
      <c r="H517" s="112">
        <v>54.33</v>
      </c>
      <c r="I517" s="113">
        <v>18.480000000000004</v>
      </c>
    </row>
    <row r="518" spans="1:9" x14ac:dyDescent="0.25">
      <c r="A518" s="92" t="s">
        <v>1246</v>
      </c>
      <c r="B518" s="93" t="s">
        <v>1247</v>
      </c>
      <c r="C518" s="94"/>
      <c r="D518" s="94"/>
      <c r="E518" s="95"/>
      <c r="F518" s="96">
        <v>43983</v>
      </c>
      <c r="G518" s="94"/>
      <c r="H518" s="110">
        <v>55</v>
      </c>
      <c r="I518" s="111">
        <v>2.98</v>
      </c>
    </row>
    <row r="519" spans="1:9" x14ac:dyDescent="0.25">
      <c r="A519" s="97" t="s">
        <v>2511</v>
      </c>
      <c r="B519" s="98" t="s">
        <v>2512</v>
      </c>
      <c r="C519" s="47"/>
      <c r="D519" s="47"/>
      <c r="E519" s="48"/>
      <c r="F519" s="99">
        <v>44743</v>
      </c>
      <c r="G519" s="47"/>
      <c r="H519" s="112">
        <v>55</v>
      </c>
      <c r="I519" s="113">
        <v>10.98</v>
      </c>
    </row>
    <row r="520" spans="1:9" x14ac:dyDescent="0.25">
      <c r="A520" s="92" t="s">
        <v>2547</v>
      </c>
      <c r="B520" s="93" t="s">
        <v>2548</v>
      </c>
      <c r="C520" s="94"/>
      <c r="D520" s="94"/>
      <c r="E520" s="95"/>
      <c r="F520" s="96">
        <v>44773</v>
      </c>
      <c r="G520" s="94"/>
      <c r="H520" s="110">
        <v>55</v>
      </c>
      <c r="I520" s="111">
        <v>88.240000000000009</v>
      </c>
    </row>
    <row r="521" spans="1:9" x14ac:dyDescent="0.25">
      <c r="A521" s="92" t="s">
        <v>3945</v>
      </c>
      <c r="B521" s="93" t="s">
        <v>3946</v>
      </c>
      <c r="C521" s="94"/>
      <c r="D521" s="94"/>
      <c r="E521" s="95"/>
      <c r="F521" s="96">
        <v>44432</v>
      </c>
      <c r="G521" s="94"/>
      <c r="H521" s="110">
        <v>55</v>
      </c>
      <c r="I521" s="111">
        <v>-89.6</v>
      </c>
    </row>
    <row r="522" spans="1:9" x14ac:dyDescent="0.25">
      <c r="A522" s="97" t="s">
        <v>3987</v>
      </c>
      <c r="B522" s="98" t="s">
        <v>3988</v>
      </c>
      <c r="C522" s="47"/>
      <c r="D522" s="47"/>
      <c r="E522" s="48"/>
      <c r="F522" s="99">
        <v>44286</v>
      </c>
      <c r="G522" s="47"/>
      <c r="H522" s="112">
        <v>55</v>
      </c>
      <c r="I522" s="113">
        <v>16.739999999999998</v>
      </c>
    </row>
    <row r="523" spans="1:9" x14ac:dyDescent="0.25">
      <c r="A523" s="97" t="s">
        <v>3859</v>
      </c>
      <c r="B523" s="98" t="s">
        <v>3860</v>
      </c>
      <c r="C523" s="47"/>
      <c r="D523" s="47"/>
      <c r="E523" s="48"/>
      <c r="F523" s="99">
        <v>44469</v>
      </c>
      <c r="G523" s="47"/>
      <c r="H523" s="112">
        <v>55.5</v>
      </c>
      <c r="I523" s="113">
        <v>-16.019999999999996</v>
      </c>
    </row>
    <row r="524" spans="1:9" x14ac:dyDescent="0.25">
      <c r="A524" s="97" t="s">
        <v>2287</v>
      </c>
      <c r="B524" s="98" t="s">
        <v>2288</v>
      </c>
      <c r="C524" s="47"/>
      <c r="D524" s="47"/>
      <c r="E524" s="48"/>
      <c r="F524" s="99">
        <v>43831</v>
      </c>
      <c r="G524" s="47"/>
      <c r="H524" s="112">
        <v>56</v>
      </c>
      <c r="I524" s="113">
        <v>-42.28</v>
      </c>
    </row>
    <row r="525" spans="1:9" x14ac:dyDescent="0.25">
      <c r="A525" s="97" t="s">
        <v>2825</v>
      </c>
      <c r="B525" s="98" t="s">
        <v>2826</v>
      </c>
      <c r="C525" s="47"/>
      <c r="D525" s="47"/>
      <c r="E525" s="48"/>
      <c r="F525" s="99">
        <v>43862</v>
      </c>
      <c r="G525" s="47"/>
      <c r="H525" s="112">
        <v>56</v>
      </c>
      <c r="I525" s="113">
        <v>0</v>
      </c>
    </row>
    <row r="526" spans="1:9" x14ac:dyDescent="0.25">
      <c r="A526" s="97" t="s">
        <v>1524</v>
      </c>
      <c r="B526" s="98" t="s">
        <v>1525</v>
      </c>
      <c r="C526" s="47"/>
      <c r="D526" s="47"/>
      <c r="E526" s="48"/>
      <c r="F526" s="99">
        <v>44407</v>
      </c>
      <c r="G526" s="47"/>
      <c r="H526" s="112">
        <v>57</v>
      </c>
      <c r="I526" s="113">
        <v>-19.240000000000002</v>
      </c>
    </row>
    <row r="527" spans="1:9" x14ac:dyDescent="0.25">
      <c r="A527" s="92" t="s">
        <v>2791</v>
      </c>
      <c r="B527" s="93" t="s">
        <v>2792</v>
      </c>
      <c r="C527" s="94"/>
      <c r="D527" s="94"/>
      <c r="E527" s="95"/>
      <c r="F527" s="96">
        <v>44864</v>
      </c>
      <c r="G527" s="94"/>
      <c r="H527" s="110">
        <v>57</v>
      </c>
      <c r="I527" s="111">
        <v>-26.04</v>
      </c>
    </row>
    <row r="528" spans="1:9" x14ac:dyDescent="0.25">
      <c r="A528" s="92" t="s">
        <v>3697</v>
      </c>
      <c r="B528" s="93" t="s">
        <v>3698</v>
      </c>
      <c r="C528" s="94"/>
      <c r="D528" s="94"/>
      <c r="E528" s="95"/>
      <c r="F528" s="96">
        <v>44439</v>
      </c>
      <c r="G528" s="94"/>
      <c r="H528" s="110">
        <v>57</v>
      </c>
      <c r="I528" s="111">
        <v>-272.39999999999998</v>
      </c>
    </row>
    <row r="529" spans="1:9" x14ac:dyDescent="0.25">
      <c r="A529" s="92" t="s">
        <v>4491</v>
      </c>
      <c r="B529" s="93" t="s">
        <v>4492</v>
      </c>
      <c r="C529" s="94"/>
      <c r="D529" s="94"/>
      <c r="E529" s="95"/>
      <c r="F529" s="96">
        <v>44561</v>
      </c>
      <c r="G529" s="94"/>
      <c r="H529" s="110">
        <v>57</v>
      </c>
      <c r="I529" s="111">
        <v>14.99</v>
      </c>
    </row>
    <row r="530" spans="1:9" x14ac:dyDescent="0.25">
      <c r="A530" s="92" t="s">
        <v>59</v>
      </c>
      <c r="B530" s="93" t="s">
        <v>60</v>
      </c>
      <c r="C530" s="94"/>
      <c r="D530" s="94"/>
      <c r="E530" s="95"/>
      <c r="F530" s="96">
        <v>44135</v>
      </c>
      <c r="G530" s="94"/>
      <c r="H530" s="110">
        <v>58</v>
      </c>
      <c r="I530" s="111">
        <v>65</v>
      </c>
    </row>
    <row r="531" spans="1:9" x14ac:dyDescent="0.25">
      <c r="A531" s="92" t="s">
        <v>805</v>
      </c>
      <c r="B531" s="93" t="s">
        <v>806</v>
      </c>
      <c r="C531" s="94"/>
      <c r="D531" s="94"/>
      <c r="E531" s="95"/>
      <c r="F531" s="96">
        <v>44377</v>
      </c>
      <c r="G531" s="94"/>
      <c r="H531" s="110">
        <v>58</v>
      </c>
      <c r="I531" s="111">
        <v>71.77000000000001</v>
      </c>
    </row>
    <row r="532" spans="1:9" x14ac:dyDescent="0.25">
      <c r="A532" s="97" t="s">
        <v>1819</v>
      </c>
      <c r="B532" s="98" t="s">
        <v>1820</v>
      </c>
      <c r="C532" s="47"/>
      <c r="D532" s="47"/>
      <c r="E532" s="48"/>
      <c r="F532" s="99">
        <v>44742</v>
      </c>
      <c r="G532" s="47"/>
      <c r="H532" s="112">
        <v>58</v>
      </c>
      <c r="I532" s="113">
        <v>-43.2</v>
      </c>
    </row>
    <row r="533" spans="1:9" x14ac:dyDescent="0.25">
      <c r="A533" s="92" t="s">
        <v>2711</v>
      </c>
      <c r="B533" s="93" t="s">
        <v>2712</v>
      </c>
      <c r="C533" s="94"/>
      <c r="D533" s="94"/>
      <c r="E533" s="95"/>
      <c r="F533" s="96">
        <v>44865</v>
      </c>
      <c r="G533" s="94"/>
      <c r="H533" s="110">
        <v>58</v>
      </c>
      <c r="I533" s="111">
        <v>-18.96</v>
      </c>
    </row>
    <row r="534" spans="1:9" x14ac:dyDescent="0.25">
      <c r="A534" s="97" t="s">
        <v>2811</v>
      </c>
      <c r="B534" s="98" t="s">
        <v>2812</v>
      </c>
      <c r="C534" s="47"/>
      <c r="D534" s="47"/>
      <c r="E534" s="48"/>
      <c r="F534" s="99">
        <v>44469</v>
      </c>
      <c r="G534" s="47"/>
      <c r="H534" s="112">
        <v>58</v>
      </c>
      <c r="I534" s="113">
        <v>-663.15000000000043</v>
      </c>
    </row>
    <row r="535" spans="1:9" x14ac:dyDescent="0.25">
      <c r="A535" s="97" t="s">
        <v>3881</v>
      </c>
      <c r="B535" s="98" t="s">
        <v>3882</v>
      </c>
      <c r="C535" s="47"/>
      <c r="D535" s="47"/>
      <c r="E535" s="48"/>
      <c r="F535" s="99">
        <v>44439</v>
      </c>
      <c r="G535" s="47"/>
      <c r="H535" s="112">
        <v>58</v>
      </c>
      <c r="I535" s="113">
        <v>13.2</v>
      </c>
    </row>
    <row r="536" spans="1:9" x14ac:dyDescent="0.25">
      <c r="A536" s="97" t="s">
        <v>4513</v>
      </c>
      <c r="B536" s="98" t="s">
        <v>4514</v>
      </c>
      <c r="C536" s="47"/>
      <c r="D536" s="47"/>
      <c r="E536" s="48"/>
      <c r="F536" s="99">
        <v>44346</v>
      </c>
      <c r="G536" s="47"/>
      <c r="H536" s="112">
        <v>58.010000000000005</v>
      </c>
      <c r="I536" s="113">
        <v>-13.849999999999998</v>
      </c>
    </row>
    <row r="537" spans="1:9" x14ac:dyDescent="0.25">
      <c r="A537" s="92" t="s">
        <v>291</v>
      </c>
      <c r="B537" s="93" t="s">
        <v>292</v>
      </c>
      <c r="C537" s="94"/>
      <c r="D537" s="94"/>
      <c r="E537" s="95"/>
      <c r="F537" s="96">
        <v>44402</v>
      </c>
      <c r="G537" s="94"/>
      <c r="H537" s="110">
        <v>58.5</v>
      </c>
      <c r="I537" s="111">
        <v>334.62</v>
      </c>
    </row>
    <row r="538" spans="1:9" x14ac:dyDescent="0.25">
      <c r="A538" s="92" t="s">
        <v>2819</v>
      </c>
      <c r="B538" s="93" t="s">
        <v>2820</v>
      </c>
      <c r="C538" s="94"/>
      <c r="D538" s="94"/>
      <c r="E538" s="95"/>
      <c r="F538" s="96">
        <v>44865</v>
      </c>
      <c r="G538" s="94"/>
      <c r="H538" s="110">
        <v>59</v>
      </c>
      <c r="I538" s="111">
        <v>-9.48</v>
      </c>
    </row>
    <row r="539" spans="1:9" x14ac:dyDescent="0.25">
      <c r="A539" s="97" t="s">
        <v>3675</v>
      </c>
      <c r="B539" s="98" t="s">
        <v>3676</v>
      </c>
      <c r="C539" s="47"/>
      <c r="D539" s="47"/>
      <c r="E539" s="48"/>
      <c r="F539" s="99">
        <v>44377</v>
      </c>
      <c r="G539" s="47"/>
      <c r="H539" s="112">
        <v>59</v>
      </c>
      <c r="I539" s="113">
        <v>4.5999999999999996</v>
      </c>
    </row>
    <row r="540" spans="1:9" x14ac:dyDescent="0.25">
      <c r="A540" s="97" t="s">
        <v>3959</v>
      </c>
      <c r="B540" s="98" t="s">
        <v>3960</v>
      </c>
      <c r="C540" s="47"/>
      <c r="D540" s="47"/>
      <c r="E540" s="48"/>
      <c r="F540" s="99">
        <v>44561</v>
      </c>
      <c r="G540" s="47"/>
      <c r="H540" s="112">
        <v>59</v>
      </c>
      <c r="I540" s="113">
        <v>-121.78</v>
      </c>
    </row>
    <row r="541" spans="1:9" x14ac:dyDescent="0.25">
      <c r="A541" s="97" t="s">
        <v>4283</v>
      </c>
      <c r="B541" s="98" t="s">
        <v>4284</v>
      </c>
      <c r="C541" s="47"/>
      <c r="D541" s="47"/>
      <c r="E541" s="48"/>
      <c r="F541" s="99">
        <v>44104</v>
      </c>
      <c r="G541" s="47"/>
      <c r="H541" s="112">
        <v>59</v>
      </c>
      <c r="I541" s="113">
        <v>25.78</v>
      </c>
    </row>
    <row r="542" spans="1:9" x14ac:dyDescent="0.25">
      <c r="A542" s="92" t="s">
        <v>191</v>
      </c>
      <c r="B542" s="93" t="s">
        <v>192</v>
      </c>
      <c r="C542" s="94"/>
      <c r="D542" s="94"/>
      <c r="E542" s="95"/>
      <c r="F542" s="96">
        <v>44742</v>
      </c>
      <c r="G542" s="94"/>
      <c r="H542" s="110">
        <v>60</v>
      </c>
      <c r="I542" s="111">
        <v>0</v>
      </c>
    </row>
    <row r="543" spans="1:9" x14ac:dyDescent="0.25">
      <c r="A543" s="92" t="s">
        <v>839</v>
      </c>
      <c r="B543" s="93" t="s">
        <v>840</v>
      </c>
      <c r="C543" s="94"/>
      <c r="D543" s="94"/>
      <c r="E543" s="95"/>
      <c r="F543" s="96">
        <v>44408</v>
      </c>
      <c r="G543" s="94"/>
      <c r="H543" s="110">
        <v>60</v>
      </c>
      <c r="I543" s="111">
        <v>67.22</v>
      </c>
    </row>
    <row r="544" spans="1:9" x14ac:dyDescent="0.25">
      <c r="A544" s="92" t="s">
        <v>1454</v>
      </c>
      <c r="B544" s="93" t="s">
        <v>1455</v>
      </c>
      <c r="C544" s="94"/>
      <c r="D544" s="94"/>
      <c r="E544" s="95"/>
      <c r="F544" s="96">
        <v>44286</v>
      </c>
      <c r="G544" s="94"/>
      <c r="H544" s="110">
        <v>60</v>
      </c>
      <c r="I544" s="111">
        <v>-125.12</v>
      </c>
    </row>
    <row r="545" spans="1:9" x14ac:dyDescent="0.25">
      <c r="A545" s="92" t="s">
        <v>2741</v>
      </c>
      <c r="B545" s="93" t="s">
        <v>2742</v>
      </c>
      <c r="C545" s="94"/>
      <c r="D545" s="94"/>
      <c r="E545" s="95"/>
      <c r="F545" s="96">
        <v>44865</v>
      </c>
      <c r="G545" s="94"/>
      <c r="H545" s="110">
        <v>60</v>
      </c>
      <c r="I545" s="111">
        <v>0</v>
      </c>
    </row>
    <row r="546" spans="1:9" x14ac:dyDescent="0.25">
      <c r="A546" s="92" t="s">
        <v>2815</v>
      </c>
      <c r="B546" s="93" t="s">
        <v>2816</v>
      </c>
      <c r="C546" s="94"/>
      <c r="D546" s="94"/>
      <c r="E546" s="95"/>
      <c r="F546" s="96">
        <v>44865</v>
      </c>
      <c r="G546" s="94"/>
      <c r="H546" s="110">
        <v>60</v>
      </c>
      <c r="I546" s="111">
        <v>0</v>
      </c>
    </row>
    <row r="547" spans="1:9" x14ac:dyDescent="0.25">
      <c r="A547" s="97" t="s">
        <v>4007</v>
      </c>
      <c r="B547" s="98" t="s">
        <v>4008</v>
      </c>
      <c r="C547" s="47"/>
      <c r="D547" s="47"/>
      <c r="E547" s="48"/>
      <c r="F547" s="99">
        <v>44500</v>
      </c>
      <c r="G547" s="47"/>
      <c r="H547" s="112">
        <v>60</v>
      </c>
      <c r="I547" s="113">
        <v>3.99</v>
      </c>
    </row>
    <row r="548" spans="1:9" x14ac:dyDescent="0.25">
      <c r="A548" s="92" t="s">
        <v>4375</v>
      </c>
      <c r="B548" s="93" t="s">
        <v>4376</v>
      </c>
      <c r="C548" s="94"/>
      <c r="D548" s="94"/>
      <c r="E548" s="95"/>
      <c r="F548" s="96">
        <v>44499</v>
      </c>
      <c r="G548" s="94"/>
      <c r="H548" s="110">
        <v>60</v>
      </c>
      <c r="I548" s="111">
        <v>-156.28</v>
      </c>
    </row>
    <row r="549" spans="1:9" x14ac:dyDescent="0.25">
      <c r="A549" s="97" t="s">
        <v>4263</v>
      </c>
      <c r="B549" s="98" t="s">
        <v>4264</v>
      </c>
      <c r="C549" s="47"/>
      <c r="D549" s="47"/>
      <c r="E549" s="48"/>
      <c r="F549" s="99">
        <v>44377</v>
      </c>
      <c r="G549" s="47"/>
      <c r="H549" s="112">
        <v>60.75</v>
      </c>
      <c r="I549" s="113">
        <v>-32.47</v>
      </c>
    </row>
    <row r="550" spans="1:9" x14ac:dyDescent="0.25">
      <c r="A550" s="92" t="s">
        <v>3961</v>
      </c>
      <c r="B550" s="93" t="s">
        <v>3962</v>
      </c>
      <c r="C550" s="94"/>
      <c r="D550" s="94"/>
      <c r="E550" s="95"/>
      <c r="F550" s="96">
        <v>44196</v>
      </c>
      <c r="G550" s="94"/>
      <c r="H550" s="110">
        <v>61</v>
      </c>
      <c r="I550" s="111">
        <v>-72.02000000000001</v>
      </c>
    </row>
    <row r="551" spans="1:9" x14ac:dyDescent="0.25">
      <c r="A551" s="92" t="s">
        <v>2497</v>
      </c>
      <c r="B551" s="93" t="s">
        <v>2498</v>
      </c>
      <c r="C551" s="94"/>
      <c r="D551" s="94"/>
      <c r="E551" s="95"/>
      <c r="F551" s="96">
        <v>44773</v>
      </c>
      <c r="G551" s="94"/>
      <c r="H551" s="110">
        <v>62</v>
      </c>
      <c r="I551" s="111">
        <v>106.06</v>
      </c>
    </row>
    <row r="552" spans="1:9" x14ac:dyDescent="0.25">
      <c r="A552" s="97" t="s">
        <v>3375</v>
      </c>
      <c r="B552" s="98" t="s">
        <v>3376</v>
      </c>
      <c r="C552" s="47"/>
      <c r="D552" s="47"/>
      <c r="E552" s="48"/>
      <c r="F552" s="99">
        <v>44021</v>
      </c>
      <c r="G552" s="47"/>
      <c r="H552" s="112">
        <v>62</v>
      </c>
      <c r="I552" s="113">
        <v>-72.459999999999994</v>
      </c>
    </row>
    <row r="553" spans="1:9" x14ac:dyDescent="0.25">
      <c r="A553" s="97" t="s">
        <v>2847</v>
      </c>
      <c r="B553" s="98" t="s">
        <v>2848</v>
      </c>
      <c r="C553" s="47"/>
      <c r="D553" s="47"/>
      <c r="E553" s="48"/>
      <c r="F553" s="99">
        <v>44255</v>
      </c>
      <c r="G553" s="47"/>
      <c r="H553" s="112">
        <v>62.5</v>
      </c>
      <c r="I553" s="113">
        <v>-111.9</v>
      </c>
    </row>
    <row r="554" spans="1:9" x14ac:dyDescent="0.25">
      <c r="A554" s="92" t="s">
        <v>337</v>
      </c>
      <c r="B554" s="93" t="s">
        <v>338</v>
      </c>
      <c r="C554" s="94"/>
      <c r="D554" s="94"/>
      <c r="E554" s="95"/>
      <c r="F554" s="96">
        <v>44287</v>
      </c>
      <c r="G554" s="94"/>
      <c r="H554" s="110">
        <v>63</v>
      </c>
      <c r="I554" s="111">
        <v>-212.60000000000002</v>
      </c>
    </row>
    <row r="555" spans="1:9" x14ac:dyDescent="0.25">
      <c r="A555" s="92" t="s">
        <v>689</v>
      </c>
      <c r="B555" s="93" t="s">
        <v>690</v>
      </c>
      <c r="C555" s="94"/>
      <c r="D555" s="94"/>
      <c r="E555" s="95"/>
      <c r="F555" s="96">
        <v>44134</v>
      </c>
      <c r="G555" s="94"/>
      <c r="H555" s="110">
        <v>63</v>
      </c>
      <c r="I555" s="111">
        <v>-64.320000000000007</v>
      </c>
    </row>
    <row r="556" spans="1:9" x14ac:dyDescent="0.25">
      <c r="A556" s="92" t="s">
        <v>3715</v>
      </c>
      <c r="B556" s="93" t="s">
        <v>3716</v>
      </c>
      <c r="C556" s="94"/>
      <c r="D556" s="94"/>
      <c r="E556" s="95"/>
      <c r="F556" s="96">
        <v>44499</v>
      </c>
      <c r="G556" s="94"/>
      <c r="H556" s="110">
        <v>63</v>
      </c>
      <c r="I556" s="111">
        <v>-58.79999999999999</v>
      </c>
    </row>
    <row r="557" spans="1:9" x14ac:dyDescent="0.25">
      <c r="A557" s="92" t="s">
        <v>3731</v>
      </c>
      <c r="B557" s="93" t="s">
        <v>3732</v>
      </c>
      <c r="C557" s="94"/>
      <c r="D557" s="94"/>
      <c r="E557" s="95"/>
      <c r="F557" s="96">
        <v>44074</v>
      </c>
      <c r="G557" s="94"/>
      <c r="H557" s="110">
        <v>63</v>
      </c>
      <c r="I557" s="111">
        <v>-136.08000000000001</v>
      </c>
    </row>
    <row r="558" spans="1:9" x14ac:dyDescent="0.25">
      <c r="A558" s="92" t="s">
        <v>4265</v>
      </c>
      <c r="B558" s="93" t="s">
        <v>4266</v>
      </c>
      <c r="C558" s="94"/>
      <c r="D558" s="94"/>
      <c r="E558" s="95"/>
      <c r="F558" s="96">
        <v>44560</v>
      </c>
      <c r="G558" s="94"/>
      <c r="H558" s="110">
        <v>63</v>
      </c>
      <c r="I558" s="111">
        <v>-95.65</v>
      </c>
    </row>
    <row r="559" spans="1:9" x14ac:dyDescent="0.25">
      <c r="A559" s="97" t="s">
        <v>4333</v>
      </c>
      <c r="B559" s="98" t="s">
        <v>4334</v>
      </c>
      <c r="C559" s="47"/>
      <c r="D559" s="47"/>
      <c r="E559" s="48"/>
      <c r="F559" s="99">
        <v>44316</v>
      </c>
      <c r="G559" s="47"/>
      <c r="H559" s="112">
        <v>63.75</v>
      </c>
      <c r="I559" s="113">
        <v>-6.9600000000000009</v>
      </c>
    </row>
    <row r="560" spans="1:9" x14ac:dyDescent="0.25">
      <c r="A560" s="97" t="s">
        <v>739</v>
      </c>
      <c r="B560" s="98" t="s">
        <v>740</v>
      </c>
      <c r="C560" s="47"/>
      <c r="D560" s="47"/>
      <c r="E560" s="48"/>
      <c r="F560" s="99">
        <v>44226</v>
      </c>
      <c r="G560" s="47"/>
      <c r="H560" s="112">
        <v>64</v>
      </c>
      <c r="I560" s="113">
        <v>-17.88</v>
      </c>
    </row>
    <row r="561" spans="1:9" x14ac:dyDescent="0.25">
      <c r="A561" s="92" t="s">
        <v>3605</v>
      </c>
      <c r="B561" s="93" t="s">
        <v>3606</v>
      </c>
      <c r="C561" s="94"/>
      <c r="D561" s="94"/>
      <c r="E561" s="95"/>
      <c r="F561" s="96">
        <v>44408</v>
      </c>
      <c r="G561" s="94"/>
      <c r="H561" s="110">
        <v>64</v>
      </c>
      <c r="I561" s="111">
        <v>-126.80000000000003</v>
      </c>
    </row>
    <row r="562" spans="1:9" x14ac:dyDescent="0.25">
      <c r="A562" s="92" t="s">
        <v>3657</v>
      </c>
      <c r="B562" s="93" t="s">
        <v>3658</v>
      </c>
      <c r="C562" s="94"/>
      <c r="D562" s="94"/>
      <c r="E562" s="95"/>
      <c r="F562" s="96">
        <v>44377</v>
      </c>
      <c r="G562" s="94"/>
      <c r="H562" s="110">
        <v>64</v>
      </c>
      <c r="I562" s="111">
        <v>-54.900000000000006</v>
      </c>
    </row>
    <row r="563" spans="1:9" x14ac:dyDescent="0.25">
      <c r="A563" s="97" t="s">
        <v>4485</v>
      </c>
      <c r="B563" s="98" t="s">
        <v>4486</v>
      </c>
      <c r="C563" s="47"/>
      <c r="D563" s="47"/>
      <c r="E563" s="48"/>
      <c r="F563" s="99">
        <v>44316</v>
      </c>
      <c r="G563" s="47"/>
      <c r="H563" s="112">
        <v>64</v>
      </c>
      <c r="I563" s="113">
        <v>-43.25</v>
      </c>
    </row>
    <row r="564" spans="1:9" x14ac:dyDescent="0.25">
      <c r="A564" s="97" t="s">
        <v>4569</v>
      </c>
      <c r="B564" s="98" t="s">
        <v>4570</v>
      </c>
      <c r="C564" s="47"/>
      <c r="D564" s="47"/>
      <c r="E564" s="48"/>
      <c r="F564" s="99">
        <v>44165</v>
      </c>
      <c r="G564" s="47"/>
      <c r="H564" s="112">
        <v>64</v>
      </c>
      <c r="I564" s="113">
        <v>-612.8900000000001</v>
      </c>
    </row>
    <row r="565" spans="1:9" x14ac:dyDescent="0.25">
      <c r="A565" s="97" t="s">
        <v>4443</v>
      </c>
      <c r="B565" s="98" t="s">
        <v>4444</v>
      </c>
      <c r="C565" s="47"/>
      <c r="D565" s="47"/>
      <c r="E565" s="48"/>
      <c r="F565" s="99">
        <v>44135</v>
      </c>
      <c r="G565" s="47"/>
      <c r="H565" s="112">
        <v>64.650000000000006</v>
      </c>
      <c r="I565" s="113">
        <v>12.39</v>
      </c>
    </row>
    <row r="566" spans="1:9" x14ac:dyDescent="0.25">
      <c r="A566" s="97" t="s">
        <v>3153</v>
      </c>
      <c r="B566" s="98" t="s">
        <v>3154</v>
      </c>
      <c r="C566" s="47"/>
      <c r="D566" s="47"/>
      <c r="E566" s="48"/>
      <c r="F566" s="99">
        <v>44073</v>
      </c>
      <c r="G566" s="47"/>
      <c r="H566" s="112">
        <v>65</v>
      </c>
      <c r="I566" s="113">
        <v>203.78</v>
      </c>
    </row>
    <row r="567" spans="1:9" x14ac:dyDescent="0.25">
      <c r="A567" s="97" t="s">
        <v>3185</v>
      </c>
      <c r="B567" s="98" t="s">
        <v>3186</v>
      </c>
      <c r="C567" s="47"/>
      <c r="D567" s="47"/>
      <c r="E567" s="48"/>
      <c r="F567" s="99">
        <v>44106</v>
      </c>
      <c r="G567" s="47"/>
      <c r="H567" s="112">
        <v>65</v>
      </c>
      <c r="I567" s="113">
        <v>135.26</v>
      </c>
    </row>
    <row r="568" spans="1:9" x14ac:dyDescent="0.25">
      <c r="A568" s="92" t="s">
        <v>3265</v>
      </c>
      <c r="B568" s="93" t="s">
        <v>3266</v>
      </c>
      <c r="C568" s="94"/>
      <c r="D568" s="94"/>
      <c r="E568" s="95"/>
      <c r="F568" s="96">
        <v>43849</v>
      </c>
      <c r="G568" s="94"/>
      <c r="H568" s="110">
        <v>65</v>
      </c>
      <c r="I568" s="111">
        <v>17.2</v>
      </c>
    </row>
    <row r="569" spans="1:9" x14ac:dyDescent="0.25">
      <c r="A569" s="92" t="s">
        <v>87</v>
      </c>
      <c r="B569" s="93" t="s">
        <v>88</v>
      </c>
      <c r="C569" s="94"/>
      <c r="D569" s="94"/>
      <c r="E569" s="95"/>
      <c r="F569" s="96">
        <v>44408</v>
      </c>
      <c r="G569" s="94"/>
      <c r="H569" s="110">
        <v>65.13</v>
      </c>
      <c r="I569" s="111">
        <v>-3591.0800000000013</v>
      </c>
    </row>
    <row r="570" spans="1:9" x14ac:dyDescent="0.25">
      <c r="A570" s="97" t="s">
        <v>2665</v>
      </c>
      <c r="B570" s="98" t="s">
        <v>2666</v>
      </c>
      <c r="C570" s="47"/>
      <c r="D570" s="47"/>
      <c r="E570" s="48"/>
      <c r="F570" s="99">
        <v>44347</v>
      </c>
      <c r="G570" s="47"/>
      <c r="H570" s="112">
        <v>65.75</v>
      </c>
      <c r="I570" s="113">
        <v>4</v>
      </c>
    </row>
    <row r="571" spans="1:9" x14ac:dyDescent="0.25">
      <c r="A571" s="92" t="s">
        <v>149</v>
      </c>
      <c r="B571" s="93" t="s">
        <v>150</v>
      </c>
      <c r="C571" s="94"/>
      <c r="D571" s="94"/>
      <c r="E571" s="95"/>
      <c r="F571" s="96">
        <v>43831</v>
      </c>
      <c r="G571" s="94"/>
      <c r="H571" s="110">
        <v>66</v>
      </c>
      <c r="I571" s="111">
        <v>2</v>
      </c>
    </row>
    <row r="572" spans="1:9" x14ac:dyDescent="0.25">
      <c r="A572" s="97" t="s">
        <v>405</v>
      </c>
      <c r="B572" s="98" t="s">
        <v>406</v>
      </c>
      <c r="C572" s="47"/>
      <c r="D572" s="47"/>
      <c r="E572" s="48"/>
      <c r="F572" s="99">
        <v>43831</v>
      </c>
      <c r="G572" s="47"/>
      <c r="H572" s="112">
        <v>66</v>
      </c>
      <c r="I572" s="113">
        <v>3</v>
      </c>
    </row>
    <row r="573" spans="1:9" x14ac:dyDescent="0.25">
      <c r="A573" s="92" t="s">
        <v>1186</v>
      </c>
      <c r="B573" s="93" t="s">
        <v>1187</v>
      </c>
      <c r="C573" s="94"/>
      <c r="D573" s="94"/>
      <c r="E573" s="95"/>
      <c r="F573" s="96">
        <v>44133</v>
      </c>
      <c r="G573" s="94"/>
      <c r="H573" s="110">
        <v>66</v>
      </c>
      <c r="I573" s="111">
        <v>-1.9299999999999926</v>
      </c>
    </row>
    <row r="574" spans="1:9" x14ac:dyDescent="0.25">
      <c r="A574" s="97" t="s">
        <v>3611</v>
      </c>
      <c r="B574" s="98" t="s">
        <v>3612</v>
      </c>
      <c r="C574" s="47"/>
      <c r="D574" s="47"/>
      <c r="E574" s="48"/>
      <c r="F574" s="99">
        <v>44346</v>
      </c>
      <c r="G574" s="47"/>
      <c r="H574" s="112">
        <v>66</v>
      </c>
      <c r="I574" s="113">
        <v>-26.300000000000004</v>
      </c>
    </row>
    <row r="575" spans="1:9" x14ac:dyDescent="0.25">
      <c r="A575" s="97" t="s">
        <v>3615</v>
      </c>
      <c r="B575" s="98" t="s">
        <v>3616</v>
      </c>
      <c r="C575" s="47"/>
      <c r="D575" s="47"/>
      <c r="E575" s="48"/>
      <c r="F575" s="99">
        <v>44439</v>
      </c>
      <c r="G575" s="47"/>
      <c r="H575" s="112">
        <v>66</v>
      </c>
      <c r="I575" s="113">
        <v>11.959999999999997</v>
      </c>
    </row>
    <row r="576" spans="1:9" x14ac:dyDescent="0.25">
      <c r="A576" s="97" t="s">
        <v>4415</v>
      </c>
      <c r="B576" s="98" t="s">
        <v>4416</v>
      </c>
      <c r="C576" s="47"/>
      <c r="D576" s="47"/>
      <c r="E576" s="48"/>
      <c r="F576" s="99">
        <v>44530</v>
      </c>
      <c r="G576" s="47"/>
      <c r="H576" s="112">
        <v>66</v>
      </c>
      <c r="I576" s="113">
        <v>9.9699999999999989</v>
      </c>
    </row>
    <row r="577" spans="1:9" x14ac:dyDescent="0.25">
      <c r="A577" s="92" t="s">
        <v>2493</v>
      </c>
      <c r="B577" s="93" t="s">
        <v>2494</v>
      </c>
      <c r="C577" s="94"/>
      <c r="D577" s="94"/>
      <c r="E577" s="95"/>
      <c r="F577" s="96">
        <v>44682</v>
      </c>
      <c r="G577" s="94"/>
      <c r="H577" s="110">
        <v>67</v>
      </c>
      <c r="I577" s="111">
        <v>13.060000000000002</v>
      </c>
    </row>
    <row r="578" spans="1:9" x14ac:dyDescent="0.25">
      <c r="A578" s="92" t="s">
        <v>3391</v>
      </c>
      <c r="B578" s="93" t="s">
        <v>3392</v>
      </c>
      <c r="C578" s="94"/>
      <c r="D578" s="94"/>
      <c r="E578" s="95"/>
      <c r="F578" s="96">
        <v>44021</v>
      </c>
      <c r="G578" s="94"/>
      <c r="H578" s="110">
        <v>67</v>
      </c>
      <c r="I578" s="111">
        <v>-40.94</v>
      </c>
    </row>
    <row r="579" spans="1:9" x14ac:dyDescent="0.25">
      <c r="A579" s="97" t="s">
        <v>3601</v>
      </c>
      <c r="B579" s="98" t="s">
        <v>3602</v>
      </c>
      <c r="C579" s="47"/>
      <c r="D579" s="47"/>
      <c r="E579" s="48"/>
      <c r="F579" s="99">
        <v>44346</v>
      </c>
      <c r="G579" s="47"/>
      <c r="H579" s="112">
        <v>67</v>
      </c>
      <c r="I579" s="113">
        <v>9.84</v>
      </c>
    </row>
    <row r="580" spans="1:9" x14ac:dyDescent="0.25">
      <c r="A580" s="92" t="s">
        <v>3681</v>
      </c>
      <c r="B580" s="93" t="s">
        <v>3682</v>
      </c>
      <c r="C580" s="94"/>
      <c r="D580" s="94"/>
      <c r="E580" s="95"/>
      <c r="F580" s="96">
        <v>44469</v>
      </c>
      <c r="G580" s="94"/>
      <c r="H580" s="110">
        <v>67</v>
      </c>
      <c r="I580" s="111">
        <v>-374.2000000000001</v>
      </c>
    </row>
    <row r="581" spans="1:9" x14ac:dyDescent="0.25">
      <c r="A581" s="92" t="s">
        <v>4013</v>
      </c>
      <c r="B581" s="93" t="s">
        <v>4014</v>
      </c>
      <c r="C581" s="94"/>
      <c r="D581" s="94"/>
      <c r="E581" s="95"/>
      <c r="F581" s="96">
        <v>44378</v>
      </c>
      <c r="G581" s="94"/>
      <c r="H581" s="110">
        <v>67</v>
      </c>
      <c r="I581" s="111">
        <v>-27.559999999999995</v>
      </c>
    </row>
    <row r="582" spans="1:9" x14ac:dyDescent="0.25">
      <c r="A582" s="97" t="s">
        <v>579</v>
      </c>
      <c r="B582" s="98" t="s">
        <v>580</v>
      </c>
      <c r="C582" s="47"/>
      <c r="D582" s="47"/>
      <c r="E582" s="48"/>
      <c r="F582" s="99">
        <v>44105</v>
      </c>
      <c r="G582" s="47"/>
      <c r="H582" s="112">
        <v>68</v>
      </c>
      <c r="I582" s="113">
        <v>-107.36</v>
      </c>
    </row>
    <row r="583" spans="1:9" x14ac:dyDescent="0.25">
      <c r="A583" s="97" t="s">
        <v>1805</v>
      </c>
      <c r="B583" s="98" t="s">
        <v>1806</v>
      </c>
      <c r="C583" s="47"/>
      <c r="D583" s="47"/>
      <c r="E583" s="48"/>
      <c r="F583" s="99">
        <v>44742</v>
      </c>
      <c r="G583" s="47"/>
      <c r="H583" s="112">
        <v>68</v>
      </c>
      <c r="I583" s="113">
        <v>-51.84</v>
      </c>
    </row>
    <row r="584" spans="1:9" x14ac:dyDescent="0.25">
      <c r="A584" s="97" t="s">
        <v>2203</v>
      </c>
      <c r="B584" s="98" t="s">
        <v>2204</v>
      </c>
      <c r="C584" s="47"/>
      <c r="D584" s="47"/>
      <c r="E584" s="48"/>
      <c r="F584" s="99">
        <v>44742</v>
      </c>
      <c r="G584" s="47"/>
      <c r="H584" s="112">
        <v>68</v>
      </c>
      <c r="I584" s="113">
        <v>0</v>
      </c>
    </row>
    <row r="585" spans="1:9" x14ac:dyDescent="0.25">
      <c r="A585" s="92" t="s">
        <v>2551</v>
      </c>
      <c r="B585" s="93" t="s">
        <v>2552</v>
      </c>
      <c r="C585" s="94"/>
      <c r="D585" s="94"/>
      <c r="E585" s="95"/>
      <c r="F585" s="96">
        <v>44773</v>
      </c>
      <c r="G585" s="94"/>
      <c r="H585" s="110">
        <v>68</v>
      </c>
      <c r="I585" s="111">
        <v>-49.329999999999956</v>
      </c>
    </row>
    <row r="586" spans="1:9" x14ac:dyDescent="0.25">
      <c r="A586" s="97" t="s">
        <v>3431</v>
      </c>
      <c r="B586" s="98" t="s">
        <v>3432</v>
      </c>
      <c r="C586" s="47"/>
      <c r="D586" s="47"/>
      <c r="E586" s="48"/>
      <c r="F586" s="99">
        <v>43997</v>
      </c>
      <c r="G586" s="47"/>
      <c r="H586" s="112">
        <v>68</v>
      </c>
      <c r="I586" s="113">
        <v>2.3200000000000003</v>
      </c>
    </row>
    <row r="587" spans="1:9" x14ac:dyDescent="0.25">
      <c r="A587" s="97" t="s">
        <v>3459</v>
      </c>
      <c r="B587" s="98" t="s">
        <v>3460</v>
      </c>
      <c r="C587" s="47"/>
      <c r="D587" s="47"/>
      <c r="E587" s="48"/>
      <c r="F587" s="99">
        <v>44317</v>
      </c>
      <c r="G587" s="47"/>
      <c r="H587" s="112">
        <v>68</v>
      </c>
      <c r="I587" s="113">
        <v>-78.84</v>
      </c>
    </row>
    <row r="588" spans="1:9" x14ac:dyDescent="0.25">
      <c r="A588" s="92" t="s">
        <v>3755</v>
      </c>
      <c r="B588" s="93" t="s">
        <v>3756</v>
      </c>
      <c r="C588" s="94"/>
      <c r="D588" s="94"/>
      <c r="E588" s="95"/>
      <c r="F588" s="96">
        <v>44500</v>
      </c>
      <c r="G588" s="94"/>
      <c r="H588" s="110">
        <v>68</v>
      </c>
      <c r="I588" s="111">
        <v>-199.31999999999994</v>
      </c>
    </row>
    <row r="589" spans="1:9" x14ac:dyDescent="0.25">
      <c r="A589" s="97" t="s">
        <v>3995</v>
      </c>
      <c r="B589" s="98" t="s">
        <v>3996</v>
      </c>
      <c r="C589" s="47"/>
      <c r="D589" s="47"/>
      <c r="E589" s="48"/>
      <c r="F589" s="99">
        <v>44499</v>
      </c>
      <c r="G589" s="47"/>
      <c r="H589" s="112">
        <v>68</v>
      </c>
      <c r="I589" s="113">
        <v>-349.20000000000005</v>
      </c>
    </row>
    <row r="590" spans="1:9" x14ac:dyDescent="0.25">
      <c r="A590" s="92" t="s">
        <v>4313</v>
      </c>
      <c r="B590" s="93" t="s">
        <v>4314</v>
      </c>
      <c r="C590" s="94"/>
      <c r="D590" s="94"/>
      <c r="E590" s="95"/>
      <c r="F590" s="96">
        <v>44561</v>
      </c>
      <c r="G590" s="94"/>
      <c r="H590" s="110">
        <v>68</v>
      </c>
      <c r="I590" s="111">
        <v>-97.199999999999989</v>
      </c>
    </row>
    <row r="591" spans="1:9" x14ac:dyDescent="0.25">
      <c r="A591" s="92" t="s">
        <v>4331</v>
      </c>
      <c r="B591" s="93" t="s">
        <v>4332</v>
      </c>
      <c r="C591" s="94"/>
      <c r="D591" s="94"/>
      <c r="E591" s="95"/>
      <c r="F591" s="96">
        <v>43865</v>
      </c>
      <c r="G591" s="94"/>
      <c r="H591" s="110">
        <v>68</v>
      </c>
      <c r="I591" s="111">
        <v>0</v>
      </c>
    </row>
    <row r="592" spans="1:9" x14ac:dyDescent="0.25">
      <c r="A592" s="92" t="s">
        <v>741</v>
      </c>
      <c r="B592" s="93" t="s">
        <v>742</v>
      </c>
      <c r="C592" s="94"/>
      <c r="D592" s="94"/>
      <c r="E592" s="95"/>
      <c r="F592" s="96">
        <v>44197</v>
      </c>
      <c r="G592" s="94"/>
      <c r="H592" s="110">
        <v>69</v>
      </c>
      <c r="I592" s="111">
        <v>14.4</v>
      </c>
    </row>
    <row r="593" spans="1:9" x14ac:dyDescent="0.25">
      <c r="A593" s="97" t="s">
        <v>4311</v>
      </c>
      <c r="B593" s="98" t="s">
        <v>4312</v>
      </c>
      <c r="C593" s="47"/>
      <c r="D593" s="47"/>
      <c r="E593" s="48"/>
      <c r="F593" s="99">
        <v>44196</v>
      </c>
      <c r="G593" s="47"/>
      <c r="H593" s="112">
        <v>69</v>
      </c>
      <c r="I593" s="113">
        <v>-24.470000000000006</v>
      </c>
    </row>
    <row r="594" spans="1:9" x14ac:dyDescent="0.25">
      <c r="A594" s="97" t="s">
        <v>3837</v>
      </c>
      <c r="B594" s="98" t="s">
        <v>3838</v>
      </c>
      <c r="C594" s="47"/>
      <c r="D594" s="47"/>
      <c r="E594" s="48"/>
      <c r="F594" s="99">
        <v>44656</v>
      </c>
      <c r="G594" s="47"/>
      <c r="H594" s="112">
        <v>70</v>
      </c>
      <c r="I594" s="113">
        <v>15.45</v>
      </c>
    </row>
    <row r="595" spans="1:9" x14ac:dyDescent="0.25">
      <c r="A595" s="92" t="s">
        <v>1787</v>
      </c>
      <c r="B595" s="93" t="s">
        <v>1788</v>
      </c>
      <c r="C595" s="94"/>
      <c r="D595" s="94"/>
      <c r="E595" s="95"/>
      <c r="F595" s="96">
        <v>44742</v>
      </c>
      <c r="G595" s="94"/>
      <c r="H595" s="110">
        <v>71</v>
      </c>
      <c r="I595" s="111">
        <v>-14.64</v>
      </c>
    </row>
    <row r="596" spans="1:9" x14ac:dyDescent="0.25">
      <c r="A596" s="97" t="s">
        <v>2693</v>
      </c>
      <c r="B596" s="98" t="s">
        <v>2694</v>
      </c>
      <c r="C596" s="47"/>
      <c r="D596" s="47"/>
      <c r="E596" s="48"/>
      <c r="F596" s="99">
        <v>44136</v>
      </c>
      <c r="G596" s="47"/>
      <c r="H596" s="112">
        <v>71</v>
      </c>
      <c r="I596" s="113">
        <v>-59.590000000000011</v>
      </c>
    </row>
    <row r="597" spans="1:9" x14ac:dyDescent="0.25">
      <c r="A597" s="97" t="s">
        <v>3591</v>
      </c>
      <c r="B597" s="98" t="s">
        <v>3592</v>
      </c>
      <c r="C597" s="47"/>
      <c r="D597" s="47"/>
      <c r="E597" s="48"/>
      <c r="F597" s="99">
        <v>44378</v>
      </c>
      <c r="G597" s="47"/>
      <c r="H597" s="112">
        <v>71</v>
      </c>
      <c r="I597" s="113">
        <v>-53.879999999999995</v>
      </c>
    </row>
    <row r="598" spans="1:9" x14ac:dyDescent="0.25">
      <c r="A598" s="97" t="s">
        <v>3933</v>
      </c>
      <c r="B598" s="98" t="s">
        <v>3934</v>
      </c>
      <c r="C598" s="47"/>
      <c r="D598" s="47"/>
      <c r="E598" s="48"/>
      <c r="F598" s="99">
        <v>44499</v>
      </c>
      <c r="G598" s="47"/>
      <c r="H598" s="112">
        <v>71</v>
      </c>
      <c r="I598" s="113">
        <v>-4.2000000000000011</v>
      </c>
    </row>
    <row r="599" spans="1:9" x14ac:dyDescent="0.25">
      <c r="A599" s="92" t="s">
        <v>267</v>
      </c>
      <c r="B599" s="93" t="s">
        <v>268</v>
      </c>
      <c r="C599" s="94"/>
      <c r="D599" s="94"/>
      <c r="E599" s="95"/>
      <c r="F599" s="96">
        <v>44650</v>
      </c>
      <c r="G599" s="94"/>
      <c r="H599" s="110">
        <v>72</v>
      </c>
      <c r="I599" s="111">
        <v>-7.2000000000000028</v>
      </c>
    </row>
    <row r="600" spans="1:9" x14ac:dyDescent="0.25">
      <c r="A600" s="92" t="s">
        <v>1302</v>
      </c>
      <c r="B600" s="93" t="s">
        <v>1303</v>
      </c>
      <c r="C600" s="94"/>
      <c r="D600" s="94"/>
      <c r="E600" s="95"/>
      <c r="F600" s="96">
        <v>44153</v>
      </c>
      <c r="G600" s="94"/>
      <c r="H600" s="110">
        <v>72</v>
      </c>
      <c r="I600" s="111">
        <v>29.800000000000004</v>
      </c>
    </row>
    <row r="601" spans="1:9" x14ac:dyDescent="0.25">
      <c r="A601" s="92" t="s">
        <v>2411</v>
      </c>
      <c r="B601" s="93" t="s">
        <v>2412</v>
      </c>
      <c r="C601" s="94"/>
      <c r="D601" s="94"/>
      <c r="E601" s="95"/>
      <c r="F601" s="96">
        <v>44530</v>
      </c>
      <c r="G601" s="94"/>
      <c r="H601" s="110">
        <v>72</v>
      </c>
      <c r="I601" s="111">
        <v>20.980000000000004</v>
      </c>
    </row>
    <row r="602" spans="1:9" x14ac:dyDescent="0.25">
      <c r="A602" s="92" t="s">
        <v>2691</v>
      </c>
      <c r="B602" s="93" t="s">
        <v>2692</v>
      </c>
      <c r="C602" s="94"/>
      <c r="D602" s="94"/>
      <c r="E602" s="95"/>
      <c r="F602" s="96">
        <v>44196</v>
      </c>
      <c r="G602" s="94"/>
      <c r="H602" s="110">
        <v>72</v>
      </c>
      <c r="I602" s="111">
        <v>-23.01</v>
      </c>
    </row>
    <row r="603" spans="1:9" x14ac:dyDescent="0.25">
      <c r="A603" s="97" t="s">
        <v>3239</v>
      </c>
      <c r="B603" s="98" t="s">
        <v>3240</v>
      </c>
      <c r="C603" s="47"/>
      <c r="D603" s="47"/>
      <c r="E603" s="48"/>
      <c r="F603" s="99">
        <v>44165</v>
      </c>
      <c r="G603" s="47"/>
      <c r="H603" s="112">
        <v>72</v>
      </c>
      <c r="I603" s="113">
        <v>-20.67</v>
      </c>
    </row>
    <row r="604" spans="1:9" x14ac:dyDescent="0.25">
      <c r="A604" s="97" t="s">
        <v>3567</v>
      </c>
      <c r="B604" s="98" t="s">
        <v>3568</v>
      </c>
      <c r="C604" s="47"/>
      <c r="D604" s="47"/>
      <c r="E604" s="48"/>
      <c r="F604" s="99">
        <v>44500</v>
      </c>
      <c r="G604" s="47"/>
      <c r="H604" s="112">
        <v>72</v>
      </c>
      <c r="I604" s="113">
        <v>-246.42000000000004</v>
      </c>
    </row>
    <row r="605" spans="1:9" x14ac:dyDescent="0.25">
      <c r="A605" s="97" t="s">
        <v>3651</v>
      </c>
      <c r="B605" s="98" t="s">
        <v>3652</v>
      </c>
      <c r="C605" s="47"/>
      <c r="D605" s="47"/>
      <c r="E605" s="48"/>
      <c r="F605" s="99">
        <v>44409</v>
      </c>
      <c r="G605" s="47"/>
      <c r="H605" s="112">
        <v>72</v>
      </c>
      <c r="I605" s="113">
        <v>-105.40000000000002</v>
      </c>
    </row>
    <row r="606" spans="1:9" x14ac:dyDescent="0.25">
      <c r="A606" s="92" t="s">
        <v>3971</v>
      </c>
      <c r="B606" s="93" t="s">
        <v>3972</v>
      </c>
      <c r="C606" s="94"/>
      <c r="D606" s="94"/>
      <c r="E606" s="95"/>
      <c r="F606" s="96">
        <v>44499</v>
      </c>
      <c r="G606" s="94"/>
      <c r="H606" s="110">
        <v>72</v>
      </c>
      <c r="I606" s="111">
        <v>-178.60000000000002</v>
      </c>
    </row>
    <row r="607" spans="1:9" x14ac:dyDescent="0.25">
      <c r="A607" s="92" t="s">
        <v>4581</v>
      </c>
      <c r="B607" s="93" t="s">
        <v>4582</v>
      </c>
      <c r="C607" s="94"/>
      <c r="D607" s="94"/>
      <c r="E607" s="95"/>
      <c r="F607" s="96">
        <v>44561</v>
      </c>
      <c r="G607" s="94"/>
      <c r="H607" s="110">
        <v>72</v>
      </c>
      <c r="I607" s="111">
        <v>0</v>
      </c>
    </row>
    <row r="608" spans="1:9" x14ac:dyDescent="0.25">
      <c r="A608" s="92" t="s">
        <v>661</v>
      </c>
      <c r="B608" s="93" t="s">
        <v>662</v>
      </c>
      <c r="C608" s="94"/>
      <c r="D608" s="94"/>
      <c r="E608" s="95"/>
      <c r="F608" s="96">
        <v>43982</v>
      </c>
      <c r="G608" s="94"/>
      <c r="H608" s="110">
        <v>73</v>
      </c>
      <c r="I608" s="111">
        <v>-37.590000000000003</v>
      </c>
    </row>
    <row r="609" spans="1:9" x14ac:dyDescent="0.25">
      <c r="A609" s="97" t="s">
        <v>2771</v>
      </c>
      <c r="B609" s="98" t="s">
        <v>2772</v>
      </c>
      <c r="C609" s="47"/>
      <c r="D609" s="47"/>
      <c r="E609" s="48"/>
      <c r="F609" s="99">
        <v>44469</v>
      </c>
      <c r="G609" s="47"/>
      <c r="H609" s="112">
        <v>73</v>
      </c>
      <c r="I609" s="113">
        <v>-416.7600000000001</v>
      </c>
    </row>
    <row r="610" spans="1:9" x14ac:dyDescent="0.25">
      <c r="A610" s="97" t="s">
        <v>4373</v>
      </c>
      <c r="B610" s="98" t="s">
        <v>4374</v>
      </c>
      <c r="C610" s="47"/>
      <c r="D610" s="47"/>
      <c r="E610" s="48"/>
      <c r="F610" s="99">
        <v>44043</v>
      </c>
      <c r="G610" s="47"/>
      <c r="H610" s="112">
        <v>73.150000000000006</v>
      </c>
      <c r="I610" s="113">
        <v>-54.11</v>
      </c>
    </row>
    <row r="611" spans="1:9" x14ac:dyDescent="0.25">
      <c r="A611" s="97" t="s">
        <v>3629</v>
      </c>
      <c r="B611" s="98" t="s">
        <v>3630</v>
      </c>
      <c r="C611" s="47"/>
      <c r="D611" s="47"/>
      <c r="E611" s="48"/>
      <c r="F611" s="99">
        <v>44256</v>
      </c>
      <c r="G611" s="47"/>
      <c r="H611" s="112">
        <v>74</v>
      </c>
      <c r="I611" s="113">
        <v>-59.199999999999989</v>
      </c>
    </row>
    <row r="612" spans="1:9" x14ac:dyDescent="0.25">
      <c r="A612" s="97" t="s">
        <v>3803</v>
      </c>
      <c r="B612" s="98" t="s">
        <v>3804</v>
      </c>
      <c r="C612" s="47"/>
      <c r="D612" s="47"/>
      <c r="E612" s="48"/>
      <c r="F612" s="99">
        <v>44316</v>
      </c>
      <c r="G612" s="47"/>
      <c r="H612" s="112">
        <v>74</v>
      </c>
      <c r="I612" s="113">
        <v>35.400000000000006</v>
      </c>
    </row>
    <row r="613" spans="1:9" x14ac:dyDescent="0.25">
      <c r="A613" s="97" t="s">
        <v>4277</v>
      </c>
      <c r="B613" s="98" t="s">
        <v>4278</v>
      </c>
      <c r="C613" s="47"/>
      <c r="D613" s="47"/>
      <c r="E613" s="48"/>
      <c r="F613" s="99">
        <v>44196</v>
      </c>
      <c r="G613" s="47"/>
      <c r="H613" s="112">
        <v>74</v>
      </c>
      <c r="I613" s="113">
        <v>-94.01</v>
      </c>
    </row>
    <row r="614" spans="1:9" x14ac:dyDescent="0.25">
      <c r="A614" s="92" t="s">
        <v>3223</v>
      </c>
      <c r="B614" s="93" t="s">
        <v>3224</v>
      </c>
      <c r="C614" s="94"/>
      <c r="D614" s="94"/>
      <c r="E614" s="95"/>
      <c r="F614" s="96">
        <v>43889</v>
      </c>
      <c r="G614" s="94"/>
      <c r="H614" s="110">
        <v>75</v>
      </c>
      <c r="I614" s="111">
        <v>-25.86</v>
      </c>
    </row>
    <row r="615" spans="1:9" x14ac:dyDescent="0.25">
      <c r="A615" s="92" t="s">
        <v>4459</v>
      </c>
      <c r="B615" s="93" t="s">
        <v>4460</v>
      </c>
      <c r="C615" s="94"/>
      <c r="D615" s="94"/>
      <c r="E615" s="95"/>
      <c r="F615" s="96">
        <v>44195</v>
      </c>
      <c r="G615" s="94"/>
      <c r="H615" s="110">
        <v>75.099999999999994</v>
      </c>
      <c r="I615" s="111">
        <v>-880.64</v>
      </c>
    </row>
    <row r="616" spans="1:9" x14ac:dyDescent="0.25">
      <c r="A616" s="92" t="s">
        <v>3691</v>
      </c>
      <c r="B616" s="93" t="s">
        <v>3692</v>
      </c>
      <c r="C616" s="94"/>
      <c r="D616" s="94"/>
      <c r="E616" s="95"/>
      <c r="F616" s="96">
        <v>44348</v>
      </c>
      <c r="G616" s="94"/>
      <c r="H616" s="110">
        <v>76</v>
      </c>
      <c r="I616" s="111">
        <v>-86.6</v>
      </c>
    </row>
    <row r="617" spans="1:9" x14ac:dyDescent="0.25">
      <c r="A617" s="92" t="s">
        <v>3805</v>
      </c>
      <c r="B617" s="93" t="s">
        <v>3806</v>
      </c>
      <c r="C617" s="94"/>
      <c r="D617" s="94"/>
      <c r="E617" s="95"/>
      <c r="F617" s="96">
        <v>44377</v>
      </c>
      <c r="G617" s="94"/>
      <c r="H617" s="110">
        <v>76</v>
      </c>
      <c r="I617" s="111">
        <v>-186.20000000000002</v>
      </c>
    </row>
    <row r="618" spans="1:9" x14ac:dyDescent="0.25">
      <c r="A618" s="92" t="s">
        <v>3887</v>
      </c>
      <c r="B618" s="93" t="s">
        <v>3888</v>
      </c>
      <c r="C618" s="94"/>
      <c r="D618" s="94"/>
      <c r="E618" s="95"/>
      <c r="F618" s="96">
        <v>44500</v>
      </c>
      <c r="G618" s="94"/>
      <c r="H618" s="110">
        <v>76</v>
      </c>
      <c r="I618" s="111">
        <v>-664.39999999999964</v>
      </c>
    </row>
    <row r="619" spans="1:9" x14ac:dyDescent="0.25">
      <c r="A619" s="92" t="s">
        <v>4045</v>
      </c>
      <c r="B619" s="93" t="s">
        <v>4046</v>
      </c>
      <c r="C619" s="94"/>
      <c r="D619" s="94"/>
      <c r="E619" s="95"/>
      <c r="F619" s="96">
        <v>44499</v>
      </c>
      <c r="G619" s="94"/>
      <c r="H619" s="110">
        <v>76.930000000000007</v>
      </c>
      <c r="I619" s="111">
        <v>-1001.1199999999998</v>
      </c>
    </row>
    <row r="620" spans="1:9" x14ac:dyDescent="0.25">
      <c r="A620" s="92" t="s">
        <v>753</v>
      </c>
      <c r="B620" s="93" t="s">
        <v>754</v>
      </c>
      <c r="C620" s="94"/>
      <c r="D620" s="94"/>
      <c r="E620" s="95"/>
      <c r="F620" s="96">
        <v>44286</v>
      </c>
      <c r="G620" s="94"/>
      <c r="H620" s="110">
        <v>77</v>
      </c>
      <c r="I620" s="111">
        <v>10.559999999999999</v>
      </c>
    </row>
    <row r="621" spans="1:9" x14ac:dyDescent="0.25">
      <c r="A621" s="97" t="s">
        <v>57</v>
      </c>
      <c r="B621" s="98" t="s">
        <v>58</v>
      </c>
      <c r="C621" s="47"/>
      <c r="D621" s="47"/>
      <c r="E621" s="48"/>
      <c r="F621" s="99">
        <v>44439</v>
      </c>
      <c r="G621" s="47"/>
      <c r="H621" s="112">
        <v>78</v>
      </c>
      <c r="I621" s="113">
        <v>12</v>
      </c>
    </row>
    <row r="622" spans="1:9" x14ac:dyDescent="0.25">
      <c r="A622" s="97" t="s">
        <v>1023</v>
      </c>
      <c r="B622" s="98" t="s">
        <v>1024</v>
      </c>
      <c r="C622" s="47"/>
      <c r="D622" s="47"/>
      <c r="E622" s="48"/>
      <c r="F622" s="99">
        <v>44650</v>
      </c>
      <c r="G622" s="47"/>
      <c r="H622" s="112">
        <v>78</v>
      </c>
      <c r="I622" s="113">
        <v>-45.040000000000006</v>
      </c>
    </row>
    <row r="623" spans="1:9" x14ac:dyDescent="0.25">
      <c r="A623" s="97" t="s">
        <v>3225</v>
      </c>
      <c r="B623" s="98" t="s">
        <v>3226</v>
      </c>
      <c r="C623" s="47"/>
      <c r="D623" s="47"/>
      <c r="E623" s="48"/>
      <c r="F623" s="99">
        <v>44074</v>
      </c>
      <c r="G623" s="47"/>
      <c r="H623" s="112">
        <v>78</v>
      </c>
      <c r="I623" s="113">
        <v>-15.57</v>
      </c>
    </row>
    <row r="624" spans="1:9" x14ac:dyDescent="0.25">
      <c r="A624" s="97" t="s">
        <v>4449</v>
      </c>
      <c r="B624" s="98" t="s">
        <v>4450</v>
      </c>
      <c r="C624" s="47"/>
      <c r="D624" s="47"/>
      <c r="E624" s="48"/>
      <c r="F624" s="99">
        <v>43981</v>
      </c>
      <c r="G624" s="47"/>
      <c r="H624" s="112">
        <v>78</v>
      </c>
      <c r="I624" s="113">
        <v>-169.51</v>
      </c>
    </row>
    <row r="625" spans="1:9" x14ac:dyDescent="0.25">
      <c r="A625" s="92" t="s">
        <v>4509</v>
      </c>
      <c r="B625" s="93" t="s">
        <v>4510</v>
      </c>
      <c r="C625" s="94"/>
      <c r="D625" s="94"/>
      <c r="E625" s="95"/>
      <c r="F625" s="96">
        <v>44500</v>
      </c>
      <c r="G625" s="94"/>
      <c r="H625" s="110">
        <v>78</v>
      </c>
      <c r="I625" s="111">
        <v>0.4399999999999995</v>
      </c>
    </row>
    <row r="626" spans="1:9" x14ac:dyDescent="0.25">
      <c r="A626" s="97" t="s">
        <v>4563</v>
      </c>
      <c r="B626" s="98" t="s">
        <v>4564</v>
      </c>
      <c r="C626" s="47"/>
      <c r="D626" s="47"/>
      <c r="E626" s="48"/>
      <c r="F626" s="99">
        <v>44012</v>
      </c>
      <c r="G626" s="47"/>
      <c r="H626" s="112">
        <v>78</v>
      </c>
      <c r="I626" s="113">
        <v>-13.55</v>
      </c>
    </row>
    <row r="627" spans="1:9" x14ac:dyDescent="0.25">
      <c r="A627" s="97" t="s">
        <v>4457</v>
      </c>
      <c r="B627" s="98" t="s">
        <v>4458</v>
      </c>
      <c r="C627" s="47"/>
      <c r="D627" s="47"/>
      <c r="E627" s="48"/>
      <c r="F627" s="99">
        <v>44530</v>
      </c>
      <c r="G627" s="47"/>
      <c r="H627" s="112">
        <v>78.53</v>
      </c>
      <c r="I627" s="113">
        <v>-36.75</v>
      </c>
    </row>
    <row r="628" spans="1:9" x14ac:dyDescent="0.25">
      <c r="A628" s="92" t="s">
        <v>2667</v>
      </c>
      <c r="B628" s="93" t="s">
        <v>2668</v>
      </c>
      <c r="C628" s="94"/>
      <c r="D628" s="94"/>
      <c r="E628" s="95"/>
      <c r="F628" s="96">
        <v>44318</v>
      </c>
      <c r="G628" s="94"/>
      <c r="H628" s="110">
        <v>78.75</v>
      </c>
      <c r="I628" s="111">
        <v>3</v>
      </c>
    </row>
    <row r="629" spans="1:9" x14ac:dyDescent="0.25">
      <c r="A629" s="92" t="s">
        <v>403</v>
      </c>
      <c r="B629" s="93" t="s">
        <v>404</v>
      </c>
      <c r="C629" s="94"/>
      <c r="D629" s="94"/>
      <c r="E629" s="95"/>
      <c r="F629" s="96">
        <v>43830</v>
      </c>
      <c r="G629" s="94"/>
      <c r="H629" s="110">
        <v>79</v>
      </c>
      <c r="I629" s="111">
        <v>-2.9000000000000004</v>
      </c>
    </row>
    <row r="630" spans="1:9" x14ac:dyDescent="0.25">
      <c r="A630" s="92" t="s">
        <v>3919</v>
      </c>
      <c r="B630" s="93" t="s">
        <v>3920</v>
      </c>
      <c r="C630" s="94"/>
      <c r="D630" s="94"/>
      <c r="E630" s="95"/>
      <c r="F630" s="96">
        <v>44377</v>
      </c>
      <c r="G630" s="94"/>
      <c r="H630" s="110">
        <v>79</v>
      </c>
      <c r="I630" s="111">
        <v>-42.399999999999991</v>
      </c>
    </row>
    <row r="631" spans="1:9" x14ac:dyDescent="0.25">
      <c r="A631" s="97" t="s">
        <v>4239</v>
      </c>
      <c r="B631" s="98" t="s">
        <v>4240</v>
      </c>
      <c r="C631" s="47"/>
      <c r="D631" s="47"/>
      <c r="E631" s="48"/>
      <c r="F631" s="99">
        <v>44530</v>
      </c>
      <c r="G631" s="47"/>
      <c r="H631" s="112">
        <v>79</v>
      </c>
      <c r="I631" s="113">
        <v>11.3</v>
      </c>
    </row>
    <row r="632" spans="1:9" x14ac:dyDescent="0.25">
      <c r="A632" s="97" t="s">
        <v>653</v>
      </c>
      <c r="B632" s="98" t="s">
        <v>654</v>
      </c>
      <c r="C632" s="47"/>
      <c r="D632" s="47"/>
      <c r="E632" s="48"/>
      <c r="F632" s="99">
        <v>44470</v>
      </c>
      <c r="G632" s="47"/>
      <c r="H632" s="112">
        <v>79.33</v>
      </c>
      <c r="I632" s="113">
        <v>79.25</v>
      </c>
    </row>
    <row r="633" spans="1:9" x14ac:dyDescent="0.25">
      <c r="A633" s="97" t="s">
        <v>431</v>
      </c>
      <c r="B633" s="98" t="s">
        <v>432</v>
      </c>
      <c r="C633" s="47"/>
      <c r="D633" s="47"/>
      <c r="E633" s="48"/>
      <c r="F633" s="99">
        <v>43832</v>
      </c>
      <c r="G633" s="47"/>
      <c r="H633" s="112">
        <v>80</v>
      </c>
      <c r="I633" s="113">
        <v>3.22</v>
      </c>
    </row>
    <row r="634" spans="1:9" x14ac:dyDescent="0.25">
      <c r="A634" s="97" t="s">
        <v>3587</v>
      </c>
      <c r="B634" s="98" t="s">
        <v>3588</v>
      </c>
      <c r="C634" s="47"/>
      <c r="D634" s="47"/>
      <c r="E634" s="48"/>
      <c r="F634" s="99">
        <v>44439</v>
      </c>
      <c r="G634" s="47"/>
      <c r="H634" s="112">
        <v>80</v>
      </c>
      <c r="I634" s="113">
        <v>-85.999999999999986</v>
      </c>
    </row>
    <row r="635" spans="1:9" x14ac:dyDescent="0.25">
      <c r="A635" s="97" t="s">
        <v>3773</v>
      </c>
      <c r="B635" s="98" t="s">
        <v>3774</v>
      </c>
      <c r="C635" s="47"/>
      <c r="D635" s="47"/>
      <c r="E635" s="48"/>
      <c r="F635" s="99">
        <v>44470</v>
      </c>
      <c r="G635" s="47"/>
      <c r="H635" s="112">
        <v>80</v>
      </c>
      <c r="I635" s="113">
        <v>0.10000000000000142</v>
      </c>
    </row>
    <row r="636" spans="1:9" x14ac:dyDescent="0.25">
      <c r="A636" s="97" t="s">
        <v>3813</v>
      </c>
      <c r="B636" s="98" t="s">
        <v>3814</v>
      </c>
      <c r="C636" s="47"/>
      <c r="D636" s="47"/>
      <c r="E636" s="48"/>
      <c r="F636" s="99">
        <v>44409</v>
      </c>
      <c r="G636" s="47"/>
      <c r="H636" s="112">
        <v>80</v>
      </c>
      <c r="I636" s="113">
        <v>-102.60000000000002</v>
      </c>
    </row>
    <row r="637" spans="1:9" x14ac:dyDescent="0.25">
      <c r="A637" s="97" t="s">
        <v>3929</v>
      </c>
      <c r="B637" s="98" t="s">
        <v>3930</v>
      </c>
      <c r="C637" s="47"/>
      <c r="D637" s="47"/>
      <c r="E637" s="48"/>
      <c r="F637" s="99">
        <v>44255</v>
      </c>
      <c r="G637" s="47"/>
      <c r="H637" s="112">
        <v>80</v>
      </c>
      <c r="I637" s="113">
        <v>-49.6</v>
      </c>
    </row>
    <row r="638" spans="1:9" x14ac:dyDescent="0.25">
      <c r="A638" s="97" t="s">
        <v>3709</v>
      </c>
      <c r="B638" s="98" t="s">
        <v>3710</v>
      </c>
      <c r="C638" s="47"/>
      <c r="D638" s="47"/>
      <c r="E638" s="48"/>
      <c r="F638" s="99">
        <v>44135</v>
      </c>
      <c r="G638" s="47"/>
      <c r="H638" s="112">
        <v>81</v>
      </c>
      <c r="I638" s="113">
        <v>-17.200000000000003</v>
      </c>
    </row>
    <row r="639" spans="1:9" x14ac:dyDescent="0.25">
      <c r="A639" s="97" t="s">
        <v>3999</v>
      </c>
      <c r="B639" s="98" t="s">
        <v>4000</v>
      </c>
      <c r="C639" s="47"/>
      <c r="D639" s="47"/>
      <c r="E639" s="48"/>
      <c r="F639" s="99">
        <v>44347</v>
      </c>
      <c r="G639" s="47"/>
      <c r="H639" s="112">
        <v>81.5</v>
      </c>
      <c r="I639" s="113">
        <v>-26.699999999999996</v>
      </c>
    </row>
    <row r="640" spans="1:9" x14ac:dyDescent="0.25">
      <c r="A640" s="97" t="s">
        <v>1462</v>
      </c>
      <c r="B640" s="98" t="s">
        <v>1463</v>
      </c>
      <c r="C640" s="47"/>
      <c r="D640" s="47"/>
      <c r="E640" s="48"/>
      <c r="F640" s="99">
        <v>44286</v>
      </c>
      <c r="G640" s="47"/>
      <c r="H640" s="112">
        <v>82</v>
      </c>
      <c r="I640" s="113">
        <v>-58.400000000000006</v>
      </c>
    </row>
    <row r="641" spans="1:9" x14ac:dyDescent="0.25">
      <c r="A641" s="97" t="s">
        <v>3809</v>
      </c>
      <c r="B641" s="98" t="s">
        <v>3810</v>
      </c>
      <c r="C641" s="47"/>
      <c r="D641" s="47"/>
      <c r="E641" s="48"/>
      <c r="F641" s="99">
        <v>44408</v>
      </c>
      <c r="G641" s="47"/>
      <c r="H641" s="112">
        <v>82</v>
      </c>
      <c r="I641" s="113">
        <v>-224.76000000000005</v>
      </c>
    </row>
    <row r="642" spans="1:9" x14ac:dyDescent="0.25">
      <c r="A642" s="97" t="s">
        <v>4249</v>
      </c>
      <c r="B642" s="98" t="s">
        <v>4250</v>
      </c>
      <c r="C642" s="47"/>
      <c r="D642" s="47"/>
      <c r="E642" s="48"/>
      <c r="F642" s="99">
        <v>44439</v>
      </c>
      <c r="G642" s="47"/>
      <c r="H642" s="112">
        <v>82</v>
      </c>
      <c r="I642" s="113">
        <v>-12.700000000000003</v>
      </c>
    </row>
    <row r="643" spans="1:9" x14ac:dyDescent="0.25">
      <c r="A643" s="97" t="s">
        <v>1678</v>
      </c>
      <c r="B643" s="98" t="s">
        <v>1679</v>
      </c>
      <c r="C643" s="47"/>
      <c r="D643" s="47"/>
      <c r="E643" s="48"/>
      <c r="F643" s="99">
        <v>44255</v>
      </c>
      <c r="G643" s="47"/>
      <c r="H643" s="112">
        <v>82.13</v>
      </c>
      <c r="I643" s="113">
        <v>1</v>
      </c>
    </row>
    <row r="644" spans="1:9" x14ac:dyDescent="0.25">
      <c r="A644" s="97" t="s">
        <v>837</v>
      </c>
      <c r="B644" s="98" t="s">
        <v>838</v>
      </c>
      <c r="C644" s="47"/>
      <c r="D644" s="47"/>
      <c r="E644" s="48"/>
      <c r="F644" s="99">
        <v>44681</v>
      </c>
      <c r="G644" s="47"/>
      <c r="H644" s="112">
        <v>83</v>
      </c>
      <c r="I644" s="113">
        <v>48.260000000000005</v>
      </c>
    </row>
    <row r="645" spans="1:9" x14ac:dyDescent="0.25">
      <c r="A645" s="92" t="s">
        <v>3233</v>
      </c>
      <c r="B645" s="93" t="s">
        <v>3234</v>
      </c>
      <c r="C645" s="94"/>
      <c r="D645" s="94"/>
      <c r="E645" s="95"/>
      <c r="F645" s="96">
        <v>43889</v>
      </c>
      <c r="G645" s="94"/>
      <c r="H645" s="110">
        <v>83</v>
      </c>
      <c r="I645" s="111">
        <v>-9.5800000000000054</v>
      </c>
    </row>
    <row r="646" spans="1:9" x14ac:dyDescent="0.25">
      <c r="A646" s="97" t="s">
        <v>3889</v>
      </c>
      <c r="B646" s="98" t="s">
        <v>3890</v>
      </c>
      <c r="C646" s="47"/>
      <c r="D646" s="47"/>
      <c r="E646" s="48"/>
      <c r="F646" s="99">
        <v>44439</v>
      </c>
      <c r="G646" s="47"/>
      <c r="H646" s="112">
        <v>83</v>
      </c>
      <c r="I646" s="113">
        <v>-52</v>
      </c>
    </row>
    <row r="647" spans="1:9" x14ac:dyDescent="0.25">
      <c r="A647" s="97" t="s">
        <v>635</v>
      </c>
      <c r="B647" s="98" t="s">
        <v>636</v>
      </c>
      <c r="C647" s="47"/>
      <c r="D647" s="47"/>
      <c r="E647" s="48"/>
      <c r="F647" s="99">
        <v>44196</v>
      </c>
      <c r="G647" s="47"/>
      <c r="H647" s="112">
        <v>84</v>
      </c>
      <c r="I647" s="113">
        <v>-10.080000000000002</v>
      </c>
    </row>
    <row r="648" spans="1:9" x14ac:dyDescent="0.25">
      <c r="A648" s="97" t="s">
        <v>3895</v>
      </c>
      <c r="B648" s="98" t="s">
        <v>3896</v>
      </c>
      <c r="C648" s="47"/>
      <c r="D648" s="47"/>
      <c r="E648" s="48"/>
      <c r="F648" s="99">
        <v>44439</v>
      </c>
      <c r="G648" s="47"/>
      <c r="H648" s="112">
        <v>84</v>
      </c>
      <c r="I648" s="113">
        <v>-118.32000000000001</v>
      </c>
    </row>
    <row r="649" spans="1:9" x14ac:dyDescent="0.25">
      <c r="A649" s="92" t="s">
        <v>3981</v>
      </c>
      <c r="B649" s="93" t="s">
        <v>3982</v>
      </c>
      <c r="C649" s="94"/>
      <c r="D649" s="94"/>
      <c r="E649" s="95"/>
      <c r="F649" s="96">
        <v>44378</v>
      </c>
      <c r="G649" s="94"/>
      <c r="H649" s="110">
        <v>84.95</v>
      </c>
      <c r="I649" s="111">
        <v>-32.799999999999997</v>
      </c>
    </row>
    <row r="650" spans="1:9" x14ac:dyDescent="0.25">
      <c r="A650" s="92" t="s">
        <v>4207</v>
      </c>
      <c r="B650" s="93" t="s">
        <v>4208</v>
      </c>
      <c r="C650" s="94"/>
      <c r="D650" s="94"/>
      <c r="E650" s="95"/>
      <c r="F650" s="96">
        <v>43865</v>
      </c>
      <c r="G650" s="94"/>
      <c r="H650" s="110">
        <v>85</v>
      </c>
      <c r="I650" s="111">
        <v>-228.29999999999998</v>
      </c>
    </row>
    <row r="651" spans="1:9" x14ac:dyDescent="0.25">
      <c r="A651" s="92" t="s">
        <v>4413</v>
      </c>
      <c r="B651" s="93" t="s">
        <v>4414</v>
      </c>
      <c r="C651" s="94"/>
      <c r="D651" s="94"/>
      <c r="E651" s="95"/>
      <c r="F651" s="96">
        <v>44469</v>
      </c>
      <c r="G651" s="94"/>
      <c r="H651" s="110">
        <v>86.5</v>
      </c>
      <c r="I651" s="111">
        <v>-19.729999999999997</v>
      </c>
    </row>
    <row r="652" spans="1:9" x14ac:dyDescent="0.25">
      <c r="A652" s="92" t="s">
        <v>257</v>
      </c>
      <c r="B652" s="93" t="s">
        <v>258</v>
      </c>
      <c r="C652" s="94"/>
      <c r="D652" s="94"/>
      <c r="E652" s="95"/>
      <c r="F652" s="96">
        <v>44592</v>
      </c>
      <c r="G652" s="94"/>
      <c r="H652" s="110">
        <v>87</v>
      </c>
      <c r="I652" s="111">
        <v>336</v>
      </c>
    </row>
    <row r="653" spans="1:9" x14ac:dyDescent="0.25">
      <c r="A653" s="92" t="s">
        <v>2835</v>
      </c>
      <c r="B653" s="93" t="s">
        <v>2836</v>
      </c>
      <c r="C653" s="94"/>
      <c r="D653" s="94"/>
      <c r="E653" s="95"/>
      <c r="F653" s="96">
        <v>43891</v>
      </c>
      <c r="G653" s="94"/>
      <c r="H653" s="110">
        <v>87</v>
      </c>
      <c r="I653" s="111">
        <v>-67.830000000000013</v>
      </c>
    </row>
    <row r="654" spans="1:9" x14ac:dyDescent="0.25">
      <c r="A654" s="92" t="s">
        <v>3247</v>
      </c>
      <c r="B654" s="93" t="s">
        <v>3248</v>
      </c>
      <c r="C654" s="94"/>
      <c r="D654" s="94"/>
      <c r="E654" s="95"/>
      <c r="F654" s="96">
        <v>43889</v>
      </c>
      <c r="G654" s="94"/>
      <c r="H654" s="110">
        <v>87</v>
      </c>
      <c r="I654" s="111">
        <v>-6.5799999999999983</v>
      </c>
    </row>
    <row r="655" spans="1:9" x14ac:dyDescent="0.25">
      <c r="A655" s="97" t="s">
        <v>1472</v>
      </c>
      <c r="B655" s="98" t="s">
        <v>1473</v>
      </c>
      <c r="C655" s="47"/>
      <c r="D655" s="47"/>
      <c r="E655" s="48"/>
      <c r="F655" s="99">
        <v>44286</v>
      </c>
      <c r="G655" s="47"/>
      <c r="H655" s="112">
        <v>88</v>
      </c>
      <c r="I655" s="113">
        <v>-152.52000000000001</v>
      </c>
    </row>
    <row r="656" spans="1:9" x14ac:dyDescent="0.25">
      <c r="A656" s="92" t="s">
        <v>3213</v>
      </c>
      <c r="B656" s="93" t="s">
        <v>3214</v>
      </c>
      <c r="C656" s="94"/>
      <c r="D656" s="94"/>
      <c r="E656" s="95"/>
      <c r="F656" s="96">
        <v>44227</v>
      </c>
      <c r="G656" s="94"/>
      <c r="H656" s="110">
        <v>88</v>
      </c>
      <c r="I656" s="111">
        <v>0</v>
      </c>
    </row>
    <row r="657" spans="1:9" x14ac:dyDescent="0.25">
      <c r="A657" s="97" t="s">
        <v>3521</v>
      </c>
      <c r="B657" s="98" t="s">
        <v>3522</v>
      </c>
      <c r="C657" s="47"/>
      <c r="D657" s="47"/>
      <c r="E657" s="48"/>
      <c r="F657" s="99">
        <v>44255</v>
      </c>
      <c r="G657" s="47"/>
      <c r="H657" s="112">
        <v>88</v>
      </c>
      <c r="I657" s="113">
        <v>41.04</v>
      </c>
    </row>
    <row r="658" spans="1:9" x14ac:dyDescent="0.25">
      <c r="A658" s="97" t="s">
        <v>4329</v>
      </c>
      <c r="B658" s="98" t="s">
        <v>4330</v>
      </c>
      <c r="C658" s="47"/>
      <c r="D658" s="47"/>
      <c r="E658" s="48"/>
      <c r="F658" s="99">
        <v>44408</v>
      </c>
      <c r="G658" s="47"/>
      <c r="H658" s="112">
        <v>88</v>
      </c>
      <c r="I658" s="113">
        <v>25.47</v>
      </c>
    </row>
    <row r="659" spans="1:9" x14ac:dyDescent="0.25">
      <c r="A659" s="97" t="s">
        <v>2585</v>
      </c>
      <c r="B659" s="98" t="s">
        <v>2586</v>
      </c>
      <c r="C659" s="47"/>
      <c r="D659" s="47"/>
      <c r="E659" s="48"/>
      <c r="F659" s="99">
        <v>44043</v>
      </c>
      <c r="G659" s="47"/>
      <c r="H659" s="112">
        <v>88.08</v>
      </c>
      <c r="I659" s="113">
        <v>1.99</v>
      </c>
    </row>
    <row r="660" spans="1:9" x14ac:dyDescent="0.25">
      <c r="A660" s="92" t="s">
        <v>4379</v>
      </c>
      <c r="B660" s="93" t="s">
        <v>4380</v>
      </c>
      <c r="C660" s="94"/>
      <c r="D660" s="94"/>
      <c r="E660" s="95"/>
      <c r="F660" s="96">
        <v>44439</v>
      </c>
      <c r="G660" s="94"/>
      <c r="H660" s="110">
        <v>88.47</v>
      </c>
      <c r="I660" s="111">
        <v>-179.64</v>
      </c>
    </row>
    <row r="661" spans="1:9" x14ac:dyDescent="0.25">
      <c r="A661" s="97" t="s">
        <v>395</v>
      </c>
      <c r="B661" s="98" t="s">
        <v>396</v>
      </c>
      <c r="C661" s="47"/>
      <c r="D661" s="47"/>
      <c r="E661" s="48"/>
      <c r="F661" s="99">
        <v>43832</v>
      </c>
      <c r="G661" s="47"/>
      <c r="H661" s="112">
        <v>89</v>
      </c>
      <c r="I661" s="113">
        <v>0.3</v>
      </c>
    </row>
    <row r="662" spans="1:9" x14ac:dyDescent="0.25">
      <c r="A662" s="97" t="s">
        <v>2843</v>
      </c>
      <c r="B662" s="98" t="s">
        <v>2844</v>
      </c>
      <c r="C662" s="47"/>
      <c r="D662" s="47"/>
      <c r="E662" s="48"/>
      <c r="F662" s="99">
        <v>44166</v>
      </c>
      <c r="G662" s="47"/>
      <c r="H662" s="112">
        <v>89</v>
      </c>
      <c r="I662" s="113">
        <v>-27.060000000000002</v>
      </c>
    </row>
    <row r="663" spans="1:9" x14ac:dyDescent="0.25">
      <c r="A663" s="97" t="s">
        <v>3217</v>
      </c>
      <c r="B663" s="98" t="s">
        <v>3218</v>
      </c>
      <c r="C663" s="47"/>
      <c r="D663" s="47"/>
      <c r="E663" s="48"/>
      <c r="F663" s="99">
        <v>44106</v>
      </c>
      <c r="G663" s="47"/>
      <c r="H663" s="112">
        <v>89</v>
      </c>
      <c r="I663" s="113">
        <v>90</v>
      </c>
    </row>
    <row r="664" spans="1:9" x14ac:dyDescent="0.25">
      <c r="A664" s="92" t="s">
        <v>1676</v>
      </c>
      <c r="B664" s="93" t="s">
        <v>1677</v>
      </c>
      <c r="C664" s="94"/>
      <c r="D664" s="94"/>
      <c r="E664" s="95"/>
      <c r="F664" s="96">
        <v>44316</v>
      </c>
      <c r="G664" s="94"/>
      <c r="H664" s="110">
        <v>89.25</v>
      </c>
      <c r="I664" s="111">
        <v>-30.200000000000003</v>
      </c>
    </row>
    <row r="665" spans="1:9" x14ac:dyDescent="0.25">
      <c r="A665" s="92" t="s">
        <v>381</v>
      </c>
      <c r="B665" s="93" t="s">
        <v>382</v>
      </c>
      <c r="C665" s="94"/>
      <c r="D665" s="94"/>
      <c r="E665" s="95"/>
      <c r="F665" s="96">
        <v>43830</v>
      </c>
      <c r="G665" s="94"/>
      <c r="H665" s="110">
        <v>90</v>
      </c>
      <c r="I665" s="111">
        <v>-13.399999999999999</v>
      </c>
    </row>
    <row r="666" spans="1:9" x14ac:dyDescent="0.25">
      <c r="A666" s="97" t="s">
        <v>3787</v>
      </c>
      <c r="B666" s="98" t="s">
        <v>3788</v>
      </c>
      <c r="C666" s="47"/>
      <c r="D666" s="47"/>
      <c r="E666" s="48"/>
      <c r="F666" s="99">
        <v>44378</v>
      </c>
      <c r="G666" s="47"/>
      <c r="H666" s="112">
        <v>90</v>
      </c>
      <c r="I666" s="113">
        <v>5.6000000000000085</v>
      </c>
    </row>
    <row r="667" spans="1:9" x14ac:dyDescent="0.25">
      <c r="A667" s="92" t="s">
        <v>4589</v>
      </c>
      <c r="B667" s="93" t="s">
        <v>4590</v>
      </c>
      <c r="C667" s="94"/>
      <c r="D667" s="94"/>
      <c r="E667" s="95"/>
      <c r="F667" s="96">
        <v>44500</v>
      </c>
      <c r="G667" s="94"/>
      <c r="H667" s="110">
        <v>90</v>
      </c>
      <c r="I667" s="111">
        <v>-42.95</v>
      </c>
    </row>
    <row r="668" spans="1:9" x14ac:dyDescent="0.25">
      <c r="A668" s="92" t="s">
        <v>1338</v>
      </c>
      <c r="B668" s="93" t="s">
        <v>1339</v>
      </c>
      <c r="C668" s="94"/>
      <c r="D668" s="94"/>
      <c r="E668" s="95"/>
      <c r="F668" s="96">
        <v>44075</v>
      </c>
      <c r="G668" s="94"/>
      <c r="H668" s="110">
        <v>91</v>
      </c>
      <c r="I668" s="111">
        <v>-48.20000000000001</v>
      </c>
    </row>
    <row r="669" spans="1:9" x14ac:dyDescent="0.25">
      <c r="A669" s="97" t="s">
        <v>3515</v>
      </c>
      <c r="B669" s="98" t="s">
        <v>3516</v>
      </c>
      <c r="C669" s="47"/>
      <c r="D669" s="47"/>
      <c r="E669" s="48"/>
      <c r="F669" s="99">
        <v>44255</v>
      </c>
      <c r="G669" s="47"/>
      <c r="H669" s="112">
        <v>91</v>
      </c>
      <c r="I669" s="113">
        <v>-162.64000000000001</v>
      </c>
    </row>
    <row r="670" spans="1:9" x14ac:dyDescent="0.25">
      <c r="A670" s="97" t="s">
        <v>3665</v>
      </c>
      <c r="B670" s="98" t="s">
        <v>3666</v>
      </c>
      <c r="C670" s="47"/>
      <c r="D670" s="47"/>
      <c r="E670" s="48"/>
      <c r="F670" s="99">
        <v>44499</v>
      </c>
      <c r="G670" s="47"/>
      <c r="H670" s="112">
        <v>91</v>
      </c>
      <c r="I670" s="113">
        <v>-10.8</v>
      </c>
    </row>
    <row r="671" spans="1:9" x14ac:dyDescent="0.25">
      <c r="A671" s="97" t="s">
        <v>4411</v>
      </c>
      <c r="B671" s="98" t="s">
        <v>4412</v>
      </c>
      <c r="C671" s="47"/>
      <c r="D671" s="47"/>
      <c r="E671" s="48"/>
      <c r="F671" s="99">
        <v>44469</v>
      </c>
      <c r="G671" s="47"/>
      <c r="H671" s="112">
        <v>91.93</v>
      </c>
      <c r="I671" s="113">
        <v>34.039999999999992</v>
      </c>
    </row>
    <row r="672" spans="1:9" x14ac:dyDescent="0.25">
      <c r="A672" s="92" t="s">
        <v>3647</v>
      </c>
      <c r="B672" s="93" t="s">
        <v>3648</v>
      </c>
      <c r="C672" s="94"/>
      <c r="D672" s="94"/>
      <c r="E672" s="95"/>
      <c r="F672" s="96">
        <v>44500</v>
      </c>
      <c r="G672" s="94"/>
      <c r="H672" s="110">
        <v>92</v>
      </c>
      <c r="I672" s="111">
        <v>-349.2999999999999</v>
      </c>
    </row>
    <row r="673" spans="1:9" x14ac:dyDescent="0.25">
      <c r="A673" s="92" t="s">
        <v>4025</v>
      </c>
      <c r="B673" s="93" t="s">
        <v>4026</v>
      </c>
      <c r="C673" s="94"/>
      <c r="D673" s="94"/>
      <c r="E673" s="95"/>
      <c r="F673" s="96">
        <v>44136</v>
      </c>
      <c r="G673" s="94"/>
      <c r="H673" s="110">
        <v>92</v>
      </c>
      <c r="I673" s="111">
        <v>-88.56</v>
      </c>
    </row>
    <row r="674" spans="1:9" x14ac:dyDescent="0.25">
      <c r="A674" s="92" t="s">
        <v>221</v>
      </c>
      <c r="B674" s="93" t="s">
        <v>222</v>
      </c>
      <c r="C674" s="94"/>
      <c r="D674" s="94"/>
      <c r="E674" s="95"/>
      <c r="F674" s="96">
        <v>44469</v>
      </c>
      <c r="G674" s="94"/>
      <c r="H674" s="110">
        <v>92.23</v>
      </c>
      <c r="I674" s="111">
        <v>-18.600000000000001</v>
      </c>
    </row>
    <row r="675" spans="1:9" x14ac:dyDescent="0.25">
      <c r="A675" s="92" t="s">
        <v>3421</v>
      </c>
      <c r="B675" s="93" t="s">
        <v>3422</v>
      </c>
      <c r="C675" s="94"/>
      <c r="D675" s="94"/>
      <c r="E675" s="95"/>
      <c r="F675" s="96">
        <v>43982</v>
      </c>
      <c r="G675" s="94"/>
      <c r="H675" s="110">
        <v>93</v>
      </c>
      <c r="I675" s="111">
        <v>2.3200000000000003</v>
      </c>
    </row>
    <row r="676" spans="1:9" x14ac:dyDescent="0.25">
      <c r="A676" s="97" t="s">
        <v>3415</v>
      </c>
      <c r="B676" s="98" t="s">
        <v>3416</v>
      </c>
      <c r="C676" s="47"/>
      <c r="D676" s="47"/>
      <c r="E676" s="48"/>
      <c r="F676" s="99">
        <v>43833</v>
      </c>
      <c r="G676" s="47"/>
      <c r="H676" s="112">
        <v>94</v>
      </c>
      <c r="I676" s="113">
        <v>-184.86000000000004</v>
      </c>
    </row>
    <row r="677" spans="1:9" x14ac:dyDescent="0.25">
      <c r="A677" s="92" t="s">
        <v>3893</v>
      </c>
      <c r="B677" s="93" t="s">
        <v>3894</v>
      </c>
      <c r="C677" s="94"/>
      <c r="D677" s="94"/>
      <c r="E677" s="95"/>
      <c r="F677" s="96">
        <v>44197</v>
      </c>
      <c r="G677" s="94"/>
      <c r="H677" s="110">
        <v>94</v>
      </c>
      <c r="I677" s="111">
        <v>-118.60000000000002</v>
      </c>
    </row>
    <row r="678" spans="1:9" x14ac:dyDescent="0.25">
      <c r="A678" s="97" t="s">
        <v>2227</v>
      </c>
      <c r="B678" s="98" t="s">
        <v>2228</v>
      </c>
      <c r="C678" s="47"/>
      <c r="D678" s="47"/>
      <c r="E678" s="48"/>
      <c r="F678" s="99">
        <v>43830</v>
      </c>
      <c r="G678" s="47"/>
      <c r="H678" s="112">
        <v>95</v>
      </c>
      <c r="I678" s="113">
        <v>47.9</v>
      </c>
    </row>
    <row r="679" spans="1:9" x14ac:dyDescent="0.25">
      <c r="A679" s="92" t="s">
        <v>3827</v>
      </c>
      <c r="B679" s="93" t="s">
        <v>3828</v>
      </c>
      <c r="C679" s="94"/>
      <c r="D679" s="94"/>
      <c r="E679" s="95"/>
      <c r="F679" s="96">
        <v>44408</v>
      </c>
      <c r="G679" s="94"/>
      <c r="H679" s="110">
        <v>95</v>
      </c>
      <c r="I679" s="111">
        <v>-56.759999999999991</v>
      </c>
    </row>
    <row r="680" spans="1:9" x14ac:dyDescent="0.25">
      <c r="A680" s="92" t="s">
        <v>4383</v>
      </c>
      <c r="B680" s="93" t="s">
        <v>4384</v>
      </c>
      <c r="C680" s="94"/>
      <c r="D680" s="94"/>
      <c r="E680" s="95"/>
      <c r="F680" s="96">
        <v>44346</v>
      </c>
      <c r="G680" s="94"/>
      <c r="H680" s="110">
        <v>95</v>
      </c>
      <c r="I680" s="111">
        <v>0.14999999999999858</v>
      </c>
    </row>
    <row r="681" spans="1:9" x14ac:dyDescent="0.25">
      <c r="A681" s="92" t="s">
        <v>2855</v>
      </c>
      <c r="B681" s="93" t="s">
        <v>2856</v>
      </c>
      <c r="C681" s="94"/>
      <c r="D681" s="94"/>
      <c r="E681" s="95"/>
      <c r="F681" s="96">
        <v>44196</v>
      </c>
      <c r="G681" s="94"/>
      <c r="H681" s="110">
        <v>95.67</v>
      </c>
      <c r="I681" s="111">
        <v>-9</v>
      </c>
    </row>
    <row r="682" spans="1:9" x14ac:dyDescent="0.25">
      <c r="A682" s="97" t="s">
        <v>1789</v>
      </c>
      <c r="B682" s="98" t="s">
        <v>1790</v>
      </c>
      <c r="C682" s="47"/>
      <c r="D682" s="47"/>
      <c r="E682" s="48"/>
      <c r="F682" s="99">
        <v>44742</v>
      </c>
      <c r="G682" s="47"/>
      <c r="H682" s="112">
        <v>96</v>
      </c>
      <c r="I682" s="113">
        <v>0</v>
      </c>
    </row>
    <row r="683" spans="1:9" x14ac:dyDescent="0.25">
      <c r="A683" s="97" t="s">
        <v>1963</v>
      </c>
      <c r="B683" s="98" t="s">
        <v>1964</v>
      </c>
      <c r="C683" s="47"/>
      <c r="D683" s="47"/>
      <c r="E683" s="48"/>
      <c r="F683" s="99">
        <v>44742</v>
      </c>
      <c r="G683" s="47"/>
      <c r="H683" s="112">
        <v>96</v>
      </c>
      <c r="I683" s="113">
        <v>0</v>
      </c>
    </row>
    <row r="684" spans="1:9" x14ac:dyDescent="0.25">
      <c r="A684" s="97" t="s">
        <v>3579</v>
      </c>
      <c r="B684" s="98" t="s">
        <v>3580</v>
      </c>
      <c r="C684" s="47"/>
      <c r="D684" s="47"/>
      <c r="E684" s="48"/>
      <c r="F684" s="99">
        <v>44408</v>
      </c>
      <c r="G684" s="47"/>
      <c r="H684" s="112">
        <v>96</v>
      </c>
      <c r="I684" s="113">
        <v>-92.399999999999991</v>
      </c>
    </row>
    <row r="685" spans="1:9" x14ac:dyDescent="0.25">
      <c r="A685" s="92" t="s">
        <v>2253</v>
      </c>
      <c r="B685" s="93" t="s">
        <v>2254</v>
      </c>
      <c r="C685" s="94"/>
      <c r="D685" s="94"/>
      <c r="E685" s="95"/>
      <c r="F685" s="96">
        <v>43833</v>
      </c>
      <c r="G685" s="94"/>
      <c r="H685" s="110">
        <v>97</v>
      </c>
      <c r="I685" s="111">
        <v>15.19</v>
      </c>
    </row>
    <row r="686" spans="1:9" x14ac:dyDescent="0.25">
      <c r="A686" s="97" t="s">
        <v>4493</v>
      </c>
      <c r="B686" s="98" t="s">
        <v>4494</v>
      </c>
      <c r="C686" s="47"/>
      <c r="D686" s="47"/>
      <c r="E686" s="48"/>
      <c r="F686" s="99">
        <v>44012</v>
      </c>
      <c r="G686" s="47"/>
      <c r="H686" s="112">
        <v>97</v>
      </c>
      <c r="I686" s="113">
        <v>-29.7</v>
      </c>
    </row>
    <row r="687" spans="1:9" x14ac:dyDescent="0.25">
      <c r="A687" s="92" t="s">
        <v>4247</v>
      </c>
      <c r="B687" s="93" t="s">
        <v>4248</v>
      </c>
      <c r="C687" s="94"/>
      <c r="D687" s="94"/>
      <c r="E687" s="95"/>
      <c r="F687" s="96">
        <v>44530</v>
      </c>
      <c r="G687" s="94"/>
      <c r="H687" s="110">
        <v>97.63</v>
      </c>
      <c r="I687" s="111">
        <v>-206.83000000000007</v>
      </c>
    </row>
    <row r="688" spans="1:9" x14ac:dyDescent="0.25">
      <c r="A688" s="97" t="s">
        <v>2193</v>
      </c>
      <c r="B688" s="98" t="s">
        <v>2194</v>
      </c>
      <c r="C688" s="47"/>
      <c r="D688" s="47"/>
      <c r="E688" s="48"/>
      <c r="F688" s="99">
        <v>44742</v>
      </c>
      <c r="G688" s="47"/>
      <c r="H688" s="112">
        <v>98</v>
      </c>
      <c r="I688" s="113">
        <v>-31</v>
      </c>
    </row>
    <row r="689" spans="1:9" x14ac:dyDescent="0.25">
      <c r="A689" s="97" t="s">
        <v>3419</v>
      </c>
      <c r="B689" s="98" t="s">
        <v>3420</v>
      </c>
      <c r="C689" s="47"/>
      <c r="D689" s="47"/>
      <c r="E689" s="48"/>
      <c r="F689" s="99">
        <v>43833</v>
      </c>
      <c r="G689" s="47"/>
      <c r="H689" s="112">
        <v>98</v>
      </c>
      <c r="I689" s="113">
        <v>-94.73</v>
      </c>
    </row>
    <row r="690" spans="1:9" x14ac:dyDescent="0.25">
      <c r="A690" s="92" t="s">
        <v>3435</v>
      </c>
      <c r="B690" s="93" t="s">
        <v>3436</v>
      </c>
      <c r="C690" s="94"/>
      <c r="D690" s="94"/>
      <c r="E690" s="95"/>
      <c r="F690" s="96">
        <v>43833</v>
      </c>
      <c r="G690" s="94"/>
      <c r="H690" s="110">
        <v>98</v>
      </c>
      <c r="I690" s="111">
        <v>-21.590000000000003</v>
      </c>
    </row>
    <row r="691" spans="1:9" x14ac:dyDescent="0.25">
      <c r="A691" s="97" t="s">
        <v>2251</v>
      </c>
      <c r="B691" s="98" t="s">
        <v>2252</v>
      </c>
      <c r="C691" s="47"/>
      <c r="D691" s="47"/>
      <c r="E691" s="48"/>
      <c r="F691" s="99">
        <v>43833</v>
      </c>
      <c r="G691" s="47"/>
      <c r="H691" s="112">
        <v>99</v>
      </c>
      <c r="I691" s="113">
        <v>9.3699999999999992</v>
      </c>
    </row>
    <row r="692" spans="1:9" x14ac:dyDescent="0.25">
      <c r="A692" s="92" t="s">
        <v>2537</v>
      </c>
      <c r="B692" s="93" t="s">
        <v>2538</v>
      </c>
      <c r="C692" s="94"/>
      <c r="D692" s="94"/>
      <c r="E692" s="95"/>
      <c r="F692" s="96">
        <v>44773</v>
      </c>
      <c r="G692" s="94"/>
      <c r="H692" s="110">
        <v>99</v>
      </c>
      <c r="I692" s="111">
        <v>82.3</v>
      </c>
    </row>
    <row r="693" spans="1:9" x14ac:dyDescent="0.25">
      <c r="A693" s="92" t="s">
        <v>2987</v>
      </c>
      <c r="B693" s="93" t="s">
        <v>2988</v>
      </c>
      <c r="C693" s="94"/>
      <c r="D693" s="94"/>
      <c r="E693" s="95"/>
      <c r="F693" s="96">
        <v>44255</v>
      </c>
      <c r="G693" s="94"/>
      <c r="H693" s="110">
        <v>99</v>
      </c>
      <c r="I693" s="111">
        <v>-20.28</v>
      </c>
    </row>
    <row r="694" spans="1:9" x14ac:dyDescent="0.25">
      <c r="A694" s="92" t="s">
        <v>3565</v>
      </c>
      <c r="B694" s="93" t="s">
        <v>3566</v>
      </c>
      <c r="C694" s="94"/>
      <c r="D694" s="94"/>
      <c r="E694" s="95"/>
      <c r="F694" s="96">
        <v>44470</v>
      </c>
      <c r="G694" s="94"/>
      <c r="H694" s="110">
        <v>99</v>
      </c>
      <c r="I694" s="111">
        <v>-321.2000000000001</v>
      </c>
    </row>
    <row r="695" spans="1:9" x14ac:dyDescent="0.25">
      <c r="A695" s="92" t="s">
        <v>3815</v>
      </c>
      <c r="B695" s="93" t="s">
        <v>3816</v>
      </c>
      <c r="C695" s="94"/>
      <c r="D695" s="94"/>
      <c r="E695" s="95"/>
      <c r="F695" s="96">
        <v>44477</v>
      </c>
      <c r="G695" s="94"/>
      <c r="H695" s="110">
        <v>99</v>
      </c>
      <c r="I695" s="111">
        <v>1.1399999999999997</v>
      </c>
    </row>
    <row r="696" spans="1:9" x14ac:dyDescent="0.25">
      <c r="A696" s="92" t="s">
        <v>1009</v>
      </c>
      <c r="B696" s="93" t="s">
        <v>1010</v>
      </c>
      <c r="C696" s="94"/>
      <c r="D696" s="94"/>
      <c r="E696" s="95"/>
      <c r="F696" s="96">
        <v>44074</v>
      </c>
      <c r="G696" s="94"/>
      <c r="H696" s="110">
        <v>100</v>
      </c>
      <c r="I696" s="111">
        <v>0</v>
      </c>
    </row>
    <row r="697" spans="1:9" x14ac:dyDescent="0.25">
      <c r="A697" s="97" t="s">
        <v>1899</v>
      </c>
      <c r="B697" s="98" t="s">
        <v>1900</v>
      </c>
      <c r="C697" s="47"/>
      <c r="D697" s="47"/>
      <c r="E697" s="48"/>
      <c r="F697" s="99">
        <v>44742</v>
      </c>
      <c r="G697" s="47"/>
      <c r="H697" s="112">
        <v>100</v>
      </c>
      <c r="I697" s="113">
        <v>0</v>
      </c>
    </row>
    <row r="698" spans="1:9" x14ac:dyDescent="0.25">
      <c r="A698" s="92" t="s">
        <v>2245</v>
      </c>
      <c r="B698" s="93" t="s">
        <v>2246</v>
      </c>
      <c r="C698" s="94"/>
      <c r="D698" s="94"/>
      <c r="E698" s="95"/>
      <c r="F698" s="96">
        <v>43833</v>
      </c>
      <c r="G698" s="94"/>
      <c r="H698" s="110">
        <v>100</v>
      </c>
      <c r="I698" s="111">
        <v>16.02</v>
      </c>
    </row>
    <row r="699" spans="1:9" x14ac:dyDescent="0.25">
      <c r="A699" s="97" t="s">
        <v>2261</v>
      </c>
      <c r="B699" s="98" t="s">
        <v>2262</v>
      </c>
      <c r="C699" s="47"/>
      <c r="D699" s="47"/>
      <c r="E699" s="48"/>
      <c r="F699" s="99">
        <v>44195</v>
      </c>
      <c r="G699" s="47"/>
      <c r="H699" s="112">
        <v>101</v>
      </c>
      <c r="I699" s="113">
        <v>53.95</v>
      </c>
    </row>
    <row r="700" spans="1:9" x14ac:dyDescent="0.25">
      <c r="A700" s="97" t="s">
        <v>3679</v>
      </c>
      <c r="B700" s="98" t="s">
        <v>3680</v>
      </c>
      <c r="C700" s="47"/>
      <c r="D700" s="47"/>
      <c r="E700" s="48"/>
      <c r="F700" s="99">
        <v>44470</v>
      </c>
      <c r="G700" s="47"/>
      <c r="H700" s="112">
        <v>101</v>
      </c>
      <c r="I700" s="113">
        <v>-13.79999999999999</v>
      </c>
    </row>
    <row r="701" spans="1:9" x14ac:dyDescent="0.25">
      <c r="A701" s="92" t="s">
        <v>2229</v>
      </c>
      <c r="B701" s="93" t="s">
        <v>2230</v>
      </c>
      <c r="C701" s="94"/>
      <c r="D701" s="94"/>
      <c r="E701" s="95"/>
      <c r="F701" s="96">
        <v>43830</v>
      </c>
      <c r="G701" s="94"/>
      <c r="H701" s="110">
        <v>101.5</v>
      </c>
      <c r="I701" s="111">
        <v>10.17</v>
      </c>
    </row>
    <row r="702" spans="1:9" x14ac:dyDescent="0.25">
      <c r="A702" s="97" t="s">
        <v>1402</v>
      </c>
      <c r="B702" s="98" t="s">
        <v>1403</v>
      </c>
      <c r="C702" s="47"/>
      <c r="D702" s="47"/>
      <c r="E702" s="48"/>
      <c r="F702" s="99">
        <v>44285</v>
      </c>
      <c r="G702" s="47"/>
      <c r="H702" s="112">
        <v>103</v>
      </c>
      <c r="I702" s="113">
        <v>-25.04</v>
      </c>
    </row>
    <row r="703" spans="1:9" x14ac:dyDescent="0.25">
      <c r="A703" s="97" t="s">
        <v>339</v>
      </c>
      <c r="B703" s="98" t="s">
        <v>340</v>
      </c>
      <c r="C703" s="47"/>
      <c r="D703" s="47"/>
      <c r="E703" s="48"/>
      <c r="F703" s="99">
        <v>43993</v>
      </c>
      <c r="G703" s="47"/>
      <c r="H703" s="112">
        <v>104</v>
      </c>
      <c r="I703" s="113">
        <v>-19.350000000000001</v>
      </c>
    </row>
    <row r="704" spans="1:9" x14ac:dyDescent="0.25">
      <c r="A704" s="97" t="s">
        <v>231</v>
      </c>
      <c r="B704" s="98" t="s">
        <v>232</v>
      </c>
      <c r="C704" s="47"/>
      <c r="D704" s="47"/>
      <c r="E704" s="48"/>
      <c r="F704" s="99">
        <v>43951</v>
      </c>
      <c r="G704" s="47"/>
      <c r="H704" s="112">
        <v>105</v>
      </c>
      <c r="I704" s="113">
        <v>39.75</v>
      </c>
    </row>
    <row r="705" spans="1:9" x14ac:dyDescent="0.25">
      <c r="A705" s="92" t="s">
        <v>707</v>
      </c>
      <c r="B705" s="93" t="s">
        <v>708</v>
      </c>
      <c r="C705" s="94"/>
      <c r="D705" s="94"/>
      <c r="E705" s="95"/>
      <c r="F705" s="96">
        <v>44075</v>
      </c>
      <c r="G705" s="94"/>
      <c r="H705" s="110">
        <v>105.67</v>
      </c>
      <c r="I705" s="111">
        <v>8.5</v>
      </c>
    </row>
    <row r="706" spans="1:9" x14ac:dyDescent="0.25">
      <c r="A706" s="97" t="s">
        <v>1019</v>
      </c>
      <c r="B706" s="98" t="s">
        <v>1020</v>
      </c>
      <c r="C706" s="47"/>
      <c r="D706" s="47"/>
      <c r="E706" s="48"/>
      <c r="F706" s="99">
        <v>44652</v>
      </c>
      <c r="G706" s="47"/>
      <c r="H706" s="112">
        <v>106</v>
      </c>
      <c r="I706" s="113">
        <v>4.1700000000000008</v>
      </c>
    </row>
    <row r="707" spans="1:9" x14ac:dyDescent="0.25">
      <c r="A707" s="92" t="s">
        <v>3953</v>
      </c>
      <c r="B707" s="93" t="s">
        <v>3954</v>
      </c>
      <c r="C707" s="94"/>
      <c r="D707" s="94"/>
      <c r="E707" s="95"/>
      <c r="F707" s="96">
        <v>44440</v>
      </c>
      <c r="G707" s="94"/>
      <c r="H707" s="110">
        <v>106</v>
      </c>
      <c r="I707" s="111">
        <v>-102.15</v>
      </c>
    </row>
    <row r="708" spans="1:9" x14ac:dyDescent="0.25">
      <c r="A708" s="92" t="s">
        <v>3043</v>
      </c>
      <c r="B708" s="93" t="s">
        <v>3044</v>
      </c>
      <c r="C708" s="94"/>
      <c r="D708" s="94"/>
      <c r="E708" s="95"/>
      <c r="F708" s="96">
        <v>44255</v>
      </c>
      <c r="G708" s="94"/>
      <c r="H708" s="110">
        <v>107</v>
      </c>
      <c r="I708" s="111">
        <v>62.400000000000006</v>
      </c>
    </row>
    <row r="709" spans="1:9" x14ac:dyDescent="0.25">
      <c r="A709" s="92" t="s">
        <v>4189</v>
      </c>
      <c r="B709" s="93" t="s">
        <v>4190</v>
      </c>
      <c r="C709" s="94"/>
      <c r="D709" s="94"/>
      <c r="E709" s="95"/>
      <c r="F709" s="96">
        <v>44438</v>
      </c>
      <c r="G709" s="94"/>
      <c r="H709" s="110">
        <v>107</v>
      </c>
      <c r="I709" s="111">
        <v>-16.899999999999999</v>
      </c>
    </row>
    <row r="710" spans="1:9" x14ac:dyDescent="0.25">
      <c r="A710" s="97" t="s">
        <v>4231</v>
      </c>
      <c r="B710" s="98" t="s">
        <v>4232</v>
      </c>
      <c r="C710" s="47"/>
      <c r="D710" s="47"/>
      <c r="E710" s="48"/>
      <c r="F710" s="99">
        <v>44469</v>
      </c>
      <c r="G710" s="47"/>
      <c r="H710" s="112">
        <v>107</v>
      </c>
      <c r="I710" s="113">
        <v>2.2299999999999969</v>
      </c>
    </row>
    <row r="711" spans="1:9" x14ac:dyDescent="0.25">
      <c r="A711" s="97" t="s">
        <v>3729</v>
      </c>
      <c r="B711" s="98" t="s">
        <v>3730</v>
      </c>
      <c r="C711" s="47"/>
      <c r="D711" s="47"/>
      <c r="E711" s="48"/>
      <c r="F711" s="99">
        <v>44348</v>
      </c>
      <c r="G711" s="47"/>
      <c r="H711" s="112">
        <v>108</v>
      </c>
      <c r="I711" s="113">
        <v>-88</v>
      </c>
    </row>
    <row r="712" spans="1:9" x14ac:dyDescent="0.25">
      <c r="A712" s="97" t="s">
        <v>2785</v>
      </c>
      <c r="B712" s="98" t="s">
        <v>2786</v>
      </c>
      <c r="C712" s="47"/>
      <c r="D712" s="47"/>
      <c r="E712" s="48"/>
      <c r="F712" s="99">
        <v>43922</v>
      </c>
      <c r="G712" s="47"/>
      <c r="H712" s="112">
        <v>109</v>
      </c>
      <c r="I712" s="113">
        <v>-6.8999999999999995</v>
      </c>
    </row>
    <row r="713" spans="1:9" x14ac:dyDescent="0.25">
      <c r="A713" s="97" t="s">
        <v>4235</v>
      </c>
      <c r="B713" s="98" t="s">
        <v>4236</v>
      </c>
      <c r="C713" s="47"/>
      <c r="D713" s="47"/>
      <c r="E713" s="48"/>
      <c r="F713" s="99">
        <v>44560</v>
      </c>
      <c r="G713" s="47"/>
      <c r="H713" s="112">
        <v>109.27</v>
      </c>
      <c r="I713" s="113">
        <v>-53.499999999999986</v>
      </c>
    </row>
    <row r="714" spans="1:9" x14ac:dyDescent="0.25">
      <c r="A714" s="92" t="s">
        <v>3107</v>
      </c>
      <c r="B714" s="93" t="s">
        <v>3108</v>
      </c>
      <c r="C714" s="94"/>
      <c r="D714" s="94"/>
      <c r="E714" s="95"/>
      <c r="F714" s="96">
        <v>44134</v>
      </c>
      <c r="G714" s="94"/>
      <c r="H714" s="110">
        <v>110</v>
      </c>
      <c r="I714" s="111">
        <v>78</v>
      </c>
    </row>
    <row r="715" spans="1:9" x14ac:dyDescent="0.25">
      <c r="A715" s="92" t="s">
        <v>2463</v>
      </c>
      <c r="B715" s="93" t="s">
        <v>2464</v>
      </c>
      <c r="C715" s="94"/>
      <c r="D715" s="94"/>
      <c r="E715" s="95"/>
      <c r="F715" s="96">
        <v>44620</v>
      </c>
      <c r="G715" s="94"/>
      <c r="H715" s="110">
        <v>111</v>
      </c>
      <c r="I715" s="111">
        <v>1.0500000000000007</v>
      </c>
    </row>
    <row r="716" spans="1:9" x14ac:dyDescent="0.25">
      <c r="A716" s="92" t="s">
        <v>2525</v>
      </c>
      <c r="B716" s="93" t="s">
        <v>2526</v>
      </c>
      <c r="C716" s="94"/>
      <c r="D716" s="94"/>
      <c r="E716" s="95"/>
      <c r="F716" s="96">
        <v>44743</v>
      </c>
      <c r="G716" s="94"/>
      <c r="H716" s="110">
        <v>111</v>
      </c>
      <c r="I716" s="111">
        <v>22.90000000000002</v>
      </c>
    </row>
    <row r="717" spans="1:9" x14ac:dyDescent="0.25">
      <c r="A717" s="92" t="s">
        <v>3991</v>
      </c>
      <c r="B717" s="93" t="s">
        <v>3992</v>
      </c>
      <c r="C717" s="94"/>
      <c r="D717" s="94"/>
      <c r="E717" s="95"/>
      <c r="F717" s="96">
        <v>44440</v>
      </c>
      <c r="G717" s="94"/>
      <c r="H717" s="110">
        <v>111</v>
      </c>
      <c r="I717" s="111">
        <v>-260.59999999999997</v>
      </c>
    </row>
    <row r="718" spans="1:9" x14ac:dyDescent="0.25">
      <c r="A718" s="92" t="s">
        <v>4251</v>
      </c>
      <c r="B718" s="93" t="s">
        <v>4252</v>
      </c>
      <c r="C718" s="94"/>
      <c r="D718" s="94"/>
      <c r="E718" s="95"/>
      <c r="F718" s="96">
        <v>44439</v>
      </c>
      <c r="G718" s="94"/>
      <c r="H718" s="110">
        <v>111.33</v>
      </c>
      <c r="I718" s="111">
        <v>-133.53999999999996</v>
      </c>
    </row>
    <row r="719" spans="1:9" x14ac:dyDescent="0.25">
      <c r="A719" s="92" t="s">
        <v>623</v>
      </c>
      <c r="B719" s="93" t="s">
        <v>624</v>
      </c>
      <c r="C719" s="94"/>
      <c r="D719" s="94"/>
      <c r="E719" s="95"/>
      <c r="F719" s="96">
        <v>44105</v>
      </c>
      <c r="G719" s="94"/>
      <c r="H719" s="110">
        <v>112</v>
      </c>
      <c r="I719" s="111">
        <v>-60.28</v>
      </c>
    </row>
    <row r="720" spans="1:9" x14ac:dyDescent="0.25">
      <c r="A720" s="97" t="s">
        <v>921</v>
      </c>
      <c r="B720" s="98" t="s">
        <v>922</v>
      </c>
      <c r="C720" s="47"/>
      <c r="D720" s="47"/>
      <c r="E720" s="48"/>
      <c r="F720" s="99">
        <v>44500</v>
      </c>
      <c r="G720" s="47"/>
      <c r="H720" s="112">
        <v>112</v>
      </c>
      <c r="I720" s="113">
        <v>184.64999999999998</v>
      </c>
    </row>
    <row r="721" spans="1:9" x14ac:dyDescent="0.25">
      <c r="A721" s="97" t="s">
        <v>1202</v>
      </c>
      <c r="B721" s="98" t="s">
        <v>1203</v>
      </c>
      <c r="C721" s="47"/>
      <c r="D721" s="47"/>
      <c r="E721" s="48"/>
      <c r="F721" s="99">
        <v>44044</v>
      </c>
      <c r="G721" s="47"/>
      <c r="H721" s="112">
        <v>112</v>
      </c>
      <c r="I721" s="113">
        <v>18.239999999999995</v>
      </c>
    </row>
    <row r="722" spans="1:9" x14ac:dyDescent="0.25">
      <c r="A722" s="92" t="s">
        <v>2827</v>
      </c>
      <c r="B722" s="93" t="s">
        <v>2828</v>
      </c>
      <c r="C722" s="94"/>
      <c r="D722" s="94"/>
      <c r="E722" s="95"/>
      <c r="F722" s="96">
        <v>44166</v>
      </c>
      <c r="G722" s="94"/>
      <c r="H722" s="110">
        <v>112</v>
      </c>
      <c r="I722" s="111">
        <v>1.38</v>
      </c>
    </row>
    <row r="723" spans="1:9" x14ac:dyDescent="0.25">
      <c r="A723" s="97" t="s">
        <v>2839</v>
      </c>
      <c r="B723" s="98" t="s">
        <v>2840</v>
      </c>
      <c r="C723" s="47"/>
      <c r="D723" s="47"/>
      <c r="E723" s="48"/>
      <c r="F723" s="99">
        <v>44834</v>
      </c>
      <c r="G723" s="47"/>
      <c r="H723" s="112">
        <v>112</v>
      </c>
      <c r="I723" s="113">
        <v>-71.040000000000006</v>
      </c>
    </row>
    <row r="724" spans="1:9" x14ac:dyDescent="0.25">
      <c r="A724" s="97" t="s">
        <v>3907</v>
      </c>
      <c r="B724" s="98" t="s">
        <v>3908</v>
      </c>
      <c r="C724" s="47"/>
      <c r="D724" s="47"/>
      <c r="E724" s="48"/>
      <c r="F724" s="99">
        <v>44439</v>
      </c>
      <c r="G724" s="47"/>
      <c r="H724" s="112">
        <v>112</v>
      </c>
      <c r="I724" s="113">
        <v>-573.40000000000009</v>
      </c>
    </row>
    <row r="725" spans="1:9" x14ac:dyDescent="0.25">
      <c r="A725" s="92" t="s">
        <v>3581</v>
      </c>
      <c r="B725" s="93" t="s">
        <v>3582</v>
      </c>
      <c r="C725" s="94"/>
      <c r="D725" s="94"/>
      <c r="E725" s="95"/>
      <c r="F725" s="96">
        <v>44470</v>
      </c>
      <c r="G725" s="94"/>
      <c r="H725" s="110">
        <v>113</v>
      </c>
      <c r="I725" s="111">
        <v>-274.82000000000005</v>
      </c>
    </row>
    <row r="726" spans="1:9" x14ac:dyDescent="0.25">
      <c r="A726" s="97" t="s">
        <v>3969</v>
      </c>
      <c r="B726" s="98" t="s">
        <v>3970</v>
      </c>
      <c r="C726" s="47"/>
      <c r="D726" s="47"/>
      <c r="E726" s="48"/>
      <c r="F726" s="99">
        <v>44316</v>
      </c>
      <c r="G726" s="47"/>
      <c r="H726" s="112">
        <v>113</v>
      </c>
      <c r="I726" s="113">
        <v>-304.29999999999995</v>
      </c>
    </row>
    <row r="727" spans="1:9" x14ac:dyDescent="0.25">
      <c r="A727" s="92" t="s">
        <v>4349</v>
      </c>
      <c r="B727" s="93" t="s">
        <v>4350</v>
      </c>
      <c r="C727" s="94"/>
      <c r="D727" s="94"/>
      <c r="E727" s="95"/>
      <c r="F727" s="96">
        <v>44469</v>
      </c>
      <c r="G727" s="94"/>
      <c r="H727" s="110">
        <v>113</v>
      </c>
      <c r="I727" s="111">
        <v>-1.4800000000000004</v>
      </c>
    </row>
    <row r="728" spans="1:9" x14ac:dyDescent="0.25">
      <c r="A728" s="92" t="s">
        <v>2681</v>
      </c>
      <c r="B728" s="93" t="s">
        <v>2682</v>
      </c>
      <c r="C728" s="94"/>
      <c r="D728" s="94"/>
      <c r="E728" s="95"/>
      <c r="F728" s="96">
        <v>44469</v>
      </c>
      <c r="G728" s="94"/>
      <c r="H728" s="110">
        <v>114</v>
      </c>
      <c r="I728" s="111">
        <v>-49.45000000000001</v>
      </c>
    </row>
    <row r="729" spans="1:9" x14ac:dyDescent="0.25">
      <c r="A729" s="92" t="s">
        <v>2809</v>
      </c>
      <c r="B729" s="93" t="s">
        <v>2810</v>
      </c>
      <c r="C729" s="94"/>
      <c r="D729" s="94"/>
      <c r="E729" s="95"/>
      <c r="F729" s="96">
        <v>43891</v>
      </c>
      <c r="G729" s="94"/>
      <c r="H729" s="110">
        <v>114</v>
      </c>
      <c r="I729" s="111">
        <v>-11.73</v>
      </c>
    </row>
    <row r="730" spans="1:9" x14ac:dyDescent="0.25">
      <c r="A730" s="97" t="s">
        <v>3955</v>
      </c>
      <c r="B730" s="98" t="s">
        <v>3956</v>
      </c>
      <c r="C730" s="47"/>
      <c r="D730" s="47"/>
      <c r="E730" s="48"/>
      <c r="F730" s="99">
        <v>44440</v>
      </c>
      <c r="G730" s="47"/>
      <c r="H730" s="112">
        <v>114</v>
      </c>
      <c r="I730" s="113">
        <v>24.15</v>
      </c>
    </row>
    <row r="731" spans="1:9" x14ac:dyDescent="0.25">
      <c r="A731" s="97" t="s">
        <v>75</v>
      </c>
      <c r="B731" s="98" t="s">
        <v>76</v>
      </c>
      <c r="C731" s="47"/>
      <c r="D731" s="47"/>
      <c r="E731" s="48"/>
      <c r="F731" s="99">
        <v>43831</v>
      </c>
      <c r="G731" s="47"/>
      <c r="H731" s="112">
        <v>115</v>
      </c>
      <c r="I731" s="113">
        <v>2</v>
      </c>
    </row>
    <row r="732" spans="1:9" x14ac:dyDescent="0.25">
      <c r="A732" s="92" t="s">
        <v>827</v>
      </c>
      <c r="B732" s="93" t="s">
        <v>828</v>
      </c>
      <c r="C732" s="94"/>
      <c r="D732" s="94"/>
      <c r="E732" s="95"/>
      <c r="F732" s="96">
        <v>44316</v>
      </c>
      <c r="G732" s="94"/>
      <c r="H732" s="110">
        <v>115</v>
      </c>
      <c r="I732" s="111">
        <v>67.2</v>
      </c>
    </row>
    <row r="733" spans="1:9" x14ac:dyDescent="0.25">
      <c r="A733" s="92" t="s">
        <v>2521</v>
      </c>
      <c r="B733" s="93" t="s">
        <v>2522</v>
      </c>
      <c r="C733" s="94"/>
      <c r="D733" s="94"/>
      <c r="E733" s="95"/>
      <c r="F733" s="96">
        <v>44620</v>
      </c>
      <c r="G733" s="94"/>
      <c r="H733" s="110">
        <v>115</v>
      </c>
      <c r="I733" s="111">
        <v>26.5</v>
      </c>
    </row>
    <row r="734" spans="1:9" x14ac:dyDescent="0.25">
      <c r="A734" s="92" t="s">
        <v>3957</v>
      </c>
      <c r="B734" s="93" t="s">
        <v>3958</v>
      </c>
      <c r="C734" s="94"/>
      <c r="D734" s="94"/>
      <c r="E734" s="95"/>
      <c r="F734" s="96">
        <v>44469</v>
      </c>
      <c r="G734" s="94"/>
      <c r="H734" s="110">
        <v>115</v>
      </c>
      <c r="I734" s="111">
        <v>-128.06</v>
      </c>
    </row>
    <row r="735" spans="1:9" x14ac:dyDescent="0.25">
      <c r="A735" s="92" t="s">
        <v>4391</v>
      </c>
      <c r="B735" s="93" t="s">
        <v>4392</v>
      </c>
      <c r="C735" s="94"/>
      <c r="D735" s="94"/>
      <c r="E735" s="95"/>
      <c r="F735" s="96">
        <v>44499</v>
      </c>
      <c r="G735" s="94"/>
      <c r="H735" s="110">
        <v>115</v>
      </c>
      <c r="I735" s="111">
        <v>-102.82</v>
      </c>
    </row>
    <row r="736" spans="1:9" x14ac:dyDescent="0.25">
      <c r="A736" s="92" t="s">
        <v>4237</v>
      </c>
      <c r="B736" s="93" t="s">
        <v>4238</v>
      </c>
      <c r="C736" s="94"/>
      <c r="D736" s="94"/>
      <c r="E736" s="95"/>
      <c r="F736" s="96">
        <v>44500</v>
      </c>
      <c r="G736" s="94"/>
      <c r="H736" s="110">
        <v>116</v>
      </c>
      <c r="I736" s="111">
        <v>-83.22999999999999</v>
      </c>
    </row>
    <row r="737" spans="1:9" x14ac:dyDescent="0.25">
      <c r="A737" s="97" t="s">
        <v>441</v>
      </c>
      <c r="B737" s="98" t="s">
        <v>442</v>
      </c>
      <c r="C737" s="47"/>
      <c r="D737" s="47"/>
      <c r="E737" s="48"/>
      <c r="F737" s="99">
        <v>43830</v>
      </c>
      <c r="G737" s="47"/>
      <c r="H737" s="112">
        <v>117</v>
      </c>
      <c r="I737" s="113">
        <v>-5.38</v>
      </c>
    </row>
    <row r="738" spans="1:9" x14ac:dyDescent="0.25">
      <c r="A738" s="92" t="s">
        <v>3985</v>
      </c>
      <c r="B738" s="93" t="s">
        <v>3986</v>
      </c>
      <c r="C738" s="94"/>
      <c r="D738" s="94"/>
      <c r="E738" s="95"/>
      <c r="F738" s="96">
        <v>44440</v>
      </c>
      <c r="G738" s="94"/>
      <c r="H738" s="110">
        <v>117</v>
      </c>
      <c r="I738" s="111">
        <v>-168.10000000000002</v>
      </c>
    </row>
    <row r="739" spans="1:9" x14ac:dyDescent="0.25">
      <c r="A739" s="92" t="s">
        <v>549</v>
      </c>
      <c r="B739" s="93" t="s">
        <v>550</v>
      </c>
      <c r="C739" s="94"/>
      <c r="D739" s="94"/>
      <c r="E739" s="95"/>
      <c r="F739" s="96">
        <v>44255</v>
      </c>
      <c r="G739" s="94"/>
      <c r="H739" s="110">
        <v>117.93</v>
      </c>
      <c r="I739" s="111">
        <v>121.25999999999999</v>
      </c>
    </row>
    <row r="740" spans="1:9" x14ac:dyDescent="0.25">
      <c r="A740" s="92" t="s">
        <v>2623</v>
      </c>
      <c r="B740" s="93" t="s">
        <v>2624</v>
      </c>
      <c r="C740" s="94"/>
      <c r="D740" s="94"/>
      <c r="E740" s="95"/>
      <c r="F740" s="96">
        <v>44286</v>
      </c>
      <c r="G740" s="94"/>
      <c r="H740" s="110">
        <v>118</v>
      </c>
      <c r="I740" s="111">
        <v>3</v>
      </c>
    </row>
    <row r="741" spans="1:9" x14ac:dyDescent="0.25">
      <c r="A741" s="92" t="s">
        <v>4487</v>
      </c>
      <c r="B741" s="93" t="s">
        <v>4488</v>
      </c>
      <c r="C741" s="94"/>
      <c r="D741" s="94"/>
      <c r="E741" s="95"/>
      <c r="F741" s="96">
        <v>44561</v>
      </c>
      <c r="G741" s="94"/>
      <c r="H741" s="110">
        <v>118</v>
      </c>
      <c r="I741" s="111">
        <v>-44.4</v>
      </c>
    </row>
    <row r="742" spans="1:9" x14ac:dyDescent="0.25">
      <c r="A742" s="97" t="s">
        <v>2673</v>
      </c>
      <c r="B742" s="98" t="s">
        <v>2674</v>
      </c>
      <c r="C742" s="47"/>
      <c r="D742" s="47"/>
      <c r="E742" s="48"/>
      <c r="F742" s="99">
        <v>44469</v>
      </c>
      <c r="G742" s="47"/>
      <c r="H742" s="112">
        <v>119</v>
      </c>
      <c r="I742" s="113">
        <v>-1.4600000000000009</v>
      </c>
    </row>
    <row r="743" spans="1:9" x14ac:dyDescent="0.25">
      <c r="A743" s="97" t="s">
        <v>2955</v>
      </c>
      <c r="B743" s="98" t="s">
        <v>2956</v>
      </c>
      <c r="C743" s="47"/>
      <c r="D743" s="47"/>
      <c r="E743" s="48"/>
      <c r="F743" s="99">
        <v>44166</v>
      </c>
      <c r="G743" s="47"/>
      <c r="H743" s="112">
        <v>119</v>
      </c>
      <c r="I743" s="113">
        <v>-54.75</v>
      </c>
    </row>
    <row r="744" spans="1:9" x14ac:dyDescent="0.25">
      <c r="A744" s="97" t="s">
        <v>3051</v>
      </c>
      <c r="B744" s="98" t="s">
        <v>3052</v>
      </c>
      <c r="C744" s="47"/>
      <c r="D744" s="47"/>
      <c r="E744" s="48"/>
      <c r="F744" s="99">
        <v>44134</v>
      </c>
      <c r="G744" s="47"/>
      <c r="H744" s="112">
        <v>119</v>
      </c>
      <c r="I744" s="113">
        <v>0</v>
      </c>
    </row>
    <row r="745" spans="1:9" x14ac:dyDescent="0.25">
      <c r="A745" s="92" t="s">
        <v>4197</v>
      </c>
      <c r="B745" s="93" t="s">
        <v>4198</v>
      </c>
      <c r="C745" s="94"/>
      <c r="D745" s="94"/>
      <c r="E745" s="95"/>
      <c r="F745" s="96">
        <v>44500</v>
      </c>
      <c r="G745" s="94"/>
      <c r="H745" s="110">
        <v>119</v>
      </c>
      <c r="I745" s="111">
        <v>22.59</v>
      </c>
    </row>
    <row r="746" spans="1:9" x14ac:dyDescent="0.25">
      <c r="A746" s="97" t="s">
        <v>2217</v>
      </c>
      <c r="B746" s="98" t="s">
        <v>2218</v>
      </c>
      <c r="C746" s="47"/>
      <c r="D746" s="47"/>
      <c r="E746" s="48"/>
      <c r="F746" s="99">
        <v>44020</v>
      </c>
      <c r="G746" s="47"/>
      <c r="H746" s="112">
        <v>120</v>
      </c>
      <c r="I746" s="113">
        <v>-246.52</v>
      </c>
    </row>
    <row r="747" spans="1:9" x14ac:dyDescent="0.25">
      <c r="A747" s="92" t="s">
        <v>2557</v>
      </c>
      <c r="B747" s="93" t="s">
        <v>2558</v>
      </c>
      <c r="C747" s="94"/>
      <c r="D747" s="94"/>
      <c r="E747" s="95"/>
      <c r="F747" s="96">
        <v>44469</v>
      </c>
      <c r="G747" s="94"/>
      <c r="H747" s="110">
        <v>120</v>
      </c>
      <c r="I747" s="111">
        <v>4.0400000000000009</v>
      </c>
    </row>
    <row r="748" spans="1:9" x14ac:dyDescent="0.25">
      <c r="A748" s="97" t="s">
        <v>3135</v>
      </c>
      <c r="B748" s="98" t="s">
        <v>3136</v>
      </c>
      <c r="C748" s="47"/>
      <c r="D748" s="47"/>
      <c r="E748" s="48"/>
      <c r="F748" s="99">
        <v>44074</v>
      </c>
      <c r="G748" s="47"/>
      <c r="H748" s="112">
        <v>120</v>
      </c>
      <c r="I748" s="113">
        <v>1</v>
      </c>
    </row>
    <row r="749" spans="1:9" x14ac:dyDescent="0.25">
      <c r="A749" s="92" t="s">
        <v>4273</v>
      </c>
      <c r="B749" s="93" t="s">
        <v>4274</v>
      </c>
      <c r="C749" s="94"/>
      <c r="D749" s="94"/>
      <c r="E749" s="95"/>
      <c r="F749" s="96">
        <v>44408</v>
      </c>
      <c r="G749" s="94"/>
      <c r="H749" s="110">
        <v>120</v>
      </c>
      <c r="I749" s="111">
        <v>0.34999999999999964</v>
      </c>
    </row>
    <row r="750" spans="1:9" x14ac:dyDescent="0.25">
      <c r="A750" s="92" t="s">
        <v>4469</v>
      </c>
      <c r="B750" s="93" t="s">
        <v>4470</v>
      </c>
      <c r="C750" s="94"/>
      <c r="D750" s="94"/>
      <c r="E750" s="95"/>
      <c r="F750" s="96">
        <v>44560</v>
      </c>
      <c r="G750" s="94"/>
      <c r="H750" s="110">
        <v>120.5</v>
      </c>
      <c r="I750" s="111">
        <v>-58.690000000000005</v>
      </c>
    </row>
    <row r="751" spans="1:9" x14ac:dyDescent="0.25">
      <c r="A751" s="97" t="s">
        <v>2527</v>
      </c>
      <c r="B751" s="98" t="s">
        <v>2528</v>
      </c>
      <c r="C751" s="47"/>
      <c r="D751" s="47"/>
      <c r="E751" s="48"/>
      <c r="F751" s="99">
        <v>44228</v>
      </c>
      <c r="G751" s="47"/>
      <c r="H751" s="112">
        <v>121</v>
      </c>
      <c r="I751" s="113">
        <v>-10.719999999999999</v>
      </c>
    </row>
    <row r="752" spans="1:9" x14ac:dyDescent="0.25">
      <c r="A752" s="92" t="s">
        <v>2903</v>
      </c>
      <c r="B752" s="93" t="s">
        <v>2904</v>
      </c>
      <c r="C752" s="94"/>
      <c r="D752" s="94"/>
      <c r="E752" s="95"/>
      <c r="F752" s="96">
        <v>44044</v>
      </c>
      <c r="G752" s="94"/>
      <c r="H752" s="110">
        <v>121</v>
      </c>
      <c r="I752" s="111">
        <v>1.2</v>
      </c>
    </row>
    <row r="753" spans="1:9" x14ac:dyDescent="0.25">
      <c r="A753" s="92" t="s">
        <v>3381</v>
      </c>
      <c r="B753" s="93" t="s">
        <v>3382</v>
      </c>
      <c r="C753" s="94"/>
      <c r="D753" s="94"/>
      <c r="E753" s="95"/>
      <c r="F753" s="96">
        <v>43833</v>
      </c>
      <c r="G753" s="94"/>
      <c r="H753" s="110">
        <v>121</v>
      </c>
      <c r="I753" s="111">
        <v>-32.28</v>
      </c>
    </row>
    <row r="754" spans="1:9" x14ac:dyDescent="0.25">
      <c r="A754" s="97" t="s">
        <v>935</v>
      </c>
      <c r="B754" s="98" t="s">
        <v>936</v>
      </c>
      <c r="C754" s="47"/>
      <c r="D754" s="47"/>
      <c r="E754" s="48"/>
      <c r="F754" s="99">
        <v>44500</v>
      </c>
      <c r="G754" s="47"/>
      <c r="H754" s="112">
        <v>123</v>
      </c>
      <c r="I754" s="113">
        <v>-116.59000000000006</v>
      </c>
    </row>
    <row r="755" spans="1:9" x14ac:dyDescent="0.25">
      <c r="A755" s="92" t="s">
        <v>2675</v>
      </c>
      <c r="B755" s="93" t="s">
        <v>2676</v>
      </c>
      <c r="C755" s="94"/>
      <c r="D755" s="94"/>
      <c r="E755" s="95"/>
      <c r="F755" s="96">
        <v>44408</v>
      </c>
      <c r="G755" s="94"/>
      <c r="H755" s="110">
        <v>123</v>
      </c>
      <c r="I755" s="111">
        <v>-87.100000000000009</v>
      </c>
    </row>
    <row r="756" spans="1:9" x14ac:dyDescent="0.25">
      <c r="A756" s="92" t="s">
        <v>3609</v>
      </c>
      <c r="B756" s="93" t="s">
        <v>3610</v>
      </c>
      <c r="C756" s="94"/>
      <c r="D756" s="94"/>
      <c r="E756" s="95"/>
      <c r="F756" s="96">
        <v>44346</v>
      </c>
      <c r="G756" s="94"/>
      <c r="H756" s="110">
        <v>123</v>
      </c>
      <c r="I756" s="111">
        <v>-35.099999999999994</v>
      </c>
    </row>
    <row r="757" spans="1:9" x14ac:dyDescent="0.25">
      <c r="A757" s="92" t="s">
        <v>3617</v>
      </c>
      <c r="B757" s="93" t="s">
        <v>3618</v>
      </c>
      <c r="C757" s="94"/>
      <c r="D757" s="94"/>
      <c r="E757" s="95"/>
      <c r="F757" s="96">
        <v>44457</v>
      </c>
      <c r="G757" s="94"/>
      <c r="H757" s="110">
        <v>123</v>
      </c>
      <c r="I757" s="111">
        <v>-284.87999999999988</v>
      </c>
    </row>
    <row r="758" spans="1:9" x14ac:dyDescent="0.25">
      <c r="A758" s="92" t="s">
        <v>3613</v>
      </c>
      <c r="B758" s="93" t="s">
        <v>3614</v>
      </c>
      <c r="C758" s="94"/>
      <c r="D758" s="94"/>
      <c r="E758" s="95"/>
      <c r="F758" s="96">
        <v>44487</v>
      </c>
      <c r="G758" s="94"/>
      <c r="H758" s="110">
        <v>124</v>
      </c>
      <c r="I758" s="111">
        <v>-246.35</v>
      </c>
    </row>
    <row r="759" spans="1:9" x14ac:dyDescent="0.25">
      <c r="A759" s="92" t="s">
        <v>2419</v>
      </c>
      <c r="B759" s="93" t="s">
        <v>2420</v>
      </c>
      <c r="C759" s="94"/>
      <c r="D759" s="94"/>
      <c r="E759" s="95"/>
      <c r="F759" s="96">
        <v>44074</v>
      </c>
      <c r="G759" s="94"/>
      <c r="H759" s="110">
        <v>124.83</v>
      </c>
      <c r="I759" s="111">
        <v>46</v>
      </c>
    </row>
    <row r="760" spans="1:9" x14ac:dyDescent="0.25">
      <c r="A760" s="92" t="s">
        <v>119</v>
      </c>
      <c r="B760" s="93" t="s">
        <v>120</v>
      </c>
      <c r="C760" s="94"/>
      <c r="D760" s="94"/>
      <c r="E760" s="95"/>
      <c r="F760" s="96">
        <v>43832</v>
      </c>
      <c r="G760" s="94"/>
      <c r="H760" s="110">
        <v>125</v>
      </c>
      <c r="I760" s="111">
        <v>-43.95</v>
      </c>
    </row>
    <row r="761" spans="1:9" x14ac:dyDescent="0.25">
      <c r="A761" s="92" t="s">
        <v>1412</v>
      </c>
      <c r="B761" s="93" t="s">
        <v>1413</v>
      </c>
      <c r="C761" s="94"/>
      <c r="D761" s="94"/>
      <c r="E761" s="95"/>
      <c r="F761" s="96">
        <v>44256</v>
      </c>
      <c r="G761" s="94"/>
      <c r="H761" s="110">
        <v>125</v>
      </c>
      <c r="I761" s="111">
        <v>-58.400000000000006</v>
      </c>
    </row>
    <row r="762" spans="1:9" x14ac:dyDescent="0.25">
      <c r="A762" s="92" t="s">
        <v>2249</v>
      </c>
      <c r="B762" s="93" t="s">
        <v>2250</v>
      </c>
      <c r="C762" s="94"/>
      <c r="D762" s="94"/>
      <c r="E762" s="95"/>
      <c r="F762" s="96">
        <v>43833</v>
      </c>
      <c r="G762" s="94"/>
      <c r="H762" s="110">
        <v>125</v>
      </c>
      <c r="I762" s="111">
        <v>21.36</v>
      </c>
    </row>
    <row r="763" spans="1:9" x14ac:dyDescent="0.25">
      <c r="A763" s="97" t="s">
        <v>2657</v>
      </c>
      <c r="B763" s="98" t="s">
        <v>2658</v>
      </c>
      <c r="C763" s="47"/>
      <c r="D763" s="47"/>
      <c r="E763" s="48"/>
      <c r="F763" s="99">
        <v>43951</v>
      </c>
      <c r="G763" s="47"/>
      <c r="H763" s="112">
        <v>125</v>
      </c>
      <c r="I763" s="113">
        <v>-56.699999999999996</v>
      </c>
    </row>
    <row r="764" spans="1:9" x14ac:dyDescent="0.25">
      <c r="A764" s="97" t="s">
        <v>2755</v>
      </c>
      <c r="B764" s="98" t="s">
        <v>2756</v>
      </c>
      <c r="C764" s="47"/>
      <c r="D764" s="47"/>
      <c r="E764" s="48"/>
      <c r="F764" s="99">
        <v>44074</v>
      </c>
      <c r="G764" s="47"/>
      <c r="H764" s="112">
        <v>126</v>
      </c>
      <c r="I764" s="113">
        <v>-49.28</v>
      </c>
    </row>
    <row r="765" spans="1:9" x14ac:dyDescent="0.25">
      <c r="A765" s="97" t="s">
        <v>2707</v>
      </c>
      <c r="B765" s="98" t="s">
        <v>2708</v>
      </c>
      <c r="C765" s="47"/>
      <c r="D765" s="47"/>
      <c r="E765" s="48"/>
      <c r="F765" s="99">
        <v>44530</v>
      </c>
      <c r="G765" s="47"/>
      <c r="H765" s="112">
        <v>126.5</v>
      </c>
      <c r="I765" s="113">
        <v>-104.44000000000001</v>
      </c>
    </row>
    <row r="766" spans="1:9" x14ac:dyDescent="0.25">
      <c r="A766" s="97" t="s">
        <v>4199</v>
      </c>
      <c r="B766" s="98" t="s">
        <v>4200</v>
      </c>
      <c r="C766" s="47"/>
      <c r="D766" s="47"/>
      <c r="E766" s="48"/>
      <c r="F766" s="99">
        <v>44165</v>
      </c>
      <c r="G766" s="47"/>
      <c r="H766" s="112">
        <v>126.55</v>
      </c>
      <c r="I766" s="113">
        <v>0</v>
      </c>
    </row>
    <row r="767" spans="1:9" x14ac:dyDescent="0.25">
      <c r="A767" s="97" t="s">
        <v>4393</v>
      </c>
      <c r="B767" s="98" t="s">
        <v>4394</v>
      </c>
      <c r="C767" s="47"/>
      <c r="D767" s="47"/>
      <c r="E767" s="48"/>
      <c r="F767" s="99">
        <v>44469</v>
      </c>
      <c r="G767" s="47"/>
      <c r="H767" s="112">
        <v>127.27</v>
      </c>
      <c r="I767" s="113">
        <v>44</v>
      </c>
    </row>
    <row r="768" spans="1:9" x14ac:dyDescent="0.25">
      <c r="A768" s="97" t="s">
        <v>1262</v>
      </c>
      <c r="B768" s="98" t="s">
        <v>1263</v>
      </c>
      <c r="C768" s="47"/>
      <c r="D768" s="47"/>
      <c r="E768" s="48"/>
      <c r="F768" s="99">
        <v>44075</v>
      </c>
      <c r="G768" s="47"/>
      <c r="H768" s="112">
        <v>128</v>
      </c>
      <c r="I768" s="113">
        <v>61.539999999999978</v>
      </c>
    </row>
    <row r="769" spans="1:9" x14ac:dyDescent="0.25">
      <c r="A769" s="92" t="s">
        <v>3747</v>
      </c>
      <c r="B769" s="93" t="s">
        <v>3748</v>
      </c>
      <c r="C769" s="94"/>
      <c r="D769" s="94"/>
      <c r="E769" s="95"/>
      <c r="F769" s="96">
        <v>44440</v>
      </c>
      <c r="G769" s="94"/>
      <c r="H769" s="110">
        <v>128</v>
      </c>
      <c r="I769" s="111">
        <v>-362.5</v>
      </c>
    </row>
    <row r="770" spans="1:9" x14ac:dyDescent="0.25">
      <c r="A770" s="92" t="s">
        <v>3551</v>
      </c>
      <c r="B770" s="93" t="s">
        <v>3552</v>
      </c>
      <c r="C770" s="94"/>
      <c r="D770" s="94"/>
      <c r="E770" s="95"/>
      <c r="F770" s="96">
        <v>44469</v>
      </c>
      <c r="G770" s="94"/>
      <c r="H770" s="110">
        <v>129</v>
      </c>
      <c r="I770" s="111">
        <v>-451.20000000000005</v>
      </c>
    </row>
    <row r="771" spans="1:9" x14ac:dyDescent="0.25">
      <c r="A771" s="97" t="s">
        <v>3091</v>
      </c>
      <c r="B771" s="98" t="s">
        <v>3092</v>
      </c>
      <c r="C771" s="47"/>
      <c r="D771" s="47"/>
      <c r="E771" s="48"/>
      <c r="F771" s="99">
        <v>44409</v>
      </c>
      <c r="G771" s="47"/>
      <c r="H771" s="112">
        <v>131</v>
      </c>
      <c r="I771" s="113">
        <v>3</v>
      </c>
    </row>
    <row r="772" spans="1:9" x14ac:dyDescent="0.25">
      <c r="A772" s="97" t="s">
        <v>3757</v>
      </c>
      <c r="B772" s="98" t="s">
        <v>3758</v>
      </c>
      <c r="C772" s="47"/>
      <c r="D772" s="47"/>
      <c r="E772" s="48"/>
      <c r="F772" s="99">
        <v>44469</v>
      </c>
      <c r="G772" s="47"/>
      <c r="H772" s="112">
        <v>132</v>
      </c>
      <c r="I772" s="113">
        <v>-78.680000000000007</v>
      </c>
    </row>
    <row r="773" spans="1:9" x14ac:dyDescent="0.25">
      <c r="A773" s="92" t="s">
        <v>4261</v>
      </c>
      <c r="B773" s="93" t="s">
        <v>4262</v>
      </c>
      <c r="C773" s="94"/>
      <c r="D773" s="94"/>
      <c r="E773" s="95"/>
      <c r="F773" s="96">
        <v>44560</v>
      </c>
      <c r="G773" s="94"/>
      <c r="H773" s="110">
        <v>132</v>
      </c>
      <c r="I773" s="111">
        <v>-144.35999999999999</v>
      </c>
    </row>
    <row r="774" spans="1:9" x14ac:dyDescent="0.25">
      <c r="A774" s="92" t="s">
        <v>2467</v>
      </c>
      <c r="B774" s="93" t="s">
        <v>2468</v>
      </c>
      <c r="C774" s="94"/>
      <c r="D774" s="94"/>
      <c r="E774" s="95"/>
      <c r="F774" s="96">
        <v>44773</v>
      </c>
      <c r="G774" s="94"/>
      <c r="H774" s="110">
        <v>133</v>
      </c>
      <c r="I774" s="111">
        <v>16.960000000000022</v>
      </c>
    </row>
    <row r="775" spans="1:9" x14ac:dyDescent="0.25">
      <c r="A775" s="97" t="s">
        <v>2951</v>
      </c>
      <c r="B775" s="98" t="s">
        <v>2952</v>
      </c>
      <c r="C775" s="47"/>
      <c r="D775" s="47"/>
      <c r="E775" s="48"/>
      <c r="F775" s="99">
        <v>44166</v>
      </c>
      <c r="G775" s="47"/>
      <c r="H775" s="112">
        <v>133.32999999999998</v>
      </c>
      <c r="I775" s="113">
        <v>-13.310000000000002</v>
      </c>
    </row>
    <row r="776" spans="1:9" x14ac:dyDescent="0.25">
      <c r="A776" s="92" t="s">
        <v>2579</v>
      </c>
      <c r="B776" s="93" t="s">
        <v>2580</v>
      </c>
      <c r="C776" s="94"/>
      <c r="D776" s="94"/>
      <c r="E776" s="95"/>
      <c r="F776" s="96">
        <v>44469</v>
      </c>
      <c r="G776" s="94"/>
      <c r="H776" s="110">
        <v>134</v>
      </c>
      <c r="I776" s="111">
        <v>-15.68</v>
      </c>
    </row>
    <row r="777" spans="1:9" x14ac:dyDescent="0.25">
      <c r="A777" s="97" t="s">
        <v>2689</v>
      </c>
      <c r="B777" s="98" t="s">
        <v>2690</v>
      </c>
      <c r="C777" s="47"/>
      <c r="D777" s="47"/>
      <c r="E777" s="48"/>
      <c r="F777" s="99">
        <v>43951</v>
      </c>
      <c r="G777" s="47"/>
      <c r="H777" s="112">
        <v>134</v>
      </c>
      <c r="I777" s="113">
        <v>-6.91</v>
      </c>
    </row>
    <row r="778" spans="1:9" x14ac:dyDescent="0.25">
      <c r="A778" s="92" t="s">
        <v>3769</v>
      </c>
      <c r="B778" s="93" t="s">
        <v>3770</v>
      </c>
      <c r="C778" s="94"/>
      <c r="D778" s="94"/>
      <c r="E778" s="95"/>
      <c r="F778" s="96">
        <v>44348</v>
      </c>
      <c r="G778" s="94"/>
      <c r="H778" s="110">
        <v>136</v>
      </c>
      <c r="I778" s="111">
        <v>-87.500000000000014</v>
      </c>
    </row>
    <row r="779" spans="1:9" x14ac:dyDescent="0.25">
      <c r="A779" s="92" t="s">
        <v>4009</v>
      </c>
      <c r="B779" s="93" t="s">
        <v>4010</v>
      </c>
      <c r="C779" s="94"/>
      <c r="D779" s="94"/>
      <c r="E779" s="95"/>
      <c r="F779" s="96">
        <v>44317</v>
      </c>
      <c r="G779" s="94"/>
      <c r="H779" s="110">
        <v>136</v>
      </c>
      <c r="I779" s="111">
        <v>-166.90000000000003</v>
      </c>
    </row>
    <row r="780" spans="1:9" x14ac:dyDescent="0.25">
      <c r="A780" s="97" t="s">
        <v>1452</v>
      </c>
      <c r="B780" s="98" t="s">
        <v>1453</v>
      </c>
      <c r="C780" s="47"/>
      <c r="D780" s="47"/>
      <c r="E780" s="48"/>
      <c r="F780" s="99">
        <v>44286</v>
      </c>
      <c r="G780" s="47"/>
      <c r="H780" s="112">
        <v>137</v>
      </c>
      <c r="I780" s="113">
        <v>6.32</v>
      </c>
    </row>
    <row r="781" spans="1:9" x14ac:dyDescent="0.25">
      <c r="A781" s="97" t="s">
        <v>4389</v>
      </c>
      <c r="B781" s="98" t="s">
        <v>4390</v>
      </c>
      <c r="C781" s="47"/>
      <c r="D781" s="47"/>
      <c r="E781" s="48"/>
      <c r="F781" s="99">
        <v>44560</v>
      </c>
      <c r="G781" s="47"/>
      <c r="H781" s="112">
        <v>138.80000000000001</v>
      </c>
      <c r="I781" s="113">
        <v>-162.40999999999997</v>
      </c>
    </row>
    <row r="782" spans="1:9" x14ac:dyDescent="0.25">
      <c r="A782" s="92" t="s">
        <v>3397</v>
      </c>
      <c r="B782" s="93" t="s">
        <v>3398</v>
      </c>
      <c r="C782" s="94"/>
      <c r="D782" s="94"/>
      <c r="E782" s="95"/>
      <c r="F782" s="96">
        <v>43951</v>
      </c>
      <c r="G782" s="94"/>
      <c r="H782" s="110">
        <v>140</v>
      </c>
      <c r="I782" s="111">
        <v>29.4</v>
      </c>
    </row>
    <row r="783" spans="1:9" x14ac:dyDescent="0.25">
      <c r="A783" s="97" t="s">
        <v>3767</v>
      </c>
      <c r="B783" s="98" t="s">
        <v>3768</v>
      </c>
      <c r="C783" s="47"/>
      <c r="D783" s="47"/>
      <c r="E783" s="48"/>
      <c r="F783" s="99">
        <v>44440</v>
      </c>
      <c r="G783" s="47"/>
      <c r="H783" s="112">
        <v>143</v>
      </c>
      <c r="I783" s="113">
        <v>33.200000000000003</v>
      </c>
    </row>
    <row r="784" spans="1:9" x14ac:dyDescent="0.25">
      <c r="A784" s="97" t="s">
        <v>4299</v>
      </c>
      <c r="B784" s="98" t="s">
        <v>4300</v>
      </c>
      <c r="C784" s="47"/>
      <c r="D784" s="47"/>
      <c r="E784" s="48"/>
      <c r="F784" s="99">
        <v>43993</v>
      </c>
      <c r="G784" s="47"/>
      <c r="H784" s="112">
        <v>143</v>
      </c>
      <c r="I784" s="113">
        <v>0</v>
      </c>
    </row>
    <row r="785" spans="1:9" x14ac:dyDescent="0.25">
      <c r="A785" s="97" t="s">
        <v>547</v>
      </c>
      <c r="B785" s="98" t="s">
        <v>548</v>
      </c>
      <c r="C785" s="47"/>
      <c r="D785" s="47"/>
      <c r="E785" s="48"/>
      <c r="F785" s="99">
        <v>44255</v>
      </c>
      <c r="G785" s="47"/>
      <c r="H785" s="112">
        <v>143.6</v>
      </c>
      <c r="I785" s="113">
        <v>83.24</v>
      </c>
    </row>
    <row r="786" spans="1:9" x14ac:dyDescent="0.25">
      <c r="A786" s="97" t="s">
        <v>1955</v>
      </c>
      <c r="B786" s="98" t="s">
        <v>1956</v>
      </c>
      <c r="C786" s="47"/>
      <c r="D786" s="47"/>
      <c r="E786" s="48"/>
      <c r="F786" s="99">
        <v>44742</v>
      </c>
      <c r="G786" s="47"/>
      <c r="H786" s="112">
        <v>144</v>
      </c>
      <c r="I786" s="113">
        <v>0</v>
      </c>
    </row>
    <row r="787" spans="1:9" x14ac:dyDescent="0.25">
      <c r="A787" s="97" t="s">
        <v>2483</v>
      </c>
      <c r="B787" s="98" t="s">
        <v>2484</v>
      </c>
      <c r="C787" s="47"/>
      <c r="D787" s="47"/>
      <c r="E787" s="48"/>
      <c r="F787" s="99">
        <v>44287</v>
      </c>
      <c r="G787" s="47"/>
      <c r="H787" s="112">
        <v>144</v>
      </c>
      <c r="I787" s="113">
        <v>3.080000000000001</v>
      </c>
    </row>
    <row r="788" spans="1:9" x14ac:dyDescent="0.25">
      <c r="A788" s="97" t="s">
        <v>643</v>
      </c>
      <c r="B788" s="98" t="s">
        <v>644</v>
      </c>
      <c r="C788" s="47"/>
      <c r="D788" s="47"/>
      <c r="E788" s="48"/>
      <c r="F788" s="99">
        <v>44439</v>
      </c>
      <c r="G788" s="47"/>
      <c r="H788" s="112">
        <v>145</v>
      </c>
      <c r="I788" s="113">
        <v>-29.6</v>
      </c>
    </row>
    <row r="789" spans="1:9" x14ac:dyDescent="0.25">
      <c r="A789" s="97" t="s">
        <v>1168</v>
      </c>
      <c r="B789" s="98" t="s">
        <v>1169</v>
      </c>
      <c r="C789" s="47"/>
      <c r="D789" s="47"/>
      <c r="E789" s="48"/>
      <c r="F789" s="99">
        <v>44089</v>
      </c>
      <c r="G789" s="47"/>
      <c r="H789" s="112">
        <v>145</v>
      </c>
      <c r="I789" s="113">
        <v>23.919999999999998</v>
      </c>
    </row>
    <row r="790" spans="1:9" x14ac:dyDescent="0.25">
      <c r="A790" s="92" t="s">
        <v>1764</v>
      </c>
      <c r="B790" s="93" t="s">
        <v>1765</v>
      </c>
      <c r="C790" s="94"/>
      <c r="D790" s="94"/>
      <c r="E790" s="95"/>
      <c r="F790" s="96">
        <v>43831</v>
      </c>
      <c r="G790" s="94"/>
      <c r="H790" s="110">
        <v>145</v>
      </c>
      <c r="I790" s="111">
        <v>-27</v>
      </c>
    </row>
    <row r="791" spans="1:9" x14ac:dyDescent="0.25">
      <c r="A791" s="92" t="s">
        <v>595</v>
      </c>
      <c r="B791" s="93" t="s">
        <v>596</v>
      </c>
      <c r="C791" s="94"/>
      <c r="D791" s="94"/>
      <c r="E791" s="95"/>
      <c r="F791" s="96">
        <v>44104</v>
      </c>
      <c r="G791" s="94"/>
      <c r="H791" s="110">
        <v>146.83000000000001</v>
      </c>
      <c r="I791" s="111">
        <v>-8.94</v>
      </c>
    </row>
    <row r="792" spans="1:9" x14ac:dyDescent="0.25">
      <c r="A792" s="92" t="s">
        <v>1961</v>
      </c>
      <c r="B792" s="93" t="s">
        <v>1962</v>
      </c>
      <c r="C792" s="94"/>
      <c r="D792" s="94"/>
      <c r="E792" s="95"/>
      <c r="F792" s="96">
        <v>44742</v>
      </c>
      <c r="G792" s="94"/>
      <c r="H792" s="110">
        <v>147</v>
      </c>
      <c r="I792" s="111">
        <v>-65.88</v>
      </c>
    </row>
    <row r="793" spans="1:9" x14ac:dyDescent="0.25">
      <c r="A793" s="92" t="s">
        <v>4541</v>
      </c>
      <c r="B793" s="93" t="s">
        <v>4542</v>
      </c>
      <c r="C793" s="94"/>
      <c r="D793" s="94"/>
      <c r="E793" s="95"/>
      <c r="F793" s="96">
        <v>44530</v>
      </c>
      <c r="G793" s="94"/>
      <c r="H793" s="110">
        <v>147</v>
      </c>
      <c r="I793" s="111">
        <v>6.18</v>
      </c>
    </row>
    <row r="794" spans="1:9" x14ac:dyDescent="0.25">
      <c r="A794" s="97" t="s">
        <v>1378</v>
      </c>
      <c r="B794" s="98" t="s">
        <v>1379</v>
      </c>
      <c r="C794" s="47"/>
      <c r="D794" s="47"/>
      <c r="E794" s="48"/>
      <c r="F794" s="99">
        <v>44104</v>
      </c>
      <c r="G794" s="47"/>
      <c r="H794" s="112">
        <v>149.80000000000001</v>
      </c>
      <c r="I794" s="113">
        <v>36.849999999999994</v>
      </c>
    </row>
    <row r="795" spans="1:9" x14ac:dyDescent="0.25">
      <c r="A795" s="92" t="s">
        <v>1298</v>
      </c>
      <c r="B795" s="93" t="s">
        <v>1299</v>
      </c>
      <c r="C795" s="94"/>
      <c r="D795" s="94"/>
      <c r="E795" s="95"/>
      <c r="F795" s="96">
        <v>44133</v>
      </c>
      <c r="G795" s="94"/>
      <c r="H795" s="110">
        <v>150</v>
      </c>
      <c r="I795" s="111">
        <v>14.68</v>
      </c>
    </row>
    <row r="796" spans="1:9" x14ac:dyDescent="0.25">
      <c r="A796" s="97" t="s">
        <v>1933</v>
      </c>
      <c r="B796" s="98" t="s">
        <v>1934</v>
      </c>
      <c r="C796" s="47"/>
      <c r="D796" s="47"/>
      <c r="E796" s="48"/>
      <c r="F796" s="99">
        <v>44742</v>
      </c>
      <c r="G796" s="47"/>
      <c r="H796" s="112">
        <v>150</v>
      </c>
      <c r="I796" s="113">
        <v>0</v>
      </c>
    </row>
    <row r="797" spans="1:9" x14ac:dyDescent="0.25">
      <c r="A797" s="97" t="s">
        <v>3257</v>
      </c>
      <c r="B797" s="98" t="s">
        <v>3258</v>
      </c>
      <c r="C797" s="47"/>
      <c r="D797" s="47"/>
      <c r="E797" s="48"/>
      <c r="F797" s="99">
        <v>43889</v>
      </c>
      <c r="G797" s="47"/>
      <c r="H797" s="112">
        <v>150</v>
      </c>
      <c r="I797" s="113">
        <v>-35.740000000000009</v>
      </c>
    </row>
    <row r="798" spans="1:9" x14ac:dyDescent="0.25">
      <c r="A798" s="97" t="s">
        <v>3871</v>
      </c>
      <c r="B798" s="98" t="s">
        <v>3872</v>
      </c>
      <c r="C798" s="47"/>
      <c r="D798" s="47"/>
      <c r="E798" s="48"/>
      <c r="F798" s="99">
        <v>44439</v>
      </c>
      <c r="G798" s="47"/>
      <c r="H798" s="112">
        <v>152</v>
      </c>
      <c r="I798" s="113">
        <v>-214.4</v>
      </c>
    </row>
    <row r="799" spans="1:9" x14ac:dyDescent="0.25">
      <c r="A799" s="92" t="s">
        <v>4211</v>
      </c>
      <c r="B799" s="93" t="s">
        <v>4212</v>
      </c>
      <c r="C799" s="94"/>
      <c r="D799" s="94"/>
      <c r="E799" s="95"/>
      <c r="F799" s="96">
        <v>44469</v>
      </c>
      <c r="G799" s="94"/>
      <c r="H799" s="110">
        <v>152</v>
      </c>
      <c r="I799" s="111">
        <v>-409.31999999999994</v>
      </c>
    </row>
    <row r="800" spans="1:9" x14ac:dyDescent="0.25">
      <c r="A800" s="92" t="s">
        <v>2533</v>
      </c>
      <c r="B800" s="93" t="s">
        <v>2534</v>
      </c>
      <c r="C800" s="94"/>
      <c r="D800" s="94"/>
      <c r="E800" s="95"/>
      <c r="F800" s="96">
        <v>44743</v>
      </c>
      <c r="G800" s="94"/>
      <c r="H800" s="110">
        <v>154</v>
      </c>
      <c r="I800" s="111">
        <v>22.90000000000002</v>
      </c>
    </row>
    <row r="801" spans="1:9" x14ac:dyDescent="0.25">
      <c r="A801" s="92" t="s">
        <v>3577</v>
      </c>
      <c r="B801" s="93" t="s">
        <v>3578</v>
      </c>
      <c r="C801" s="94"/>
      <c r="D801" s="94"/>
      <c r="E801" s="95"/>
      <c r="F801" s="96">
        <v>44408</v>
      </c>
      <c r="G801" s="94"/>
      <c r="H801" s="110">
        <v>154</v>
      </c>
      <c r="I801" s="111">
        <v>-898.99999999999955</v>
      </c>
    </row>
    <row r="802" spans="1:9" x14ac:dyDescent="0.25">
      <c r="A802" s="97" t="s">
        <v>1038</v>
      </c>
      <c r="B802" s="98" t="s">
        <v>1039</v>
      </c>
      <c r="C802" s="47"/>
      <c r="D802" s="47"/>
      <c r="E802" s="48"/>
      <c r="F802" s="99">
        <v>44134</v>
      </c>
      <c r="G802" s="47"/>
      <c r="H802" s="112">
        <v>155</v>
      </c>
      <c r="I802" s="113">
        <v>-2205.1999999999998</v>
      </c>
    </row>
    <row r="803" spans="1:9" x14ac:dyDescent="0.25">
      <c r="A803" s="97" t="s">
        <v>3753</v>
      </c>
      <c r="B803" s="98" t="s">
        <v>3754</v>
      </c>
      <c r="C803" s="47"/>
      <c r="D803" s="47"/>
      <c r="E803" s="48"/>
      <c r="F803" s="99">
        <v>44499</v>
      </c>
      <c r="G803" s="47"/>
      <c r="H803" s="112">
        <v>158</v>
      </c>
      <c r="I803" s="113">
        <v>-93.000000000000028</v>
      </c>
    </row>
    <row r="804" spans="1:9" x14ac:dyDescent="0.25">
      <c r="A804" s="97" t="s">
        <v>3911</v>
      </c>
      <c r="B804" s="98" t="s">
        <v>3912</v>
      </c>
      <c r="C804" s="47"/>
      <c r="D804" s="47"/>
      <c r="E804" s="48"/>
      <c r="F804" s="99">
        <v>44409</v>
      </c>
      <c r="G804" s="47"/>
      <c r="H804" s="112">
        <v>159</v>
      </c>
      <c r="I804" s="113">
        <v>-585.39999999999975</v>
      </c>
    </row>
    <row r="805" spans="1:9" x14ac:dyDescent="0.25">
      <c r="A805" s="92" t="s">
        <v>2543</v>
      </c>
      <c r="B805" s="93" t="s">
        <v>2544</v>
      </c>
      <c r="C805" s="94"/>
      <c r="D805" s="94"/>
      <c r="E805" s="95"/>
      <c r="F805" s="96">
        <v>44287</v>
      </c>
      <c r="G805" s="94"/>
      <c r="H805" s="110">
        <v>161</v>
      </c>
      <c r="I805" s="111">
        <v>-3.8199999999999985</v>
      </c>
    </row>
    <row r="806" spans="1:9" x14ac:dyDescent="0.25">
      <c r="A806" s="92" t="s">
        <v>3547</v>
      </c>
      <c r="B806" s="93" t="s">
        <v>3548</v>
      </c>
      <c r="C806" s="94"/>
      <c r="D806" s="94"/>
      <c r="E806" s="95"/>
      <c r="F806" s="96">
        <v>44408</v>
      </c>
      <c r="G806" s="94"/>
      <c r="H806" s="110">
        <v>161</v>
      </c>
      <c r="I806" s="111">
        <v>-155.82</v>
      </c>
    </row>
    <row r="807" spans="1:9" x14ac:dyDescent="0.25">
      <c r="A807" s="97" t="s">
        <v>3917</v>
      </c>
      <c r="B807" s="98" t="s">
        <v>3918</v>
      </c>
      <c r="C807" s="47"/>
      <c r="D807" s="47"/>
      <c r="E807" s="48"/>
      <c r="F807" s="99">
        <v>44926</v>
      </c>
      <c r="G807" s="47"/>
      <c r="H807" s="112">
        <v>161</v>
      </c>
      <c r="I807" s="113">
        <v>-248.40000000000006</v>
      </c>
    </row>
    <row r="808" spans="1:9" x14ac:dyDescent="0.25">
      <c r="A808" s="92" t="s">
        <v>4561</v>
      </c>
      <c r="B808" s="93" t="s">
        <v>4562</v>
      </c>
      <c r="C808" s="94"/>
      <c r="D808" s="94"/>
      <c r="E808" s="95"/>
      <c r="F808" s="96">
        <v>44377</v>
      </c>
      <c r="G808" s="94"/>
      <c r="H808" s="110">
        <v>162</v>
      </c>
      <c r="I808" s="111">
        <v>-6.61</v>
      </c>
    </row>
    <row r="809" spans="1:9" x14ac:dyDescent="0.25">
      <c r="A809" s="97" t="s">
        <v>541</v>
      </c>
      <c r="B809" s="98" t="s">
        <v>542</v>
      </c>
      <c r="C809" s="47"/>
      <c r="D809" s="47"/>
      <c r="E809" s="48"/>
      <c r="F809" s="99">
        <v>44255</v>
      </c>
      <c r="G809" s="47"/>
      <c r="H809" s="112">
        <v>163.75</v>
      </c>
      <c r="I809" s="113">
        <v>84.329999999999984</v>
      </c>
    </row>
    <row r="810" spans="1:9" x14ac:dyDescent="0.25">
      <c r="A810" s="97" t="s">
        <v>1334</v>
      </c>
      <c r="B810" s="98" t="s">
        <v>1335</v>
      </c>
      <c r="C810" s="47"/>
      <c r="D810" s="47"/>
      <c r="E810" s="48"/>
      <c r="F810" s="99">
        <v>44013</v>
      </c>
      <c r="G810" s="47"/>
      <c r="H810" s="112">
        <v>164</v>
      </c>
      <c r="I810" s="113">
        <v>666.95</v>
      </c>
    </row>
    <row r="811" spans="1:9" x14ac:dyDescent="0.25">
      <c r="A811" s="92" t="s">
        <v>2259</v>
      </c>
      <c r="B811" s="93" t="s">
        <v>2260</v>
      </c>
      <c r="C811" s="94"/>
      <c r="D811" s="94"/>
      <c r="E811" s="95"/>
      <c r="F811" s="96">
        <v>44165</v>
      </c>
      <c r="G811" s="94"/>
      <c r="H811" s="110">
        <v>164</v>
      </c>
      <c r="I811" s="111">
        <v>54.95</v>
      </c>
    </row>
    <row r="812" spans="1:9" x14ac:dyDescent="0.25">
      <c r="A812" s="92" t="s">
        <v>4503</v>
      </c>
      <c r="B812" s="93" t="s">
        <v>4504</v>
      </c>
      <c r="C812" s="94"/>
      <c r="D812" s="94"/>
      <c r="E812" s="95"/>
      <c r="F812" s="96">
        <v>44196</v>
      </c>
      <c r="G812" s="94"/>
      <c r="H812" s="110">
        <v>164</v>
      </c>
      <c r="I812" s="111">
        <v>-277.01000000000005</v>
      </c>
    </row>
    <row r="813" spans="1:9" x14ac:dyDescent="0.25">
      <c r="A813" s="97" t="s">
        <v>4223</v>
      </c>
      <c r="B813" s="98" t="s">
        <v>4224</v>
      </c>
      <c r="C813" s="47"/>
      <c r="D813" s="47"/>
      <c r="E813" s="48"/>
      <c r="F813" s="99">
        <v>44469</v>
      </c>
      <c r="G813" s="47"/>
      <c r="H813" s="112">
        <v>164.2</v>
      </c>
      <c r="I813" s="113">
        <v>-68.499999999999986</v>
      </c>
    </row>
    <row r="814" spans="1:9" x14ac:dyDescent="0.25">
      <c r="A814" s="92" t="s">
        <v>543</v>
      </c>
      <c r="B814" s="93" t="s">
        <v>544</v>
      </c>
      <c r="C814" s="94"/>
      <c r="D814" s="94"/>
      <c r="E814" s="95"/>
      <c r="F814" s="96">
        <v>44104</v>
      </c>
      <c r="G814" s="94"/>
      <c r="H814" s="110">
        <v>165</v>
      </c>
      <c r="I814" s="111">
        <v>3.4199999999999982</v>
      </c>
    </row>
    <row r="815" spans="1:9" x14ac:dyDescent="0.25">
      <c r="A815" s="92" t="s">
        <v>775</v>
      </c>
      <c r="B815" s="93" t="s">
        <v>776</v>
      </c>
      <c r="C815" s="94"/>
      <c r="D815" s="94"/>
      <c r="E815" s="95"/>
      <c r="F815" s="96">
        <v>44165</v>
      </c>
      <c r="G815" s="94"/>
      <c r="H815" s="110">
        <v>165</v>
      </c>
      <c r="I815" s="111">
        <v>-63</v>
      </c>
    </row>
    <row r="816" spans="1:9" x14ac:dyDescent="0.25">
      <c r="A816" s="92" t="s">
        <v>2583</v>
      </c>
      <c r="B816" s="93" t="s">
        <v>2584</v>
      </c>
      <c r="C816" s="94"/>
      <c r="D816" s="94"/>
      <c r="E816" s="95"/>
      <c r="F816" s="96">
        <v>44499</v>
      </c>
      <c r="G816" s="94"/>
      <c r="H816" s="110">
        <v>165</v>
      </c>
      <c r="I816" s="111">
        <v>-30.700000000000003</v>
      </c>
    </row>
    <row r="817" spans="1:9" x14ac:dyDescent="0.25">
      <c r="A817" s="97" t="s">
        <v>3047</v>
      </c>
      <c r="B817" s="98" t="s">
        <v>3048</v>
      </c>
      <c r="C817" s="47"/>
      <c r="D817" s="47"/>
      <c r="E817" s="48"/>
      <c r="F817" s="99">
        <v>44230</v>
      </c>
      <c r="G817" s="47"/>
      <c r="H817" s="112">
        <v>165</v>
      </c>
      <c r="I817" s="113">
        <v>-26.879999999999995</v>
      </c>
    </row>
    <row r="818" spans="1:9" x14ac:dyDescent="0.25">
      <c r="A818" s="97" t="s">
        <v>3745</v>
      </c>
      <c r="B818" s="98" t="s">
        <v>3746</v>
      </c>
      <c r="C818" s="47"/>
      <c r="D818" s="47"/>
      <c r="E818" s="48"/>
      <c r="F818" s="99">
        <v>44469</v>
      </c>
      <c r="G818" s="47"/>
      <c r="H818" s="112">
        <v>167</v>
      </c>
      <c r="I818" s="113">
        <v>-200.40000000000009</v>
      </c>
    </row>
    <row r="819" spans="1:9" x14ac:dyDescent="0.25">
      <c r="A819" s="97" t="s">
        <v>1294</v>
      </c>
      <c r="B819" s="98" t="s">
        <v>1295</v>
      </c>
      <c r="C819" s="47"/>
      <c r="D819" s="47"/>
      <c r="E819" s="48"/>
      <c r="F819" s="99">
        <v>44133</v>
      </c>
      <c r="G819" s="47"/>
      <c r="H819" s="112">
        <v>167.9</v>
      </c>
      <c r="I819" s="113">
        <v>-222.75</v>
      </c>
    </row>
    <row r="820" spans="1:9" x14ac:dyDescent="0.25">
      <c r="A820" s="92" t="s">
        <v>913</v>
      </c>
      <c r="B820" s="93" t="s">
        <v>914</v>
      </c>
      <c r="C820" s="94"/>
      <c r="D820" s="94"/>
      <c r="E820" s="95"/>
      <c r="F820" s="96">
        <v>44408</v>
      </c>
      <c r="G820" s="94"/>
      <c r="H820" s="110">
        <v>168</v>
      </c>
      <c r="I820" s="111">
        <v>-170.95999999999998</v>
      </c>
    </row>
    <row r="821" spans="1:9" x14ac:dyDescent="0.25">
      <c r="A821" s="97" t="s">
        <v>2549</v>
      </c>
      <c r="B821" s="98" t="s">
        <v>2550</v>
      </c>
      <c r="C821" s="47"/>
      <c r="D821" s="47"/>
      <c r="E821" s="48"/>
      <c r="F821" s="99">
        <v>44469</v>
      </c>
      <c r="G821" s="47"/>
      <c r="H821" s="112">
        <v>168</v>
      </c>
      <c r="I821" s="113">
        <v>-189.32999999999996</v>
      </c>
    </row>
    <row r="822" spans="1:9" x14ac:dyDescent="0.25">
      <c r="A822" s="92" t="s">
        <v>3721</v>
      </c>
      <c r="B822" s="93" t="s">
        <v>3722</v>
      </c>
      <c r="C822" s="94"/>
      <c r="D822" s="94"/>
      <c r="E822" s="95"/>
      <c r="F822" s="96">
        <v>44530</v>
      </c>
      <c r="G822" s="94"/>
      <c r="H822" s="110">
        <v>168</v>
      </c>
      <c r="I822" s="111">
        <v>-137.16</v>
      </c>
    </row>
    <row r="823" spans="1:9" x14ac:dyDescent="0.25">
      <c r="A823" s="97" t="s">
        <v>175</v>
      </c>
      <c r="B823" s="98" t="s">
        <v>176</v>
      </c>
      <c r="C823" s="47"/>
      <c r="D823" s="47"/>
      <c r="E823" s="48"/>
      <c r="F823" s="99">
        <v>44182</v>
      </c>
      <c r="G823" s="47"/>
      <c r="H823" s="112">
        <v>169</v>
      </c>
      <c r="I823" s="113">
        <v>11.000000000000004</v>
      </c>
    </row>
    <row r="824" spans="1:9" x14ac:dyDescent="0.25">
      <c r="A824" s="92" t="s">
        <v>2529</v>
      </c>
      <c r="B824" s="93" t="s">
        <v>2530</v>
      </c>
      <c r="C824" s="94"/>
      <c r="D824" s="94"/>
      <c r="E824" s="95"/>
      <c r="F824" s="96">
        <v>44228</v>
      </c>
      <c r="G824" s="94"/>
      <c r="H824" s="110">
        <v>170</v>
      </c>
      <c r="I824" s="111">
        <v>-3.8199999999999985</v>
      </c>
    </row>
    <row r="825" spans="1:9" x14ac:dyDescent="0.25">
      <c r="A825" s="97" t="s">
        <v>3939</v>
      </c>
      <c r="B825" s="98" t="s">
        <v>3940</v>
      </c>
      <c r="C825" s="47"/>
      <c r="D825" s="47"/>
      <c r="E825" s="48"/>
      <c r="F825" s="99">
        <v>44439</v>
      </c>
      <c r="G825" s="47"/>
      <c r="H825" s="112">
        <v>171</v>
      </c>
      <c r="I825" s="113">
        <v>-531.5999999999998</v>
      </c>
    </row>
    <row r="826" spans="1:9" x14ac:dyDescent="0.25">
      <c r="A826" s="97" t="s">
        <v>2685</v>
      </c>
      <c r="B826" s="98" t="s">
        <v>2686</v>
      </c>
      <c r="C826" s="47"/>
      <c r="D826" s="47"/>
      <c r="E826" s="48"/>
      <c r="F826" s="99">
        <v>44865</v>
      </c>
      <c r="G826" s="47"/>
      <c r="H826" s="112">
        <v>172</v>
      </c>
      <c r="I826" s="113">
        <v>-72.240000000000009</v>
      </c>
    </row>
    <row r="827" spans="1:9" x14ac:dyDescent="0.25">
      <c r="A827" s="92" t="s">
        <v>3751</v>
      </c>
      <c r="B827" s="93" t="s">
        <v>3752</v>
      </c>
      <c r="C827" s="94"/>
      <c r="D827" s="94"/>
      <c r="E827" s="95"/>
      <c r="F827" s="96">
        <v>44469</v>
      </c>
      <c r="G827" s="94"/>
      <c r="H827" s="110">
        <v>172</v>
      </c>
      <c r="I827" s="111">
        <v>-284.25</v>
      </c>
    </row>
    <row r="828" spans="1:9" x14ac:dyDescent="0.25">
      <c r="A828" s="97" t="s">
        <v>4305</v>
      </c>
      <c r="B828" s="98" t="s">
        <v>4306</v>
      </c>
      <c r="C828" s="47"/>
      <c r="D828" s="47"/>
      <c r="E828" s="48"/>
      <c r="F828" s="99">
        <v>44165</v>
      </c>
      <c r="G828" s="47"/>
      <c r="H828" s="112">
        <v>172</v>
      </c>
      <c r="I828" s="113">
        <v>-21.330000000000005</v>
      </c>
    </row>
    <row r="829" spans="1:9" x14ac:dyDescent="0.25">
      <c r="A829" s="92" t="s">
        <v>4341</v>
      </c>
      <c r="B829" s="93" t="s">
        <v>4342</v>
      </c>
      <c r="C829" s="94"/>
      <c r="D829" s="94"/>
      <c r="E829" s="95"/>
      <c r="F829" s="96">
        <v>44561</v>
      </c>
      <c r="G829" s="94"/>
      <c r="H829" s="110">
        <v>172</v>
      </c>
      <c r="I829" s="111">
        <v>-62.3</v>
      </c>
    </row>
    <row r="830" spans="1:9" x14ac:dyDescent="0.25">
      <c r="A830" s="92" t="s">
        <v>3573</v>
      </c>
      <c r="B830" s="93" t="s">
        <v>3574</v>
      </c>
      <c r="C830" s="94"/>
      <c r="D830" s="94"/>
      <c r="E830" s="95"/>
      <c r="F830" s="96">
        <v>44500</v>
      </c>
      <c r="G830" s="94"/>
      <c r="H830" s="110">
        <v>173</v>
      </c>
      <c r="I830" s="111">
        <v>-508.45</v>
      </c>
    </row>
    <row r="831" spans="1:9" x14ac:dyDescent="0.25">
      <c r="A831" s="97" t="s">
        <v>3643</v>
      </c>
      <c r="B831" s="98" t="s">
        <v>3644</v>
      </c>
      <c r="C831" s="47"/>
      <c r="D831" s="47"/>
      <c r="E831" s="48"/>
      <c r="F831" s="99">
        <v>44469</v>
      </c>
      <c r="G831" s="47"/>
      <c r="H831" s="112">
        <v>173</v>
      </c>
      <c r="I831" s="113">
        <v>-438.4</v>
      </c>
    </row>
    <row r="832" spans="1:9" x14ac:dyDescent="0.25">
      <c r="A832" s="92" t="s">
        <v>3927</v>
      </c>
      <c r="B832" s="93" t="s">
        <v>3928</v>
      </c>
      <c r="C832" s="94"/>
      <c r="D832" s="94"/>
      <c r="E832" s="95"/>
      <c r="F832" s="96">
        <v>44347</v>
      </c>
      <c r="G832" s="94"/>
      <c r="H832" s="110">
        <v>174</v>
      </c>
      <c r="I832" s="111">
        <v>-558.59999999999991</v>
      </c>
    </row>
    <row r="833" spans="1:9" x14ac:dyDescent="0.25">
      <c r="A833" s="97" t="s">
        <v>3193</v>
      </c>
      <c r="B833" s="98" t="s">
        <v>3194</v>
      </c>
      <c r="C833" s="47"/>
      <c r="D833" s="47"/>
      <c r="E833" s="48"/>
      <c r="F833" s="99">
        <v>44286</v>
      </c>
      <c r="G833" s="47"/>
      <c r="H833" s="112">
        <v>175</v>
      </c>
      <c r="I833" s="113">
        <v>-36</v>
      </c>
    </row>
    <row r="834" spans="1:9" x14ac:dyDescent="0.25">
      <c r="A834" s="92" t="s">
        <v>2561</v>
      </c>
      <c r="B834" s="93" t="s">
        <v>2562</v>
      </c>
      <c r="C834" s="94"/>
      <c r="D834" s="94"/>
      <c r="E834" s="95"/>
      <c r="F834" s="96">
        <v>44593</v>
      </c>
      <c r="G834" s="94"/>
      <c r="H834" s="110">
        <v>176</v>
      </c>
      <c r="I834" s="111">
        <v>-32.01</v>
      </c>
    </row>
    <row r="835" spans="1:9" x14ac:dyDescent="0.25">
      <c r="A835" s="97" t="s">
        <v>991</v>
      </c>
      <c r="B835" s="98" t="s">
        <v>992</v>
      </c>
      <c r="C835" s="47"/>
      <c r="D835" s="47"/>
      <c r="E835" s="48"/>
      <c r="F835" s="99">
        <v>43831</v>
      </c>
      <c r="G835" s="47"/>
      <c r="H835" s="112">
        <v>177</v>
      </c>
      <c r="I835" s="113">
        <v>-258.06</v>
      </c>
    </row>
    <row r="836" spans="1:9" x14ac:dyDescent="0.25">
      <c r="A836" s="92" t="s">
        <v>1470</v>
      </c>
      <c r="B836" s="93" t="s">
        <v>1471</v>
      </c>
      <c r="C836" s="94"/>
      <c r="D836" s="94"/>
      <c r="E836" s="95"/>
      <c r="F836" s="96">
        <v>44196</v>
      </c>
      <c r="G836" s="94"/>
      <c r="H836" s="110">
        <v>178</v>
      </c>
      <c r="I836" s="111">
        <v>-262.68000000000006</v>
      </c>
    </row>
    <row r="837" spans="1:9" x14ac:dyDescent="0.25">
      <c r="A837" s="97" t="s">
        <v>2991</v>
      </c>
      <c r="B837" s="98" t="s">
        <v>2992</v>
      </c>
      <c r="C837" s="47"/>
      <c r="D837" s="47"/>
      <c r="E837" s="48"/>
      <c r="F837" s="99">
        <v>44227</v>
      </c>
      <c r="G837" s="47"/>
      <c r="H837" s="112">
        <v>178</v>
      </c>
      <c r="I837" s="113">
        <v>3</v>
      </c>
    </row>
    <row r="838" spans="1:9" x14ac:dyDescent="0.25">
      <c r="A838" s="97" t="s">
        <v>4587</v>
      </c>
      <c r="B838" s="98" t="s">
        <v>4588</v>
      </c>
      <c r="C838" s="47"/>
      <c r="D838" s="47"/>
      <c r="E838" s="48"/>
      <c r="F838" s="99">
        <v>44560</v>
      </c>
      <c r="G838" s="47"/>
      <c r="H838" s="112">
        <v>178</v>
      </c>
      <c r="I838" s="113">
        <v>-314.7999999999999</v>
      </c>
    </row>
    <row r="839" spans="1:9" x14ac:dyDescent="0.25">
      <c r="A839" s="97" t="s">
        <v>1586</v>
      </c>
      <c r="B839" s="98" t="s">
        <v>1587</v>
      </c>
      <c r="C839" s="47"/>
      <c r="D839" s="47"/>
      <c r="E839" s="48"/>
      <c r="F839" s="99">
        <v>44895</v>
      </c>
      <c r="G839" s="47"/>
      <c r="H839" s="112">
        <v>179</v>
      </c>
      <c r="I839" s="113">
        <v>-3.58</v>
      </c>
    </row>
    <row r="840" spans="1:9" x14ac:dyDescent="0.25">
      <c r="A840" s="97" t="s">
        <v>4467</v>
      </c>
      <c r="B840" s="98" t="s">
        <v>4468</v>
      </c>
      <c r="C840" s="47"/>
      <c r="D840" s="47"/>
      <c r="E840" s="48"/>
      <c r="F840" s="99">
        <v>44377</v>
      </c>
      <c r="G840" s="47"/>
      <c r="H840" s="112">
        <v>179</v>
      </c>
      <c r="I840" s="113">
        <v>-95.1</v>
      </c>
    </row>
    <row r="841" spans="1:9" x14ac:dyDescent="0.25">
      <c r="A841" s="92" t="s">
        <v>439</v>
      </c>
      <c r="B841" s="93" t="s">
        <v>440</v>
      </c>
      <c r="C841" s="94"/>
      <c r="D841" s="94"/>
      <c r="E841" s="95"/>
      <c r="F841" s="96">
        <v>43831</v>
      </c>
      <c r="G841" s="94"/>
      <c r="H841" s="110">
        <v>181</v>
      </c>
      <c r="I841" s="111">
        <v>-24.28</v>
      </c>
    </row>
    <row r="842" spans="1:9" x14ac:dyDescent="0.25">
      <c r="A842" s="97" t="s">
        <v>2385</v>
      </c>
      <c r="B842" s="98" t="s">
        <v>2386</v>
      </c>
      <c r="C842" s="47"/>
      <c r="D842" s="47"/>
      <c r="E842" s="48"/>
      <c r="F842" s="99">
        <v>44439</v>
      </c>
      <c r="G842" s="47"/>
      <c r="H842" s="112">
        <v>181</v>
      </c>
      <c r="I842" s="113">
        <v>12.990000000000002</v>
      </c>
    </row>
    <row r="843" spans="1:9" x14ac:dyDescent="0.25">
      <c r="A843" s="92" t="s">
        <v>3523</v>
      </c>
      <c r="B843" s="93" t="s">
        <v>3524</v>
      </c>
      <c r="C843" s="94"/>
      <c r="D843" s="94"/>
      <c r="E843" s="95"/>
      <c r="F843" s="96">
        <v>43833</v>
      </c>
      <c r="G843" s="94"/>
      <c r="H843" s="110">
        <v>181</v>
      </c>
      <c r="I843" s="111">
        <v>-121.47000000000001</v>
      </c>
    </row>
    <row r="844" spans="1:9" x14ac:dyDescent="0.25">
      <c r="A844" s="97" t="s">
        <v>1172</v>
      </c>
      <c r="B844" s="98" t="s">
        <v>1173</v>
      </c>
      <c r="C844" s="47"/>
      <c r="D844" s="47"/>
      <c r="E844" s="48"/>
      <c r="F844" s="99">
        <v>44075</v>
      </c>
      <c r="G844" s="47"/>
      <c r="H844" s="112">
        <v>182</v>
      </c>
      <c r="I844" s="113">
        <v>186.7</v>
      </c>
    </row>
    <row r="845" spans="1:9" x14ac:dyDescent="0.25">
      <c r="A845" s="92" t="s">
        <v>1274</v>
      </c>
      <c r="B845" s="93" t="s">
        <v>1275</v>
      </c>
      <c r="C845" s="94"/>
      <c r="D845" s="94"/>
      <c r="E845" s="95"/>
      <c r="F845" s="96">
        <v>44044</v>
      </c>
      <c r="G845" s="94"/>
      <c r="H845" s="110">
        <v>184</v>
      </c>
      <c r="I845" s="111">
        <v>-27.700000000000031</v>
      </c>
    </row>
    <row r="846" spans="1:9" x14ac:dyDescent="0.25">
      <c r="A846" s="97" t="s">
        <v>2749</v>
      </c>
      <c r="B846" s="98" t="s">
        <v>2750</v>
      </c>
      <c r="C846" s="47"/>
      <c r="D846" s="47"/>
      <c r="E846" s="48"/>
      <c r="F846" s="99">
        <v>44469</v>
      </c>
      <c r="G846" s="47"/>
      <c r="H846" s="112">
        <v>184</v>
      </c>
      <c r="I846" s="113">
        <v>-67.259999999999991</v>
      </c>
    </row>
    <row r="847" spans="1:9" x14ac:dyDescent="0.25">
      <c r="A847" s="97" t="s">
        <v>743</v>
      </c>
      <c r="B847" s="98" t="s">
        <v>744</v>
      </c>
      <c r="C847" s="47"/>
      <c r="D847" s="47"/>
      <c r="E847" s="48"/>
      <c r="F847" s="99">
        <v>44226</v>
      </c>
      <c r="G847" s="47"/>
      <c r="H847" s="112">
        <v>187</v>
      </c>
      <c r="I847" s="113">
        <v>-11.820000000000004</v>
      </c>
    </row>
    <row r="848" spans="1:9" x14ac:dyDescent="0.25">
      <c r="A848" s="92" t="s">
        <v>4577</v>
      </c>
      <c r="B848" s="93" t="s">
        <v>4578</v>
      </c>
      <c r="C848" s="94"/>
      <c r="D848" s="94"/>
      <c r="E848" s="95"/>
      <c r="F848" s="96">
        <v>44499</v>
      </c>
      <c r="G848" s="94"/>
      <c r="H848" s="110">
        <v>188.3</v>
      </c>
      <c r="I848" s="111">
        <v>-76.399999999999991</v>
      </c>
    </row>
    <row r="849" spans="1:9" x14ac:dyDescent="0.25">
      <c r="A849" s="92" t="s">
        <v>4269</v>
      </c>
      <c r="B849" s="93" t="s">
        <v>4270</v>
      </c>
      <c r="C849" s="94"/>
      <c r="D849" s="94"/>
      <c r="E849" s="95"/>
      <c r="F849" s="96">
        <v>44561</v>
      </c>
      <c r="G849" s="94"/>
      <c r="H849" s="110">
        <v>189.63</v>
      </c>
      <c r="I849" s="111">
        <v>-18.169999999999987</v>
      </c>
    </row>
    <row r="850" spans="1:9" x14ac:dyDescent="0.25">
      <c r="A850" s="92" t="s">
        <v>2753</v>
      </c>
      <c r="B850" s="93" t="s">
        <v>2754</v>
      </c>
      <c r="C850" s="94"/>
      <c r="D850" s="94"/>
      <c r="E850" s="95"/>
      <c r="F850" s="96">
        <v>44469</v>
      </c>
      <c r="G850" s="94"/>
      <c r="H850" s="110">
        <v>190</v>
      </c>
      <c r="I850" s="111">
        <v>-42.48</v>
      </c>
    </row>
    <row r="851" spans="1:9" x14ac:dyDescent="0.25">
      <c r="A851" s="97" t="s">
        <v>2745</v>
      </c>
      <c r="B851" s="98" t="s">
        <v>2746</v>
      </c>
      <c r="C851" s="47"/>
      <c r="D851" s="47"/>
      <c r="E851" s="48"/>
      <c r="F851" s="99">
        <v>44469</v>
      </c>
      <c r="G851" s="47"/>
      <c r="H851" s="112">
        <v>191</v>
      </c>
      <c r="I851" s="113">
        <v>-42.48</v>
      </c>
    </row>
    <row r="852" spans="1:9" x14ac:dyDescent="0.25">
      <c r="A852" s="97" t="s">
        <v>625</v>
      </c>
      <c r="B852" s="98" t="s">
        <v>626</v>
      </c>
      <c r="C852" s="47"/>
      <c r="D852" s="47"/>
      <c r="E852" s="48"/>
      <c r="F852" s="99">
        <v>44439</v>
      </c>
      <c r="G852" s="47"/>
      <c r="H852" s="112">
        <v>191.33</v>
      </c>
      <c r="I852" s="113">
        <v>-271</v>
      </c>
    </row>
    <row r="853" spans="1:9" x14ac:dyDescent="0.25">
      <c r="A853" s="97" t="s">
        <v>223</v>
      </c>
      <c r="B853" s="98" t="s">
        <v>224</v>
      </c>
      <c r="C853" s="47"/>
      <c r="D853" s="47"/>
      <c r="E853" s="48"/>
      <c r="F853" s="99">
        <v>43831</v>
      </c>
      <c r="G853" s="47"/>
      <c r="H853" s="112">
        <v>192</v>
      </c>
      <c r="I853" s="113">
        <v>-38.569999999999993</v>
      </c>
    </row>
    <row r="854" spans="1:9" x14ac:dyDescent="0.25">
      <c r="A854" s="92" t="s">
        <v>2371</v>
      </c>
      <c r="B854" s="93" t="s">
        <v>2372</v>
      </c>
      <c r="C854" s="94"/>
      <c r="D854" s="94"/>
      <c r="E854" s="95"/>
      <c r="F854" s="96">
        <v>44620</v>
      </c>
      <c r="G854" s="94"/>
      <c r="H854" s="110">
        <v>192</v>
      </c>
      <c r="I854" s="111">
        <v>0</v>
      </c>
    </row>
    <row r="855" spans="1:9" x14ac:dyDescent="0.25">
      <c r="A855" s="92" t="s">
        <v>177</v>
      </c>
      <c r="B855" s="93" t="s">
        <v>178</v>
      </c>
      <c r="C855" s="94"/>
      <c r="D855" s="94"/>
      <c r="E855" s="95"/>
      <c r="F855" s="96">
        <v>43951</v>
      </c>
      <c r="G855" s="94"/>
      <c r="H855" s="110">
        <v>192.58</v>
      </c>
      <c r="I855" s="111">
        <v>-1666.3999999999999</v>
      </c>
    </row>
    <row r="856" spans="1:9" x14ac:dyDescent="0.25">
      <c r="A856" s="97" t="s">
        <v>3423</v>
      </c>
      <c r="B856" s="98" t="s">
        <v>3424</v>
      </c>
      <c r="C856" s="47"/>
      <c r="D856" s="47"/>
      <c r="E856" s="48"/>
      <c r="F856" s="99">
        <v>43833</v>
      </c>
      <c r="G856" s="47"/>
      <c r="H856" s="112">
        <v>194</v>
      </c>
      <c r="I856" s="113">
        <v>-57.76</v>
      </c>
    </row>
    <row r="857" spans="1:9" x14ac:dyDescent="0.25">
      <c r="A857" s="97" t="s">
        <v>2817</v>
      </c>
      <c r="B857" s="98" t="s">
        <v>2818</v>
      </c>
      <c r="C857" s="47"/>
      <c r="D857" s="47"/>
      <c r="E857" s="48"/>
      <c r="F857" s="99">
        <v>44530</v>
      </c>
      <c r="G857" s="47"/>
      <c r="H857" s="112">
        <v>197.5</v>
      </c>
      <c r="I857" s="113">
        <v>18.639999999999986</v>
      </c>
    </row>
    <row r="858" spans="1:9" x14ac:dyDescent="0.25">
      <c r="A858" s="92" t="s">
        <v>993</v>
      </c>
      <c r="B858" s="93" t="s">
        <v>994</v>
      </c>
      <c r="C858" s="94"/>
      <c r="D858" s="94"/>
      <c r="E858" s="95"/>
      <c r="F858" s="96">
        <v>44186</v>
      </c>
      <c r="G858" s="94"/>
      <c r="H858" s="110">
        <v>200</v>
      </c>
      <c r="I858" s="111">
        <v>0</v>
      </c>
    </row>
    <row r="859" spans="1:9" x14ac:dyDescent="0.25">
      <c r="A859" s="92" t="s">
        <v>1013</v>
      </c>
      <c r="B859" s="93" t="s">
        <v>1014</v>
      </c>
      <c r="C859" s="94"/>
      <c r="D859" s="94"/>
      <c r="E859" s="95"/>
      <c r="F859" s="96">
        <v>44681</v>
      </c>
      <c r="G859" s="94"/>
      <c r="H859" s="110">
        <v>200</v>
      </c>
      <c r="I859" s="111">
        <v>1.6000000000000005</v>
      </c>
    </row>
    <row r="860" spans="1:9" x14ac:dyDescent="0.25">
      <c r="A860" s="97" t="s">
        <v>2255</v>
      </c>
      <c r="B860" s="98" t="s">
        <v>2256</v>
      </c>
      <c r="C860" s="47"/>
      <c r="D860" s="47"/>
      <c r="E860" s="48"/>
      <c r="F860" s="99">
        <v>43833</v>
      </c>
      <c r="G860" s="47"/>
      <c r="H860" s="112">
        <v>200</v>
      </c>
      <c r="I860" s="113">
        <v>6.32</v>
      </c>
    </row>
    <row r="861" spans="1:9" x14ac:dyDescent="0.25">
      <c r="A861" s="97" t="s">
        <v>4177</v>
      </c>
      <c r="B861" s="98" t="s">
        <v>4178</v>
      </c>
      <c r="C861" s="47"/>
      <c r="D861" s="47"/>
      <c r="E861" s="48"/>
      <c r="F861" s="99">
        <v>43851</v>
      </c>
      <c r="G861" s="47"/>
      <c r="H861" s="112">
        <v>200</v>
      </c>
      <c r="I861" s="113">
        <v>0</v>
      </c>
    </row>
    <row r="862" spans="1:9" x14ac:dyDescent="0.25">
      <c r="A862" s="92" t="s">
        <v>4233</v>
      </c>
      <c r="B862" s="93" t="s">
        <v>4234</v>
      </c>
      <c r="C862" s="94"/>
      <c r="D862" s="94"/>
      <c r="E862" s="95"/>
      <c r="F862" s="96">
        <v>44530</v>
      </c>
      <c r="G862" s="94"/>
      <c r="H862" s="110">
        <v>201</v>
      </c>
      <c r="I862" s="111">
        <v>-131.07</v>
      </c>
    </row>
    <row r="863" spans="1:9" x14ac:dyDescent="0.25">
      <c r="A863" s="97" t="s">
        <v>4507</v>
      </c>
      <c r="B863" s="98" t="s">
        <v>4508</v>
      </c>
      <c r="C863" s="47"/>
      <c r="D863" s="47"/>
      <c r="E863" s="48"/>
      <c r="F863" s="99">
        <v>44500</v>
      </c>
      <c r="G863" s="47"/>
      <c r="H863" s="112">
        <v>202.2</v>
      </c>
      <c r="I863" s="113">
        <v>-19.86</v>
      </c>
    </row>
    <row r="864" spans="1:9" x14ac:dyDescent="0.25">
      <c r="A864" s="92" t="s">
        <v>73</v>
      </c>
      <c r="B864" s="93" t="s">
        <v>74</v>
      </c>
      <c r="C864" s="94"/>
      <c r="D864" s="94"/>
      <c r="E864" s="95"/>
      <c r="F864" s="96">
        <v>44077</v>
      </c>
      <c r="G864" s="94"/>
      <c r="H864" s="110">
        <v>203</v>
      </c>
      <c r="I864" s="111">
        <v>-144.27000000000001</v>
      </c>
    </row>
    <row r="865" spans="1:9" x14ac:dyDescent="0.25">
      <c r="A865" s="97" t="s">
        <v>2859</v>
      </c>
      <c r="B865" s="98" t="s">
        <v>2860</v>
      </c>
      <c r="C865" s="47"/>
      <c r="D865" s="47"/>
      <c r="E865" s="48"/>
      <c r="F865" s="99">
        <v>44165</v>
      </c>
      <c r="G865" s="47"/>
      <c r="H865" s="112">
        <v>203.5</v>
      </c>
      <c r="I865" s="113">
        <v>-141.19999999999999</v>
      </c>
    </row>
    <row r="866" spans="1:9" x14ac:dyDescent="0.25">
      <c r="A866" s="97" t="s">
        <v>2395</v>
      </c>
      <c r="B866" s="98" t="s">
        <v>2396</v>
      </c>
      <c r="C866" s="47"/>
      <c r="D866" s="47"/>
      <c r="E866" s="48"/>
      <c r="F866" s="99">
        <v>44501</v>
      </c>
      <c r="G866" s="47"/>
      <c r="H866" s="112">
        <v>206</v>
      </c>
      <c r="I866" s="113">
        <v>-237.28000000000006</v>
      </c>
    </row>
    <row r="867" spans="1:9" x14ac:dyDescent="0.25">
      <c r="A867" s="97" t="s">
        <v>249</v>
      </c>
      <c r="B867" s="98" t="s">
        <v>250</v>
      </c>
      <c r="C867" s="47"/>
      <c r="D867" s="47"/>
      <c r="E867" s="48"/>
      <c r="F867" s="99">
        <v>43922</v>
      </c>
      <c r="G867" s="47"/>
      <c r="H867" s="112">
        <v>208</v>
      </c>
      <c r="I867" s="113">
        <v>-66.650000000000006</v>
      </c>
    </row>
    <row r="868" spans="1:9" x14ac:dyDescent="0.25">
      <c r="A868" s="97" t="s">
        <v>1785</v>
      </c>
      <c r="B868" s="98" t="s">
        <v>1786</v>
      </c>
      <c r="C868" s="47"/>
      <c r="D868" s="47"/>
      <c r="E868" s="48"/>
      <c r="F868" s="99">
        <v>43831</v>
      </c>
      <c r="G868" s="47"/>
      <c r="H868" s="112">
        <v>210</v>
      </c>
      <c r="I868" s="113">
        <v>-91.4</v>
      </c>
    </row>
    <row r="869" spans="1:9" x14ac:dyDescent="0.25">
      <c r="A869" s="92" t="s">
        <v>3555</v>
      </c>
      <c r="B869" s="93" t="s">
        <v>3556</v>
      </c>
      <c r="C869" s="94"/>
      <c r="D869" s="94"/>
      <c r="E869" s="95"/>
      <c r="F869" s="96">
        <v>44500</v>
      </c>
      <c r="G869" s="94"/>
      <c r="H869" s="110">
        <v>210</v>
      </c>
      <c r="I869" s="111">
        <v>-853.19999999999959</v>
      </c>
    </row>
    <row r="870" spans="1:9" x14ac:dyDescent="0.25">
      <c r="A870" s="92" t="s">
        <v>4455</v>
      </c>
      <c r="B870" s="93" t="s">
        <v>4456</v>
      </c>
      <c r="C870" s="94"/>
      <c r="D870" s="94"/>
      <c r="E870" s="95"/>
      <c r="F870" s="96">
        <v>44530</v>
      </c>
      <c r="G870" s="94"/>
      <c r="H870" s="110">
        <v>210</v>
      </c>
      <c r="I870" s="111">
        <v>-759.27000000000032</v>
      </c>
    </row>
    <row r="871" spans="1:9" x14ac:dyDescent="0.25">
      <c r="A871" s="97" t="s">
        <v>4525</v>
      </c>
      <c r="B871" s="98" t="s">
        <v>4526</v>
      </c>
      <c r="C871" s="47"/>
      <c r="D871" s="47"/>
      <c r="E871" s="48"/>
      <c r="F871" s="99">
        <v>44196</v>
      </c>
      <c r="G871" s="47"/>
      <c r="H871" s="112">
        <v>210.6</v>
      </c>
      <c r="I871" s="113">
        <v>-2291.7900000000004</v>
      </c>
    </row>
    <row r="872" spans="1:9" x14ac:dyDescent="0.25">
      <c r="A872" s="92" t="s">
        <v>989</v>
      </c>
      <c r="B872" s="93" t="s">
        <v>990</v>
      </c>
      <c r="C872" s="94"/>
      <c r="D872" s="94"/>
      <c r="E872" s="95"/>
      <c r="F872" s="96">
        <v>44059</v>
      </c>
      <c r="G872" s="94"/>
      <c r="H872" s="110">
        <v>211</v>
      </c>
      <c r="I872" s="111">
        <v>-189.75</v>
      </c>
    </row>
    <row r="873" spans="1:9" x14ac:dyDescent="0.25">
      <c r="A873" s="97" t="s">
        <v>2491</v>
      </c>
      <c r="B873" s="98" t="s">
        <v>2492</v>
      </c>
      <c r="C873" s="47"/>
      <c r="D873" s="47"/>
      <c r="E873" s="48"/>
      <c r="F873" s="99">
        <v>44469</v>
      </c>
      <c r="G873" s="47"/>
      <c r="H873" s="112">
        <v>215</v>
      </c>
      <c r="I873" s="113">
        <v>80.400000000000006</v>
      </c>
    </row>
    <row r="874" spans="1:9" x14ac:dyDescent="0.25">
      <c r="A874" s="97" t="s">
        <v>2627</v>
      </c>
      <c r="B874" s="98" t="s">
        <v>2628</v>
      </c>
      <c r="C874" s="47"/>
      <c r="D874" s="47"/>
      <c r="E874" s="48"/>
      <c r="F874" s="99">
        <v>44439</v>
      </c>
      <c r="G874" s="47"/>
      <c r="H874" s="112">
        <v>215</v>
      </c>
      <c r="I874" s="113">
        <v>-63.5</v>
      </c>
    </row>
    <row r="875" spans="1:9" x14ac:dyDescent="0.25">
      <c r="A875" s="92" t="s">
        <v>3227</v>
      </c>
      <c r="B875" s="93" t="s">
        <v>3228</v>
      </c>
      <c r="C875" s="94"/>
      <c r="D875" s="94"/>
      <c r="E875" s="95"/>
      <c r="F875" s="96">
        <v>44165</v>
      </c>
      <c r="G875" s="94"/>
      <c r="H875" s="110">
        <v>216</v>
      </c>
      <c r="I875" s="111">
        <v>-97.070000000000022</v>
      </c>
    </row>
    <row r="876" spans="1:9" x14ac:dyDescent="0.25">
      <c r="A876" s="92" t="s">
        <v>2823</v>
      </c>
      <c r="B876" s="93" t="s">
        <v>2824</v>
      </c>
      <c r="C876" s="94"/>
      <c r="D876" s="94"/>
      <c r="E876" s="95"/>
      <c r="F876" s="96">
        <v>44256</v>
      </c>
      <c r="G876" s="94"/>
      <c r="H876" s="110">
        <v>216.5</v>
      </c>
      <c r="I876" s="111">
        <v>-49.800000000000011</v>
      </c>
    </row>
    <row r="877" spans="1:9" x14ac:dyDescent="0.25">
      <c r="A877" s="92" t="s">
        <v>1282</v>
      </c>
      <c r="B877" s="93" t="s">
        <v>1283</v>
      </c>
      <c r="C877" s="94"/>
      <c r="D877" s="94"/>
      <c r="E877" s="95"/>
      <c r="F877" s="96">
        <v>43952</v>
      </c>
      <c r="G877" s="94"/>
      <c r="H877" s="110">
        <v>217</v>
      </c>
      <c r="I877" s="111">
        <v>68.700000000000017</v>
      </c>
    </row>
    <row r="878" spans="1:9" x14ac:dyDescent="0.25">
      <c r="A878" s="97" t="s">
        <v>3553</v>
      </c>
      <c r="B878" s="98" t="s">
        <v>3554</v>
      </c>
      <c r="C878" s="47"/>
      <c r="D878" s="47"/>
      <c r="E878" s="48"/>
      <c r="F878" s="99">
        <v>44469</v>
      </c>
      <c r="G878" s="47"/>
      <c r="H878" s="112">
        <v>217</v>
      </c>
      <c r="I878" s="113">
        <v>-154.18</v>
      </c>
    </row>
    <row r="879" spans="1:9" x14ac:dyDescent="0.25">
      <c r="A879" s="97" t="s">
        <v>153</v>
      </c>
      <c r="B879" s="98" t="s">
        <v>154</v>
      </c>
      <c r="C879" s="47"/>
      <c r="D879" s="47"/>
      <c r="E879" s="48"/>
      <c r="F879" s="99">
        <v>43833</v>
      </c>
      <c r="G879" s="47"/>
      <c r="H879" s="112">
        <v>218</v>
      </c>
      <c r="I879" s="113">
        <v>-93.94</v>
      </c>
    </row>
    <row r="880" spans="1:9" x14ac:dyDescent="0.25">
      <c r="A880" s="97" t="s">
        <v>2739</v>
      </c>
      <c r="B880" s="98" t="s">
        <v>2740</v>
      </c>
      <c r="C880" s="47"/>
      <c r="D880" s="47"/>
      <c r="E880" s="48"/>
      <c r="F880" s="99">
        <v>44499</v>
      </c>
      <c r="G880" s="47"/>
      <c r="H880" s="112">
        <v>221</v>
      </c>
      <c r="I880" s="113">
        <v>-1221.7200000000007</v>
      </c>
    </row>
    <row r="881" spans="1:9" x14ac:dyDescent="0.25">
      <c r="A881" s="97" t="s">
        <v>531</v>
      </c>
      <c r="B881" s="98" t="s">
        <v>532</v>
      </c>
      <c r="C881" s="47"/>
      <c r="D881" s="47"/>
      <c r="E881" s="48"/>
      <c r="F881" s="99">
        <v>44075</v>
      </c>
      <c r="G881" s="47"/>
      <c r="H881" s="112">
        <v>222</v>
      </c>
      <c r="I881" s="113">
        <v>-2.490000000000002</v>
      </c>
    </row>
    <row r="882" spans="1:9" x14ac:dyDescent="0.25">
      <c r="A882" s="92" t="s">
        <v>2629</v>
      </c>
      <c r="B882" s="93" t="s">
        <v>2630</v>
      </c>
      <c r="C882" s="94"/>
      <c r="D882" s="94"/>
      <c r="E882" s="95"/>
      <c r="F882" s="96">
        <v>44408</v>
      </c>
      <c r="G882" s="94"/>
      <c r="H882" s="110">
        <v>223</v>
      </c>
      <c r="I882" s="111">
        <v>-85</v>
      </c>
    </row>
    <row r="883" spans="1:9" x14ac:dyDescent="0.25">
      <c r="A883" s="92" t="s">
        <v>795</v>
      </c>
      <c r="B883" s="93" t="s">
        <v>796</v>
      </c>
      <c r="C883" s="94"/>
      <c r="D883" s="94"/>
      <c r="E883" s="95"/>
      <c r="F883" s="96">
        <v>44135</v>
      </c>
      <c r="G883" s="94"/>
      <c r="H883" s="110">
        <v>225</v>
      </c>
      <c r="I883" s="111">
        <v>-65.52</v>
      </c>
    </row>
    <row r="884" spans="1:9" x14ac:dyDescent="0.25">
      <c r="A884" s="97" t="s">
        <v>2247</v>
      </c>
      <c r="B884" s="98" t="s">
        <v>2248</v>
      </c>
      <c r="C884" s="47"/>
      <c r="D884" s="47"/>
      <c r="E884" s="48"/>
      <c r="F884" s="99">
        <v>43833</v>
      </c>
      <c r="G884" s="47"/>
      <c r="H884" s="112">
        <v>225</v>
      </c>
      <c r="I884" s="113">
        <v>14.7</v>
      </c>
    </row>
    <row r="885" spans="1:9" x14ac:dyDescent="0.25">
      <c r="A885" s="92" t="s">
        <v>3513</v>
      </c>
      <c r="B885" s="93" t="s">
        <v>3514</v>
      </c>
      <c r="C885" s="94"/>
      <c r="D885" s="94"/>
      <c r="E885" s="95"/>
      <c r="F885" s="96">
        <v>43833</v>
      </c>
      <c r="G885" s="94"/>
      <c r="H885" s="110">
        <v>225</v>
      </c>
      <c r="I885" s="111">
        <v>-644.29</v>
      </c>
    </row>
    <row r="886" spans="1:9" x14ac:dyDescent="0.25">
      <c r="A886" s="92" t="s">
        <v>4387</v>
      </c>
      <c r="B886" s="93" t="s">
        <v>4388</v>
      </c>
      <c r="C886" s="94"/>
      <c r="D886" s="94"/>
      <c r="E886" s="95"/>
      <c r="F886" s="96">
        <v>44561</v>
      </c>
      <c r="G886" s="94"/>
      <c r="H886" s="110">
        <v>226</v>
      </c>
      <c r="I886" s="111">
        <v>-40.159999999999997</v>
      </c>
    </row>
    <row r="887" spans="1:9" x14ac:dyDescent="0.25">
      <c r="A887" s="92" t="s">
        <v>83</v>
      </c>
      <c r="B887" s="93" t="s">
        <v>84</v>
      </c>
      <c r="C887" s="94"/>
      <c r="D887" s="94"/>
      <c r="E887" s="95"/>
      <c r="F887" s="96">
        <v>44436</v>
      </c>
      <c r="G887" s="94"/>
      <c r="H887" s="110">
        <v>228.90999999999997</v>
      </c>
      <c r="I887" s="111">
        <v>-3994.8800000000028</v>
      </c>
    </row>
    <row r="888" spans="1:9" x14ac:dyDescent="0.25">
      <c r="A888" s="97" t="s">
        <v>3221</v>
      </c>
      <c r="B888" s="98" t="s">
        <v>3222</v>
      </c>
      <c r="C888" s="47"/>
      <c r="D888" s="47"/>
      <c r="E888" s="48"/>
      <c r="F888" s="99">
        <v>44134</v>
      </c>
      <c r="G888" s="47"/>
      <c r="H888" s="112">
        <v>230</v>
      </c>
      <c r="I888" s="113">
        <v>39</v>
      </c>
    </row>
    <row r="889" spans="1:9" x14ac:dyDescent="0.25">
      <c r="A889" s="97" t="s">
        <v>2699</v>
      </c>
      <c r="B889" s="98" t="s">
        <v>2700</v>
      </c>
      <c r="C889" s="47"/>
      <c r="D889" s="47"/>
      <c r="E889" s="48"/>
      <c r="F889" s="99">
        <v>44469</v>
      </c>
      <c r="G889" s="47"/>
      <c r="H889" s="112">
        <v>231</v>
      </c>
      <c r="I889" s="113">
        <v>-59.399999999999984</v>
      </c>
    </row>
    <row r="890" spans="1:9" x14ac:dyDescent="0.25">
      <c r="A890" s="92" t="s">
        <v>3905</v>
      </c>
      <c r="B890" s="93" t="s">
        <v>3906</v>
      </c>
      <c r="C890" s="94"/>
      <c r="D890" s="94"/>
      <c r="E890" s="95"/>
      <c r="F890" s="96">
        <v>44439</v>
      </c>
      <c r="G890" s="94"/>
      <c r="H890" s="110">
        <v>232</v>
      </c>
      <c r="I890" s="111">
        <v>-173.60000000000005</v>
      </c>
    </row>
    <row r="891" spans="1:9" x14ac:dyDescent="0.25">
      <c r="A891" s="97" t="s">
        <v>297</v>
      </c>
      <c r="B891" s="98" t="s">
        <v>298</v>
      </c>
      <c r="C891" s="47"/>
      <c r="D891" s="47"/>
      <c r="E891" s="48"/>
      <c r="F891" s="99">
        <v>44712</v>
      </c>
      <c r="G891" s="47"/>
      <c r="H891" s="112">
        <v>233</v>
      </c>
      <c r="I891" s="113">
        <v>-7.48</v>
      </c>
    </row>
    <row r="892" spans="1:9" x14ac:dyDescent="0.25">
      <c r="A892" s="97" t="s">
        <v>2531</v>
      </c>
      <c r="B892" s="98" t="s">
        <v>2532</v>
      </c>
      <c r="C892" s="47"/>
      <c r="D892" s="47"/>
      <c r="E892" s="48"/>
      <c r="F892" s="99">
        <v>44408</v>
      </c>
      <c r="G892" s="47"/>
      <c r="H892" s="112">
        <v>235</v>
      </c>
      <c r="I892" s="113">
        <v>-3.8199999999999985</v>
      </c>
    </row>
    <row r="893" spans="1:9" x14ac:dyDescent="0.25">
      <c r="A893" s="97" t="s">
        <v>2717</v>
      </c>
      <c r="B893" s="98" t="s">
        <v>2718</v>
      </c>
      <c r="C893" s="47"/>
      <c r="D893" s="47"/>
      <c r="E893" s="48"/>
      <c r="F893" s="99">
        <v>44165</v>
      </c>
      <c r="G893" s="47"/>
      <c r="H893" s="112">
        <v>235</v>
      </c>
      <c r="I893" s="113">
        <v>-62.099999999999994</v>
      </c>
    </row>
    <row r="894" spans="1:9" x14ac:dyDescent="0.25">
      <c r="A894" s="97" t="s">
        <v>2487</v>
      </c>
      <c r="B894" s="98" t="s">
        <v>2488</v>
      </c>
      <c r="C894" s="47"/>
      <c r="D894" s="47"/>
      <c r="E894" s="48"/>
      <c r="F894" s="99">
        <v>44440</v>
      </c>
      <c r="G894" s="47"/>
      <c r="H894" s="112">
        <v>236</v>
      </c>
      <c r="I894" s="113">
        <v>-103.28999999999998</v>
      </c>
    </row>
    <row r="895" spans="1:9" x14ac:dyDescent="0.25">
      <c r="A895" s="97" t="s">
        <v>1034</v>
      </c>
      <c r="B895" s="98" t="s">
        <v>1035</v>
      </c>
      <c r="C895" s="47"/>
      <c r="D895" s="47"/>
      <c r="E895" s="48"/>
      <c r="F895" s="99">
        <v>44926</v>
      </c>
      <c r="G895" s="47"/>
      <c r="H895" s="112">
        <v>237</v>
      </c>
      <c r="I895" s="113">
        <v>-6161.4</v>
      </c>
    </row>
    <row r="896" spans="1:9" x14ac:dyDescent="0.25">
      <c r="A896" s="97" t="s">
        <v>535</v>
      </c>
      <c r="B896" s="98" t="s">
        <v>536</v>
      </c>
      <c r="C896" s="47"/>
      <c r="D896" s="47"/>
      <c r="E896" s="48"/>
      <c r="F896" s="99">
        <v>44166</v>
      </c>
      <c r="G896" s="47"/>
      <c r="H896" s="112">
        <v>238</v>
      </c>
      <c r="I896" s="113">
        <v>-268.91999999999996</v>
      </c>
    </row>
    <row r="897" spans="1:9" x14ac:dyDescent="0.25">
      <c r="A897" s="97" t="s">
        <v>293</v>
      </c>
      <c r="B897" s="98" t="s">
        <v>294</v>
      </c>
      <c r="C897" s="47"/>
      <c r="D897" s="47"/>
      <c r="E897" s="48"/>
      <c r="F897" s="99">
        <v>44377</v>
      </c>
      <c r="G897" s="47"/>
      <c r="H897" s="112">
        <v>239</v>
      </c>
      <c r="I897" s="113">
        <v>-278.30000000000007</v>
      </c>
    </row>
    <row r="898" spans="1:9" x14ac:dyDescent="0.25">
      <c r="A898" s="92" t="s">
        <v>1258</v>
      </c>
      <c r="B898" s="93" t="s">
        <v>1259</v>
      </c>
      <c r="C898" s="94"/>
      <c r="D898" s="94"/>
      <c r="E898" s="95"/>
      <c r="F898" s="96">
        <v>44075</v>
      </c>
      <c r="G898" s="94"/>
      <c r="H898" s="110">
        <v>239</v>
      </c>
      <c r="I898" s="111">
        <v>149</v>
      </c>
    </row>
    <row r="899" spans="1:9" x14ac:dyDescent="0.25">
      <c r="A899" s="97" t="s">
        <v>3511</v>
      </c>
      <c r="B899" s="98" t="s">
        <v>3512</v>
      </c>
      <c r="C899" s="47"/>
      <c r="D899" s="47"/>
      <c r="E899" s="48"/>
      <c r="F899" s="99">
        <v>43833</v>
      </c>
      <c r="G899" s="47"/>
      <c r="H899" s="112">
        <v>243</v>
      </c>
      <c r="I899" s="113">
        <v>-44.260000000000005</v>
      </c>
    </row>
    <row r="900" spans="1:9" x14ac:dyDescent="0.25">
      <c r="A900" s="97" t="s">
        <v>801</v>
      </c>
      <c r="B900" s="98" t="s">
        <v>802</v>
      </c>
      <c r="C900" s="47"/>
      <c r="D900" s="47"/>
      <c r="E900" s="48"/>
      <c r="F900" s="99">
        <v>44043</v>
      </c>
      <c r="G900" s="47"/>
      <c r="H900" s="112">
        <v>245</v>
      </c>
      <c r="I900" s="113">
        <v>-62.740000000000009</v>
      </c>
    </row>
    <row r="901" spans="1:9" x14ac:dyDescent="0.25">
      <c r="A901" s="97" t="s">
        <v>797</v>
      </c>
      <c r="B901" s="98" t="s">
        <v>798</v>
      </c>
      <c r="C901" s="47"/>
      <c r="D901" s="47"/>
      <c r="E901" s="48"/>
      <c r="F901" s="99">
        <v>44134</v>
      </c>
      <c r="G901" s="47"/>
      <c r="H901" s="112">
        <v>249</v>
      </c>
      <c r="I901" s="113">
        <v>-5.1299999999999955</v>
      </c>
    </row>
    <row r="902" spans="1:9" x14ac:dyDescent="0.25">
      <c r="A902" s="92" t="s">
        <v>3417</v>
      </c>
      <c r="B902" s="93" t="s">
        <v>3418</v>
      </c>
      <c r="C902" s="94"/>
      <c r="D902" s="94"/>
      <c r="E902" s="95"/>
      <c r="F902" s="96">
        <v>43833</v>
      </c>
      <c r="G902" s="94"/>
      <c r="H902" s="110">
        <v>249</v>
      </c>
      <c r="I902" s="111">
        <v>-10.139999999999997</v>
      </c>
    </row>
    <row r="903" spans="1:9" x14ac:dyDescent="0.25">
      <c r="A903" s="97" t="s">
        <v>3105</v>
      </c>
      <c r="B903" s="98" t="s">
        <v>3106</v>
      </c>
      <c r="C903" s="47"/>
      <c r="D903" s="47"/>
      <c r="E903" s="48"/>
      <c r="F903" s="99">
        <v>43981</v>
      </c>
      <c r="G903" s="47"/>
      <c r="H903" s="112">
        <v>251</v>
      </c>
      <c r="I903" s="113">
        <v>56</v>
      </c>
    </row>
    <row r="904" spans="1:9" x14ac:dyDescent="0.25">
      <c r="A904" s="92" t="s">
        <v>3703</v>
      </c>
      <c r="B904" s="93" t="s">
        <v>3704</v>
      </c>
      <c r="C904" s="94"/>
      <c r="D904" s="94"/>
      <c r="E904" s="95"/>
      <c r="F904" s="96">
        <v>44469</v>
      </c>
      <c r="G904" s="94"/>
      <c r="H904" s="110">
        <v>251</v>
      </c>
      <c r="I904" s="111">
        <v>-317.5</v>
      </c>
    </row>
    <row r="905" spans="1:9" x14ac:dyDescent="0.25">
      <c r="A905" s="92" t="s">
        <v>2849</v>
      </c>
      <c r="B905" s="93" t="s">
        <v>2850</v>
      </c>
      <c r="C905" s="94"/>
      <c r="D905" s="94"/>
      <c r="E905" s="95"/>
      <c r="F905" s="96">
        <v>44196</v>
      </c>
      <c r="G905" s="94"/>
      <c r="H905" s="110">
        <v>253</v>
      </c>
      <c r="I905" s="111">
        <v>15.340000000000003</v>
      </c>
    </row>
    <row r="906" spans="1:9" x14ac:dyDescent="0.25">
      <c r="A906" s="92" t="s">
        <v>3509</v>
      </c>
      <c r="B906" s="93" t="s">
        <v>3510</v>
      </c>
      <c r="C906" s="94"/>
      <c r="D906" s="94"/>
      <c r="E906" s="95"/>
      <c r="F906" s="96">
        <v>44226</v>
      </c>
      <c r="G906" s="94"/>
      <c r="H906" s="110">
        <v>256</v>
      </c>
      <c r="I906" s="111">
        <v>-15.18</v>
      </c>
    </row>
    <row r="907" spans="1:9" x14ac:dyDescent="0.25">
      <c r="A907" s="97" t="s">
        <v>4267</v>
      </c>
      <c r="B907" s="98" t="s">
        <v>4268</v>
      </c>
      <c r="C907" s="47"/>
      <c r="D907" s="47"/>
      <c r="E907" s="48"/>
      <c r="F907" s="99">
        <v>44561</v>
      </c>
      <c r="G907" s="47"/>
      <c r="H907" s="112">
        <v>256</v>
      </c>
      <c r="I907" s="113">
        <v>-48.429999999999993</v>
      </c>
    </row>
    <row r="908" spans="1:9" x14ac:dyDescent="0.25">
      <c r="A908" s="92" t="s">
        <v>1170</v>
      </c>
      <c r="B908" s="93" t="s">
        <v>1171</v>
      </c>
      <c r="C908" s="94"/>
      <c r="D908" s="94"/>
      <c r="E908" s="95"/>
      <c r="F908" s="96">
        <v>44044</v>
      </c>
      <c r="G908" s="94"/>
      <c r="H908" s="110">
        <v>265</v>
      </c>
      <c r="I908" s="111">
        <v>37.6</v>
      </c>
    </row>
    <row r="909" spans="1:9" x14ac:dyDescent="0.25">
      <c r="A909" s="92" t="s">
        <v>2779</v>
      </c>
      <c r="B909" s="93" t="s">
        <v>2780</v>
      </c>
      <c r="C909" s="94"/>
      <c r="D909" s="94"/>
      <c r="E909" s="95"/>
      <c r="F909" s="96">
        <v>44165</v>
      </c>
      <c r="G909" s="94"/>
      <c r="H909" s="110">
        <v>265.33</v>
      </c>
      <c r="I909" s="111">
        <v>-175.71</v>
      </c>
    </row>
    <row r="910" spans="1:9" x14ac:dyDescent="0.25">
      <c r="A910" s="97" t="s">
        <v>2473</v>
      </c>
      <c r="B910" s="98" t="s">
        <v>2474</v>
      </c>
      <c r="C910" s="47"/>
      <c r="D910" s="47"/>
      <c r="E910" s="48"/>
      <c r="F910" s="99">
        <v>44773</v>
      </c>
      <c r="G910" s="47"/>
      <c r="H910" s="112">
        <v>267</v>
      </c>
      <c r="I910" s="113">
        <v>-32.549999999999997</v>
      </c>
    </row>
    <row r="911" spans="1:9" x14ac:dyDescent="0.25">
      <c r="A911" s="92" t="s">
        <v>4221</v>
      </c>
      <c r="B911" s="93" t="s">
        <v>4222</v>
      </c>
      <c r="C911" s="94"/>
      <c r="D911" s="94"/>
      <c r="E911" s="95"/>
      <c r="F911" s="96">
        <v>44530</v>
      </c>
      <c r="G911" s="94"/>
      <c r="H911" s="110">
        <v>268.38</v>
      </c>
      <c r="I911" s="111">
        <v>-413.8599999999999</v>
      </c>
    </row>
    <row r="912" spans="1:9" x14ac:dyDescent="0.25">
      <c r="A912" s="92" t="s">
        <v>2397</v>
      </c>
      <c r="B912" s="93" t="s">
        <v>2398</v>
      </c>
      <c r="C912" s="94"/>
      <c r="D912" s="94"/>
      <c r="E912" s="95"/>
      <c r="F912" s="96">
        <v>44438</v>
      </c>
      <c r="G912" s="94"/>
      <c r="H912" s="110">
        <v>270</v>
      </c>
      <c r="I912" s="111">
        <v>-272.42</v>
      </c>
    </row>
    <row r="913" spans="1:9" x14ac:dyDescent="0.25">
      <c r="A913" s="97" t="s">
        <v>4259</v>
      </c>
      <c r="B913" s="98" t="s">
        <v>4260</v>
      </c>
      <c r="C913" s="47"/>
      <c r="D913" s="47"/>
      <c r="E913" s="48"/>
      <c r="F913" s="99">
        <v>44560</v>
      </c>
      <c r="G913" s="47"/>
      <c r="H913" s="112">
        <v>274</v>
      </c>
      <c r="I913" s="113">
        <v>-1621.5199999999993</v>
      </c>
    </row>
    <row r="914" spans="1:9" x14ac:dyDescent="0.25">
      <c r="A914" s="97" t="s">
        <v>1861</v>
      </c>
      <c r="B914" s="98" t="s">
        <v>1862</v>
      </c>
      <c r="C914" s="47"/>
      <c r="D914" s="47"/>
      <c r="E914" s="48"/>
      <c r="F914" s="99">
        <v>44742</v>
      </c>
      <c r="G914" s="47"/>
      <c r="H914" s="112">
        <v>276</v>
      </c>
      <c r="I914" s="113">
        <v>0</v>
      </c>
    </row>
    <row r="915" spans="1:9" x14ac:dyDescent="0.25">
      <c r="A915" s="92" t="s">
        <v>3519</v>
      </c>
      <c r="B915" s="93" t="s">
        <v>3520</v>
      </c>
      <c r="C915" s="94"/>
      <c r="D915" s="94"/>
      <c r="E915" s="95"/>
      <c r="F915" s="96">
        <v>44228</v>
      </c>
      <c r="G915" s="94"/>
      <c r="H915" s="110">
        <v>276</v>
      </c>
      <c r="I915" s="111">
        <v>35.32</v>
      </c>
    </row>
    <row r="916" spans="1:9" x14ac:dyDescent="0.25">
      <c r="A916" s="92" t="s">
        <v>3883</v>
      </c>
      <c r="B916" s="93" t="s">
        <v>3884</v>
      </c>
      <c r="C916" s="94"/>
      <c r="D916" s="94"/>
      <c r="E916" s="95"/>
      <c r="F916" s="96">
        <v>44530</v>
      </c>
      <c r="G916" s="94"/>
      <c r="H916" s="110">
        <v>276</v>
      </c>
      <c r="I916" s="111">
        <v>-789.3600000000007</v>
      </c>
    </row>
    <row r="917" spans="1:9" x14ac:dyDescent="0.25">
      <c r="A917" s="92" t="s">
        <v>517</v>
      </c>
      <c r="B917" s="93" t="s">
        <v>518</v>
      </c>
      <c r="C917" s="94"/>
      <c r="D917" s="94"/>
      <c r="E917" s="95"/>
      <c r="F917" s="96">
        <v>44197</v>
      </c>
      <c r="G917" s="94"/>
      <c r="H917" s="110">
        <v>280</v>
      </c>
      <c r="I917" s="111">
        <v>22.049999999999994</v>
      </c>
    </row>
    <row r="918" spans="1:9" x14ac:dyDescent="0.25">
      <c r="A918" s="92" t="s">
        <v>3177</v>
      </c>
      <c r="B918" s="93" t="s">
        <v>3178</v>
      </c>
      <c r="C918" s="94"/>
      <c r="D918" s="94"/>
      <c r="E918" s="95"/>
      <c r="F918" s="96">
        <v>44469</v>
      </c>
      <c r="G918" s="94"/>
      <c r="H918" s="110">
        <v>280</v>
      </c>
      <c r="I918" s="111">
        <v>66</v>
      </c>
    </row>
    <row r="919" spans="1:9" x14ac:dyDescent="0.25">
      <c r="A919" s="97" t="s">
        <v>2853</v>
      </c>
      <c r="B919" s="98" t="s">
        <v>2854</v>
      </c>
      <c r="C919" s="47"/>
      <c r="D919" s="47"/>
      <c r="E919" s="48"/>
      <c r="F919" s="99">
        <v>44196</v>
      </c>
      <c r="G919" s="47"/>
      <c r="H919" s="112">
        <v>280.25</v>
      </c>
      <c r="I919" s="113">
        <v>-473</v>
      </c>
    </row>
    <row r="920" spans="1:9" x14ac:dyDescent="0.25">
      <c r="A920" s="97" t="s">
        <v>2833</v>
      </c>
      <c r="B920" s="98" t="s">
        <v>2834</v>
      </c>
      <c r="C920" s="47"/>
      <c r="D920" s="47"/>
      <c r="E920" s="48"/>
      <c r="F920" s="99">
        <v>44530</v>
      </c>
      <c r="G920" s="47"/>
      <c r="H920" s="112">
        <v>281</v>
      </c>
      <c r="I920" s="113">
        <v>-356.31999999999994</v>
      </c>
    </row>
    <row r="921" spans="1:9" x14ac:dyDescent="0.25">
      <c r="A921" s="92" t="s">
        <v>2431</v>
      </c>
      <c r="B921" s="93" t="s">
        <v>2432</v>
      </c>
      <c r="C921" s="94"/>
      <c r="D921" s="94"/>
      <c r="E921" s="95"/>
      <c r="F921" s="96">
        <v>44773</v>
      </c>
      <c r="G921" s="94"/>
      <c r="H921" s="110">
        <v>282</v>
      </c>
      <c r="I921" s="111">
        <v>-37.5</v>
      </c>
    </row>
    <row r="922" spans="1:9" x14ac:dyDescent="0.25">
      <c r="A922" s="97" t="s">
        <v>4385</v>
      </c>
      <c r="B922" s="98" t="s">
        <v>4386</v>
      </c>
      <c r="C922" s="47"/>
      <c r="D922" s="47"/>
      <c r="E922" s="48"/>
      <c r="F922" s="99">
        <v>44560</v>
      </c>
      <c r="G922" s="47"/>
      <c r="H922" s="112">
        <v>282.52999999999997</v>
      </c>
      <c r="I922" s="113">
        <v>-280.38</v>
      </c>
    </row>
    <row r="923" spans="1:9" x14ac:dyDescent="0.25">
      <c r="A923" s="92" t="s">
        <v>917</v>
      </c>
      <c r="B923" s="93" t="s">
        <v>918</v>
      </c>
      <c r="C923" s="94"/>
      <c r="D923" s="94"/>
      <c r="E923" s="95"/>
      <c r="F923" s="96">
        <v>44469</v>
      </c>
      <c r="G923" s="94"/>
      <c r="H923" s="110">
        <v>284</v>
      </c>
      <c r="I923" s="111">
        <v>44.649999999999991</v>
      </c>
    </row>
    <row r="924" spans="1:9" x14ac:dyDescent="0.25">
      <c r="A924" s="92" t="s">
        <v>4585</v>
      </c>
      <c r="B924" s="93" t="s">
        <v>4586</v>
      </c>
      <c r="C924" s="94"/>
      <c r="D924" s="94"/>
      <c r="E924" s="95"/>
      <c r="F924" s="96">
        <v>44560</v>
      </c>
      <c r="G924" s="94"/>
      <c r="H924" s="110">
        <v>284</v>
      </c>
      <c r="I924" s="111">
        <v>-1052.3499999999999</v>
      </c>
    </row>
    <row r="925" spans="1:9" x14ac:dyDescent="0.25">
      <c r="A925" s="92" t="s">
        <v>1254</v>
      </c>
      <c r="B925" s="93" t="s">
        <v>1255</v>
      </c>
      <c r="C925" s="94"/>
      <c r="D925" s="94"/>
      <c r="E925" s="95"/>
      <c r="F925" s="96">
        <v>44133</v>
      </c>
      <c r="G925" s="94"/>
      <c r="H925" s="110">
        <v>285</v>
      </c>
      <c r="I925" s="111">
        <v>-75.099999999999994</v>
      </c>
    </row>
    <row r="926" spans="1:9" x14ac:dyDescent="0.25">
      <c r="A926" s="92" t="s">
        <v>1148</v>
      </c>
      <c r="B926" s="93" t="s">
        <v>1149</v>
      </c>
      <c r="C926" s="94"/>
      <c r="D926" s="94"/>
      <c r="E926" s="95"/>
      <c r="F926" s="96">
        <v>44075</v>
      </c>
      <c r="G926" s="94"/>
      <c r="H926" s="110">
        <v>287</v>
      </c>
      <c r="I926" s="111">
        <v>-10.249999999999993</v>
      </c>
    </row>
    <row r="927" spans="1:9" x14ac:dyDescent="0.25">
      <c r="A927" s="97" t="s">
        <v>2729</v>
      </c>
      <c r="B927" s="98" t="s">
        <v>2730</v>
      </c>
      <c r="C927" s="47"/>
      <c r="D927" s="47"/>
      <c r="E927" s="48"/>
      <c r="F927" s="99">
        <v>44865</v>
      </c>
      <c r="G927" s="47"/>
      <c r="H927" s="112">
        <v>287</v>
      </c>
      <c r="I927" s="113">
        <v>-119.64000000000001</v>
      </c>
    </row>
    <row r="928" spans="1:9" x14ac:dyDescent="0.25">
      <c r="A928" s="92" t="s">
        <v>4225</v>
      </c>
      <c r="B928" s="93" t="s">
        <v>4226</v>
      </c>
      <c r="C928" s="94"/>
      <c r="D928" s="94"/>
      <c r="E928" s="95"/>
      <c r="F928" s="96">
        <v>44560</v>
      </c>
      <c r="G928" s="94"/>
      <c r="H928" s="110">
        <v>289.33</v>
      </c>
      <c r="I928" s="111">
        <v>-760.54000000000019</v>
      </c>
    </row>
    <row r="929" spans="1:9" x14ac:dyDescent="0.25">
      <c r="A929" s="92" t="s">
        <v>4303</v>
      </c>
      <c r="B929" s="93" t="s">
        <v>4304</v>
      </c>
      <c r="C929" s="94"/>
      <c r="D929" s="94"/>
      <c r="E929" s="95"/>
      <c r="F929" s="96">
        <v>44195</v>
      </c>
      <c r="G929" s="94"/>
      <c r="H929" s="110">
        <v>293</v>
      </c>
      <c r="I929" s="111">
        <v>-479.21000000000026</v>
      </c>
    </row>
    <row r="930" spans="1:9" x14ac:dyDescent="0.25">
      <c r="A930" s="92" t="s">
        <v>4417</v>
      </c>
      <c r="B930" s="93" t="s">
        <v>4418</v>
      </c>
      <c r="C930" s="94"/>
      <c r="D930" s="94"/>
      <c r="E930" s="95"/>
      <c r="F930" s="96">
        <v>44561</v>
      </c>
      <c r="G930" s="94"/>
      <c r="H930" s="110">
        <v>293.60000000000002</v>
      </c>
      <c r="I930" s="111">
        <v>13</v>
      </c>
    </row>
    <row r="931" spans="1:9" x14ac:dyDescent="0.25">
      <c r="A931" s="97" t="s">
        <v>2211</v>
      </c>
      <c r="B931" s="98" t="s">
        <v>2212</v>
      </c>
      <c r="C931" s="47"/>
      <c r="D931" s="47"/>
      <c r="E931" s="48"/>
      <c r="F931" s="99">
        <v>44347</v>
      </c>
      <c r="G931" s="47"/>
      <c r="H931" s="112">
        <v>295</v>
      </c>
      <c r="I931" s="113">
        <v>-83.85</v>
      </c>
    </row>
    <row r="932" spans="1:9" x14ac:dyDescent="0.25">
      <c r="A932" s="92" t="s">
        <v>505</v>
      </c>
      <c r="B932" s="93" t="s">
        <v>506</v>
      </c>
      <c r="C932" s="94"/>
      <c r="D932" s="94"/>
      <c r="E932" s="95"/>
      <c r="F932" s="96">
        <v>44197</v>
      </c>
      <c r="G932" s="94"/>
      <c r="H932" s="110">
        <v>297</v>
      </c>
      <c r="I932" s="111">
        <v>-30.5</v>
      </c>
    </row>
    <row r="933" spans="1:9" x14ac:dyDescent="0.25">
      <c r="A933" s="97" t="s">
        <v>3903</v>
      </c>
      <c r="B933" s="98" t="s">
        <v>3904</v>
      </c>
      <c r="C933" s="47"/>
      <c r="D933" s="47"/>
      <c r="E933" s="48"/>
      <c r="F933" s="99">
        <v>44439</v>
      </c>
      <c r="G933" s="47"/>
      <c r="H933" s="112">
        <v>297</v>
      </c>
      <c r="I933" s="113">
        <v>-398.6</v>
      </c>
    </row>
    <row r="934" spans="1:9" x14ac:dyDescent="0.25">
      <c r="A934" s="92" t="s">
        <v>433</v>
      </c>
      <c r="B934" s="93" t="s">
        <v>434</v>
      </c>
      <c r="C934" s="94"/>
      <c r="D934" s="94"/>
      <c r="E934" s="95"/>
      <c r="F934" s="96">
        <v>43830</v>
      </c>
      <c r="G934" s="94"/>
      <c r="H934" s="110">
        <v>299</v>
      </c>
      <c r="I934" s="111">
        <v>2</v>
      </c>
    </row>
    <row r="935" spans="1:9" x14ac:dyDescent="0.25">
      <c r="A935" s="97" t="s">
        <v>2535</v>
      </c>
      <c r="B935" s="98" t="s">
        <v>2536</v>
      </c>
      <c r="C935" s="47"/>
      <c r="D935" s="47"/>
      <c r="E935" s="48"/>
      <c r="F935" s="99">
        <v>44773</v>
      </c>
      <c r="G935" s="47"/>
      <c r="H935" s="112">
        <v>302</v>
      </c>
      <c r="I935" s="113">
        <v>-96.939999999999984</v>
      </c>
    </row>
    <row r="936" spans="1:9" x14ac:dyDescent="0.25">
      <c r="A936" s="97" t="s">
        <v>3393</v>
      </c>
      <c r="B936" s="98" t="s">
        <v>3394</v>
      </c>
      <c r="C936" s="47"/>
      <c r="D936" s="47"/>
      <c r="E936" s="48"/>
      <c r="F936" s="99">
        <v>43830</v>
      </c>
      <c r="G936" s="47"/>
      <c r="H936" s="112">
        <v>303</v>
      </c>
      <c r="I936" s="113">
        <v>-760.91</v>
      </c>
    </row>
    <row r="937" spans="1:9" x14ac:dyDescent="0.25">
      <c r="A937" s="97" t="s">
        <v>241</v>
      </c>
      <c r="B937" s="98" t="s">
        <v>242</v>
      </c>
      <c r="C937" s="47"/>
      <c r="D937" s="47"/>
      <c r="E937" s="48"/>
      <c r="F937" s="99">
        <v>44439</v>
      </c>
      <c r="G937" s="47"/>
      <c r="H937" s="112">
        <v>310</v>
      </c>
      <c r="I937" s="113">
        <v>-25.249999999999996</v>
      </c>
    </row>
    <row r="938" spans="1:9" x14ac:dyDescent="0.25">
      <c r="A938" s="97" t="s">
        <v>2703</v>
      </c>
      <c r="B938" s="98" t="s">
        <v>2704</v>
      </c>
      <c r="C938" s="47"/>
      <c r="D938" s="47"/>
      <c r="E938" s="48"/>
      <c r="F938" s="99">
        <v>44469</v>
      </c>
      <c r="G938" s="47"/>
      <c r="H938" s="112">
        <v>313</v>
      </c>
      <c r="I938" s="113">
        <v>-41.579999999999991</v>
      </c>
    </row>
    <row r="939" spans="1:9" x14ac:dyDescent="0.25">
      <c r="A939" s="92" t="s">
        <v>2705</v>
      </c>
      <c r="B939" s="93" t="s">
        <v>2706</v>
      </c>
      <c r="C939" s="94"/>
      <c r="D939" s="94"/>
      <c r="E939" s="95"/>
      <c r="F939" s="96">
        <v>44469</v>
      </c>
      <c r="G939" s="94"/>
      <c r="H939" s="110">
        <v>314</v>
      </c>
      <c r="I939" s="111">
        <v>-41.579999999999991</v>
      </c>
    </row>
    <row r="940" spans="1:9" x14ac:dyDescent="0.25">
      <c r="A940" s="97" t="s">
        <v>4583</v>
      </c>
      <c r="B940" s="98" t="s">
        <v>4584</v>
      </c>
      <c r="C940" s="47"/>
      <c r="D940" s="47"/>
      <c r="E940" s="48"/>
      <c r="F940" s="99">
        <v>44530</v>
      </c>
      <c r="G940" s="47"/>
      <c r="H940" s="112">
        <v>316</v>
      </c>
      <c r="I940" s="113">
        <v>-231.71000000000004</v>
      </c>
    </row>
    <row r="941" spans="1:9" x14ac:dyDescent="0.25">
      <c r="A941" s="97" t="s">
        <v>1288</v>
      </c>
      <c r="B941" s="98" t="s">
        <v>1289</v>
      </c>
      <c r="C941" s="47"/>
      <c r="D941" s="47"/>
      <c r="E941" s="48"/>
      <c r="F941" s="99">
        <v>44089</v>
      </c>
      <c r="G941" s="47"/>
      <c r="H941" s="112">
        <v>334</v>
      </c>
      <c r="I941" s="113">
        <v>-96.180000000000021</v>
      </c>
    </row>
    <row r="942" spans="1:9" x14ac:dyDescent="0.25">
      <c r="A942" s="92" t="s">
        <v>565</v>
      </c>
      <c r="B942" s="93" t="s">
        <v>566</v>
      </c>
      <c r="C942" s="94"/>
      <c r="D942" s="94"/>
      <c r="E942" s="95"/>
      <c r="F942" s="96">
        <v>44227</v>
      </c>
      <c r="G942" s="94"/>
      <c r="H942" s="110">
        <v>340</v>
      </c>
      <c r="I942" s="111">
        <v>-261.60000000000008</v>
      </c>
    </row>
    <row r="943" spans="1:9" x14ac:dyDescent="0.25">
      <c r="A943" s="97" t="s">
        <v>329</v>
      </c>
      <c r="B943" s="98" t="s">
        <v>330</v>
      </c>
      <c r="C943" s="47"/>
      <c r="D943" s="47"/>
      <c r="E943" s="48"/>
      <c r="F943" s="99">
        <v>43831</v>
      </c>
      <c r="G943" s="47"/>
      <c r="H943" s="112">
        <v>346</v>
      </c>
      <c r="I943" s="113">
        <v>-1425</v>
      </c>
    </row>
    <row r="944" spans="1:9" x14ac:dyDescent="0.25">
      <c r="A944" s="92" t="s">
        <v>2845</v>
      </c>
      <c r="B944" s="93" t="s">
        <v>2846</v>
      </c>
      <c r="C944" s="94"/>
      <c r="D944" s="94"/>
      <c r="E944" s="95"/>
      <c r="F944" s="96">
        <v>44166</v>
      </c>
      <c r="G944" s="94"/>
      <c r="H944" s="110">
        <v>348.25</v>
      </c>
      <c r="I944" s="111">
        <v>-3376.7400000000007</v>
      </c>
    </row>
    <row r="945" spans="1:9" x14ac:dyDescent="0.25">
      <c r="A945" s="97" t="s">
        <v>3055</v>
      </c>
      <c r="B945" s="98" t="s">
        <v>3056</v>
      </c>
      <c r="C945" s="47"/>
      <c r="D945" s="47"/>
      <c r="E945" s="48"/>
      <c r="F945" s="99">
        <v>44346</v>
      </c>
      <c r="G945" s="47"/>
      <c r="H945" s="112">
        <v>353</v>
      </c>
      <c r="I945" s="113">
        <v>-1667.9499999999998</v>
      </c>
    </row>
    <row r="946" spans="1:9" x14ac:dyDescent="0.25">
      <c r="A946" s="97" t="s">
        <v>4453</v>
      </c>
      <c r="B946" s="98" t="s">
        <v>4454</v>
      </c>
      <c r="C946" s="47"/>
      <c r="D946" s="47"/>
      <c r="E946" s="48"/>
      <c r="F946" s="99">
        <v>44560</v>
      </c>
      <c r="G946" s="47"/>
      <c r="H946" s="112">
        <v>355.47</v>
      </c>
      <c r="I946" s="113">
        <v>-452.38000000000017</v>
      </c>
    </row>
    <row r="947" spans="1:9" x14ac:dyDescent="0.25">
      <c r="A947" s="92" t="s">
        <v>1426</v>
      </c>
      <c r="B947" s="93" t="s">
        <v>1427</v>
      </c>
      <c r="C947" s="94"/>
      <c r="D947" s="94"/>
      <c r="E947" s="95"/>
      <c r="F947" s="96">
        <v>44530</v>
      </c>
      <c r="G947" s="94"/>
      <c r="H947" s="110">
        <v>356</v>
      </c>
      <c r="I947" s="111">
        <v>-135.20000000000002</v>
      </c>
    </row>
    <row r="948" spans="1:9" x14ac:dyDescent="0.25">
      <c r="A948" s="97" t="s">
        <v>3201</v>
      </c>
      <c r="B948" s="98" t="s">
        <v>3202</v>
      </c>
      <c r="C948" s="47"/>
      <c r="D948" s="47"/>
      <c r="E948" s="48"/>
      <c r="F948" s="99">
        <v>44499</v>
      </c>
      <c r="G948" s="47"/>
      <c r="H948" s="112">
        <v>357</v>
      </c>
      <c r="I948" s="113">
        <v>60</v>
      </c>
    </row>
    <row r="949" spans="1:9" x14ac:dyDescent="0.25">
      <c r="A949" s="97" t="s">
        <v>503</v>
      </c>
      <c r="B949" s="98" t="s">
        <v>504</v>
      </c>
      <c r="C949" s="47"/>
      <c r="D949" s="47"/>
      <c r="E949" s="48"/>
      <c r="F949" s="99">
        <v>44530</v>
      </c>
      <c r="G949" s="47"/>
      <c r="H949" s="112">
        <v>360</v>
      </c>
      <c r="I949" s="113">
        <v>-21.5</v>
      </c>
    </row>
    <row r="950" spans="1:9" x14ac:dyDescent="0.25">
      <c r="A950" s="97" t="s">
        <v>571</v>
      </c>
      <c r="B950" s="98" t="s">
        <v>572</v>
      </c>
      <c r="C950" s="47"/>
      <c r="D950" s="47"/>
      <c r="E950" s="48"/>
      <c r="F950" s="99">
        <v>44134</v>
      </c>
      <c r="G950" s="47"/>
      <c r="H950" s="112">
        <v>363</v>
      </c>
      <c r="I950" s="113">
        <v>-242.18999999999988</v>
      </c>
    </row>
    <row r="951" spans="1:9" x14ac:dyDescent="0.25">
      <c r="A951" s="97" t="s">
        <v>2125</v>
      </c>
      <c r="B951" s="98" t="s">
        <v>2126</v>
      </c>
      <c r="C951" s="47"/>
      <c r="D951" s="47"/>
      <c r="E951" s="48"/>
      <c r="F951" s="99">
        <v>44742</v>
      </c>
      <c r="G951" s="47"/>
      <c r="H951" s="112">
        <v>364</v>
      </c>
      <c r="I951" s="113">
        <v>-20.8</v>
      </c>
    </row>
    <row r="952" spans="1:9" x14ac:dyDescent="0.25">
      <c r="A952" s="92" t="s">
        <v>799</v>
      </c>
      <c r="B952" s="93" t="s">
        <v>800</v>
      </c>
      <c r="C952" s="94"/>
      <c r="D952" s="94"/>
      <c r="E952" s="95"/>
      <c r="F952" s="96">
        <v>44105</v>
      </c>
      <c r="G952" s="94"/>
      <c r="H952" s="110">
        <v>371</v>
      </c>
      <c r="I952" s="111">
        <v>-112.32</v>
      </c>
    </row>
    <row r="953" spans="1:9" x14ac:dyDescent="0.25">
      <c r="A953" s="92" t="s">
        <v>377</v>
      </c>
      <c r="B953" s="93" t="s">
        <v>378</v>
      </c>
      <c r="C953" s="94"/>
      <c r="D953" s="94"/>
      <c r="E953" s="95"/>
      <c r="F953" s="96">
        <v>43830</v>
      </c>
      <c r="G953" s="94"/>
      <c r="H953" s="110">
        <v>373</v>
      </c>
      <c r="I953" s="111">
        <v>-20.04</v>
      </c>
    </row>
    <row r="954" spans="1:9" x14ac:dyDescent="0.25">
      <c r="A954" s="97" t="s">
        <v>1276</v>
      </c>
      <c r="B954" s="98" t="s">
        <v>1277</v>
      </c>
      <c r="C954" s="47"/>
      <c r="D954" s="47"/>
      <c r="E954" s="48"/>
      <c r="F954" s="99">
        <v>43983</v>
      </c>
      <c r="G954" s="47"/>
      <c r="H954" s="112">
        <v>373.83</v>
      </c>
      <c r="I954" s="113">
        <v>-52.019999999999925</v>
      </c>
    </row>
    <row r="955" spans="1:9" x14ac:dyDescent="0.25">
      <c r="A955" s="97" t="s">
        <v>1142</v>
      </c>
      <c r="B955" s="98" t="s">
        <v>1143</v>
      </c>
      <c r="C955" s="47"/>
      <c r="D955" s="47"/>
      <c r="E955" s="48"/>
      <c r="F955" s="99">
        <v>44105</v>
      </c>
      <c r="G955" s="47"/>
      <c r="H955" s="112">
        <v>380</v>
      </c>
      <c r="I955" s="113">
        <v>-167.44000000000008</v>
      </c>
    </row>
    <row r="956" spans="1:9" x14ac:dyDescent="0.25">
      <c r="A956" s="97" t="s">
        <v>1304</v>
      </c>
      <c r="B956" s="98" t="s">
        <v>1305</v>
      </c>
      <c r="C956" s="47"/>
      <c r="D956" s="47"/>
      <c r="E956" s="48"/>
      <c r="F956" s="99">
        <v>44075</v>
      </c>
      <c r="G956" s="47"/>
      <c r="H956" s="112">
        <v>381</v>
      </c>
      <c r="I956" s="113">
        <v>1.1599999999999966</v>
      </c>
    </row>
    <row r="957" spans="1:9" x14ac:dyDescent="0.25">
      <c r="A957" s="92" t="s">
        <v>2375</v>
      </c>
      <c r="B957" s="93" t="s">
        <v>2376</v>
      </c>
      <c r="C957" s="94"/>
      <c r="D957" s="94"/>
      <c r="E957" s="95"/>
      <c r="F957" s="96">
        <v>44377</v>
      </c>
      <c r="G957" s="94"/>
      <c r="H957" s="110">
        <v>390</v>
      </c>
      <c r="I957" s="111">
        <v>-160.74</v>
      </c>
    </row>
    <row r="958" spans="1:9" x14ac:dyDescent="0.25">
      <c r="A958" s="92" t="s">
        <v>2479</v>
      </c>
      <c r="B958" s="93" t="s">
        <v>2480</v>
      </c>
      <c r="C958" s="94"/>
      <c r="D958" s="94"/>
      <c r="E958" s="95"/>
      <c r="F958" s="96">
        <v>44773</v>
      </c>
      <c r="G958" s="94"/>
      <c r="H958" s="110">
        <v>390</v>
      </c>
      <c r="I958" s="111">
        <v>-145.75999999999993</v>
      </c>
    </row>
    <row r="959" spans="1:9" x14ac:dyDescent="0.25">
      <c r="A959" s="92" t="s">
        <v>479</v>
      </c>
      <c r="B959" s="93" t="s">
        <v>480</v>
      </c>
      <c r="C959" s="94"/>
      <c r="D959" s="94"/>
      <c r="E959" s="95"/>
      <c r="F959" s="96">
        <v>43832</v>
      </c>
      <c r="G959" s="94"/>
      <c r="H959" s="110">
        <v>396</v>
      </c>
      <c r="I959" s="111">
        <v>0.98</v>
      </c>
    </row>
    <row r="960" spans="1:9" x14ac:dyDescent="0.25">
      <c r="A960" s="92" t="s">
        <v>1001</v>
      </c>
      <c r="B960" s="93" t="s">
        <v>1002</v>
      </c>
      <c r="C960" s="94"/>
      <c r="D960" s="94"/>
      <c r="E960" s="95"/>
      <c r="F960" s="96">
        <v>44227</v>
      </c>
      <c r="G960" s="94"/>
      <c r="H960" s="110">
        <v>397</v>
      </c>
      <c r="I960" s="111">
        <v>-2342.0899999999997</v>
      </c>
    </row>
    <row r="961" spans="1:9" x14ac:dyDescent="0.25">
      <c r="A961" s="92" t="s">
        <v>1206</v>
      </c>
      <c r="B961" s="93" t="s">
        <v>1207</v>
      </c>
      <c r="C961" s="94"/>
      <c r="D961" s="94"/>
      <c r="E961" s="95"/>
      <c r="F961" s="96">
        <v>44075</v>
      </c>
      <c r="G961" s="94"/>
      <c r="H961" s="110">
        <v>397</v>
      </c>
      <c r="I961" s="111">
        <v>13.679999999999922</v>
      </c>
    </row>
    <row r="962" spans="1:9" x14ac:dyDescent="0.25">
      <c r="A962" s="97" t="s">
        <v>1216</v>
      </c>
      <c r="B962" s="98" t="s">
        <v>1217</v>
      </c>
      <c r="C962" s="47"/>
      <c r="D962" s="47"/>
      <c r="E962" s="48"/>
      <c r="F962" s="99">
        <v>44133</v>
      </c>
      <c r="G962" s="47"/>
      <c r="H962" s="112">
        <v>402</v>
      </c>
      <c r="I962" s="113">
        <v>-574.85999999999956</v>
      </c>
    </row>
    <row r="963" spans="1:9" x14ac:dyDescent="0.25">
      <c r="A963" s="92" t="s">
        <v>3187</v>
      </c>
      <c r="B963" s="93" t="s">
        <v>3188</v>
      </c>
      <c r="C963" s="94"/>
      <c r="D963" s="94"/>
      <c r="E963" s="95"/>
      <c r="F963" s="96">
        <v>44255</v>
      </c>
      <c r="G963" s="94"/>
      <c r="H963" s="110">
        <v>403</v>
      </c>
      <c r="I963" s="111">
        <v>31.5</v>
      </c>
    </row>
    <row r="964" spans="1:9" x14ac:dyDescent="0.25">
      <c r="A964" s="97" t="s">
        <v>3179</v>
      </c>
      <c r="B964" s="98" t="s">
        <v>3180</v>
      </c>
      <c r="C964" s="47"/>
      <c r="D964" s="47"/>
      <c r="E964" s="48"/>
      <c r="F964" s="99">
        <v>44377</v>
      </c>
      <c r="G964" s="47"/>
      <c r="H964" s="112">
        <v>406</v>
      </c>
      <c r="I964" s="113">
        <v>21.25</v>
      </c>
    </row>
    <row r="965" spans="1:9" x14ac:dyDescent="0.25">
      <c r="A965" s="92" t="s">
        <v>251</v>
      </c>
      <c r="B965" s="93" t="s">
        <v>252</v>
      </c>
      <c r="C965" s="94"/>
      <c r="D965" s="94"/>
      <c r="E965" s="95"/>
      <c r="F965" s="96">
        <v>44834</v>
      </c>
      <c r="G965" s="94"/>
      <c r="H965" s="110">
        <v>413</v>
      </c>
      <c r="I965" s="111">
        <v>-208.13999999999996</v>
      </c>
    </row>
    <row r="966" spans="1:9" x14ac:dyDescent="0.25">
      <c r="A966" s="97" t="s">
        <v>2433</v>
      </c>
      <c r="B966" s="98" t="s">
        <v>2434</v>
      </c>
      <c r="C966" s="47"/>
      <c r="D966" s="47"/>
      <c r="E966" s="48"/>
      <c r="F966" s="99">
        <v>44895</v>
      </c>
      <c r="G966" s="47"/>
      <c r="H966" s="112">
        <v>425</v>
      </c>
      <c r="I966" s="113">
        <v>-647.90000000000009</v>
      </c>
    </row>
    <row r="967" spans="1:9" x14ac:dyDescent="0.25">
      <c r="A967" s="97" t="s">
        <v>275</v>
      </c>
      <c r="B967" s="98" t="s">
        <v>276</v>
      </c>
      <c r="C967" s="47"/>
      <c r="D967" s="47"/>
      <c r="E967" s="48"/>
      <c r="F967" s="99">
        <v>43952</v>
      </c>
      <c r="G967" s="47"/>
      <c r="H967" s="112">
        <v>429.05</v>
      </c>
      <c r="I967" s="113">
        <v>-675.43999999999971</v>
      </c>
    </row>
    <row r="968" spans="1:9" x14ac:dyDescent="0.25">
      <c r="A968" s="97" t="s">
        <v>2373</v>
      </c>
      <c r="B968" s="98" t="s">
        <v>2374</v>
      </c>
      <c r="C968" s="47"/>
      <c r="D968" s="47"/>
      <c r="E968" s="48"/>
      <c r="F968" s="99">
        <v>44348</v>
      </c>
      <c r="G968" s="47"/>
      <c r="H968" s="112">
        <v>432</v>
      </c>
      <c r="I968" s="113">
        <v>-199.23999999999998</v>
      </c>
    </row>
    <row r="969" spans="1:9" x14ac:dyDescent="0.25">
      <c r="A969" s="92" t="s">
        <v>1326</v>
      </c>
      <c r="B969" s="93" t="s">
        <v>1327</v>
      </c>
      <c r="C969" s="94"/>
      <c r="D969" s="94"/>
      <c r="E969" s="95"/>
      <c r="F969" s="96">
        <v>44089</v>
      </c>
      <c r="G969" s="94"/>
      <c r="H969" s="110">
        <v>439</v>
      </c>
      <c r="I969" s="111">
        <v>12.999999999999972</v>
      </c>
    </row>
    <row r="970" spans="1:9" x14ac:dyDescent="0.25">
      <c r="A970" s="92" t="s">
        <v>3103</v>
      </c>
      <c r="B970" s="93" t="s">
        <v>3104</v>
      </c>
      <c r="C970" s="94"/>
      <c r="D970" s="94"/>
      <c r="E970" s="95"/>
      <c r="F970" s="96">
        <v>44532</v>
      </c>
      <c r="G970" s="94"/>
      <c r="H970" s="110">
        <v>442</v>
      </c>
      <c r="I970" s="111">
        <v>50</v>
      </c>
    </row>
    <row r="971" spans="1:9" x14ac:dyDescent="0.25">
      <c r="A971" s="97" t="s">
        <v>4401</v>
      </c>
      <c r="B971" s="98" t="s">
        <v>4402</v>
      </c>
      <c r="C971" s="47"/>
      <c r="D971" s="47"/>
      <c r="E971" s="48"/>
      <c r="F971" s="99">
        <v>44530</v>
      </c>
      <c r="G971" s="47"/>
      <c r="H971" s="112">
        <v>448.25</v>
      </c>
      <c r="I971" s="113">
        <v>-0.91999999999999993</v>
      </c>
    </row>
    <row r="972" spans="1:9" x14ac:dyDescent="0.25">
      <c r="A972" s="92" t="s">
        <v>1040</v>
      </c>
      <c r="B972" s="93" t="s">
        <v>1041</v>
      </c>
      <c r="C972" s="94"/>
      <c r="D972" s="94"/>
      <c r="E972" s="95"/>
      <c r="F972" s="96">
        <v>44316</v>
      </c>
      <c r="G972" s="94"/>
      <c r="H972" s="110">
        <v>453.25</v>
      </c>
      <c r="I972" s="111">
        <v>-8387.1199999999972</v>
      </c>
    </row>
    <row r="973" spans="1:9" x14ac:dyDescent="0.25">
      <c r="A973" s="97" t="s">
        <v>3035</v>
      </c>
      <c r="B973" s="98" t="s">
        <v>3036</v>
      </c>
      <c r="C973" s="47"/>
      <c r="D973" s="47"/>
      <c r="E973" s="48"/>
      <c r="F973" s="99">
        <v>44469</v>
      </c>
      <c r="G973" s="47"/>
      <c r="H973" s="112">
        <v>460</v>
      </c>
      <c r="I973" s="113">
        <v>-1433.9000000000005</v>
      </c>
    </row>
    <row r="974" spans="1:9" x14ac:dyDescent="0.25">
      <c r="A974" s="92" t="s">
        <v>2701</v>
      </c>
      <c r="B974" s="93" t="s">
        <v>2702</v>
      </c>
      <c r="C974" s="94"/>
      <c r="D974" s="94"/>
      <c r="E974" s="95"/>
      <c r="F974" s="96">
        <v>44469</v>
      </c>
      <c r="G974" s="94"/>
      <c r="H974" s="110">
        <v>463</v>
      </c>
      <c r="I974" s="111">
        <v>-112.85999999999997</v>
      </c>
    </row>
    <row r="975" spans="1:9" x14ac:dyDescent="0.25">
      <c r="A975" s="97" t="s">
        <v>563</v>
      </c>
      <c r="B975" s="98" t="s">
        <v>564</v>
      </c>
      <c r="C975" s="47"/>
      <c r="D975" s="47"/>
      <c r="E975" s="48"/>
      <c r="F975" s="99">
        <v>44525</v>
      </c>
      <c r="G975" s="47"/>
      <c r="H975" s="112">
        <v>469.32999999999993</v>
      </c>
      <c r="I975" s="113">
        <v>-669.75000000000023</v>
      </c>
    </row>
    <row r="976" spans="1:9" x14ac:dyDescent="0.25">
      <c r="A976" s="92" t="s">
        <v>2091</v>
      </c>
      <c r="B976" s="93" t="s">
        <v>2092</v>
      </c>
      <c r="C976" s="94"/>
      <c r="D976" s="94"/>
      <c r="E976" s="95"/>
      <c r="F976" s="96">
        <v>44469</v>
      </c>
      <c r="G976" s="94"/>
      <c r="H976" s="110">
        <v>474.63</v>
      </c>
      <c r="I976" s="111">
        <v>1</v>
      </c>
    </row>
    <row r="977" spans="1:9" x14ac:dyDescent="0.25">
      <c r="A977" s="92" t="s">
        <v>2489</v>
      </c>
      <c r="B977" s="93" t="s">
        <v>2490</v>
      </c>
      <c r="C977" s="94"/>
      <c r="D977" s="94"/>
      <c r="E977" s="95"/>
      <c r="F977" s="96">
        <v>44593</v>
      </c>
      <c r="G977" s="94"/>
      <c r="H977" s="110">
        <v>475</v>
      </c>
      <c r="I977" s="111">
        <v>-223.98999999999995</v>
      </c>
    </row>
    <row r="978" spans="1:9" x14ac:dyDescent="0.25">
      <c r="A978" s="97" t="s">
        <v>2599</v>
      </c>
      <c r="B978" s="98" t="s">
        <v>2600</v>
      </c>
      <c r="C978" s="47"/>
      <c r="D978" s="47"/>
      <c r="E978" s="48"/>
      <c r="F978" s="99">
        <v>44075</v>
      </c>
      <c r="G978" s="47"/>
      <c r="H978" s="112">
        <v>488</v>
      </c>
      <c r="I978" s="113">
        <v>-56.100000000000009</v>
      </c>
    </row>
    <row r="979" spans="1:9" x14ac:dyDescent="0.25">
      <c r="A979" s="92" t="s">
        <v>2747</v>
      </c>
      <c r="B979" s="93" t="s">
        <v>2748</v>
      </c>
      <c r="C979" s="94"/>
      <c r="D979" s="94"/>
      <c r="E979" s="95"/>
      <c r="F979" s="96">
        <v>44469</v>
      </c>
      <c r="G979" s="94"/>
      <c r="H979" s="110">
        <v>490</v>
      </c>
      <c r="I979" s="111">
        <v>-42.48</v>
      </c>
    </row>
    <row r="980" spans="1:9" x14ac:dyDescent="0.25">
      <c r="A980" s="92" t="s">
        <v>745</v>
      </c>
      <c r="B980" s="93" t="s">
        <v>746</v>
      </c>
      <c r="C980" s="94"/>
      <c r="D980" s="94"/>
      <c r="E980" s="95"/>
      <c r="F980" s="96">
        <v>44227</v>
      </c>
      <c r="G980" s="94"/>
      <c r="H980" s="110">
        <v>503</v>
      </c>
      <c r="I980" s="111">
        <v>-73.919999999999987</v>
      </c>
    </row>
    <row r="981" spans="1:9" x14ac:dyDescent="0.25">
      <c r="A981" s="97" t="s">
        <v>1007</v>
      </c>
      <c r="B981" s="98" t="s">
        <v>1008</v>
      </c>
      <c r="C981" s="47"/>
      <c r="D981" s="47"/>
      <c r="E981" s="48"/>
      <c r="F981" s="99">
        <v>44012</v>
      </c>
      <c r="G981" s="47"/>
      <c r="H981" s="112">
        <v>503</v>
      </c>
      <c r="I981" s="113">
        <v>-306.22000000000003</v>
      </c>
    </row>
    <row r="982" spans="1:9" x14ac:dyDescent="0.25">
      <c r="A982" s="92" t="s">
        <v>591</v>
      </c>
      <c r="B982" s="93" t="s">
        <v>592</v>
      </c>
      <c r="C982" s="94"/>
      <c r="D982" s="94"/>
      <c r="E982" s="95"/>
      <c r="F982" s="96">
        <v>44255</v>
      </c>
      <c r="G982" s="94"/>
      <c r="H982" s="110">
        <v>507</v>
      </c>
      <c r="I982" s="111">
        <v>-21.149999999999991</v>
      </c>
    </row>
    <row r="983" spans="1:9" x14ac:dyDescent="0.25">
      <c r="A983" s="97" t="s">
        <v>513</v>
      </c>
      <c r="B983" s="98" t="s">
        <v>514</v>
      </c>
      <c r="C983" s="47"/>
      <c r="D983" s="47"/>
      <c r="E983" s="48"/>
      <c r="F983" s="99">
        <v>44197</v>
      </c>
      <c r="G983" s="47"/>
      <c r="H983" s="112">
        <v>509</v>
      </c>
      <c r="I983" s="113">
        <v>16.199999999999996</v>
      </c>
    </row>
    <row r="984" spans="1:9" x14ac:dyDescent="0.25">
      <c r="A984" s="97" t="s">
        <v>519</v>
      </c>
      <c r="B984" s="98" t="s">
        <v>520</v>
      </c>
      <c r="C984" s="47"/>
      <c r="D984" s="47"/>
      <c r="E984" s="48"/>
      <c r="F984" s="99">
        <v>44226</v>
      </c>
      <c r="G984" s="47"/>
      <c r="H984" s="112">
        <v>511</v>
      </c>
      <c r="I984" s="113">
        <v>-26.450000000000003</v>
      </c>
    </row>
    <row r="985" spans="1:9" x14ac:dyDescent="0.25">
      <c r="A985" s="97" t="s">
        <v>2581</v>
      </c>
      <c r="B985" s="98" t="s">
        <v>2582</v>
      </c>
      <c r="C985" s="47"/>
      <c r="D985" s="47"/>
      <c r="E985" s="48"/>
      <c r="F985" s="99">
        <v>44620</v>
      </c>
      <c r="G985" s="47"/>
      <c r="H985" s="112">
        <v>516</v>
      </c>
      <c r="I985" s="113">
        <v>-75.619999999999976</v>
      </c>
    </row>
    <row r="986" spans="1:9" x14ac:dyDescent="0.25">
      <c r="A986" s="97" t="s">
        <v>2781</v>
      </c>
      <c r="B986" s="98" t="s">
        <v>2782</v>
      </c>
      <c r="C986" s="47"/>
      <c r="D986" s="47"/>
      <c r="E986" s="48"/>
      <c r="F986" s="99">
        <v>44499</v>
      </c>
      <c r="G986" s="47"/>
      <c r="H986" s="112">
        <v>516</v>
      </c>
      <c r="I986" s="113">
        <v>-470.16000000000014</v>
      </c>
    </row>
    <row r="987" spans="1:9" x14ac:dyDescent="0.25">
      <c r="A987" s="92" t="s">
        <v>1292</v>
      </c>
      <c r="B987" s="93" t="s">
        <v>1293</v>
      </c>
      <c r="C987" s="94"/>
      <c r="D987" s="94"/>
      <c r="E987" s="95"/>
      <c r="F987" s="96">
        <v>44133</v>
      </c>
      <c r="G987" s="94"/>
      <c r="H987" s="110">
        <v>522.83000000000004</v>
      </c>
      <c r="I987" s="111">
        <v>-219.59000000000003</v>
      </c>
    </row>
    <row r="988" spans="1:9" x14ac:dyDescent="0.25">
      <c r="A988" s="97" t="s">
        <v>2999</v>
      </c>
      <c r="B988" s="98" t="s">
        <v>3000</v>
      </c>
      <c r="C988" s="47"/>
      <c r="D988" s="47"/>
      <c r="E988" s="48"/>
      <c r="F988" s="99">
        <v>44438</v>
      </c>
      <c r="G988" s="47"/>
      <c r="H988" s="112">
        <v>523</v>
      </c>
      <c r="I988" s="113">
        <v>21.7</v>
      </c>
    </row>
    <row r="989" spans="1:9" x14ac:dyDescent="0.25">
      <c r="A989" s="97" t="s">
        <v>2577</v>
      </c>
      <c r="B989" s="98" t="s">
        <v>2578</v>
      </c>
      <c r="C989" s="47"/>
      <c r="D989" s="47"/>
      <c r="E989" s="48"/>
      <c r="F989" s="99">
        <v>44469</v>
      </c>
      <c r="G989" s="47"/>
      <c r="H989" s="112">
        <v>525</v>
      </c>
      <c r="I989" s="113">
        <v>-51.319999999999986</v>
      </c>
    </row>
    <row r="990" spans="1:9" x14ac:dyDescent="0.25">
      <c r="A990" s="92" t="s">
        <v>559</v>
      </c>
      <c r="B990" s="93" t="s">
        <v>560</v>
      </c>
      <c r="C990" s="94"/>
      <c r="D990" s="94"/>
      <c r="E990" s="95"/>
      <c r="F990" s="96">
        <v>44197</v>
      </c>
      <c r="G990" s="94"/>
      <c r="H990" s="110">
        <v>533.66999999999996</v>
      </c>
      <c r="I990" s="111">
        <v>-353.03999999999991</v>
      </c>
    </row>
    <row r="991" spans="1:9" x14ac:dyDescent="0.25">
      <c r="A991" s="92" t="s">
        <v>997</v>
      </c>
      <c r="B991" s="93" t="s">
        <v>998</v>
      </c>
      <c r="C991" s="94"/>
      <c r="D991" s="94"/>
      <c r="E991" s="95"/>
      <c r="F991" s="96">
        <v>44012</v>
      </c>
      <c r="G991" s="94"/>
      <c r="H991" s="110">
        <v>536</v>
      </c>
      <c r="I991" s="111">
        <v>-1001.5700000000002</v>
      </c>
    </row>
    <row r="992" spans="1:9" x14ac:dyDescent="0.25">
      <c r="A992" s="97" t="s">
        <v>2459</v>
      </c>
      <c r="B992" s="98" t="s">
        <v>2460</v>
      </c>
      <c r="C992" s="47"/>
      <c r="D992" s="47"/>
      <c r="E992" s="48"/>
      <c r="F992" s="99">
        <v>44773</v>
      </c>
      <c r="G992" s="47"/>
      <c r="H992" s="112">
        <v>550</v>
      </c>
      <c r="I992" s="113">
        <v>-224.01999999999995</v>
      </c>
    </row>
    <row r="993" spans="1:9" x14ac:dyDescent="0.25">
      <c r="A993" s="97" t="s">
        <v>2631</v>
      </c>
      <c r="B993" s="98" t="s">
        <v>2632</v>
      </c>
      <c r="C993" s="47"/>
      <c r="D993" s="47"/>
      <c r="E993" s="48"/>
      <c r="F993" s="99">
        <v>44469</v>
      </c>
      <c r="G993" s="47"/>
      <c r="H993" s="112">
        <v>556</v>
      </c>
      <c r="I993" s="113">
        <v>-431.72999999999985</v>
      </c>
    </row>
    <row r="994" spans="1:9" x14ac:dyDescent="0.25">
      <c r="A994" s="97" t="s">
        <v>1272</v>
      </c>
      <c r="B994" s="98" t="s">
        <v>1273</v>
      </c>
      <c r="C994" s="47"/>
      <c r="D994" s="47"/>
      <c r="E994" s="48"/>
      <c r="F994" s="99">
        <v>44107</v>
      </c>
      <c r="G994" s="47"/>
      <c r="H994" s="112">
        <v>582</v>
      </c>
      <c r="I994" s="113">
        <v>-1746.8999999999999</v>
      </c>
    </row>
    <row r="995" spans="1:9" x14ac:dyDescent="0.25">
      <c r="A995" s="92" t="s">
        <v>3075</v>
      </c>
      <c r="B995" s="93" t="s">
        <v>3076</v>
      </c>
      <c r="C995" s="94"/>
      <c r="D995" s="94"/>
      <c r="E995" s="95"/>
      <c r="F995" s="96">
        <v>44286</v>
      </c>
      <c r="G995" s="94"/>
      <c r="H995" s="110">
        <v>583</v>
      </c>
      <c r="I995" s="111">
        <v>36.26</v>
      </c>
    </row>
    <row r="996" spans="1:9" x14ac:dyDescent="0.25">
      <c r="A996" s="97" t="s">
        <v>4027</v>
      </c>
      <c r="B996" s="98" t="s">
        <v>4028</v>
      </c>
      <c r="C996" s="47"/>
      <c r="D996" s="47"/>
      <c r="E996" s="48"/>
      <c r="F996" s="99">
        <v>44165</v>
      </c>
      <c r="G996" s="47"/>
      <c r="H996" s="112">
        <v>585</v>
      </c>
      <c r="I996" s="113">
        <v>-760.87999999999988</v>
      </c>
    </row>
    <row r="997" spans="1:9" x14ac:dyDescent="0.25">
      <c r="A997" s="97" t="s">
        <v>2801</v>
      </c>
      <c r="B997" s="98" t="s">
        <v>2802</v>
      </c>
      <c r="C997" s="47"/>
      <c r="D997" s="47"/>
      <c r="E997" s="48"/>
      <c r="F997" s="99">
        <v>44865</v>
      </c>
      <c r="G997" s="47"/>
      <c r="H997" s="112">
        <v>592</v>
      </c>
      <c r="I997" s="113">
        <v>-52.320000000000007</v>
      </c>
    </row>
    <row r="998" spans="1:9" x14ac:dyDescent="0.25">
      <c r="A998" s="92" t="s">
        <v>1370</v>
      </c>
      <c r="B998" s="93" t="s">
        <v>1371</v>
      </c>
      <c r="C998" s="94"/>
      <c r="D998" s="94"/>
      <c r="E998" s="95"/>
      <c r="F998" s="96">
        <v>44089</v>
      </c>
      <c r="G998" s="94"/>
      <c r="H998" s="110">
        <v>594</v>
      </c>
      <c r="I998" s="111">
        <v>65.919999999999973</v>
      </c>
    </row>
    <row r="999" spans="1:9" x14ac:dyDescent="0.25">
      <c r="A999" s="92" t="s">
        <v>609</v>
      </c>
      <c r="B999" s="93" t="s">
        <v>610</v>
      </c>
      <c r="C999" s="94"/>
      <c r="D999" s="94"/>
      <c r="E999" s="95"/>
      <c r="F999" s="96">
        <v>44439</v>
      </c>
      <c r="G999" s="94"/>
      <c r="H999" s="110">
        <v>601</v>
      </c>
      <c r="I999" s="111">
        <v>-192.65999999999994</v>
      </c>
    </row>
    <row r="1000" spans="1:9" x14ac:dyDescent="0.25">
      <c r="A1000" s="97" t="s">
        <v>2519</v>
      </c>
      <c r="B1000" s="98" t="s">
        <v>2520</v>
      </c>
      <c r="C1000" s="47"/>
      <c r="D1000" s="47"/>
      <c r="E1000" s="48"/>
      <c r="F1000" s="99">
        <v>44743</v>
      </c>
      <c r="G1000" s="47"/>
      <c r="H1000" s="112">
        <v>628</v>
      </c>
      <c r="I1000" s="113">
        <v>-236.00999999999993</v>
      </c>
    </row>
    <row r="1001" spans="1:9" x14ac:dyDescent="0.25">
      <c r="A1001" s="97" t="s">
        <v>437</v>
      </c>
      <c r="B1001" s="98" t="s">
        <v>438</v>
      </c>
      <c r="C1001" s="47"/>
      <c r="D1001" s="47"/>
      <c r="E1001" s="48"/>
      <c r="F1001" s="99">
        <v>43830</v>
      </c>
      <c r="G1001" s="47"/>
      <c r="H1001" s="112">
        <v>639.67000000000007</v>
      </c>
      <c r="I1001" s="113">
        <v>7.56</v>
      </c>
    </row>
    <row r="1002" spans="1:9" x14ac:dyDescent="0.25">
      <c r="A1002" s="92" t="s">
        <v>639</v>
      </c>
      <c r="B1002" s="93" t="s">
        <v>640</v>
      </c>
      <c r="C1002" s="94"/>
      <c r="D1002" s="94"/>
      <c r="E1002" s="95"/>
      <c r="F1002" s="96">
        <v>44499</v>
      </c>
      <c r="G1002" s="94"/>
      <c r="H1002" s="110">
        <v>648.74</v>
      </c>
      <c r="I1002" s="111">
        <v>-747.29</v>
      </c>
    </row>
    <row r="1003" spans="1:9" x14ac:dyDescent="0.25">
      <c r="A1003" s="92" t="s">
        <v>2263</v>
      </c>
      <c r="B1003" s="93" t="s">
        <v>2264</v>
      </c>
      <c r="C1003" s="94"/>
      <c r="D1003" s="94"/>
      <c r="E1003" s="95"/>
      <c r="F1003" s="96">
        <v>44226</v>
      </c>
      <c r="G1003" s="94"/>
      <c r="H1003" s="110">
        <v>651</v>
      </c>
      <c r="I1003" s="111">
        <v>-1148.9000000000003</v>
      </c>
    </row>
    <row r="1004" spans="1:9" x14ac:dyDescent="0.25">
      <c r="A1004" s="92" t="s">
        <v>3093</v>
      </c>
      <c r="B1004" s="93" t="s">
        <v>3094</v>
      </c>
      <c r="C1004" s="94"/>
      <c r="D1004" s="94"/>
      <c r="E1004" s="95"/>
      <c r="F1004" s="96">
        <v>44073</v>
      </c>
      <c r="G1004" s="94"/>
      <c r="H1004" s="110">
        <v>654</v>
      </c>
      <c r="I1004" s="111">
        <v>17.5</v>
      </c>
    </row>
    <row r="1005" spans="1:9" x14ac:dyDescent="0.25">
      <c r="A1005" s="92" t="s">
        <v>3065</v>
      </c>
      <c r="B1005" s="93" t="s">
        <v>3066</v>
      </c>
      <c r="C1005" s="94"/>
      <c r="D1005" s="94"/>
      <c r="E1005" s="95"/>
      <c r="F1005" s="96">
        <v>44255</v>
      </c>
      <c r="G1005" s="94"/>
      <c r="H1005" s="110">
        <v>660</v>
      </c>
      <c r="I1005" s="111">
        <v>22.5</v>
      </c>
    </row>
    <row r="1006" spans="1:9" x14ac:dyDescent="0.25">
      <c r="A1006" s="92" t="s">
        <v>1194</v>
      </c>
      <c r="B1006" s="93" t="s">
        <v>1195</v>
      </c>
      <c r="C1006" s="94"/>
      <c r="D1006" s="94"/>
      <c r="E1006" s="95"/>
      <c r="F1006" s="96">
        <v>44133</v>
      </c>
      <c r="G1006" s="94"/>
      <c r="H1006" s="110">
        <v>676</v>
      </c>
      <c r="I1006" s="111">
        <v>-611.8499999999998</v>
      </c>
    </row>
    <row r="1007" spans="1:9" x14ac:dyDescent="0.25">
      <c r="A1007" s="92" t="s">
        <v>2513</v>
      </c>
      <c r="B1007" s="93" t="s">
        <v>2514</v>
      </c>
      <c r="C1007" s="94"/>
      <c r="D1007" s="94"/>
      <c r="E1007" s="95"/>
      <c r="F1007" s="96">
        <v>44316</v>
      </c>
      <c r="G1007" s="94"/>
      <c r="H1007" s="110">
        <v>699</v>
      </c>
      <c r="I1007" s="111">
        <v>17.200000000000003</v>
      </c>
    </row>
    <row r="1008" spans="1:9" x14ac:dyDescent="0.25">
      <c r="A1008" s="97" t="s">
        <v>1028</v>
      </c>
      <c r="B1008" s="98" t="s">
        <v>1029</v>
      </c>
      <c r="C1008" s="47"/>
      <c r="D1008" s="47"/>
      <c r="E1008" s="48"/>
      <c r="F1008" s="99">
        <v>44438</v>
      </c>
      <c r="G1008" s="47"/>
      <c r="H1008" s="112">
        <v>700.25</v>
      </c>
      <c r="I1008" s="113">
        <v>1</v>
      </c>
    </row>
    <row r="1009" spans="1:9" x14ac:dyDescent="0.25">
      <c r="A1009" s="92" t="s">
        <v>3087</v>
      </c>
      <c r="B1009" s="93" t="s">
        <v>3088</v>
      </c>
      <c r="C1009" s="94"/>
      <c r="D1009" s="94"/>
      <c r="E1009" s="95"/>
      <c r="F1009" s="96">
        <v>44409</v>
      </c>
      <c r="G1009" s="94"/>
      <c r="H1009" s="110">
        <v>714</v>
      </c>
      <c r="I1009" s="111">
        <v>-648</v>
      </c>
    </row>
    <row r="1010" spans="1:9" x14ac:dyDescent="0.25">
      <c r="A1010" s="97" t="s">
        <v>473</v>
      </c>
      <c r="B1010" s="98" t="s">
        <v>474</v>
      </c>
      <c r="C1010" s="47"/>
      <c r="D1010" s="47"/>
      <c r="E1010" s="48"/>
      <c r="F1010" s="99">
        <v>44378</v>
      </c>
      <c r="G1010" s="47"/>
      <c r="H1010" s="112">
        <v>721</v>
      </c>
      <c r="I1010" s="113">
        <v>-827.01</v>
      </c>
    </row>
    <row r="1011" spans="1:9" x14ac:dyDescent="0.25">
      <c r="A1011" s="97" t="s">
        <v>2477</v>
      </c>
      <c r="B1011" s="98" t="s">
        <v>2478</v>
      </c>
      <c r="C1011" s="47"/>
      <c r="D1011" s="47"/>
      <c r="E1011" s="48"/>
      <c r="F1011" s="99">
        <v>44287</v>
      </c>
      <c r="G1011" s="47"/>
      <c r="H1011" s="112">
        <v>728</v>
      </c>
      <c r="I1011" s="113">
        <v>18.050000000000004</v>
      </c>
    </row>
    <row r="1012" spans="1:9" x14ac:dyDescent="0.25">
      <c r="A1012" s="97" t="s">
        <v>411</v>
      </c>
      <c r="B1012" s="98" t="s">
        <v>412</v>
      </c>
      <c r="C1012" s="47"/>
      <c r="D1012" s="47"/>
      <c r="E1012" s="48"/>
      <c r="F1012" s="99">
        <v>43831</v>
      </c>
      <c r="G1012" s="47"/>
      <c r="H1012" s="112">
        <v>785</v>
      </c>
      <c r="I1012" s="113">
        <v>-1.5600000000000005</v>
      </c>
    </row>
    <row r="1013" spans="1:9" x14ac:dyDescent="0.25">
      <c r="A1013" s="92" t="s">
        <v>3127</v>
      </c>
      <c r="B1013" s="93" t="s">
        <v>3128</v>
      </c>
      <c r="C1013" s="94"/>
      <c r="D1013" s="94"/>
      <c r="E1013" s="95"/>
      <c r="F1013" s="96">
        <v>44285</v>
      </c>
      <c r="G1013" s="94"/>
      <c r="H1013" s="110">
        <v>787</v>
      </c>
      <c r="I1013" s="111">
        <v>45.2</v>
      </c>
    </row>
    <row r="1014" spans="1:9" x14ac:dyDescent="0.25">
      <c r="A1014" s="97" t="s">
        <v>2391</v>
      </c>
      <c r="B1014" s="98" t="s">
        <v>2392</v>
      </c>
      <c r="C1014" s="47"/>
      <c r="D1014" s="47"/>
      <c r="E1014" s="48"/>
      <c r="F1014" s="99">
        <v>44501</v>
      </c>
      <c r="G1014" s="47"/>
      <c r="H1014" s="112">
        <v>795</v>
      </c>
      <c r="I1014" s="113">
        <v>-210.01999999999992</v>
      </c>
    </row>
    <row r="1015" spans="1:9" x14ac:dyDescent="0.25">
      <c r="A1015" s="97" t="s">
        <v>379</v>
      </c>
      <c r="B1015" s="98" t="s">
        <v>380</v>
      </c>
      <c r="C1015" s="47"/>
      <c r="D1015" s="47"/>
      <c r="E1015" s="48"/>
      <c r="F1015" s="99">
        <v>43830</v>
      </c>
      <c r="G1015" s="47"/>
      <c r="H1015" s="112">
        <v>800.33</v>
      </c>
      <c r="I1015" s="113">
        <v>-67.56</v>
      </c>
    </row>
    <row r="1016" spans="1:9" x14ac:dyDescent="0.25">
      <c r="A1016" s="97" t="s">
        <v>1280</v>
      </c>
      <c r="B1016" s="98" t="s">
        <v>1281</v>
      </c>
      <c r="C1016" s="47"/>
      <c r="D1016" s="47"/>
      <c r="E1016" s="48"/>
      <c r="F1016" s="99">
        <v>44075</v>
      </c>
      <c r="G1016" s="47"/>
      <c r="H1016" s="112">
        <v>844</v>
      </c>
      <c r="I1016" s="113">
        <v>11.5</v>
      </c>
    </row>
    <row r="1017" spans="1:9" x14ac:dyDescent="0.25">
      <c r="A1017" s="92" t="s">
        <v>1268</v>
      </c>
      <c r="B1017" s="93" t="s">
        <v>1269</v>
      </c>
      <c r="C1017" s="94"/>
      <c r="D1017" s="94"/>
      <c r="E1017" s="95"/>
      <c r="F1017" s="96">
        <v>44133</v>
      </c>
      <c r="G1017" s="94"/>
      <c r="H1017" s="110">
        <v>850</v>
      </c>
      <c r="I1017" s="111">
        <v>-183.42000000000002</v>
      </c>
    </row>
    <row r="1018" spans="1:9" x14ac:dyDescent="0.25">
      <c r="A1018" s="97" t="s">
        <v>1266</v>
      </c>
      <c r="B1018" s="98" t="s">
        <v>1267</v>
      </c>
      <c r="C1018" s="47"/>
      <c r="D1018" s="47"/>
      <c r="E1018" s="48"/>
      <c r="F1018" s="99">
        <v>44105</v>
      </c>
      <c r="G1018" s="47"/>
      <c r="H1018" s="112">
        <v>851</v>
      </c>
      <c r="I1018" s="113">
        <v>-91.300000000000068</v>
      </c>
    </row>
    <row r="1019" spans="1:9" x14ac:dyDescent="0.25">
      <c r="A1019" s="97" t="s">
        <v>3109</v>
      </c>
      <c r="B1019" s="98" t="s">
        <v>3110</v>
      </c>
      <c r="C1019" s="47"/>
      <c r="D1019" s="47"/>
      <c r="E1019" s="48"/>
      <c r="F1019" s="99">
        <v>44499</v>
      </c>
      <c r="G1019" s="47"/>
      <c r="H1019" s="112">
        <v>885</v>
      </c>
      <c r="I1019" s="113">
        <v>22.25</v>
      </c>
    </row>
    <row r="1020" spans="1:9" x14ac:dyDescent="0.25">
      <c r="A1020" s="97" t="s">
        <v>999</v>
      </c>
      <c r="B1020" s="98" t="s">
        <v>1000</v>
      </c>
      <c r="C1020" s="47"/>
      <c r="D1020" s="47"/>
      <c r="E1020" s="48"/>
      <c r="F1020" s="99">
        <v>44227</v>
      </c>
      <c r="G1020" s="47"/>
      <c r="H1020" s="112">
        <v>938</v>
      </c>
      <c r="I1020" s="113">
        <v>-5330.6100000000006</v>
      </c>
    </row>
    <row r="1021" spans="1:9" x14ac:dyDescent="0.25">
      <c r="A1021" s="97" t="s">
        <v>2465</v>
      </c>
      <c r="B1021" s="98" t="s">
        <v>2466</v>
      </c>
      <c r="C1021" s="47"/>
      <c r="D1021" s="47"/>
      <c r="E1021" s="48"/>
      <c r="F1021" s="99">
        <v>44773</v>
      </c>
      <c r="G1021" s="47"/>
      <c r="H1021" s="112">
        <v>947</v>
      </c>
      <c r="I1021" s="113">
        <v>-314.05999999999989</v>
      </c>
    </row>
    <row r="1022" spans="1:9" x14ac:dyDescent="0.25">
      <c r="A1022" s="92" t="s">
        <v>1264</v>
      </c>
      <c r="B1022" s="93" t="s">
        <v>1265</v>
      </c>
      <c r="C1022" s="94"/>
      <c r="D1022" s="94"/>
      <c r="E1022" s="95"/>
      <c r="F1022" s="96">
        <v>44075</v>
      </c>
      <c r="G1022" s="94"/>
      <c r="H1022" s="110">
        <v>957</v>
      </c>
      <c r="I1022" s="111">
        <v>-150.5999999999998</v>
      </c>
    </row>
    <row r="1023" spans="1:9" x14ac:dyDescent="0.25">
      <c r="A1023" s="92" t="s">
        <v>4029</v>
      </c>
      <c r="B1023" s="93" t="s">
        <v>4030</v>
      </c>
      <c r="C1023" s="94"/>
      <c r="D1023" s="94"/>
      <c r="E1023" s="95"/>
      <c r="F1023" s="96">
        <v>44165</v>
      </c>
      <c r="G1023" s="94"/>
      <c r="H1023" s="110">
        <v>1009</v>
      </c>
      <c r="I1023" s="111">
        <v>-1002.8000000000001</v>
      </c>
    </row>
    <row r="1024" spans="1:9" x14ac:dyDescent="0.25">
      <c r="A1024" s="92" t="s">
        <v>3033</v>
      </c>
      <c r="B1024" s="93" t="s">
        <v>3034</v>
      </c>
      <c r="C1024" s="94"/>
      <c r="D1024" s="94"/>
      <c r="E1024" s="95"/>
      <c r="F1024" s="96">
        <v>44346</v>
      </c>
      <c r="G1024" s="94"/>
      <c r="H1024" s="110">
        <v>1130</v>
      </c>
      <c r="I1024" s="111">
        <v>-3881.4700000000012</v>
      </c>
    </row>
    <row r="1025" spans="1:9" x14ac:dyDescent="0.25">
      <c r="A1025" s="97" t="s">
        <v>4043</v>
      </c>
      <c r="B1025" s="98" t="s">
        <v>4044</v>
      </c>
      <c r="C1025" s="47"/>
      <c r="D1025" s="47"/>
      <c r="E1025" s="48"/>
      <c r="F1025" s="99">
        <v>44227</v>
      </c>
      <c r="G1025" s="47"/>
      <c r="H1025" s="112">
        <v>1178.83</v>
      </c>
      <c r="I1025" s="113">
        <v>-4198.9400000000005</v>
      </c>
    </row>
    <row r="1026" spans="1:9" x14ac:dyDescent="0.25">
      <c r="A1026" s="92" t="s">
        <v>3543</v>
      </c>
      <c r="B1026" s="93" t="s">
        <v>3544</v>
      </c>
      <c r="C1026" s="94"/>
      <c r="D1026" s="94"/>
      <c r="E1026" s="95"/>
      <c r="F1026" s="96">
        <v>43861</v>
      </c>
      <c r="G1026" s="94"/>
      <c r="H1026" s="110">
        <v>1211.73</v>
      </c>
      <c r="I1026" s="111">
        <v>-1104.8999999999999</v>
      </c>
    </row>
    <row r="1027" spans="1:9" x14ac:dyDescent="0.25">
      <c r="A1027" s="92" t="s">
        <v>207</v>
      </c>
      <c r="B1027" s="93" t="s">
        <v>208</v>
      </c>
      <c r="C1027" s="94"/>
      <c r="D1027" s="94"/>
      <c r="E1027" s="95"/>
      <c r="F1027" s="96">
        <v>43831</v>
      </c>
      <c r="G1027" s="94"/>
      <c r="H1027" s="110">
        <v>1233</v>
      </c>
      <c r="I1027" s="111">
        <v>-5434</v>
      </c>
    </row>
    <row r="1028" spans="1:9" x14ac:dyDescent="0.25">
      <c r="A1028" s="97" t="s">
        <v>709</v>
      </c>
      <c r="B1028" s="98" t="s">
        <v>710</v>
      </c>
      <c r="C1028" s="47"/>
      <c r="D1028" s="47"/>
      <c r="E1028" s="48"/>
      <c r="F1028" s="99">
        <v>44525</v>
      </c>
      <c r="G1028" s="47"/>
      <c r="H1028" s="112">
        <v>1241</v>
      </c>
      <c r="I1028" s="113">
        <v>-293.3</v>
      </c>
    </row>
    <row r="1029" spans="1:9" x14ac:dyDescent="0.25">
      <c r="A1029" s="97" t="s">
        <v>2541</v>
      </c>
      <c r="B1029" s="98" t="s">
        <v>2542</v>
      </c>
      <c r="C1029" s="47"/>
      <c r="D1029" s="47"/>
      <c r="E1029" s="48"/>
      <c r="F1029" s="99">
        <v>44765</v>
      </c>
      <c r="G1029" s="47"/>
      <c r="H1029" s="112">
        <v>1259</v>
      </c>
      <c r="I1029" s="113">
        <v>-1234.7700000000009</v>
      </c>
    </row>
    <row r="1030" spans="1:9" x14ac:dyDescent="0.25">
      <c r="A1030" s="97" t="s">
        <v>987</v>
      </c>
      <c r="B1030" s="98" t="s">
        <v>988</v>
      </c>
      <c r="C1030" s="47"/>
      <c r="D1030" s="47"/>
      <c r="E1030" s="48"/>
      <c r="F1030" s="99">
        <v>44010</v>
      </c>
      <c r="G1030" s="47"/>
      <c r="H1030" s="112">
        <v>1377</v>
      </c>
      <c r="I1030" s="113">
        <v>-1052.5700000000006</v>
      </c>
    </row>
    <row r="1031" spans="1:9" x14ac:dyDescent="0.25">
      <c r="A1031" s="97" t="s">
        <v>1003</v>
      </c>
      <c r="B1031" s="98" t="s">
        <v>1004</v>
      </c>
      <c r="C1031" s="47"/>
      <c r="D1031" s="47"/>
      <c r="E1031" s="48"/>
      <c r="F1031" s="99">
        <v>44227</v>
      </c>
      <c r="G1031" s="47"/>
      <c r="H1031" s="112">
        <v>1502</v>
      </c>
      <c r="I1031" s="113">
        <v>-9536.1300000000083</v>
      </c>
    </row>
    <row r="1032" spans="1:9" x14ac:dyDescent="0.25">
      <c r="A1032" s="92" t="s">
        <v>2569</v>
      </c>
      <c r="B1032" s="93" t="s">
        <v>2570</v>
      </c>
      <c r="C1032" s="94"/>
      <c r="D1032" s="94"/>
      <c r="E1032" s="95"/>
      <c r="F1032" s="96">
        <v>44773</v>
      </c>
      <c r="G1032" s="94"/>
      <c r="H1032" s="110">
        <v>1595</v>
      </c>
      <c r="I1032" s="111">
        <v>-234.50999999999993</v>
      </c>
    </row>
    <row r="1033" spans="1:9" x14ac:dyDescent="0.25">
      <c r="A1033" s="97" t="s">
        <v>2503</v>
      </c>
      <c r="B1033" s="98" t="s">
        <v>2504</v>
      </c>
      <c r="C1033" s="47"/>
      <c r="D1033" s="47"/>
      <c r="E1033" s="48"/>
      <c r="F1033" s="99">
        <v>44773</v>
      </c>
      <c r="G1033" s="47"/>
      <c r="H1033" s="112">
        <v>1622</v>
      </c>
      <c r="I1033" s="113">
        <v>-2421.4600000000019</v>
      </c>
    </row>
    <row r="1034" spans="1:9" x14ac:dyDescent="0.25">
      <c r="A1034" s="92" t="s">
        <v>569</v>
      </c>
      <c r="B1034" s="93" t="s">
        <v>570</v>
      </c>
      <c r="C1034" s="94"/>
      <c r="D1034" s="94"/>
      <c r="E1034" s="95"/>
      <c r="F1034" s="96">
        <v>44255</v>
      </c>
      <c r="G1034" s="94"/>
      <c r="H1034" s="110">
        <v>1640</v>
      </c>
      <c r="I1034" s="111">
        <v>-1998.6600000000021</v>
      </c>
    </row>
    <row r="1035" spans="1:9" x14ac:dyDescent="0.25">
      <c r="A1035" s="97" t="s">
        <v>3385</v>
      </c>
      <c r="B1035" s="98" t="s">
        <v>3386</v>
      </c>
      <c r="C1035" s="47"/>
      <c r="D1035" s="47"/>
      <c r="E1035" s="48"/>
      <c r="F1035" s="99">
        <v>44438</v>
      </c>
      <c r="G1035" s="47"/>
      <c r="H1035" s="112">
        <v>1720</v>
      </c>
      <c r="I1035" s="113">
        <v>-7506.4699999999993</v>
      </c>
    </row>
    <row r="1036" spans="1:9" x14ac:dyDescent="0.25">
      <c r="A1036" s="97" t="s">
        <v>1252</v>
      </c>
      <c r="B1036" s="98" t="s">
        <v>1253</v>
      </c>
      <c r="C1036" s="47"/>
      <c r="D1036" s="47"/>
      <c r="E1036" s="48"/>
      <c r="F1036" s="99">
        <v>44075</v>
      </c>
      <c r="G1036" s="47"/>
      <c r="H1036" s="112">
        <v>2066</v>
      </c>
      <c r="I1036" s="113">
        <v>-385.41999999999967</v>
      </c>
    </row>
    <row r="1037" spans="1:9" x14ac:dyDescent="0.25">
      <c r="A1037" s="97" t="s">
        <v>2555</v>
      </c>
      <c r="B1037" s="98" t="s">
        <v>2556</v>
      </c>
      <c r="C1037" s="47"/>
      <c r="D1037" s="47"/>
      <c r="E1037" s="48"/>
      <c r="F1037" s="99">
        <v>44773</v>
      </c>
      <c r="G1037" s="47"/>
      <c r="H1037" s="112">
        <v>2366</v>
      </c>
      <c r="I1037" s="113">
        <v>-1736.2900000000006</v>
      </c>
    </row>
    <row r="1038" spans="1:9" x14ac:dyDescent="0.25">
      <c r="A1038" s="92" t="s">
        <v>341</v>
      </c>
      <c r="B1038" s="93" t="s">
        <v>342</v>
      </c>
      <c r="C1038" s="94"/>
      <c r="D1038" s="94"/>
      <c r="E1038" s="95"/>
      <c r="F1038" s="96">
        <v>44286</v>
      </c>
      <c r="G1038" s="94"/>
      <c r="H1038" s="110">
        <v>2603</v>
      </c>
      <c r="I1038" s="111">
        <v>29.400000000000002</v>
      </c>
    </row>
    <row r="1039" spans="1:9" x14ac:dyDescent="0.25">
      <c r="A1039" s="92" t="s">
        <v>295</v>
      </c>
      <c r="B1039" s="93" t="s">
        <v>296</v>
      </c>
      <c r="C1039" s="94"/>
      <c r="D1039" s="94"/>
      <c r="E1039" s="95"/>
      <c r="F1039" s="96">
        <v>43831</v>
      </c>
      <c r="G1039" s="94"/>
      <c r="H1039" s="110">
        <v>2844</v>
      </c>
      <c r="I1039" s="111">
        <v>-998.66</v>
      </c>
    </row>
    <row r="1040" spans="1:9" x14ac:dyDescent="0.25">
      <c r="A1040" s="97" t="s">
        <v>995</v>
      </c>
      <c r="B1040" s="98" t="s">
        <v>996</v>
      </c>
      <c r="C1040" s="47"/>
      <c r="D1040" s="47"/>
      <c r="E1040" s="48"/>
      <c r="F1040" s="99">
        <v>44010</v>
      </c>
      <c r="G1040" s="47"/>
      <c r="H1040" s="112">
        <v>2987</v>
      </c>
      <c r="I1040" s="113">
        <v>-6661.5499999999993</v>
      </c>
    </row>
    <row r="1041" spans="1:9" x14ac:dyDescent="0.25">
      <c r="A1041" s="92" t="s">
        <v>157</v>
      </c>
      <c r="B1041" s="93" t="s">
        <v>158</v>
      </c>
      <c r="C1041" s="94"/>
      <c r="D1041" s="94"/>
      <c r="E1041" s="95"/>
      <c r="F1041" s="114">
        <v>43831</v>
      </c>
      <c r="G1041" s="94"/>
      <c r="H1041" s="115">
        <v>4818</v>
      </c>
      <c r="I1041" s="116">
        <v>-2255.5300000000011</v>
      </c>
    </row>
  </sheetData>
  <autoFilter ref="A1:I1041">
    <sortState ref="A2:I1041">
      <sortCondition ref="H1:H1041"/>
    </sortState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reportForm">
              <controlPr defaultSize="0" print="0" autoFill="0" autoPict="0" macro="[0]!ShowReportForm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9"/>
  <sheetViews>
    <sheetView showGridLines="0" showRowColHeaders="0" tabSelected="1" workbookViewId="0">
      <selection activeCell="F17" sqref="F17:G17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82"/>
      <c r="K4" s="82"/>
      <c r="L4" s="82"/>
      <c r="M4" s="82"/>
      <c r="N4" s="82"/>
      <c r="O4" s="82"/>
      <c r="P4" s="82"/>
      <c r="Q4" s="82"/>
      <c r="R4" s="82"/>
      <c r="S4" s="79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82"/>
      <c r="K5" s="82"/>
      <c r="L5" s="82"/>
      <c r="M5" s="82"/>
      <c r="N5" s="82"/>
      <c r="O5" s="82"/>
      <c r="P5" s="82"/>
      <c r="Q5" s="82" t="s">
        <v>54</v>
      </c>
      <c r="R5" s="82"/>
      <c r="S5" s="79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82"/>
      <c r="K6" s="82"/>
      <c r="L6" s="82"/>
      <c r="M6" s="82"/>
      <c r="N6" s="82"/>
      <c r="O6" s="82"/>
      <c r="P6" s="82"/>
      <c r="Q6" s="82"/>
      <c r="R6" s="82"/>
      <c r="S6" s="79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82"/>
      <c r="K7" s="82"/>
      <c r="L7" s="82"/>
      <c r="M7" s="82"/>
      <c r="N7" s="82"/>
      <c r="O7" s="82"/>
      <c r="P7" s="82"/>
      <c r="Q7" s="82"/>
      <c r="R7" s="82"/>
      <c r="S7" s="79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82"/>
      <c r="K8" s="82"/>
      <c r="L8" s="82"/>
      <c r="M8" s="82"/>
      <c r="N8" s="82"/>
      <c r="O8" s="82"/>
      <c r="P8" s="82"/>
      <c r="Q8" s="82"/>
      <c r="R8" s="82"/>
      <c r="S8" s="79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82"/>
      <c r="K9" s="82"/>
      <c r="L9" s="82"/>
      <c r="M9" s="82"/>
      <c r="N9" s="82"/>
      <c r="O9" s="82"/>
      <c r="P9" s="82"/>
      <c r="Q9" s="82" t="s">
        <v>54</v>
      </c>
      <c r="R9" s="82"/>
      <c r="S9" s="79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82"/>
      <c r="K10" s="82"/>
      <c r="L10" s="82"/>
      <c r="M10" s="82"/>
      <c r="N10" s="82"/>
      <c r="O10" s="82"/>
      <c r="P10" s="82"/>
      <c r="Q10" s="82"/>
      <c r="R10" s="82"/>
      <c r="S10" s="79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82"/>
      <c r="K11" s="82"/>
      <c r="L11" s="82"/>
      <c r="M11" s="82"/>
      <c r="N11" s="82"/>
      <c r="O11" s="82"/>
      <c r="P11" s="82"/>
      <c r="Q11" s="82"/>
      <c r="R11" s="82"/>
      <c r="S11" s="79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82"/>
      <c r="K12" s="82"/>
      <c r="L12" s="82"/>
      <c r="M12" s="82"/>
      <c r="N12" s="82"/>
      <c r="O12" s="82"/>
      <c r="P12" s="82"/>
      <c r="Q12" s="82"/>
      <c r="R12" s="82"/>
      <c r="S12" s="79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82"/>
      <c r="K13" s="82"/>
      <c r="L13" s="82"/>
      <c r="M13" s="82"/>
      <c r="N13" s="82"/>
      <c r="O13" s="82"/>
      <c r="P13" s="82"/>
      <c r="Q13" s="82"/>
      <c r="R13" s="82"/>
      <c r="S13" s="79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82"/>
      <c r="K14" s="121" t="s">
        <v>4338</v>
      </c>
      <c r="L14" s="121"/>
      <c r="M14" s="121"/>
      <c r="N14" s="83"/>
      <c r="O14" s="82"/>
      <c r="P14" s="82"/>
      <c r="Q14" s="82"/>
      <c r="R14" s="82"/>
      <c r="S14" s="79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82"/>
      <c r="K15" s="82"/>
      <c r="L15" s="82"/>
      <c r="M15" s="82"/>
      <c r="N15" s="82"/>
      <c r="O15" s="82"/>
      <c r="P15" s="82"/>
      <c r="Q15" s="82"/>
      <c r="R15" s="82"/>
      <c r="S15" s="79"/>
    </row>
    <row r="16" spans="1:19" ht="23.25" customHeight="1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82"/>
      <c r="K16" s="82"/>
      <c r="L16" s="82"/>
      <c r="M16" s="82"/>
      <c r="N16" s="82"/>
      <c r="O16" s="82"/>
      <c r="P16" s="82"/>
      <c r="Q16" s="82"/>
      <c r="R16" s="82"/>
      <c r="S16" s="79"/>
    </row>
    <row r="17" spans="1:19" ht="27" customHeight="1" x14ac:dyDescent="0.25">
      <c r="A17" s="119"/>
      <c r="B17" s="119"/>
      <c r="C17" s="119"/>
      <c r="D17" s="124" t="s">
        <v>24</v>
      </c>
      <c r="E17" s="124"/>
      <c r="F17" s="122">
        <v>46022</v>
      </c>
      <c r="G17" s="122"/>
      <c r="H17" s="123" t="str">
        <f>TEXT(F17,"DDD")</f>
        <v>Wed</v>
      </c>
      <c r="I17" s="123"/>
      <c r="J17" s="79"/>
      <c r="K17" s="79"/>
      <c r="L17" s="79"/>
      <c r="M17" s="79"/>
      <c r="N17" s="79"/>
      <c r="O17" s="79"/>
      <c r="P17" s="81" t="s">
        <v>53</v>
      </c>
      <c r="Q17" s="125">
        <f>Help!B10</f>
        <v>35</v>
      </c>
      <c r="R17" s="125"/>
      <c r="S17" s="79"/>
    </row>
    <row r="18" spans="1:19" x14ac:dyDescent="0.25">
      <c r="A18" s="119"/>
      <c r="B18" s="119"/>
      <c r="C18" s="119"/>
      <c r="D18" s="119"/>
      <c r="E18" s="119"/>
      <c r="F18" s="119"/>
      <c r="G18" s="119"/>
      <c r="H18" s="119"/>
      <c r="I18" s="119"/>
      <c r="J18" s="79"/>
      <c r="K18" s="79"/>
      <c r="L18" s="79"/>
      <c r="M18" s="79"/>
      <c r="N18" s="79"/>
      <c r="O18" s="79"/>
      <c r="P18" s="79"/>
      <c r="Q18" s="79"/>
      <c r="R18" s="79"/>
      <c r="S18" s="79"/>
    </row>
    <row r="19" spans="1:19" ht="19.5" x14ac:dyDescent="0.25">
      <c r="A19" s="119"/>
      <c r="B19" s="119"/>
      <c r="C19" s="119"/>
      <c r="D19" s="119"/>
      <c r="E19" s="119"/>
      <c r="F19" s="119"/>
      <c r="G19" s="119"/>
      <c r="H19" s="119"/>
      <c r="I19" s="119"/>
      <c r="J19" s="79"/>
      <c r="K19" s="79"/>
      <c r="L19" s="79"/>
      <c r="M19" s="79"/>
      <c r="N19" s="79"/>
      <c r="O19" s="79"/>
      <c r="P19" s="80" t="s">
        <v>22</v>
      </c>
      <c r="Q19" s="120">
        <f>IFERROR(Help!B14,"")</f>
        <v>44560</v>
      </c>
      <c r="R19" s="120"/>
      <c r="S19" s="79"/>
    </row>
    <row r="20" spans="1:19" ht="10.5" customHeight="1" x14ac:dyDescent="0.25">
      <c r="A20" s="119"/>
      <c r="B20" s="119"/>
      <c r="C20" s="119"/>
      <c r="D20" s="119"/>
      <c r="E20" s="119"/>
      <c r="F20" s="119"/>
      <c r="G20" s="119"/>
      <c r="H20" s="119"/>
      <c r="I20" s="119"/>
      <c r="J20" s="79"/>
      <c r="K20" s="79"/>
      <c r="L20" s="79"/>
      <c r="M20" s="79"/>
      <c r="N20" s="79"/>
      <c r="O20" s="79"/>
      <c r="P20" s="79"/>
      <c r="Q20" s="79"/>
      <c r="R20" s="79"/>
      <c r="S20" s="79"/>
    </row>
    <row r="21" spans="1:19" x14ac:dyDescent="0.25">
      <c r="A21" s="119"/>
      <c r="B21" s="119"/>
      <c r="C21" s="119"/>
      <c r="D21" s="119"/>
      <c r="E21" s="119"/>
      <c r="F21" s="119"/>
      <c r="G21" s="119"/>
      <c r="H21" s="119"/>
      <c r="I21" s="119"/>
      <c r="J21" s="79"/>
      <c r="K21" s="79"/>
      <c r="L21" s="79"/>
      <c r="M21" s="79"/>
      <c r="N21" s="79"/>
      <c r="O21" s="79"/>
      <c r="P21" s="79"/>
      <c r="Q21" s="79"/>
      <c r="R21" s="79"/>
      <c r="S21" s="79"/>
    </row>
    <row r="22" spans="1:19" x14ac:dyDescent="0.25">
      <c r="A22" s="119"/>
      <c r="B22" s="119"/>
      <c r="C22" s="119"/>
      <c r="D22" s="119"/>
      <c r="E22" s="119"/>
      <c r="F22" s="119"/>
      <c r="G22" s="119"/>
      <c r="H22" s="119"/>
      <c r="I22" s="119"/>
      <c r="J22" s="79"/>
      <c r="K22" s="79"/>
      <c r="L22" s="79"/>
      <c r="M22" s="79"/>
      <c r="N22" s="79"/>
      <c r="O22" s="79"/>
      <c r="P22" s="79"/>
      <c r="Q22" s="79"/>
      <c r="R22" s="79"/>
      <c r="S22" s="79"/>
    </row>
    <row r="23" spans="1:19" x14ac:dyDescent="0.25">
      <c r="A23" s="119"/>
      <c r="B23" s="119"/>
      <c r="C23" s="119"/>
      <c r="D23" s="119"/>
      <c r="E23" s="119"/>
      <c r="F23" s="119"/>
      <c r="G23" s="119"/>
      <c r="H23" s="119"/>
      <c r="I23" s="119"/>
      <c r="J23" s="79"/>
      <c r="K23" s="79"/>
      <c r="L23" s="79"/>
      <c r="M23" s="79"/>
      <c r="N23" s="79"/>
      <c r="O23" s="79"/>
      <c r="P23" s="79"/>
      <c r="Q23" s="79"/>
      <c r="R23" s="79"/>
      <c r="S23" s="79"/>
    </row>
    <row r="24" spans="1:19" x14ac:dyDescent="0.25">
      <c r="A24" s="119"/>
      <c r="B24" s="119"/>
      <c r="C24" s="119"/>
      <c r="D24" s="119"/>
      <c r="E24" s="119"/>
      <c r="F24" s="119"/>
      <c r="G24" s="119"/>
      <c r="H24" s="119"/>
      <c r="I24" s="119"/>
      <c r="J24" s="79"/>
      <c r="K24" s="79"/>
      <c r="L24" s="79"/>
      <c r="M24" s="79"/>
      <c r="N24" s="79"/>
      <c r="O24" s="79"/>
      <c r="P24" s="79"/>
      <c r="Q24" s="79"/>
      <c r="R24" s="79"/>
      <c r="S24" s="79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password="CC72" sheet="1" objects="1" scenarios="1" selectLockedCells="1"/>
  <mergeCells count="8">
    <mergeCell ref="A18:I24"/>
    <mergeCell ref="Q19:R19"/>
    <mergeCell ref="K14:M14"/>
    <mergeCell ref="F17:G17"/>
    <mergeCell ref="A17:C17"/>
    <mergeCell ref="H17:I17"/>
    <mergeCell ref="D17:E17"/>
    <mergeCell ref="Q17:R17"/>
  </mergeCells>
  <dataValidations count="1">
    <dataValidation type="list" allowBlank="1" showInputMessage="1" showErrorMessage="1" sqref="K14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autoPict="0" linkedCell="K14" r:id="rId5">
            <anchor moveWithCells="1">
              <from>
                <xdr:col>9</xdr:col>
                <xdr:colOff>542925</xdr:colOff>
                <xdr:row>12</xdr:row>
                <xdr:rowOff>171450</xdr:rowOff>
              </from>
              <to>
                <xdr:col>13</xdr:col>
                <xdr:colOff>381000</xdr:colOff>
                <xdr:row>14</xdr:row>
                <xdr:rowOff>57150</xdr:rowOff>
              </to>
            </anchor>
          </controlPr>
        </control>
      </mc:Choice>
      <mc:Fallback>
        <control shapeId="1028" r:id="rId4" name="cboItems"/>
      </mc:Fallback>
    </mc:AlternateContent>
    <mc:AlternateContent xmlns:mc="http://schemas.openxmlformats.org/markup-compatibility/2006">
      <mc:Choice Requires="x14">
        <control shapeId="1029" r:id="rId6" name="Button 5">
          <controlPr defaultSize="0" print="0" autoFill="0" autoPict="0" macro="[0]!Button5_Click">
            <anchor moveWithCells="1" sizeWithCells="1">
              <from>
                <xdr:col>5</xdr:col>
                <xdr:colOff>590550</xdr:colOff>
                <xdr:row>7</xdr:row>
                <xdr:rowOff>19050</xdr:rowOff>
              </from>
              <to>
                <xdr:col>7</xdr:col>
                <xdr:colOff>457200</xdr:colOff>
                <xdr:row>8</xdr:row>
                <xdr:rowOff>152400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371"/>
  <sheetViews>
    <sheetView workbookViewId="0">
      <selection activeCell="B15" sqref="B15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5" max="5" width="12.625" bestFit="1" customWidth="1"/>
    <col min="6" max="6" width="19.75" bestFit="1" customWidth="1"/>
    <col min="8" max="8" width="9" bestFit="1" customWidth="1"/>
    <col min="10" max="10" width="10.875" bestFit="1" customWidth="1"/>
    <col min="11" max="11" width="9.625" bestFit="1" customWidth="1"/>
    <col min="12" max="12" width="11.5" bestFit="1" customWidth="1"/>
    <col min="14" max="18" width="18.625" customWidth="1"/>
  </cols>
  <sheetData>
    <row r="1" spans="1:11" x14ac:dyDescent="0.25">
      <c r="A1" t="s">
        <v>9</v>
      </c>
      <c r="B1" s="1" t="str">
        <f>ROUNDUP(SUM(ProductMaster!$I$2:INDEX(ProductMaster!$I:$I,COUNTA(ProductMaster!$I:$I),0)),0)&amp; " Unit(s)"</f>
        <v>147032 Unit(s)</v>
      </c>
      <c r="D1" s="9"/>
      <c r="E1" s="10" t="s">
        <v>14</v>
      </c>
      <c r="F1" t="s">
        <v>16</v>
      </c>
      <c r="H1" s="49" t="s">
        <v>39</v>
      </c>
      <c r="I1" s="49" t="s">
        <v>37</v>
      </c>
      <c r="J1" s="49" t="s">
        <v>40</v>
      </c>
      <c r="K1" s="49" t="s">
        <v>38</v>
      </c>
    </row>
    <row r="2" spans="1:11" x14ac:dyDescent="0.25">
      <c r="A2" t="s">
        <v>11</v>
      </c>
      <c r="B2" s="8">
        <f>SUM(ProductMaster!$J$2:INDEX(ProductMaster!$J:$J,COUNTA(ProductMaster!$J:$J),0))</f>
        <v>-200402.27999999985</v>
      </c>
      <c r="E2" s="11" t="s">
        <v>48</v>
      </c>
      <c r="F2" s="12">
        <v>147031.75999999992</v>
      </c>
      <c r="H2" t="s">
        <v>49</v>
      </c>
      <c r="I2" t="s">
        <v>50</v>
      </c>
      <c r="J2" t="s">
        <v>51</v>
      </c>
      <c r="K2" t="s">
        <v>52</v>
      </c>
    </row>
    <row r="3" spans="1:11" x14ac:dyDescent="0.25">
      <c r="A3" t="s">
        <v>25</v>
      </c>
      <c r="B3" s="9">
        <f ca="1">TODAY()-30</f>
        <v>43848</v>
      </c>
      <c r="E3" s="11" t="s">
        <v>15</v>
      </c>
      <c r="F3" s="12">
        <v>147031.75999999992</v>
      </c>
      <c r="H3" t="s">
        <v>55</v>
      </c>
      <c r="I3" t="s">
        <v>56</v>
      </c>
    </row>
    <row r="4" spans="1:11" x14ac:dyDescent="0.25">
      <c r="A4" t="s">
        <v>26</v>
      </c>
      <c r="B4" s="9">
        <f ca="1">TODAY()</f>
        <v>43878</v>
      </c>
    </row>
    <row r="5" spans="1:11" x14ac:dyDescent="0.25">
      <c r="A5" t="s">
        <v>12</v>
      </c>
      <c r="B5" s="1" t="str">
        <f ca="1">ROUNDUP(SUMIFS(StockInData[Quantity],StockInData[Date],"&gt;"&amp;Help!B3,StockInData[Date],"&lt;"&amp;Help!B4),0)&amp;" Unit(s)"</f>
        <v>19414 Unit(s)</v>
      </c>
    </row>
    <row r="6" spans="1:11" x14ac:dyDescent="0.25">
      <c r="A6" t="s">
        <v>13</v>
      </c>
      <c r="B6" s="1" t="str">
        <f ca="1">SUMIFS(StockOutData[Quantity],StockOutData[Date],"&gt;"&amp;Help!B3,StockOutData[Date],"&lt;"&amp;Help!B4)&amp;" Unit(s)"</f>
        <v>0 Unit(s)</v>
      </c>
    </row>
    <row r="7" spans="1:11" x14ac:dyDescent="0.25">
      <c r="A7" t="s">
        <v>17</v>
      </c>
      <c r="B7" s="13">
        <f>MATCH(Dashboard!K14,ProductMaster!$C$2:INDEX(ProductMaster!$C:$C,COUNTA(ProductMaster!$C:$C),0),0)</f>
        <v>2144</v>
      </c>
    </row>
    <row r="8" spans="1:11" x14ac:dyDescent="0.25">
      <c r="A8" t="s">
        <v>3</v>
      </c>
      <c r="B8" s="68" t="str">
        <f>VLOOKUP(B7,ProductMaster!$A$2:$J$2275,3,0)</f>
        <v>WSA SOYA CHUNKS 200GX15</v>
      </c>
    </row>
    <row r="9" spans="1:11" x14ac:dyDescent="0.25">
      <c r="A9" t="s">
        <v>8</v>
      </c>
      <c r="B9">
        <f>ROUNDUP(VLOOKUP(B7,ProductMaster!$A$2:$J$2275,8,0),2)</f>
        <v>0</v>
      </c>
    </row>
    <row r="10" spans="1:11" x14ac:dyDescent="0.25">
      <c r="A10" t="s">
        <v>20</v>
      </c>
      <c r="B10">
        <f>ROUNDUP(VLOOKUP(B7,ProductMaster!$A$2:$J$2275,9,0),2)</f>
        <v>35</v>
      </c>
    </row>
    <row r="11" spans="1:11" x14ac:dyDescent="0.25">
      <c r="A11" t="s">
        <v>11</v>
      </c>
      <c r="B11" s="8">
        <f>VLOOKUP(B7,ProductMaster!$A$2:$J$2275,6,0)</f>
        <v>0</v>
      </c>
    </row>
    <row r="12" spans="1:11" x14ac:dyDescent="0.25">
      <c r="A12" t="s">
        <v>18</v>
      </c>
      <c r="B12" t="str">
        <f>"Current Stock is "&amp;B10&amp;" Unit(s). And, Stock Value is "&amp;TEXT(B11,"$0")</f>
        <v>Current Stock is 35 Unit(s). And, Stock Value is $0</v>
      </c>
    </row>
    <row r="13" spans="1:11" x14ac:dyDescent="0.25">
      <c r="A13" t="s">
        <v>19</v>
      </c>
      <c r="B13" t="str">
        <f>B8&amp;"'s"</f>
        <v>WSA SOYA CHUNKS 200GX15's</v>
      </c>
    </row>
    <row r="14" spans="1:11" x14ac:dyDescent="0.25">
      <c r="A14" t="s">
        <v>21</v>
      </c>
      <c r="B14" s="30">
        <f>VLOOKUP(B7,ProductMaster!$A$2:$J$2275,7,0)</f>
        <v>44560</v>
      </c>
    </row>
    <row r="15" spans="1:11" x14ac:dyDescent="0.25">
      <c r="A15" t="str">
        <f>IF(B10&gt;B9,"Relax! Stock Is Above Re-Order Level.","Order NOW!")</f>
        <v>Relax! Stock Is Above Re-Order Level.</v>
      </c>
    </row>
    <row r="16" spans="1:11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/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  <row r="101" spans="13:13" x14ac:dyDescent="0.25">
      <c r="M101" t="s">
        <v>5075</v>
      </c>
    </row>
    <row r="102" spans="13:13" x14ac:dyDescent="0.25">
      <c r="M102" t="s">
        <v>5077</v>
      </c>
    </row>
    <row r="103" spans="13:13" x14ac:dyDescent="0.25">
      <c r="M103" t="s">
        <v>5079</v>
      </c>
    </row>
    <row r="104" spans="13:13" x14ac:dyDescent="0.25">
      <c r="M104" t="s">
        <v>5081</v>
      </c>
    </row>
    <row r="105" spans="13:13" x14ac:dyDescent="0.25">
      <c r="M105" t="s">
        <v>5083</v>
      </c>
    </row>
    <row r="106" spans="13:13" x14ac:dyDescent="0.25">
      <c r="M106" t="s">
        <v>5086</v>
      </c>
    </row>
    <row r="107" spans="13:13" x14ac:dyDescent="0.25">
      <c r="M107" t="s">
        <v>5089</v>
      </c>
    </row>
    <row r="108" spans="13:13" x14ac:dyDescent="0.25">
      <c r="M108" t="s">
        <v>5092</v>
      </c>
    </row>
    <row r="109" spans="13:13" x14ac:dyDescent="0.25">
      <c r="M109" t="s">
        <v>5094</v>
      </c>
    </row>
    <row r="110" spans="13:13" x14ac:dyDescent="0.25">
      <c r="M110" t="s">
        <v>5096</v>
      </c>
    </row>
    <row r="111" spans="13:13" x14ac:dyDescent="0.25">
      <c r="M111" t="s">
        <v>5102</v>
      </c>
    </row>
    <row r="112" spans="13:13" x14ac:dyDescent="0.25">
      <c r="M112" t="s">
        <v>5104</v>
      </c>
    </row>
    <row r="113" spans="13:13" x14ac:dyDescent="0.25">
      <c r="M113" t="s">
        <v>5106</v>
      </c>
    </row>
    <row r="114" spans="13:13" x14ac:dyDescent="0.25">
      <c r="M114" t="s">
        <v>5108</v>
      </c>
    </row>
    <row r="115" spans="13:13" x14ac:dyDescent="0.25">
      <c r="M115" t="s">
        <v>5111</v>
      </c>
    </row>
    <row r="116" spans="13:13" x14ac:dyDescent="0.25">
      <c r="M116" t="s">
        <v>5114</v>
      </c>
    </row>
    <row r="117" spans="13:13" x14ac:dyDescent="0.25">
      <c r="M117" t="s">
        <v>5115</v>
      </c>
    </row>
    <row r="118" spans="13:13" x14ac:dyDescent="0.25">
      <c r="M118" t="s">
        <v>5118</v>
      </c>
    </row>
    <row r="119" spans="13:13" x14ac:dyDescent="0.25">
      <c r="M119" t="s">
        <v>5120</v>
      </c>
    </row>
    <row r="120" spans="13:13" x14ac:dyDescent="0.25">
      <c r="M120" t="s">
        <v>5122</v>
      </c>
    </row>
    <row r="121" spans="13:13" x14ac:dyDescent="0.25">
      <c r="M121" t="s">
        <v>5124</v>
      </c>
    </row>
    <row r="122" spans="13:13" x14ac:dyDescent="0.25">
      <c r="M122" t="s">
        <v>5126</v>
      </c>
    </row>
    <row r="123" spans="13:13" x14ac:dyDescent="0.25">
      <c r="M123" t="s">
        <v>5128</v>
      </c>
    </row>
    <row r="124" spans="13:13" x14ac:dyDescent="0.25">
      <c r="M124" t="s">
        <v>5131</v>
      </c>
    </row>
    <row r="125" spans="13:13" x14ac:dyDescent="0.25">
      <c r="M125" t="s">
        <v>5133</v>
      </c>
    </row>
    <row r="126" spans="13:13" x14ac:dyDescent="0.25">
      <c r="M126" t="s">
        <v>5135</v>
      </c>
    </row>
    <row r="127" spans="13:13" x14ac:dyDescent="0.25">
      <c r="M127" t="s">
        <v>5139</v>
      </c>
    </row>
    <row r="128" spans="13:13" x14ac:dyDescent="0.25">
      <c r="M128" t="s">
        <v>5143</v>
      </c>
    </row>
    <row r="129" spans="13:13" x14ac:dyDescent="0.25">
      <c r="M129" t="s">
        <v>5145</v>
      </c>
    </row>
    <row r="130" spans="13:13" x14ac:dyDescent="0.25">
      <c r="M130" t="s">
        <v>5147</v>
      </c>
    </row>
    <row r="131" spans="13:13" x14ac:dyDescent="0.25">
      <c r="M131" t="s">
        <v>5149</v>
      </c>
    </row>
    <row r="132" spans="13:13" x14ac:dyDescent="0.25">
      <c r="M132" t="s">
        <v>5151</v>
      </c>
    </row>
    <row r="133" spans="13:13" x14ac:dyDescent="0.25">
      <c r="M133" t="s">
        <v>5153</v>
      </c>
    </row>
    <row r="134" spans="13:13" x14ac:dyDescent="0.25">
      <c r="M134" t="s">
        <v>5155</v>
      </c>
    </row>
    <row r="135" spans="13:13" x14ac:dyDescent="0.25">
      <c r="M135" t="s">
        <v>5157</v>
      </c>
    </row>
    <row r="136" spans="13:13" x14ac:dyDescent="0.25">
      <c r="M136" t="s">
        <v>5159</v>
      </c>
    </row>
    <row r="137" spans="13:13" x14ac:dyDescent="0.25">
      <c r="M137" t="s">
        <v>5162</v>
      </c>
    </row>
    <row r="138" spans="13:13" x14ac:dyDescent="0.25">
      <c r="M138" t="s">
        <v>5169</v>
      </c>
    </row>
    <row r="139" spans="13:13" x14ac:dyDescent="0.25">
      <c r="M139" t="s">
        <v>5171</v>
      </c>
    </row>
    <row r="140" spans="13:13" x14ac:dyDescent="0.25">
      <c r="M140" t="s">
        <v>5173</v>
      </c>
    </row>
    <row r="141" spans="13:13" x14ac:dyDescent="0.25">
      <c r="M141" t="s">
        <v>5175</v>
      </c>
    </row>
    <row r="142" spans="13:13" x14ac:dyDescent="0.25">
      <c r="M142" t="s">
        <v>5179</v>
      </c>
    </row>
    <row r="143" spans="13:13" x14ac:dyDescent="0.25">
      <c r="M143" t="s">
        <v>5181</v>
      </c>
    </row>
    <row r="144" spans="13:13" x14ac:dyDescent="0.25">
      <c r="M144" t="s">
        <v>5183</v>
      </c>
    </row>
    <row r="145" spans="13:13" x14ac:dyDescent="0.25">
      <c r="M145" t="s">
        <v>5185</v>
      </c>
    </row>
    <row r="146" spans="13:13" x14ac:dyDescent="0.25">
      <c r="M146" t="s">
        <v>5189</v>
      </c>
    </row>
    <row r="147" spans="13:13" x14ac:dyDescent="0.25">
      <c r="M147" t="s">
        <v>5193</v>
      </c>
    </row>
    <row r="148" spans="13:13" x14ac:dyDescent="0.25">
      <c r="M148" t="s">
        <v>5195</v>
      </c>
    </row>
    <row r="149" spans="13:13" x14ac:dyDescent="0.25">
      <c r="M149" t="s">
        <v>5197</v>
      </c>
    </row>
    <row r="150" spans="13:13" x14ac:dyDescent="0.25">
      <c r="M150" t="s">
        <v>5200</v>
      </c>
    </row>
    <row r="151" spans="13:13" x14ac:dyDescent="0.25">
      <c r="M151" t="s">
        <v>5202</v>
      </c>
    </row>
    <row r="152" spans="13:13" x14ac:dyDescent="0.25">
      <c r="M152" t="s">
        <v>5204</v>
      </c>
    </row>
    <row r="153" spans="13:13" x14ac:dyDescent="0.25">
      <c r="M153" t="s">
        <v>5207</v>
      </c>
    </row>
    <row r="154" spans="13:13" x14ac:dyDescent="0.25">
      <c r="M154" t="s">
        <v>5209</v>
      </c>
    </row>
    <row r="155" spans="13:13" x14ac:dyDescent="0.25">
      <c r="M155" t="s">
        <v>5211</v>
      </c>
    </row>
    <row r="156" spans="13:13" x14ac:dyDescent="0.25">
      <c r="M156" t="s">
        <v>5213</v>
      </c>
    </row>
    <row r="157" spans="13:13" x14ac:dyDescent="0.25">
      <c r="M157" t="s">
        <v>5215</v>
      </c>
    </row>
    <row r="158" spans="13:13" x14ac:dyDescent="0.25">
      <c r="M158" t="s">
        <v>5217</v>
      </c>
    </row>
    <row r="159" spans="13:13" x14ac:dyDescent="0.25">
      <c r="M159" t="s">
        <v>5220</v>
      </c>
    </row>
    <row r="160" spans="13:13" x14ac:dyDescent="0.25">
      <c r="M160" t="s">
        <v>5221</v>
      </c>
    </row>
    <row r="161" spans="13:13" x14ac:dyDescent="0.25">
      <c r="M161" t="s">
        <v>5222</v>
      </c>
    </row>
    <row r="162" spans="13:13" x14ac:dyDescent="0.25">
      <c r="M162" t="s">
        <v>5223</v>
      </c>
    </row>
    <row r="163" spans="13:13" x14ac:dyDescent="0.25">
      <c r="M163" t="s">
        <v>5225</v>
      </c>
    </row>
    <row r="164" spans="13:13" x14ac:dyDescent="0.25">
      <c r="M164" t="s">
        <v>5227</v>
      </c>
    </row>
    <row r="165" spans="13:13" x14ac:dyDescent="0.25">
      <c r="M165" t="s">
        <v>5229</v>
      </c>
    </row>
    <row r="166" spans="13:13" x14ac:dyDescent="0.25">
      <c r="M166" t="s">
        <v>5231</v>
      </c>
    </row>
    <row r="167" spans="13:13" x14ac:dyDescent="0.25">
      <c r="M167" t="s">
        <v>5233</v>
      </c>
    </row>
    <row r="168" spans="13:13" x14ac:dyDescent="0.25">
      <c r="M168" t="s">
        <v>5235</v>
      </c>
    </row>
    <row r="169" spans="13:13" x14ac:dyDescent="0.25">
      <c r="M169" t="s">
        <v>5238</v>
      </c>
    </row>
    <row r="170" spans="13:13" x14ac:dyDescent="0.25">
      <c r="M170" t="s">
        <v>5240</v>
      </c>
    </row>
    <row r="171" spans="13:13" x14ac:dyDescent="0.25">
      <c r="M171" t="s">
        <v>5242</v>
      </c>
    </row>
    <row r="172" spans="13:13" x14ac:dyDescent="0.25">
      <c r="M172" t="s">
        <v>5253</v>
      </c>
    </row>
    <row r="173" spans="13:13" x14ac:dyDescent="0.25">
      <c r="M173" t="s">
        <v>5255</v>
      </c>
    </row>
    <row r="174" spans="13:13" x14ac:dyDescent="0.25">
      <c r="M174" t="s">
        <v>5258</v>
      </c>
    </row>
    <row r="175" spans="13:13" x14ac:dyDescent="0.25">
      <c r="M175" t="s">
        <v>5260</v>
      </c>
    </row>
    <row r="176" spans="13:13" x14ac:dyDescent="0.25">
      <c r="M176" t="s">
        <v>5262</v>
      </c>
    </row>
    <row r="177" spans="13:13" x14ac:dyDescent="0.25">
      <c r="M177" t="s">
        <v>5264</v>
      </c>
    </row>
    <row r="178" spans="13:13" x14ac:dyDescent="0.25">
      <c r="M178" t="s">
        <v>5267</v>
      </c>
    </row>
    <row r="179" spans="13:13" x14ac:dyDescent="0.25">
      <c r="M179" t="s">
        <v>5269</v>
      </c>
    </row>
    <row r="180" spans="13:13" x14ac:dyDescent="0.25">
      <c r="M180" t="s">
        <v>5271</v>
      </c>
    </row>
    <row r="181" spans="13:13" x14ac:dyDescent="0.25">
      <c r="M181" t="s">
        <v>5274</v>
      </c>
    </row>
    <row r="182" spans="13:13" x14ac:dyDescent="0.25">
      <c r="M182" t="s">
        <v>5276</v>
      </c>
    </row>
    <row r="183" spans="13:13" x14ac:dyDescent="0.25">
      <c r="M183" t="s">
        <v>5278</v>
      </c>
    </row>
    <row r="184" spans="13:13" x14ac:dyDescent="0.25">
      <c r="M184" t="s">
        <v>5280</v>
      </c>
    </row>
    <row r="185" spans="13:13" x14ac:dyDescent="0.25">
      <c r="M185" t="s">
        <v>5282</v>
      </c>
    </row>
    <row r="186" spans="13:13" x14ac:dyDescent="0.25">
      <c r="M186" t="s">
        <v>5284</v>
      </c>
    </row>
    <row r="187" spans="13:13" x14ac:dyDescent="0.25">
      <c r="M187" t="s">
        <v>5286</v>
      </c>
    </row>
    <row r="188" spans="13:13" x14ac:dyDescent="0.25">
      <c r="M188" t="s">
        <v>5288</v>
      </c>
    </row>
    <row r="189" spans="13:13" x14ac:dyDescent="0.25">
      <c r="M189" t="s">
        <v>5290</v>
      </c>
    </row>
    <row r="190" spans="13:13" x14ac:dyDescent="0.25">
      <c r="M190" t="s">
        <v>5292</v>
      </c>
    </row>
    <row r="191" spans="13:13" x14ac:dyDescent="0.25">
      <c r="M191" t="s">
        <v>5294</v>
      </c>
    </row>
    <row r="192" spans="13:13" x14ac:dyDescent="0.25">
      <c r="M192" t="s">
        <v>5297</v>
      </c>
    </row>
    <row r="193" spans="13:13" x14ac:dyDescent="0.25">
      <c r="M193" t="s">
        <v>5298</v>
      </c>
    </row>
    <row r="194" spans="13:13" x14ac:dyDescent="0.25">
      <c r="M194" t="s">
        <v>5299</v>
      </c>
    </row>
    <row r="195" spans="13:13" x14ac:dyDescent="0.25">
      <c r="M195" t="s">
        <v>5300</v>
      </c>
    </row>
    <row r="196" spans="13:13" x14ac:dyDescent="0.25">
      <c r="M196" t="s">
        <v>5302</v>
      </c>
    </row>
    <row r="197" spans="13:13" x14ac:dyDescent="0.25">
      <c r="M197" t="s">
        <v>5303</v>
      </c>
    </row>
    <row r="198" spans="13:13" x14ac:dyDescent="0.25">
      <c r="M198" t="s">
        <v>5305</v>
      </c>
    </row>
    <row r="199" spans="13:13" x14ac:dyDescent="0.25">
      <c r="M199" t="s">
        <v>5306</v>
      </c>
    </row>
    <row r="200" spans="13:13" x14ac:dyDescent="0.25">
      <c r="M200" t="s">
        <v>5307</v>
      </c>
    </row>
    <row r="201" spans="13:13" x14ac:dyDescent="0.25">
      <c r="M201" t="s">
        <v>5308</v>
      </c>
    </row>
    <row r="202" spans="13:13" x14ac:dyDescent="0.25">
      <c r="M202" t="s">
        <v>5310</v>
      </c>
    </row>
    <row r="203" spans="13:13" x14ac:dyDescent="0.25">
      <c r="M203" t="s">
        <v>5312</v>
      </c>
    </row>
    <row r="204" spans="13:13" x14ac:dyDescent="0.25">
      <c r="M204" t="s">
        <v>5314</v>
      </c>
    </row>
    <row r="205" spans="13:13" x14ac:dyDescent="0.25">
      <c r="M205" t="s">
        <v>5317</v>
      </c>
    </row>
    <row r="206" spans="13:13" x14ac:dyDescent="0.25">
      <c r="M206" t="s">
        <v>5319</v>
      </c>
    </row>
    <row r="207" spans="13:13" x14ac:dyDescent="0.25">
      <c r="M207" t="s">
        <v>5321</v>
      </c>
    </row>
    <row r="208" spans="13:13" x14ac:dyDescent="0.25">
      <c r="M208" t="s">
        <v>5323</v>
      </c>
    </row>
    <row r="209" spans="13:13" x14ac:dyDescent="0.25">
      <c r="M209" t="s">
        <v>5325</v>
      </c>
    </row>
    <row r="210" spans="13:13" x14ac:dyDescent="0.25">
      <c r="M210" t="s">
        <v>5327</v>
      </c>
    </row>
    <row r="211" spans="13:13" x14ac:dyDescent="0.25">
      <c r="M211" t="s">
        <v>5329</v>
      </c>
    </row>
    <row r="212" spans="13:13" x14ac:dyDescent="0.25">
      <c r="M212" t="s">
        <v>5331</v>
      </c>
    </row>
    <row r="213" spans="13:13" x14ac:dyDescent="0.25">
      <c r="M213" t="s">
        <v>5333</v>
      </c>
    </row>
    <row r="214" spans="13:13" x14ac:dyDescent="0.25">
      <c r="M214" t="s">
        <v>5335</v>
      </c>
    </row>
    <row r="215" spans="13:13" x14ac:dyDescent="0.25">
      <c r="M215" t="s">
        <v>5338</v>
      </c>
    </row>
    <row r="216" spans="13:13" x14ac:dyDescent="0.25">
      <c r="M216" t="s">
        <v>5340</v>
      </c>
    </row>
    <row r="217" spans="13:13" x14ac:dyDescent="0.25">
      <c r="M217" t="s">
        <v>5342</v>
      </c>
    </row>
    <row r="218" spans="13:13" x14ac:dyDescent="0.25">
      <c r="M218" t="s">
        <v>5344</v>
      </c>
    </row>
    <row r="219" spans="13:13" x14ac:dyDescent="0.25">
      <c r="M219" t="s">
        <v>5346</v>
      </c>
    </row>
    <row r="220" spans="13:13" x14ac:dyDescent="0.25">
      <c r="M220" t="s">
        <v>5348</v>
      </c>
    </row>
    <row r="221" spans="13:13" x14ac:dyDescent="0.25">
      <c r="M221" t="s">
        <v>5350</v>
      </c>
    </row>
    <row r="222" spans="13:13" x14ac:dyDescent="0.25">
      <c r="M222" t="s">
        <v>5352</v>
      </c>
    </row>
    <row r="223" spans="13:13" x14ac:dyDescent="0.25">
      <c r="M223" t="s">
        <v>5354</v>
      </c>
    </row>
    <row r="224" spans="13:13" x14ac:dyDescent="0.25">
      <c r="M224" t="s">
        <v>5356</v>
      </c>
    </row>
    <row r="225" spans="13:13" x14ac:dyDescent="0.25">
      <c r="M225" t="s">
        <v>5358</v>
      </c>
    </row>
    <row r="226" spans="13:13" x14ac:dyDescent="0.25">
      <c r="M226" t="s">
        <v>5360</v>
      </c>
    </row>
    <row r="227" spans="13:13" x14ac:dyDescent="0.25">
      <c r="M227" t="s">
        <v>5362</v>
      </c>
    </row>
    <row r="228" spans="13:13" x14ac:dyDescent="0.25">
      <c r="M228" t="s">
        <v>5364</v>
      </c>
    </row>
    <row r="229" spans="13:13" x14ac:dyDescent="0.25">
      <c r="M229" t="s">
        <v>5366</v>
      </c>
    </row>
    <row r="230" spans="13:13" x14ac:dyDescent="0.25">
      <c r="M230" t="s">
        <v>5368</v>
      </c>
    </row>
    <row r="231" spans="13:13" x14ac:dyDescent="0.25">
      <c r="M231" t="s">
        <v>5370</v>
      </c>
    </row>
    <row r="232" spans="13:13" x14ac:dyDescent="0.25">
      <c r="M232" t="s">
        <v>5372</v>
      </c>
    </row>
    <row r="233" spans="13:13" x14ac:dyDescent="0.25">
      <c r="M233" t="s">
        <v>5374</v>
      </c>
    </row>
    <row r="234" spans="13:13" x14ac:dyDescent="0.25">
      <c r="M234" t="s">
        <v>5376</v>
      </c>
    </row>
    <row r="235" spans="13:13" x14ac:dyDescent="0.25">
      <c r="M235" t="s">
        <v>5378</v>
      </c>
    </row>
    <row r="236" spans="13:13" x14ac:dyDescent="0.25">
      <c r="M236" t="s">
        <v>5380</v>
      </c>
    </row>
    <row r="237" spans="13:13" x14ac:dyDescent="0.25">
      <c r="M237" t="s">
        <v>5382</v>
      </c>
    </row>
    <row r="238" spans="13:13" x14ac:dyDescent="0.25">
      <c r="M238" t="s">
        <v>5384</v>
      </c>
    </row>
    <row r="239" spans="13:13" x14ac:dyDescent="0.25">
      <c r="M239" t="s">
        <v>5386</v>
      </c>
    </row>
    <row r="240" spans="13:13" x14ac:dyDescent="0.25">
      <c r="M240" t="s">
        <v>5387</v>
      </c>
    </row>
    <row r="241" spans="13:13" x14ac:dyDescent="0.25">
      <c r="M241" t="s">
        <v>5389</v>
      </c>
    </row>
    <row r="242" spans="13:13" x14ac:dyDescent="0.25">
      <c r="M242" t="s">
        <v>5391</v>
      </c>
    </row>
    <row r="243" spans="13:13" x14ac:dyDescent="0.25">
      <c r="M243" t="s">
        <v>5393</v>
      </c>
    </row>
    <row r="244" spans="13:13" x14ac:dyDescent="0.25">
      <c r="M244" t="s">
        <v>5395</v>
      </c>
    </row>
    <row r="245" spans="13:13" x14ac:dyDescent="0.25">
      <c r="M245" t="s">
        <v>5397</v>
      </c>
    </row>
    <row r="246" spans="13:13" x14ac:dyDescent="0.25">
      <c r="M246" t="s">
        <v>5399</v>
      </c>
    </row>
    <row r="247" spans="13:13" x14ac:dyDescent="0.25">
      <c r="M247" t="s">
        <v>5401</v>
      </c>
    </row>
    <row r="248" spans="13:13" x14ac:dyDescent="0.25">
      <c r="M248" t="s">
        <v>5403</v>
      </c>
    </row>
    <row r="249" spans="13:13" x14ac:dyDescent="0.25">
      <c r="M249" t="s">
        <v>5405</v>
      </c>
    </row>
    <row r="250" spans="13:13" x14ac:dyDescent="0.25">
      <c r="M250" t="s">
        <v>5407</v>
      </c>
    </row>
    <row r="251" spans="13:13" x14ac:dyDescent="0.25">
      <c r="M251" t="s">
        <v>5409</v>
      </c>
    </row>
    <row r="252" spans="13:13" x14ac:dyDescent="0.25">
      <c r="M252" t="s">
        <v>5411</v>
      </c>
    </row>
    <row r="253" spans="13:13" x14ac:dyDescent="0.25">
      <c r="M253" t="s">
        <v>5414</v>
      </c>
    </row>
    <row r="254" spans="13:13" x14ac:dyDescent="0.25">
      <c r="M254" t="s">
        <v>5416</v>
      </c>
    </row>
    <row r="255" spans="13:13" x14ac:dyDescent="0.25">
      <c r="M255" t="s">
        <v>5418</v>
      </c>
    </row>
    <row r="256" spans="13:13" x14ac:dyDescent="0.25">
      <c r="M256" t="s">
        <v>5420</v>
      </c>
    </row>
    <row r="257" spans="13:13" x14ac:dyDescent="0.25">
      <c r="M257" t="s">
        <v>5422</v>
      </c>
    </row>
    <row r="258" spans="13:13" x14ac:dyDescent="0.25">
      <c r="M258" t="s">
        <v>5424</v>
      </c>
    </row>
    <row r="259" spans="13:13" x14ac:dyDescent="0.25">
      <c r="M259" t="s">
        <v>5426</v>
      </c>
    </row>
    <row r="260" spans="13:13" x14ac:dyDescent="0.25">
      <c r="M260" t="s">
        <v>5428</v>
      </c>
    </row>
    <row r="261" spans="13:13" x14ac:dyDescent="0.25">
      <c r="M261" t="s">
        <v>5430</v>
      </c>
    </row>
    <row r="262" spans="13:13" x14ac:dyDescent="0.25">
      <c r="M262" t="s">
        <v>5432</v>
      </c>
    </row>
    <row r="263" spans="13:13" x14ac:dyDescent="0.25">
      <c r="M263" t="s">
        <v>5434</v>
      </c>
    </row>
    <row r="264" spans="13:13" x14ac:dyDescent="0.25">
      <c r="M264" t="s">
        <v>5436</v>
      </c>
    </row>
    <row r="265" spans="13:13" x14ac:dyDescent="0.25">
      <c r="M265" t="s">
        <v>5438</v>
      </c>
    </row>
    <row r="266" spans="13:13" x14ac:dyDescent="0.25">
      <c r="M266" t="s">
        <v>5440</v>
      </c>
    </row>
    <row r="267" spans="13:13" x14ac:dyDescent="0.25">
      <c r="M267" t="s">
        <v>5442</v>
      </c>
    </row>
    <row r="268" spans="13:13" x14ac:dyDescent="0.25">
      <c r="M268" t="s">
        <v>5444</v>
      </c>
    </row>
    <row r="269" spans="13:13" x14ac:dyDescent="0.25">
      <c r="M269" t="s">
        <v>5446</v>
      </c>
    </row>
    <row r="270" spans="13:13" x14ac:dyDescent="0.25">
      <c r="M270" t="s">
        <v>5448</v>
      </c>
    </row>
    <row r="271" spans="13:13" x14ac:dyDescent="0.25">
      <c r="M271" t="s">
        <v>5450</v>
      </c>
    </row>
    <row r="272" spans="13:13" x14ac:dyDescent="0.25">
      <c r="M272" t="s">
        <v>5452</v>
      </c>
    </row>
    <row r="273" spans="13:13" x14ac:dyDescent="0.25">
      <c r="M273" t="s">
        <v>5454</v>
      </c>
    </row>
    <row r="274" spans="13:13" x14ac:dyDescent="0.25">
      <c r="M274" t="s">
        <v>5457</v>
      </c>
    </row>
    <row r="275" spans="13:13" x14ac:dyDescent="0.25">
      <c r="M275" t="s">
        <v>5459</v>
      </c>
    </row>
    <row r="276" spans="13:13" x14ac:dyDescent="0.25">
      <c r="M276" t="s">
        <v>5461</v>
      </c>
    </row>
    <row r="277" spans="13:13" x14ac:dyDescent="0.25">
      <c r="M277" t="s">
        <v>5463</v>
      </c>
    </row>
    <row r="278" spans="13:13" x14ac:dyDescent="0.25">
      <c r="M278" t="s">
        <v>5465</v>
      </c>
    </row>
    <row r="279" spans="13:13" x14ac:dyDescent="0.25">
      <c r="M279" t="s">
        <v>5467</v>
      </c>
    </row>
    <row r="280" spans="13:13" x14ac:dyDescent="0.25">
      <c r="M280" t="s">
        <v>5469</v>
      </c>
    </row>
    <row r="281" spans="13:13" x14ac:dyDescent="0.25">
      <c r="M281" t="s">
        <v>5471</v>
      </c>
    </row>
    <row r="282" spans="13:13" x14ac:dyDescent="0.25">
      <c r="M282" t="s">
        <v>5474</v>
      </c>
    </row>
    <row r="283" spans="13:13" x14ac:dyDescent="0.25">
      <c r="M283" t="s">
        <v>5476</v>
      </c>
    </row>
    <row r="284" spans="13:13" x14ac:dyDescent="0.25">
      <c r="M284" t="s">
        <v>5478</v>
      </c>
    </row>
    <row r="285" spans="13:13" x14ac:dyDescent="0.25">
      <c r="M285" t="s">
        <v>5479</v>
      </c>
    </row>
    <row r="286" spans="13:13" x14ac:dyDescent="0.25">
      <c r="M286" t="s">
        <v>5481</v>
      </c>
    </row>
    <row r="287" spans="13:13" x14ac:dyDescent="0.25">
      <c r="M287" t="s">
        <v>5483</v>
      </c>
    </row>
    <row r="288" spans="13:13" x14ac:dyDescent="0.25">
      <c r="M288" t="s">
        <v>5485</v>
      </c>
    </row>
    <row r="289" spans="13:13" x14ac:dyDescent="0.25">
      <c r="M289" t="s">
        <v>5488</v>
      </c>
    </row>
    <row r="290" spans="13:13" x14ac:dyDescent="0.25">
      <c r="M290" t="s">
        <v>5490</v>
      </c>
    </row>
    <row r="291" spans="13:13" x14ac:dyDescent="0.25">
      <c r="M291" t="s">
        <v>5492</v>
      </c>
    </row>
    <row r="292" spans="13:13" x14ac:dyDescent="0.25">
      <c r="M292" t="s">
        <v>5494</v>
      </c>
    </row>
    <row r="293" spans="13:13" x14ac:dyDescent="0.25">
      <c r="M293" t="s">
        <v>5496</v>
      </c>
    </row>
    <row r="294" spans="13:13" x14ac:dyDescent="0.25">
      <c r="M294" t="s">
        <v>5498</v>
      </c>
    </row>
    <row r="295" spans="13:13" x14ac:dyDescent="0.25">
      <c r="M295" t="s">
        <v>5500</v>
      </c>
    </row>
    <row r="296" spans="13:13" x14ac:dyDescent="0.25">
      <c r="M296" t="s">
        <v>5503</v>
      </c>
    </row>
    <row r="297" spans="13:13" x14ac:dyDescent="0.25">
      <c r="M297" t="s">
        <v>5505</v>
      </c>
    </row>
    <row r="298" spans="13:13" x14ac:dyDescent="0.25">
      <c r="M298" t="s">
        <v>5507</v>
      </c>
    </row>
    <row r="299" spans="13:13" x14ac:dyDescent="0.25">
      <c r="M299" t="s">
        <v>5509</v>
      </c>
    </row>
    <row r="300" spans="13:13" x14ac:dyDescent="0.25">
      <c r="M300" t="s">
        <v>5511</v>
      </c>
    </row>
    <row r="301" spans="13:13" x14ac:dyDescent="0.25">
      <c r="M301" t="s">
        <v>5513</v>
      </c>
    </row>
    <row r="302" spans="13:13" x14ac:dyDescent="0.25">
      <c r="M302" t="s">
        <v>5515</v>
      </c>
    </row>
    <row r="303" spans="13:13" x14ac:dyDescent="0.25">
      <c r="M303" t="s">
        <v>5517</v>
      </c>
    </row>
    <row r="304" spans="13:13" x14ac:dyDescent="0.25">
      <c r="M304" t="s">
        <v>5520</v>
      </c>
    </row>
    <row r="305" spans="13:13" x14ac:dyDescent="0.25">
      <c r="M305" t="s">
        <v>5522</v>
      </c>
    </row>
    <row r="306" spans="13:13" x14ac:dyDescent="0.25">
      <c r="M306" t="s">
        <v>5524</v>
      </c>
    </row>
    <row r="307" spans="13:13" x14ac:dyDescent="0.25">
      <c r="M307" t="s">
        <v>5526</v>
      </c>
    </row>
    <row r="308" spans="13:13" x14ac:dyDescent="0.25">
      <c r="M308" t="s">
        <v>5528</v>
      </c>
    </row>
    <row r="309" spans="13:13" x14ac:dyDescent="0.25">
      <c r="M309" t="s">
        <v>5530</v>
      </c>
    </row>
    <row r="310" spans="13:13" x14ac:dyDescent="0.25">
      <c r="M310" t="s">
        <v>5532</v>
      </c>
    </row>
    <row r="311" spans="13:13" x14ac:dyDescent="0.25">
      <c r="M311" t="s">
        <v>5536</v>
      </c>
    </row>
    <row r="312" spans="13:13" x14ac:dyDescent="0.25">
      <c r="M312" t="s">
        <v>5538</v>
      </c>
    </row>
    <row r="313" spans="13:13" x14ac:dyDescent="0.25">
      <c r="M313" t="s">
        <v>5540</v>
      </c>
    </row>
    <row r="314" spans="13:13" x14ac:dyDescent="0.25">
      <c r="M314" t="s">
        <v>5542</v>
      </c>
    </row>
    <row r="315" spans="13:13" x14ac:dyDescent="0.25">
      <c r="M315" t="s">
        <v>5544</v>
      </c>
    </row>
    <row r="316" spans="13:13" x14ac:dyDescent="0.25">
      <c r="M316" t="s">
        <v>5546</v>
      </c>
    </row>
    <row r="317" spans="13:13" x14ac:dyDescent="0.25">
      <c r="M317" t="s">
        <v>5548</v>
      </c>
    </row>
    <row r="318" spans="13:13" x14ac:dyDescent="0.25">
      <c r="M318" t="s">
        <v>5550</v>
      </c>
    </row>
    <row r="319" spans="13:13" x14ac:dyDescent="0.25">
      <c r="M319" t="s">
        <v>5555</v>
      </c>
    </row>
    <row r="320" spans="13:13" x14ac:dyDescent="0.25">
      <c r="M320" t="s">
        <v>5557</v>
      </c>
    </row>
    <row r="321" spans="13:13" x14ac:dyDescent="0.25">
      <c r="M321" t="s">
        <v>5559</v>
      </c>
    </row>
    <row r="322" spans="13:13" x14ac:dyDescent="0.25">
      <c r="M322" t="s">
        <v>5560</v>
      </c>
    </row>
    <row r="323" spans="13:13" x14ac:dyDescent="0.25">
      <c r="M323" t="s">
        <v>5562</v>
      </c>
    </row>
    <row r="324" spans="13:13" x14ac:dyDescent="0.25">
      <c r="M324" t="s">
        <v>5563</v>
      </c>
    </row>
    <row r="325" spans="13:13" x14ac:dyDescent="0.25">
      <c r="M325" t="s">
        <v>5566</v>
      </c>
    </row>
    <row r="326" spans="13:13" x14ac:dyDescent="0.25">
      <c r="M326" t="s">
        <v>5567</v>
      </c>
    </row>
    <row r="327" spans="13:13" x14ac:dyDescent="0.25">
      <c r="M327" t="s">
        <v>5568</v>
      </c>
    </row>
    <row r="328" spans="13:13" x14ac:dyDescent="0.25">
      <c r="M328" t="s">
        <v>5569</v>
      </c>
    </row>
    <row r="329" spans="13:13" x14ac:dyDescent="0.25">
      <c r="M329" t="s">
        <v>5570</v>
      </c>
    </row>
    <row r="330" spans="13:13" x14ac:dyDescent="0.25">
      <c r="M330" t="s">
        <v>5571</v>
      </c>
    </row>
    <row r="331" spans="13:13" x14ac:dyDescent="0.25">
      <c r="M331" t="s">
        <v>5572</v>
      </c>
    </row>
    <row r="332" spans="13:13" x14ac:dyDescent="0.25">
      <c r="M332" t="s">
        <v>5573</v>
      </c>
    </row>
    <row r="333" spans="13:13" x14ac:dyDescent="0.25">
      <c r="M333" t="s">
        <v>5575</v>
      </c>
    </row>
    <row r="334" spans="13:13" x14ac:dyDescent="0.25">
      <c r="M334" t="s">
        <v>5576</v>
      </c>
    </row>
    <row r="335" spans="13:13" x14ac:dyDescent="0.25">
      <c r="M335" t="s">
        <v>5577</v>
      </c>
    </row>
    <row r="336" spans="13:13" x14ac:dyDescent="0.25">
      <c r="M336" t="s">
        <v>5578</v>
      </c>
    </row>
    <row r="337" spans="13:13" x14ac:dyDescent="0.25">
      <c r="M337" t="s">
        <v>5579</v>
      </c>
    </row>
    <row r="338" spans="13:13" x14ac:dyDescent="0.25">
      <c r="M338" t="s">
        <v>5580</v>
      </c>
    </row>
    <row r="339" spans="13:13" x14ac:dyDescent="0.25">
      <c r="M339" t="s">
        <v>5581</v>
      </c>
    </row>
    <row r="340" spans="13:13" x14ac:dyDescent="0.25">
      <c r="M340" t="s">
        <v>5582</v>
      </c>
    </row>
    <row r="341" spans="13:13" x14ac:dyDescent="0.25">
      <c r="M341" t="s">
        <v>5583</v>
      </c>
    </row>
    <row r="342" spans="13:13" x14ac:dyDescent="0.25">
      <c r="M342" t="s">
        <v>5585</v>
      </c>
    </row>
    <row r="343" spans="13:13" x14ac:dyDescent="0.25">
      <c r="M343" t="s">
        <v>5587</v>
      </c>
    </row>
    <row r="344" spans="13:13" x14ac:dyDescent="0.25">
      <c r="M344" t="s">
        <v>5589</v>
      </c>
    </row>
    <row r="345" spans="13:13" x14ac:dyDescent="0.25">
      <c r="M345" t="s">
        <v>5590</v>
      </c>
    </row>
    <row r="346" spans="13:13" x14ac:dyDescent="0.25">
      <c r="M346" t="s">
        <v>5591</v>
      </c>
    </row>
    <row r="347" spans="13:13" x14ac:dyDescent="0.25">
      <c r="M347" t="s">
        <v>5593</v>
      </c>
    </row>
    <row r="348" spans="13:13" x14ac:dyDescent="0.25">
      <c r="M348" t="s">
        <v>5594</v>
      </c>
    </row>
    <row r="349" spans="13:13" x14ac:dyDescent="0.25">
      <c r="M349" t="s">
        <v>5595</v>
      </c>
    </row>
    <row r="350" spans="13:13" x14ac:dyDescent="0.25">
      <c r="M350" t="s">
        <v>5597</v>
      </c>
    </row>
    <row r="351" spans="13:13" x14ac:dyDescent="0.25">
      <c r="M351" t="s">
        <v>5598</v>
      </c>
    </row>
    <row r="352" spans="13:13" x14ac:dyDescent="0.25">
      <c r="M352" t="s">
        <v>5599</v>
      </c>
    </row>
    <row r="353" spans="13:13" x14ac:dyDescent="0.25">
      <c r="M353" t="s">
        <v>5601</v>
      </c>
    </row>
    <row r="354" spans="13:13" x14ac:dyDescent="0.25">
      <c r="M354" t="s">
        <v>5603</v>
      </c>
    </row>
    <row r="355" spans="13:13" x14ac:dyDescent="0.25">
      <c r="M355" t="s">
        <v>5604</v>
      </c>
    </row>
    <row r="356" spans="13:13" x14ac:dyDescent="0.25">
      <c r="M356" t="s">
        <v>5605</v>
      </c>
    </row>
    <row r="357" spans="13:13" x14ac:dyDescent="0.25">
      <c r="M357" t="s">
        <v>5606</v>
      </c>
    </row>
    <row r="358" spans="13:13" x14ac:dyDescent="0.25">
      <c r="M358" t="s">
        <v>5607</v>
      </c>
    </row>
    <row r="359" spans="13:13" x14ac:dyDescent="0.25">
      <c r="M359" t="s">
        <v>5610</v>
      </c>
    </row>
    <row r="360" spans="13:13" x14ac:dyDescent="0.25">
      <c r="M360" t="s">
        <v>5611</v>
      </c>
    </row>
    <row r="361" spans="13:13" x14ac:dyDescent="0.25">
      <c r="M361" t="s">
        <v>5612</v>
      </c>
    </row>
    <row r="362" spans="13:13" x14ac:dyDescent="0.25">
      <c r="M362" t="s">
        <v>5614</v>
      </c>
    </row>
    <row r="363" spans="13:13" x14ac:dyDescent="0.25">
      <c r="M363" t="s">
        <v>5616</v>
      </c>
    </row>
    <row r="364" spans="13:13" x14ac:dyDescent="0.25">
      <c r="M364" t="s">
        <v>5617</v>
      </c>
    </row>
    <row r="365" spans="13:13" x14ac:dyDescent="0.25">
      <c r="M365" t="s">
        <v>5618</v>
      </c>
    </row>
    <row r="366" spans="13:13" x14ac:dyDescent="0.25">
      <c r="M366" t="s">
        <v>5620</v>
      </c>
    </row>
    <row r="367" spans="13:13" x14ac:dyDescent="0.25">
      <c r="M367" t="s">
        <v>5622</v>
      </c>
    </row>
    <row r="368" spans="13:13" x14ac:dyDescent="0.25">
      <c r="M368" t="s">
        <v>5623</v>
      </c>
    </row>
    <row r="369" spans="13:13" x14ac:dyDescent="0.25">
      <c r="M369" t="s">
        <v>5624</v>
      </c>
    </row>
    <row r="370" spans="13:13" x14ac:dyDescent="0.25">
      <c r="M370" t="s">
        <v>5625</v>
      </c>
    </row>
    <row r="371" spans="13:13" x14ac:dyDescent="0.25">
      <c r="M371" t="s">
        <v>5627</v>
      </c>
    </row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5"/>
  <sheetViews>
    <sheetView showGridLines="0" showRowColHeaders="0" workbookViewId="0">
      <selection activeCell="B8" sqref="B8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0.5" customHeight="1" x14ac:dyDescent="0.25">
      <c r="A4" s="126"/>
      <c r="B4" s="126"/>
      <c r="C4" s="33"/>
    </row>
    <row r="5" spans="1:3" s="22" customFormat="1" ht="18" customHeight="1" x14ac:dyDescent="0.25">
      <c r="A5" s="64" t="s">
        <v>0</v>
      </c>
      <c r="B5" s="51" t="str">
        <f>IF(B10="","",(MAX(StockInData[S No.])+1))</f>
        <v/>
      </c>
      <c r="C5" s="34"/>
    </row>
    <row r="6" spans="1:3" s="22" customFormat="1" ht="18" customHeight="1" x14ac:dyDescent="0.25">
      <c r="A6" s="64" t="s">
        <v>24</v>
      </c>
      <c r="B6" s="57"/>
      <c r="C6" s="34"/>
    </row>
    <row r="7" spans="1:3" s="22" customFormat="1" ht="18" customHeight="1" x14ac:dyDescent="0.25">
      <c r="A7" s="64" t="s">
        <v>41</v>
      </c>
      <c r="B7" s="53" t="str">
        <f>IFERROR(INDEX(CustSup[Sup-ID],MATCH(B8,CustSup[Supplier],0)),"")</f>
        <v/>
      </c>
      <c r="C7" s="34"/>
    </row>
    <row r="8" spans="1:3" s="22" customFormat="1" ht="18" customHeight="1" x14ac:dyDescent="0.25">
      <c r="A8" s="64" t="s">
        <v>29</v>
      </c>
      <c r="B8" s="52"/>
      <c r="C8" s="34"/>
    </row>
    <row r="9" spans="1:3" s="22" customFormat="1" ht="18" customHeight="1" x14ac:dyDescent="0.25">
      <c r="A9" s="64" t="s">
        <v>30</v>
      </c>
      <c r="B9" s="53" t="str">
        <f>IFERROR(INDEX(ProductMaster!$B$2:INDEX(ProductMaster!$B:$B,COUNTA(ProductMaster!$B:$B)),MATCH(EnterStockIn!B10,ProductMaster!$C$2:INDEX(ProductMaster!$C:$C,COUNTA(ProductMaster!$C:$C)),0),0),"")</f>
        <v/>
      </c>
      <c r="C9" s="34"/>
    </row>
    <row r="10" spans="1:3" s="22" customFormat="1" ht="18" customHeight="1" x14ac:dyDescent="0.25">
      <c r="A10" s="64" t="s">
        <v>31</v>
      </c>
      <c r="B10" s="50"/>
      <c r="C10" s="34"/>
    </row>
    <row r="11" spans="1:3" s="22" customFormat="1" ht="18" customHeight="1" x14ac:dyDescent="0.25">
      <c r="A11" s="64" t="s">
        <v>32</v>
      </c>
      <c r="B11" s="53" t="str">
        <f>IFERROR(INDEX(ProductMaster!$D$2:INDEX(ProductMaster!$D:$D,COUNTA(ProductMaster!$D:$D)),MATCH(EnterStockIn!B10,ProductMaster!$C$2:INDEX(ProductMaster!$C:$C,COUNTA(ProductMaster!$C:$C)),0),0),"")</f>
        <v/>
      </c>
      <c r="C11" s="34"/>
    </row>
    <row r="12" spans="1:3" s="22" customFormat="1" ht="18" customHeight="1" x14ac:dyDescent="0.25">
      <c r="A12" s="64" t="s">
        <v>33</v>
      </c>
      <c r="B12" s="53" t="str">
        <f>IFERROR(INDEX(ProductMaster!$E$2:INDEX(ProductMaster!$E:$E,COUNTA(ProductMaster!$E:$E)),MATCH(EnterStockIn!B10,ProductMaster!$C$2:INDEX(ProductMaster!$C:$C,COUNTA(ProductMaster!$C:$C)),0),0),"")</f>
        <v/>
      </c>
      <c r="C12" s="34"/>
    </row>
    <row r="13" spans="1:3" s="22" customFormat="1" ht="18" customHeight="1" x14ac:dyDescent="0.25">
      <c r="A13" s="64" t="s">
        <v>22</v>
      </c>
      <c r="B13" s="58" t="str">
        <f>IFERROR(INDEX(ProductMaster!$G$2:INDEX(ProductMaster!$G:$G,COUNTA(ProductMaster!$G:$G)),MATCH(EnterStockIn!B10,ProductMaster!$C$2:INDEX(ProductMaster!$C:$C,COUNTA(ProductMaster!$C:$C)),0),0),"")</f>
        <v/>
      </c>
      <c r="C13" s="34"/>
    </row>
    <row r="14" spans="1:3" s="22" customFormat="1" ht="18" customHeight="1" x14ac:dyDescent="0.25">
      <c r="A14" s="64" t="s">
        <v>34</v>
      </c>
      <c r="B14" s="55"/>
      <c r="C14" s="34"/>
    </row>
    <row r="15" spans="1:3" s="22" customFormat="1" ht="18" customHeight="1" x14ac:dyDescent="0.25">
      <c r="A15" s="64" t="s">
        <v>7</v>
      </c>
      <c r="B15" s="59" t="str">
        <f>IFERROR(INDEX(ProductMaster!$F$2:INDEX(ProductMaster!$F:$F,COUNTA(ProductMaster!$F:$F)),MATCH(EnterStockIn!B10,ProductMaster!$C$2:INDEX(ProductMaster!$C:$C,COUNTA(ProductMaster!$C:$C)),0),0)*B14,"")</f>
        <v/>
      </c>
      <c r="C15" s="34"/>
    </row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x14ac:dyDescent="0.25"/>
    <row r="23" hidden="1" x14ac:dyDescent="0.25"/>
    <row r="24" x14ac:dyDescent="0.25"/>
    <row r="25" x14ac:dyDescent="0.25"/>
  </sheetData>
  <sheetProtection password="CC72" sheet="1" objects="1" scenarios="1" selectLockedCells="1"/>
  <mergeCells count="1">
    <mergeCell ref="A4:B4"/>
  </mergeCells>
  <dataValidations xWindow="553" yWindow="477" count="3">
    <dataValidation type="list" allowBlank="1" showInputMessage="1" showErrorMessage="1" promptTitle="Select Product" prompt="Select Product Name From Drop Down List" sqref="B10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4">
      <formula1>1</formula1>
      <formula2>999999</formula2>
    </dataValidation>
    <dataValidation type="list" allowBlank="1" showInputMessage="1" showErrorMessage="1" promptTitle="Select Supplier" sqref="B8">
      <formula1>INDIRECT("CustSup[Supplier]")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4"/>
  <sheetViews>
    <sheetView showGridLines="0" showRowColHeaders="0" workbookViewId="0">
      <selection activeCell="B8" sqref="B8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18" customHeight="1" x14ac:dyDescent="0.25">
      <c r="A5" s="64" t="s">
        <v>0</v>
      </c>
      <c r="B5" s="51" t="str">
        <f>IF(B10="","",(MAX(StockOutData[S No.])+1))</f>
        <v/>
      </c>
      <c r="C5" s="14"/>
    </row>
    <row r="6" spans="1:3" ht="18" customHeight="1" x14ac:dyDescent="0.25">
      <c r="A6" s="64" t="s">
        <v>24</v>
      </c>
      <c r="B6" s="57"/>
      <c r="C6" s="14"/>
    </row>
    <row r="7" spans="1:3" ht="18" customHeight="1" x14ac:dyDescent="0.25">
      <c r="A7" s="64" t="s">
        <v>42</v>
      </c>
      <c r="B7" s="53" t="str">
        <f>IFERROR(INDEX(CustSup[Cust-ID],MATCH(B8,CustSup[Customer],0)),"")</f>
        <v/>
      </c>
      <c r="C7" s="14"/>
    </row>
    <row r="8" spans="1:3" ht="18" customHeight="1" x14ac:dyDescent="0.25">
      <c r="A8" s="64" t="s">
        <v>35</v>
      </c>
      <c r="B8" s="52"/>
      <c r="C8" s="14"/>
    </row>
    <row r="9" spans="1:3" s="45" customFormat="1" ht="18" customHeight="1" x14ac:dyDescent="0.25">
      <c r="A9" s="64" t="s">
        <v>30</v>
      </c>
      <c r="B9" s="53"/>
      <c r="C9" s="44"/>
    </row>
    <row r="10" spans="1:3" ht="18" customHeight="1" x14ac:dyDescent="0.25">
      <c r="A10" s="64" t="s">
        <v>31</v>
      </c>
      <c r="B10" s="54"/>
      <c r="C10" s="14"/>
    </row>
    <row r="11" spans="1:3" ht="18" customHeight="1" x14ac:dyDescent="0.25">
      <c r="A11" s="64" t="s">
        <v>32</v>
      </c>
      <c r="B11" s="53" t="str">
        <f>IFERROR(INDEX(ProductMaster!$D$2:INDEX(ProductMaster!$D:$D,COUNTA(ProductMaster!$D:$D)),MATCH(EnterStockOut!B10,ProductMaster!$C$2:INDEX(ProductMaster!$C:$C,COUNTA(ProductMaster!$C:$C)),0),0),"")</f>
        <v/>
      </c>
      <c r="C11" s="14"/>
    </row>
    <row r="12" spans="1:3" ht="18" customHeight="1" x14ac:dyDescent="0.25">
      <c r="A12" s="64" t="s">
        <v>33</v>
      </c>
      <c r="B12" s="53" t="str">
        <f>IFERROR(INDEX(ProductMaster!$E$2:INDEX(ProductMaster!$E:$E,COUNTA(ProductMaster!$E:$E)),MATCH(EnterStockOut!B10,ProductMaster!$C$2:INDEX(ProductMaster!$C:$C,COUNTA(ProductMaster!$C:$C)),0),0),"")</f>
        <v/>
      </c>
      <c r="C12" s="14"/>
    </row>
    <row r="13" spans="1:3" ht="18" customHeight="1" x14ac:dyDescent="0.25">
      <c r="A13" s="64" t="s">
        <v>34</v>
      </c>
      <c r="B13" s="55"/>
      <c r="C13" s="14"/>
    </row>
    <row r="14" spans="1:3" ht="18" customHeight="1" thickBot="1" x14ac:dyDescent="0.3">
      <c r="A14" s="65" t="s">
        <v>36</v>
      </c>
      <c r="B14" s="56" t="str">
        <f>IFERROR(INDEX(ProductMaster!$F$2:INDEX(ProductMaster!$F:$F,COUNTA(ProductMaster!$F:$F)),MATCH(EnterStockOut!B10,ProductMaster!$C$2:INDEX(ProductMaster!$C:$C,COUNTA(ProductMaster!$C:$C)),0),0)*B13,"")</f>
        <v/>
      </c>
      <c r="C14" s="14"/>
    </row>
    <row r="15" spans="1:3" x14ac:dyDescent="0.25">
      <c r="A15" s="14"/>
      <c r="B15" s="15"/>
      <c r="C15" s="14"/>
    </row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  <row r="22" ht="15" customHeight="1" x14ac:dyDescent="0.25"/>
    <row r="23" ht="15" customHeight="1" x14ac:dyDescent="0.25"/>
    <row r="24" ht="15" customHeight="1" x14ac:dyDescent="0.25"/>
  </sheetData>
  <sheetProtection password="CC72" sheet="1" objects="1" scenarios="1" selectLockedCells="1"/>
  <dataValidations xWindow="546" yWindow="382" count="3">
    <dataValidation type="list" allowBlank="1" showInputMessage="1" showErrorMessage="1" promptTitle="Select Product" prompt="Select Product Name From Drop Down. Rest Data Will Be Added Automatically" sqref="B10">
      <formula1>INDIRECT("ProductMaster[Product Name]")</formula1>
    </dataValidation>
    <dataValidation allowBlank="1" showInputMessage="1" showErrorMessage="1" promptTitle="Enter Quantity" prompt="Enter Stock Unit._x000a_" sqref="B13"/>
    <dataValidation type="list" allowBlank="1" showInputMessage="1" showErrorMessage="1" promptTitle="Select Customer" sqref="B8">
      <formula1>INDIRECT("CustSup[Customer]")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443"/>
  <sheetViews>
    <sheetView showGridLines="0" workbookViewId="0">
      <pane xSplit="10" ySplit="2" topLeftCell="K1904" activePane="bottomRight" state="frozen"/>
      <selection pane="topRight" activeCell="J1" sqref="J1"/>
      <selection pane="bottomLeft" activeCell="A4" sqref="A4"/>
      <selection pane="bottomRight" activeCell="E1911" sqref="E1911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78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77" t="s">
        <v>23</v>
      </c>
      <c r="D1" s="6" t="s">
        <v>37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21</v>
      </c>
      <c r="J1" s="2" t="s">
        <v>6</v>
      </c>
      <c r="K1" s="2" t="s">
        <v>7</v>
      </c>
    </row>
    <row r="2" spans="1:15" x14ac:dyDescent="0.25">
      <c r="A2" s="27">
        <v>5</v>
      </c>
      <c r="B2" s="28">
        <v>43836</v>
      </c>
      <c r="C2" s="76" t="s">
        <v>4600</v>
      </c>
      <c r="D2" s="46" t="s">
        <v>4601</v>
      </c>
      <c r="E2" s="25">
        <v>106</v>
      </c>
      <c r="F2" s="26" t="s">
        <v>47</v>
      </c>
      <c r="G2" s="25"/>
      <c r="H2" s="25"/>
      <c r="I2" s="74">
        <v>44286</v>
      </c>
      <c r="J2" s="27">
        <v>4</v>
      </c>
      <c r="K2" s="75">
        <v>1</v>
      </c>
      <c r="O2" s="30"/>
    </row>
    <row r="3" spans="1:15" x14ac:dyDescent="0.25">
      <c r="A3" s="102">
        <v>6</v>
      </c>
      <c r="B3" s="103">
        <v>43836</v>
      </c>
      <c r="C3" s="104" t="s">
        <v>4600</v>
      </c>
      <c r="D3" s="105" t="s">
        <v>4601</v>
      </c>
      <c r="E3" s="106">
        <v>106</v>
      </c>
      <c r="F3" s="107" t="s">
        <v>47</v>
      </c>
      <c r="G3" s="106"/>
      <c r="H3" s="106"/>
      <c r="I3" s="108">
        <v>44286</v>
      </c>
      <c r="J3" s="102">
        <v>8</v>
      </c>
      <c r="K3" s="109">
        <v>1</v>
      </c>
    </row>
    <row r="4" spans="1:15" x14ac:dyDescent="0.25">
      <c r="A4" s="102">
        <v>7</v>
      </c>
      <c r="B4" s="103">
        <v>43836</v>
      </c>
      <c r="C4" s="104" t="s">
        <v>4600</v>
      </c>
      <c r="D4" s="105" t="s">
        <v>4601</v>
      </c>
      <c r="E4" s="106">
        <v>106</v>
      </c>
      <c r="F4" s="107" t="s">
        <v>47</v>
      </c>
      <c r="G4" s="106"/>
      <c r="H4" s="106"/>
      <c r="I4" s="108">
        <v>44286</v>
      </c>
      <c r="J4" s="102">
        <v>0.43</v>
      </c>
      <c r="K4" s="109">
        <v>1</v>
      </c>
    </row>
    <row r="5" spans="1:15" x14ac:dyDescent="0.25">
      <c r="A5" s="102">
        <v>8</v>
      </c>
      <c r="B5" s="103">
        <v>43836</v>
      </c>
      <c r="C5" s="104" t="s">
        <v>4600</v>
      </c>
      <c r="D5" s="105" t="s">
        <v>4601</v>
      </c>
      <c r="E5" s="106">
        <v>106</v>
      </c>
      <c r="F5" s="107" t="s">
        <v>47</v>
      </c>
      <c r="G5" s="106"/>
      <c r="H5" s="106"/>
      <c r="I5" s="108">
        <v>44260</v>
      </c>
      <c r="J5" s="102">
        <v>30</v>
      </c>
      <c r="K5" s="109">
        <v>1</v>
      </c>
    </row>
    <row r="6" spans="1:15" x14ac:dyDescent="0.25">
      <c r="A6" s="102">
        <v>9</v>
      </c>
      <c r="B6" s="103">
        <v>43836</v>
      </c>
      <c r="C6" s="104" t="s">
        <v>4600</v>
      </c>
      <c r="D6" s="105" t="s">
        <v>4601</v>
      </c>
      <c r="E6" s="106" t="s">
        <v>57</v>
      </c>
      <c r="F6" s="107" t="s">
        <v>4602</v>
      </c>
      <c r="G6" s="106"/>
      <c r="H6" s="106"/>
      <c r="I6" s="108">
        <v>44439</v>
      </c>
      <c r="J6" s="102">
        <v>39</v>
      </c>
      <c r="K6" s="109">
        <v>6</v>
      </c>
    </row>
    <row r="7" spans="1:15" x14ac:dyDescent="0.25">
      <c r="A7" s="102">
        <v>10</v>
      </c>
      <c r="B7" s="103">
        <v>43836</v>
      </c>
      <c r="C7" s="104" t="s">
        <v>4600</v>
      </c>
      <c r="D7" s="105" t="s">
        <v>4601</v>
      </c>
      <c r="E7" s="106" t="s">
        <v>57</v>
      </c>
      <c r="F7" s="107" t="s">
        <v>58</v>
      </c>
      <c r="G7" s="106"/>
      <c r="H7" s="106"/>
      <c r="I7" s="108">
        <v>44438</v>
      </c>
      <c r="J7" s="102">
        <v>39</v>
      </c>
      <c r="K7" s="109">
        <v>6</v>
      </c>
    </row>
    <row r="8" spans="1:15" x14ac:dyDescent="0.25">
      <c r="A8" s="102">
        <v>11</v>
      </c>
      <c r="B8" s="103">
        <v>43836</v>
      </c>
      <c r="C8" s="104" t="s">
        <v>4600</v>
      </c>
      <c r="D8" s="105" t="s">
        <v>4601</v>
      </c>
      <c r="E8" s="106" t="s">
        <v>59</v>
      </c>
      <c r="F8" s="107" t="s">
        <v>60</v>
      </c>
      <c r="G8" s="106"/>
      <c r="H8" s="106"/>
      <c r="I8" s="108">
        <v>44135</v>
      </c>
      <c r="J8" s="102">
        <v>44</v>
      </c>
      <c r="K8" s="109">
        <v>87</v>
      </c>
    </row>
    <row r="9" spans="1:15" x14ac:dyDescent="0.25">
      <c r="A9" s="102">
        <v>12</v>
      </c>
      <c r="B9" s="103">
        <v>43836</v>
      </c>
      <c r="C9" s="104" t="s">
        <v>4600</v>
      </c>
      <c r="D9" s="105" t="s">
        <v>4601</v>
      </c>
      <c r="E9" s="106" t="s">
        <v>59</v>
      </c>
      <c r="F9" s="107" t="s">
        <v>60</v>
      </c>
      <c r="G9" s="106"/>
      <c r="H9" s="106"/>
      <c r="I9" s="108">
        <v>44134</v>
      </c>
      <c r="J9" s="102">
        <v>15</v>
      </c>
      <c r="K9" s="109">
        <v>87</v>
      </c>
    </row>
    <row r="10" spans="1:15" x14ac:dyDescent="0.25">
      <c r="A10" s="102">
        <v>13</v>
      </c>
      <c r="B10" s="103">
        <v>43836</v>
      </c>
      <c r="C10" s="104" t="s">
        <v>4600</v>
      </c>
      <c r="D10" s="105" t="s">
        <v>4601</v>
      </c>
      <c r="E10" s="106" t="s">
        <v>67</v>
      </c>
      <c r="F10" s="107" t="s">
        <v>68</v>
      </c>
      <c r="G10" s="106"/>
      <c r="H10" s="106"/>
      <c r="I10" s="108">
        <v>44682</v>
      </c>
      <c r="J10" s="102">
        <v>39</v>
      </c>
      <c r="K10" s="109">
        <v>10.119999999999999</v>
      </c>
    </row>
    <row r="11" spans="1:15" x14ac:dyDescent="0.25">
      <c r="A11" s="102">
        <v>14</v>
      </c>
      <c r="B11" s="103">
        <v>43836</v>
      </c>
      <c r="C11" s="104" t="s">
        <v>4600</v>
      </c>
      <c r="D11" s="105" t="s">
        <v>4601</v>
      </c>
      <c r="E11" s="106" t="s">
        <v>73</v>
      </c>
      <c r="F11" s="107" t="s">
        <v>74</v>
      </c>
      <c r="G11" s="106"/>
      <c r="H11" s="106"/>
      <c r="I11" s="108">
        <v>44077</v>
      </c>
      <c r="J11" s="102">
        <v>52</v>
      </c>
      <c r="K11" s="109">
        <v>12.75</v>
      </c>
    </row>
    <row r="12" spans="1:15" x14ac:dyDescent="0.25">
      <c r="A12" s="102">
        <v>15</v>
      </c>
      <c r="B12" s="103">
        <v>43836</v>
      </c>
      <c r="C12" s="104" t="s">
        <v>4600</v>
      </c>
      <c r="D12" s="105" t="s">
        <v>4601</v>
      </c>
      <c r="E12" s="106" t="s">
        <v>73</v>
      </c>
      <c r="F12" s="107" t="s">
        <v>74</v>
      </c>
      <c r="G12" s="106"/>
      <c r="H12" s="106"/>
      <c r="I12" s="108">
        <v>44077</v>
      </c>
      <c r="J12" s="102">
        <v>105</v>
      </c>
      <c r="K12" s="109">
        <v>12.75</v>
      </c>
    </row>
    <row r="13" spans="1:15" x14ac:dyDescent="0.25">
      <c r="A13" s="102">
        <v>16</v>
      </c>
      <c r="B13" s="103">
        <v>43836</v>
      </c>
      <c r="C13" s="104" t="s">
        <v>4600</v>
      </c>
      <c r="D13" s="105" t="s">
        <v>4601</v>
      </c>
      <c r="E13" s="106" t="s">
        <v>73</v>
      </c>
      <c r="F13" s="107" t="s">
        <v>74</v>
      </c>
      <c r="G13" s="106"/>
      <c r="H13" s="106"/>
      <c r="I13" s="108">
        <v>44077</v>
      </c>
      <c r="J13" s="102">
        <v>55</v>
      </c>
      <c r="K13" s="109">
        <v>12.75</v>
      </c>
    </row>
    <row r="14" spans="1:15" x14ac:dyDescent="0.25">
      <c r="A14" s="102">
        <v>17</v>
      </c>
      <c r="B14" s="103">
        <v>43836</v>
      </c>
      <c r="C14" s="104" t="s">
        <v>4600</v>
      </c>
      <c r="D14" s="105" t="s">
        <v>4601</v>
      </c>
      <c r="E14" s="106" t="s">
        <v>75</v>
      </c>
      <c r="F14" s="107" t="s">
        <v>76</v>
      </c>
      <c r="G14" s="106"/>
      <c r="H14" s="106"/>
      <c r="I14" s="108">
        <v>43831</v>
      </c>
      <c r="J14" s="102">
        <v>15</v>
      </c>
      <c r="K14" s="109">
        <v>1</v>
      </c>
    </row>
    <row r="15" spans="1:15" x14ac:dyDescent="0.25">
      <c r="A15" s="102">
        <v>18</v>
      </c>
      <c r="B15" s="103">
        <v>43836</v>
      </c>
      <c r="C15" s="104" t="s">
        <v>4600</v>
      </c>
      <c r="D15" s="105" t="s">
        <v>4601</v>
      </c>
      <c r="E15" s="106" t="s">
        <v>75</v>
      </c>
      <c r="F15" s="107" t="s">
        <v>76</v>
      </c>
      <c r="G15" s="106"/>
      <c r="H15" s="106"/>
      <c r="I15" s="108">
        <v>43832</v>
      </c>
      <c r="J15" s="102">
        <v>100</v>
      </c>
      <c r="K15" s="109">
        <v>1</v>
      </c>
    </row>
    <row r="16" spans="1:15" x14ac:dyDescent="0.25">
      <c r="A16" s="102">
        <v>19</v>
      </c>
      <c r="B16" s="103">
        <v>43836</v>
      </c>
      <c r="C16" s="104" t="s">
        <v>4600</v>
      </c>
      <c r="D16" s="105" t="s">
        <v>4601</v>
      </c>
      <c r="E16" s="106" t="s">
        <v>79</v>
      </c>
      <c r="F16" s="107" t="s">
        <v>80</v>
      </c>
      <c r="G16" s="106"/>
      <c r="H16" s="106"/>
      <c r="I16" s="108">
        <v>44309</v>
      </c>
      <c r="J16" s="102">
        <v>1</v>
      </c>
      <c r="K16" s="109">
        <v>1</v>
      </c>
    </row>
    <row r="17" spans="1:11" x14ac:dyDescent="0.25">
      <c r="A17" s="102">
        <v>20</v>
      </c>
      <c r="B17" s="103">
        <v>43836</v>
      </c>
      <c r="C17" s="104" t="s">
        <v>4600</v>
      </c>
      <c r="D17" s="105" t="s">
        <v>4601</v>
      </c>
      <c r="E17" s="106" t="s">
        <v>79</v>
      </c>
      <c r="F17" s="107" t="s">
        <v>80</v>
      </c>
      <c r="G17" s="106"/>
      <c r="H17" s="106"/>
      <c r="I17" s="108">
        <v>44344</v>
      </c>
      <c r="J17" s="102">
        <v>50</v>
      </c>
      <c r="K17" s="109">
        <v>1</v>
      </c>
    </row>
    <row r="18" spans="1:11" x14ac:dyDescent="0.25">
      <c r="A18" s="102">
        <v>21</v>
      </c>
      <c r="B18" s="103">
        <v>43836</v>
      </c>
      <c r="C18" s="104" t="s">
        <v>4600</v>
      </c>
      <c r="D18" s="105" t="s">
        <v>4601</v>
      </c>
      <c r="E18" s="106" t="s">
        <v>81</v>
      </c>
      <c r="F18" s="107" t="s">
        <v>82</v>
      </c>
      <c r="G18" s="106"/>
      <c r="H18" s="106"/>
      <c r="I18" s="108">
        <v>44196</v>
      </c>
      <c r="J18" s="102">
        <v>34</v>
      </c>
      <c r="K18" s="109">
        <v>1</v>
      </c>
    </row>
    <row r="19" spans="1:11" x14ac:dyDescent="0.25">
      <c r="A19" s="102">
        <v>22</v>
      </c>
      <c r="B19" s="103">
        <v>43836</v>
      </c>
      <c r="C19" s="104" t="s">
        <v>4600</v>
      </c>
      <c r="D19" s="105" t="s">
        <v>4601</v>
      </c>
      <c r="E19" s="106" t="s">
        <v>81</v>
      </c>
      <c r="F19" s="107" t="s">
        <v>82</v>
      </c>
      <c r="G19" s="106"/>
      <c r="H19" s="106"/>
      <c r="I19" s="108">
        <v>44196</v>
      </c>
      <c r="J19" s="102">
        <v>0.17</v>
      </c>
      <c r="K19" s="109">
        <v>1</v>
      </c>
    </row>
    <row r="20" spans="1:11" x14ac:dyDescent="0.25">
      <c r="A20" s="102">
        <v>23</v>
      </c>
      <c r="B20" s="103">
        <v>43836</v>
      </c>
      <c r="C20" s="104" t="s">
        <v>4600</v>
      </c>
      <c r="D20" s="105" t="s">
        <v>4601</v>
      </c>
      <c r="E20" s="106" t="s">
        <v>83</v>
      </c>
      <c r="F20" s="107" t="s">
        <v>84</v>
      </c>
      <c r="G20" s="106"/>
      <c r="H20" s="106"/>
      <c r="I20" s="108">
        <v>44436</v>
      </c>
      <c r="J20" s="102">
        <v>0.83</v>
      </c>
      <c r="K20" s="109">
        <v>1</v>
      </c>
    </row>
    <row r="21" spans="1:11" x14ac:dyDescent="0.25">
      <c r="A21" s="102">
        <v>24</v>
      </c>
      <c r="B21" s="103">
        <v>43836</v>
      </c>
      <c r="C21" s="104" t="s">
        <v>4600</v>
      </c>
      <c r="D21" s="105" t="s">
        <v>4601</v>
      </c>
      <c r="E21" s="106" t="s">
        <v>83</v>
      </c>
      <c r="F21" s="107" t="s">
        <v>84</v>
      </c>
      <c r="G21" s="106"/>
      <c r="H21" s="106"/>
      <c r="I21" s="108">
        <v>44436</v>
      </c>
      <c r="J21" s="102">
        <v>24</v>
      </c>
      <c r="K21" s="109">
        <v>72.239999999999995</v>
      </c>
    </row>
    <row r="22" spans="1:11" x14ac:dyDescent="0.25">
      <c r="A22" s="102">
        <v>25</v>
      </c>
      <c r="B22" s="103">
        <v>43836</v>
      </c>
      <c r="C22" s="104" t="s">
        <v>4600</v>
      </c>
      <c r="D22" s="105" t="s">
        <v>4601</v>
      </c>
      <c r="E22" s="106" t="s">
        <v>83</v>
      </c>
      <c r="F22" s="107" t="s">
        <v>84</v>
      </c>
      <c r="G22" s="106"/>
      <c r="H22" s="106"/>
      <c r="I22" s="108">
        <v>44436</v>
      </c>
      <c r="J22" s="102">
        <v>0.57999999999999996</v>
      </c>
      <c r="K22" s="109">
        <v>1</v>
      </c>
    </row>
    <row r="23" spans="1:11" x14ac:dyDescent="0.25">
      <c r="A23" s="102">
        <v>26</v>
      </c>
      <c r="B23" s="103">
        <v>43836</v>
      </c>
      <c r="C23" s="104" t="s">
        <v>4600</v>
      </c>
      <c r="D23" s="105" t="s">
        <v>4601</v>
      </c>
      <c r="E23" s="106" t="s">
        <v>83</v>
      </c>
      <c r="F23" s="107" t="s">
        <v>84</v>
      </c>
      <c r="G23" s="106"/>
      <c r="H23" s="106"/>
      <c r="I23" s="108">
        <v>43831</v>
      </c>
      <c r="J23" s="102">
        <v>0.5</v>
      </c>
      <c r="K23" s="109">
        <v>1</v>
      </c>
    </row>
    <row r="24" spans="1:11" x14ac:dyDescent="0.25">
      <c r="A24" s="102">
        <v>27</v>
      </c>
      <c r="B24" s="103">
        <v>43836</v>
      </c>
      <c r="C24" s="104" t="s">
        <v>4600</v>
      </c>
      <c r="D24" s="105" t="s">
        <v>4601</v>
      </c>
      <c r="E24" s="106" t="s">
        <v>83</v>
      </c>
      <c r="F24" s="107" t="s">
        <v>84</v>
      </c>
      <c r="G24" s="106"/>
      <c r="H24" s="106"/>
      <c r="I24" s="108">
        <v>44436</v>
      </c>
      <c r="J24" s="102">
        <v>50</v>
      </c>
      <c r="K24" s="109">
        <v>1</v>
      </c>
    </row>
    <row r="25" spans="1:11" x14ac:dyDescent="0.25">
      <c r="A25" s="102">
        <v>28</v>
      </c>
      <c r="B25" s="103">
        <v>43836</v>
      </c>
      <c r="C25" s="104" t="s">
        <v>4600</v>
      </c>
      <c r="D25" s="105" t="s">
        <v>4601</v>
      </c>
      <c r="E25" s="106" t="s">
        <v>83</v>
      </c>
      <c r="F25" s="107" t="s">
        <v>84</v>
      </c>
      <c r="G25" s="106"/>
      <c r="H25" s="106"/>
      <c r="I25" s="108">
        <v>44466</v>
      </c>
      <c r="J25" s="102">
        <v>100</v>
      </c>
      <c r="K25" s="109">
        <v>1</v>
      </c>
    </row>
    <row r="26" spans="1:11" x14ac:dyDescent="0.25">
      <c r="A26" s="102">
        <v>29</v>
      </c>
      <c r="B26" s="103">
        <v>43836</v>
      </c>
      <c r="C26" s="104" t="s">
        <v>4600</v>
      </c>
      <c r="D26" s="105" t="s">
        <v>4601</v>
      </c>
      <c r="E26" s="106" t="s">
        <v>87</v>
      </c>
      <c r="F26" s="107" t="s">
        <v>88</v>
      </c>
      <c r="G26" s="106"/>
      <c r="H26" s="106"/>
      <c r="I26" s="108">
        <v>44408</v>
      </c>
      <c r="J26" s="102">
        <v>1</v>
      </c>
      <c r="K26" s="109">
        <v>76.19</v>
      </c>
    </row>
    <row r="27" spans="1:11" x14ac:dyDescent="0.25">
      <c r="A27" s="102">
        <v>30</v>
      </c>
      <c r="B27" s="103">
        <v>43836</v>
      </c>
      <c r="C27" s="104" t="s">
        <v>4600</v>
      </c>
      <c r="D27" s="105" t="s">
        <v>4601</v>
      </c>
      <c r="E27" s="106" t="s">
        <v>87</v>
      </c>
      <c r="F27" s="107" t="s">
        <v>88</v>
      </c>
      <c r="G27" s="106"/>
      <c r="H27" s="106"/>
      <c r="I27" s="108">
        <v>44408</v>
      </c>
      <c r="J27" s="102">
        <v>0.13</v>
      </c>
      <c r="K27" s="109">
        <v>76.19</v>
      </c>
    </row>
    <row r="28" spans="1:11" x14ac:dyDescent="0.25">
      <c r="A28" s="102">
        <v>31</v>
      </c>
      <c r="B28" s="103">
        <v>43836</v>
      </c>
      <c r="C28" s="104" t="s">
        <v>4600</v>
      </c>
      <c r="D28" s="105" t="s">
        <v>4601</v>
      </c>
      <c r="E28" s="106" t="s">
        <v>105</v>
      </c>
      <c r="F28" s="107" t="s">
        <v>106</v>
      </c>
      <c r="G28" s="106"/>
      <c r="H28" s="106"/>
      <c r="I28" s="108">
        <v>43831</v>
      </c>
      <c r="J28" s="102">
        <v>0.75</v>
      </c>
      <c r="K28" s="109">
        <v>8.65</v>
      </c>
    </row>
    <row r="29" spans="1:11" x14ac:dyDescent="0.25">
      <c r="A29" s="102">
        <v>32</v>
      </c>
      <c r="B29" s="103">
        <v>43836</v>
      </c>
      <c r="C29" s="104" t="s">
        <v>4600</v>
      </c>
      <c r="D29" s="105" t="s">
        <v>4601</v>
      </c>
      <c r="E29" s="106" t="s">
        <v>105</v>
      </c>
      <c r="F29" s="107" t="s">
        <v>106</v>
      </c>
      <c r="G29" s="106"/>
      <c r="H29" s="106"/>
      <c r="I29" s="108">
        <v>43831</v>
      </c>
      <c r="J29" s="102">
        <v>1.17</v>
      </c>
      <c r="K29" s="109">
        <v>8.65</v>
      </c>
    </row>
    <row r="30" spans="1:11" x14ac:dyDescent="0.25">
      <c r="A30" s="102">
        <v>33</v>
      </c>
      <c r="B30" s="103">
        <v>43836</v>
      </c>
      <c r="C30" s="104" t="s">
        <v>4600</v>
      </c>
      <c r="D30" s="105" t="s">
        <v>4601</v>
      </c>
      <c r="E30" s="106" t="s">
        <v>107</v>
      </c>
      <c r="F30" s="107" t="s">
        <v>108</v>
      </c>
      <c r="G30" s="106"/>
      <c r="H30" s="106"/>
      <c r="I30" s="108">
        <v>43831</v>
      </c>
      <c r="J30" s="102">
        <v>11</v>
      </c>
      <c r="K30" s="109">
        <v>7</v>
      </c>
    </row>
    <row r="31" spans="1:11" x14ac:dyDescent="0.25">
      <c r="A31" s="102">
        <v>34</v>
      </c>
      <c r="B31" s="103">
        <v>43836</v>
      </c>
      <c r="C31" s="104" t="s">
        <v>4600</v>
      </c>
      <c r="D31" s="105" t="s">
        <v>4601</v>
      </c>
      <c r="E31" s="106" t="s">
        <v>109</v>
      </c>
      <c r="F31" s="107" t="s">
        <v>110</v>
      </c>
      <c r="G31" s="106"/>
      <c r="H31" s="106"/>
      <c r="I31" s="108">
        <v>43861</v>
      </c>
      <c r="J31" s="102">
        <v>0.9</v>
      </c>
      <c r="K31" s="109">
        <v>1</v>
      </c>
    </row>
    <row r="32" spans="1:11" x14ac:dyDescent="0.25">
      <c r="A32" s="102">
        <v>35</v>
      </c>
      <c r="B32" s="103">
        <v>43836</v>
      </c>
      <c r="C32" s="104" t="s">
        <v>4600</v>
      </c>
      <c r="D32" s="105" t="s">
        <v>4601</v>
      </c>
      <c r="E32" s="106" t="s">
        <v>109</v>
      </c>
      <c r="F32" s="107" t="s">
        <v>110</v>
      </c>
      <c r="G32" s="106"/>
      <c r="H32" s="106"/>
      <c r="I32" s="108">
        <v>43861</v>
      </c>
      <c r="J32" s="102">
        <v>15</v>
      </c>
      <c r="K32" s="109">
        <v>1</v>
      </c>
    </row>
    <row r="33" spans="1:11" x14ac:dyDescent="0.25">
      <c r="A33" s="102">
        <v>36</v>
      </c>
      <c r="B33" s="103">
        <v>43836</v>
      </c>
      <c r="C33" s="104" t="s">
        <v>4600</v>
      </c>
      <c r="D33" s="105" t="s">
        <v>4601</v>
      </c>
      <c r="E33" s="106" t="s">
        <v>119</v>
      </c>
      <c r="F33" s="107" t="s">
        <v>120</v>
      </c>
      <c r="G33" s="106"/>
      <c r="H33" s="106"/>
      <c r="I33" s="108">
        <v>43832</v>
      </c>
      <c r="J33" s="102">
        <v>130</v>
      </c>
      <c r="K33" s="109">
        <v>1</v>
      </c>
    </row>
    <row r="34" spans="1:11" x14ac:dyDescent="0.25">
      <c r="A34" s="102">
        <v>37</v>
      </c>
      <c r="B34" s="103">
        <v>43836</v>
      </c>
      <c r="C34" s="104" t="s">
        <v>4600</v>
      </c>
      <c r="D34" s="105" t="s">
        <v>4601</v>
      </c>
      <c r="E34" s="106" t="s">
        <v>139</v>
      </c>
      <c r="F34" s="107" t="s">
        <v>140</v>
      </c>
      <c r="G34" s="106"/>
      <c r="H34" s="106"/>
      <c r="I34" s="108">
        <v>43831</v>
      </c>
      <c r="J34" s="102">
        <v>29.75</v>
      </c>
      <c r="K34" s="109">
        <v>0</v>
      </c>
    </row>
    <row r="35" spans="1:11" x14ac:dyDescent="0.25">
      <c r="A35" s="102">
        <v>38</v>
      </c>
      <c r="B35" s="103">
        <v>43836</v>
      </c>
      <c r="C35" s="104" t="s">
        <v>4600</v>
      </c>
      <c r="D35" s="105" t="s">
        <v>4601</v>
      </c>
      <c r="E35" s="106" t="s">
        <v>143</v>
      </c>
      <c r="F35" s="107" t="s">
        <v>144</v>
      </c>
      <c r="G35" s="106"/>
      <c r="H35" s="106"/>
      <c r="I35" s="108">
        <v>44104</v>
      </c>
      <c r="J35" s="102">
        <v>34</v>
      </c>
      <c r="K35" s="109">
        <v>66</v>
      </c>
    </row>
    <row r="36" spans="1:11" x14ac:dyDescent="0.25">
      <c r="A36" s="102">
        <v>39</v>
      </c>
      <c r="B36" s="103">
        <v>43836</v>
      </c>
      <c r="C36" s="104" t="s">
        <v>4600</v>
      </c>
      <c r="D36" s="105" t="s">
        <v>4601</v>
      </c>
      <c r="E36" s="106" t="s">
        <v>149</v>
      </c>
      <c r="F36" s="107" t="s">
        <v>150</v>
      </c>
      <c r="G36" s="106"/>
      <c r="H36" s="106"/>
      <c r="I36" s="108">
        <v>43831</v>
      </c>
      <c r="J36" s="102">
        <v>35</v>
      </c>
      <c r="K36" s="109">
        <v>1</v>
      </c>
    </row>
    <row r="37" spans="1:11" x14ac:dyDescent="0.25">
      <c r="A37" s="102">
        <v>40</v>
      </c>
      <c r="B37" s="103">
        <v>43836</v>
      </c>
      <c r="C37" s="104" t="s">
        <v>4600</v>
      </c>
      <c r="D37" s="105" t="s">
        <v>4601</v>
      </c>
      <c r="E37" s="106" t="s">
        <v>149</v>
      </c>
      <c r="F37" s="107" t="s">
        <v>150</v>
      </c>
      <c r="G37" s="106"/>
      <c r="H37" s="106"/>
      <c r="I37" s="108">
        <v>43832</v>
      </c>
      <c r="J37" s="102">
        <v>31</v>
      </c>
      <c r="K37" s="109">
        <v>1</v>
      </c>
    </row>
    <row r="38" spans="1:11" x14ac:dyDescent="0.25">
      <c r="A38" s="102">
        <v>41</v>
      </c>
      <c r="B38" s="103">
        <v>43836</v>
      </c>
      <c r="C38" s="104" t="s">
        <v>4600</v>
      </c>
      <c r="D38" s="105" t="s">
        <v>4601</v>
      </c>
      <c r="E38" s="106" t="s">
        <v>153</v>
      </c>
      <c r="F38" s="107" t="s">
        <v>154</v>
      </c>
      <c r="G38" s="106"/>
      <c r="H38" s="106"/>
      <c r="I38" s="108">
        <v>43833</v>
      </c>
      <c r="J38" s="102">
        <v>144</v>
      </c>
      <c r="K38" s="109">
        <v>18</v>
      </c>
    </row>
    <row r="39" spans="1:11" x14ac:dyDescent="0.25">
      <c r="A39" s="102">
        <v>42</v>
      </c>
      <c r="B39" s="103">
        <v>43836</v>
      </c>
      <c r="C39" s="104" t="s">
        <v>4600</v>
      </c>
      <c r="D39" s="105" t="s">
        <v>4601</v>
      </c>
      <c r="E39" s="106" t="s">
        <v>153</v>
      </c>
      <c r="F39" s="107" t="s">
        <v>154</v>
      </c>
      <c r="G39" s="106"/>
      <c r="H39" s="106"/>
      <c r="I39" s="108">
        <v>43831</v>
      </c>
      <c r="J39" s="102">
        <v>2</v>
      </c>
      <c r="K39" s="109">
        <v>1</v>
      </c>
    </row>
    <row r="40" spans="1:11" x14ac:dyDescent="0.25">
      <c r="A40" s="102">
        <v>43</v>
      </c>
      <c r="B40" s="103">
        <v>43836</v>
      </c>
      <c r="C40" s="104" t="s">
        <v>4600</v>
      </c>
      <c r="D40" s="105" t="s">
        <v>4601</v>
      </c>
      <c r="E40" s="106" t="s">
        <v>153</v>
      </c>
      <c r="F40" s="107" t="s">
        <v>154</v>
      </c>
      <c r="G40" s="106"/>
      <c r="H40" s="106"/>
      <c r="I40" s="108">
        <v>43832</v>
      </c>
      <c r="J40" s="102">
        <v>78</v>
      </c>
      <c r="K40" s="109">
        <v>1</v>
      </c>
    </row>
    <row r="41" spans="1:11" x14ac:dyDescent="0.25">
      <c r="A41" s="102">
        <v>44</v>
      </c>
      <c r="B41" s="103">
        <v>43836</v>
      </c>
      <c r="C41" s="104" t="s">
        <v>4600</v>
      </c>
      <c r="D41" s="105" t="s">
        <v>4601</v>
      </c>
      <c r="E41" s="106" t="s">
        <v>157</v>
      </c>
      <c r="F41" s="107" t="s">
        <v>158</v>
      </c>
      <c r="G41" s="106"/>
      <c r="H41" s="106"/>
      <c r="I41" s="108">
        <v>43831</v>
      </c>
      <c r="J41" s="102">
        <v>17</v>
      </c>
      <c r="K41" s="109">
        <v>1.43</v>
      </c>
    </row>
    <row r="42" spans="1:11" x14ac:dyDescent="0.25">
      <c r="A42" s="102">
        <v>45</v>
      </c>
      <c r="B42" s="103">
        <v>43836</v>
      </c>
      <c r="C42" s="104" t="s">
        <v>4600</v>
      </c>
      <c r="D42" s="105" t="s">
        <v>4601</v>
      </c>
      <c r="E42" s="106" t="s">
        <v>159</v>
      </c>
      <c r="F42" s="107" t="s">
        <v>160</v>
      </c>
      <c r="G42" s="106"/>
      <c r="H42" s="106"/>
      <c r="I42" s="108">
        <v>44166</v>
      </c>
      <c r="J42" s="102">
        <v>16</v>
      </c>
      <c r="K42" s="109">
        <v>144</v>
      </c>
    </row>
    <row r="43" spans="1:11" x14ac:dyDescent="0.25">
      <c r="A43" s="102">
        <v>46</v>
      </c>
      <c r="B43" s="103">
        <v>43836</v>
      </c>
      <c r="C43" s="104" t="s">
        <v>4600</v>
      </c>
      <c r="D43" s="105" t="s">
        <v>4601</v>
      </c>
      <c r="E43" s="106" t="s">
        <v>159</v>
      </c>
      <c r="F43" s="107" t="s">
        <v>160</v>
      </c>
      <c r="G43" s="106"/>
      <c r="H43" s="106"/>
      <c r="I43" s="108">
        <v>44166</v>
      </c>
      <c r="J43" s="102">
        <v>10.5</v>
      </c>
      <c r="K43" s="109">
        <v>144</v>
      </c>
    </row>
    <row r="44" spans="1:11" x14ac:dyDescent="0.25">
      <c r="A44" s="102">
        <v>47</v>
      </c>
      <c r="B44" s="103">
        <v>43836</v>
      </c>
      <c r="C44" s="104" t="s">
        <v>4600</v>
      </c>
      <c r="D44" s="105" t="s">
        <v>4601</v>
      </c>
      <c r="E44" s="106" t="s">
        <v>173</v>
      </c>
      <c r="F44" s="107" t="s">
        <v>174</v>
      </c>
      <c r="G44" s="106"/>
      <c r="H44" s="106"/>
      <c r="I44" s="108">
        <v>44196</v>
      </c>
      <c r="J44" s="102">
        <v>15</v>
      </c>
      <c r="K44" s="109">
        <v>1</v>
      </c>
    </row>
    <row r="45" spans="1:11" x14ac:dyDescent="0.25">
      <c r="A45" s="102">
        <v>48</v>
      </c>
      <c r="B45" s="103">
        <v>43836</v>
      </c>
      <c r="C45" s="104" t="s">
        <v>4600</v>
      </c>
      <c r="D45" s="105" t="s">
        <v>4601</v>
      </c>
      <c r="E45" s="106" t="s">
        <v>173</v>
      </c>
      <c r="F45" s="107" t="s">
        <v>174</v>
      </c>
      <c r="G45" s="106"/>
      <c r="H45" s="106"/>
      <c r="I45" s="108">
        <v>44195</v>
      </c>
      <c r="J45" s="102">
        <v>18</v>
      </c>
      <c r="K45" s="109">
        <v>1</v>
      </c>
    </row>
    <row r="46" spans="1:11" x14ac:dyDescent="0.25">
      <c r="A46" s="102">
        <v>49</v>
      </c>
      <c r="B46" s="103">
        <v>43836</v>
      </c>
      <c r="C46" s="104" t="s">
        <v>4600</v>
      </c>
      <c r="D46" s="105" t="s">
        <v>4601</v>
      </c>
      <c r="E46" s="106" t="s">
        <v>175</v>
      </c>
      <c r="F46" s="107" t="s">
        <v>176</v>
      </c>
      <c r="G46" s="106"/>
      <c r="H46" s="106"/>
      <c r="I46" s="108">
        <v>44182</v>
      </c>
      <c r="J46" s="102">
        <v>80</v>
      </c>
      <c r="K46" s="109">
        <v>8.3000000000000007</v>
      </c>
    </row>
    <row r="47" spans="1:11" x14ac:dyDescent="0.25">
      <c r="A47" s="102">
        <v>50</v>
      </c>
      <c r="B47" s="103">
        <v>43836</v>
      </c>
      <c r="C47" s="104" t="s">
        <v>4600</v>
      </c>
      <c r="D47" s="105" t="s">
        <v>4601</v>
      </c>
      <c r="E47" s="106" t="s">
        <v>175</v>
      </c>
      <c r="F47" s="107" t="s">
        <v>176</v>
      </c>
      <c r="G47" s="106"/>
      <c r="H47" s="106"/>
      <c r="I47" s="108">
        <v>44182</v>
      </c>
      <c r="J47" s="102">
        <v>49</v>
      </c>
      <c r="K47" s="109">
        <v>8.3000000000000007</v>
      </c>
    </row>
    <row r="48" spans="1:11" x14ac:dyDescent="0.25">
      <c r="A48" s="102">
        <v>51</v>
      </c>
      <c r="B48" s="103">
        <v>43836</v>
      </c>
      <c r="C48" s="104" t="s">
        <v>4600</v>
      </c>
      <c r="D48" s="105" t="s">
        <v>4601</v>
      </c>
      <c r="E48" s="106" t="s">
        <v>175</v>
      </c>
      <c r="F48" s="107" t="s">
        <v>176</v>
      </c>
      <c r="G48" s="106"/>
      <c r="H48" s="106"/>
      <c r="I48" s="108">
        <v>44196</v>
      </c>
      <c r="J48" s="102">
        <v>41</v>
      </c>
      <c r="K48" s="109">
        <v>8.3000000000000007</v>
      </c>
    </row>
    <row r="49" spans="1:11" x14ac:dyDescent="0.25">
      <c r="A49" s="102">
        <v>52</v>
      </c>
      <c r="B49" s="103">
        <v>43836</v>
      </c>
      <c r="C49" s="104" t="s">
        <v>4600</v>
      </c>
      <c r="D49" s="105" t="s">
        <v>4601</v>
      </c>
      <c r="E49" s="106" t="s">
        <v>177</v>
      </c>
      <c r="F49" s="107" t="s">
        <v>178</v>
      </c>
      <c r="G49" s="106"/>
      <c r="H49" s="106"/>
      <c r="I49" s="108">
        <v>43951</v>
      </c>
      <c r="J49" s="102">
        <v>0.57999999999999996</v>
      </c>
      <c r="K49" s="109">
        <v>1</v>
      </c>
    </row>
    <row r="50" spans="1:11" x14ac:dyDescent="0.25">
      <c r="A50" s="102">
        <v>53</v>
      </c>
      <c r="B50" s="103">
        <v>43836</v>
      </c>
      <c r="C50" s="104" t="s">
        <v>4600</v>
      </c>
      <c r="D50" s="105" t="s">
        <v>4601</v>
      </c>
      <c r="E50" s="106" t="s">
        <v>177</v>
      </c>
      <c r="F50" s="107" t="s">
        <v>178</v>
      </c>
      <c r="G50" s="106"/>
      <c r="H50" s="106"/>
      <c r="I50" s="108">
        <v>43939</v>
      </c>
      <c r="J50" s="102">
        <v>160</v>
      </c>
      <c r="K50" s="109">
        <v>1</v>
      </c>
    </row>
    <row r="51" spans="1:11" x14ac:dyDescent="0.25">
      <c r="A51" s="102">
        <v>54</v>
      </c>
      <c r="B51" s="103">
        <v>43836</v>
      </c>
      <c r="C51" s="104" t="s">
        <v>4600</v>
      </c>
      <c r="D51" s="105" t="s">
        <v>4601</v>
      </c>
      <c r="E51" s="106" t="s">
        <v>177</v>
      </c>
      <c r="F51" s="107" t="s">
        <v>178</v>
      </c>
      <c r="G51" s="106"/>
      <c r="H51" s="106"/>
      <c r="I51" s="108">
        <v>43970</v>
      </c>
      <c r="J51" s="102">
        <v>30</v>
      </c>
      <c r="K51" s="109">
        <v>1</v>
      </c>
    </row>
    <row r="52" spans="1:11" x14ac:dyDescent="0.25">
      <c r="A52" s="102">
        <v>55</v>
      </c>
      <c r="B52" s="103">
        <v>43836</v>
      </c>
      <c r="C52" s="104" t="s">
        <v>4600</v>
      </c>
      <c r="D52" s="105" t="s">
        <v>4601</v>
      </c>
      <c r="E52" s="106" t="s">
        <v>177</v>
      </c>
      <c r="F52" s="107" t="s">
        <v>178</v>
      </c>
      <c r="G52" s="106"/>
      <c r="H52" s="106"/>
      <c r="I52" s="108">
        <v>43970</v>
      </c>
      <c r="J52" s="102">
        <v>30</v>
      </c>
      <c r="K52" s="109">
        <v>1</v>
      </c>
    </row>
    <row r="53" spans="1:11" x14ac:dyDescent="0.25">
      <c r="A53" s="102">
        <v>56</v>
      </c>
      <c r="B53" s="103">
        <v>43836</v>
      </c>
      <c r="C53" s="104" t="s">
        <v>4600</v>
      </c>
      <c r="D53" s="105" t="s">
        <v>4601</v>
      </c>
      <c r="E53" s="106" t="s">
        <v>181</v>
      </c>
      <c r="F53" s="107" t="s">
        <v>182</v>
      </c>
      <c r="G53" s="106"/>
      <c r="H53" s="106"/>
      <c r="I53" s="108">
        <v>44255</v>
      </c>
      <c r="J53" s="102">
        <v>30</v>
      </c>
      <c r="K53" s="109">
        <v>0</v>
      </c>
    </row>
    <row r="54" spans="1:11" x14ac:dyDescent="0.25">
      <c r="A54" s="102">
        <v>57</v>
      </c>
      <c r="B54" s="103">
        <v>43836</v>
      </c>
      <c r="C54" s="104" t="s">
        <v>4600</v>
      </c>
      <c r="D54" s="105" t="s">
        <v>4601</v>
      </c>
      <c r="E54" s="106" t="s">
        <v>181</v>
      </c>
      <c r="F54" s="107" t="s">
        <v>182</v>
      </c>
      <c r="G54" s="106"/>
      <c r="H54" s="106"/>
      <c r="I54" s="108">
        <v>44255</v>
      </c>
      <c r="J54" s="102">
        <v>0.92</v>
      </c>
      <c r="K54" s="109">
        <v>1</v>
      </c>
    </row>
    <row r="55" spans="1:11" x14ac:dyDescent="0.25">
      <c r="A55" s="102">
        <v>58</v>
      </c>
      <c r="B55" s="103">
        <v>43836</v>
      </c>
      <c r="C55" s="104" t="s">
        <v>4600</v>
      </c>
      <c r="D55" s="105" t="s">
        <v>4601</v>
      </c>
      <c r="E55" s="106" t="s">
        <v>195</v>
      </c>
      <c r="F55" s="107" t="s">
        <v>196</v>
      </c>
      <c r="G55" s="106"/>
      <c r="H55" s="106"/>
      <c r="I55" s="108">
        <v>44317</v>
      </c>
      <c r="J55" s="102">
        <v>4</v>
      </c>
      <c r="K55" s="109">
        <v>17.899999999999999</v>
      </c>
    </row>
    <row r="56" spans="1:11" x14ac:dyDescent="0.25">
      <c r="A56" s="102">
        <v>59</v>
      </c>
      <c r="B56" s="103">
        <v>43836</v>
      </c>
      <c r="C56" s="104" t="s">
        <v>4600</v>
      </c>
      <c r="D56" s="105" t="s">
        <v>4601</v>
      </c>
      <c r="E56" s="106" t="s">
        <v>197</v>
      </c>
      <c r="F56" s="107" t="s">
        <v>198</v>
      </c>
      <c r="G56" s="106"/>
      <c r="H56" s="106"/>
      <c r="I56" s="108">
        <v>44226</v>
      </c>
      <c r="J56" s="102">
        <v>22</v>
      </c>
      <c r="K56" s="109">
        <v>15.48</v>
      </c>
    </row>
    <row r="57" spans="1:11" x14ac:dyDescent="0.25">
      <c r="A57" s="102">
        <v>60</v>
      </c>
      <c r="B57" s="103">
        <v>43836</v>
      </c>
      <c r="C57" s="104" t="s">
        <v>4600</v>
      </c>
      <c r="D57" s="105" t="s">
        <v>4601</v>
      </c>
      <c r="E57" s="106" t="s">
        <v>199</v>
      </c>
      <c r="F57" s="107" t="s">
        <v>200</v>
      </c>
      <c r="G57" s="106"/>
      <c r="H57" s="106"/>
      <c r="I57" s="108">
        <v>43831</v>
      </c>
      <c r="J57" s="102">
        <v>36</v>
      </c>
      <c r="K57" s="109">
        <v>5.25</v>
      </c>
    </row>
    <row r="58" spans="1:11" x14ac:dyDescent="0.25">
      <c r="A58" s="102">
        <v>61</v>
      </c>
      <c r="B58" s="103">
        <v>43836</v>
      </c>
      <c r="C58" s="104" t="s">
        <v>4600</v>
      </c>
      <c r="D58" s="105" t="s">
        <v>4601</v>
      </c>
      <c r="E58" s="106" t="s">
        <v>199</v>
      </c>
      <c r="F58" s="107" t="s">
        <v>200</v>
      </c>
      <c r="G58" s="106"/>
      <c r="H58" s="106"/>
      <c r="I58" s="108">
        <v>43831</v>
      </c>
      <c r="J58" s="102">
        <v>4</v>
      </c>
      <c r="K58" s="109">
        <v>5.25</v>
      </c>
    </row>
    <row r="59" spans="1:11" x14ac:dyDescent="0.25">
      <c r="A59" s="102">
        <v>62</v>
      </c>
      <c r="B59" s="103">
        <v>43836</v>
      </c>
      <c r="C59" s="104" t="s">
        <v>4600</v>
      </c>
      <c r="D59" s="105" t="s">
        <v>4601</v>
      </c>
      <c r="E59" s="106" t="s">
        <v>203</v>
      </c>
      <c r="F59" s="107" t="s">
        <v>204</v>
      </c>
      <c r="G59" s="106"/>
      <c r="H59" s="106"/>
      <c r="I59" s="108">
        <v>44122</v>
      </c>
      <c r="J59" s="102">
        <v>26</v>
      </c>
      <c r="K59" s="109">
        <v>14.4</v>
      </c>
    </row>
    <row r="60" spans="1:11" x14ac:dyDescent="0.25">
      <c r="A60" s="102">
        <v>63</v>
      </c>
      <c r="B60" s="103">
        <v>43836</v>
      </c>
      <c r="C60" s="104" t="s">
        <v>4600</v>
      </c>
      <c r="D60" s="105" t="s">
        <v>4601</v>
      </c>
      <c r="E60" s="106" t="s">
        <v>207</v>
      </c>
      <c r="F60" s="107" t="s">
        <v>208</v>
      </c>
      <c r="G60" s="106"/>
      <c r="H60" s="106"/>
      <c r="I60" s="108">
        <v>43831</v>
      </c>
      <c r="J60" s="102">
        <v>1519</v>
      </c>
      <c r="K60" s="109">
        <v>16</v>
      </c>
    </row>
    <row r="61" spans="1:11" x14ac:dyDescent="0.25">
      <c r="A61" s="102">
        <v>64</v>
      </c>
      <c r="B61" s="103">
        <v>43836</v>
      </c>
      <c r="C61" s="104" t="s">
        <v>4600</v>
      </c>
      <c r="D61" s="105" t="s">
        <v>4601</v>
      </c>
      <c r="E61" s="106" t="s">
        <v>207</v>
      </c>
      <c r="F61" s="107" t="s">
        <v>208</v>
      </c>
      <c r="G61" s="106"/>
      <c r="H61" s="106"/>
      <c r="I61" s="108">
        <v>43831</v>
      </c>
      <c r="J61" s="102">
        <v>21</v>
      </c>
      <c r="K61" s="109">
        <v>16</v>
      </c>
    </row>
    <row r="62" spans="1:11" x14ac:dyDescent="0.25">
      <c r="A62" s="102">
        <v>65</v>
      </c>
      <c r="B62" s="103">
        <v>43836</v>
      </c>
      <c r="C62" s="104" t="s">
        <v>4600</v>
      </c>
      <c r="D62" s="105" t="s">
        <v>4601</v>
      </c>
      <c r="E62" s="106" t="s">
        <v>209</v>
      </c>
      <c r="F62" s="107" t="s">
        <v>210</v>
      </c>
      <c r="G62" s="106"/>
      <c r="H62" s="106"/>
      <c r="I62" s="108">
        <v>44986</v>
      </c>
      <c r="J62" s="102">
        <v>18</v>
      </c>
      <c r="K62" s="109">
        <v>38.28</v>
      </c>
    </row>
    <row r="63" spans="1:11" x14ac:dyDescent="0.25">
      <c r="A63" s="102">
        <v>66</v>
      </c>
      <c r="B63" s="103">
        <v>43836</v>
      </c>
      <c r="C63" s="104" t="s">
        <v>4600</v>
      </c>
      <c r="D63" s="105" t="s">
        <v>4601</v>
      </c>
      <c r="E63" s="106" t="s">
        <v>209</v>
      </c>
      <c r="F63" s="107" t="s">
        <v>210</v>
      </c>
      <c r="G63" s="106"/>
      <c r="H63" s="106"/>
      <c r="I63" s="108">
        <v>45016</v>
      </c>
      <c r="J63" s="102">
        <v>8</v>
      </c>
      <c r="K63" s="109">
        <v>38.28</v>
      </c>
    </row>
    <row r="64" spans="1:11" x14ac:dyDescent="0.25">
      <c r="A64" s="102">
        <v>67</v>
      </c>
      <c r="B64" s="103">
        <v>43836</v>
      </c>
      <c r="C64" s="104" t="s">
        <v>4600</v>
      </c>
      <c r="D64" s="105" t="s">
        <v>4601</v>
      </c>
      <c r="E64" s="106" t="s">
        <v>209</v>
      </c>
      <c r="F64" s="107" t="s">
        <v>210</v>
      </c>
      <c r="G64" s="106"/>
      <c r="H64" s="106"/>
      <c r="I64" s="108">
        <v>42460</v>
      </c>
      <c r="J64" s="102">
        <v>0.38</v>
      </c>
      <c r="K64" s="109">
        <v>38.28</v>
      </c>
    </row>
    <row r="65" spans="1:11" x14ac:dyDescent="0.25">
      <c r="A65" s="102">
        <v>68</v>
      </c>
      <c r="B65" s="103">
        <v>43836</v>
      </c>
      <c r="C65" s="104" t="s">
        <v>4600</v>
      </c>
      <c r="D65" s="105" t="s">
        <v>4601</v>
      </c>
      <c r="E65" s="106" t="s">
        <v>213</v>
      </c>
      <c r="F65" s="107" t="s">
        <v>214</v>
      </c>
      <c r="G65" s="106"/>
      <c r="H65" s="106"/>
      <c r="I65" s="108">
        <v>45412</v>
      </c>
      <c r="J65" s="102">
        <v>0.38</v>
      </c>
      <c r="K65" s="109">
        <v>64.150000000000006</v>
      </c>
    </row>
    <row r="66" spans="1:11" x14ac:dyDescent="0.25">
      <c r="A66" s="102">
        <v>69</v>
      </c>
      <c r="B66" s="103">
        <v>43836</v>
      </c>
      <c r="C66" s="104" t="s">
        <v>4600</v>
      </c>
      <c r="D66" s="105" t="s">
        <v>4601</v>
      </c>
      <c r="E66" s="106" t="s">
        <v>221</v>
      </c>
      <c r="F66" s="107" t="s">
        <v>222</v>
      </c>
      <c r="G66" s="106"/>
      <c r="H66" s="106"/>
      <c r="I66" s="108">
        <v>44469</v>
      </c>
      <c r="J66" s="102">
        <v>55</v>
      </c>
      <c r="K66" s="109">
        <v>1</v>
      </c>
    </row>
    <row r="67" spans="1:11" x14ac:dyDescent="0.25">
      <c r="A67" s="102">
        <v>70</v>
      </c>
      <c r="B67" s="103">
        <v>43836</v>
      </c>
      <c r="C67" s="104" t="s">
        <v>4600</v>
      </c>
      <c r="D67" s="105" t="s">
        <v>4601</v>
      </c>
      <c r="E67" s="106" t="s">
        <v>221</v>
      </c>
      <c r="F67" s="107" t="s">
        <v>222</v>
      </c>
      <c r="G67" s="106"/>
      <c r="H67" s="106"/>
      <c r="I67" s="108">
        <v>44469</v>
      </c>
      <c r="J67" s="102">
        <v>38</v>
      </c>
      <c r="K67" s="109">
        <v>1</v>
      </c>
    </row>
    <row r="68" spans="1:11" x14ac:dyDescent="0.25">
      <c r="A68" s="102">
        <v>71</v>
      </c>
      <c r="B68" s="103">
        <v>43836</v>
      </c>
      <c r="C68" s="104" t="s">
        <v>4600</v>
      </c>
      <c r="D68" s="105" t="s">
        <v>4601</v>
      </c>
      <c r="E68" s="106" t="s">
        <v>221</v>
      </c>
      <c r="F68" s="107" t="s">
        <v>222</v>
      </c>
      <c r="G68" s="106"/>
      <c r="H68" s="106"/>
      <c r="I68" s="108">
        <v>44469</v>
      </c>
      <c r="J68" s="102">
        <v>0.23</v>
      </c>
      <c r="K68" s="109">
        <v>1</v>
      </c>
    </row>
    <row r="69" spans="1:11" x14ac:dyDescent="0.25">
      <c r="A69" s="102">
        <v>72</v>
      </c>
      <c r="B69" s="103">
        <v>43836</v>
      </c>
      <c r="C69" s="104" t="s">
        <v>4600</v>
      </c>
      <c r="D69" s="105" t="s">
        <v>4601</v>
      </c>
      <c r="E69" s="106" t="s">
        <v>223</v>
      </c>
      <c r="F69" s="107" t="s">
        <v>224</v>
      </c>
      <c r="G69" s="106"/>
      <c r="H69" s="106"/>
      <c r="I69" s="108">
        <v>43831</v>
      </c>
      <c r="J69" s="102">
        <v>19</v>
      </c>
      <c r="K69" s="109">
        <v>10.91</v>
      </c>
    </row>
    <row r="70" spans="1:11" x14ac:dyDescent="0.25">
      <c r="A70" s="102">
        <v>73</v>
      </c>
      <c r="B70" s="103">
        <v>43836</v>
      </c>
      <c r="C70" s="104" t="s">
        <v>4600</v>
      </c>
      <c r="D70" s="105" t="s">
        <v>4601</v>
      </c>
      <c r="E70" s="106" t="s">
        <v>223</v>
      </c>
      <c r="F70" s="107" t="s">
        <v>224</v>
      </c>
      <c r="G70" s="106"/>
      <c r="H70" s="106"/>
      <c r="I70" s="108">
        <v>44133</v>
      </c>
      <c r="J70" s="102">
        <v>175</v>
      </c>
      <c r="K70" s="109">
        <v>10.91</v>
      </c>
    </row>
    <row r="71" spans="1:11" x14ac:dyDescent="0.25">
      <c r="A71" s="102">
        <v>74</v>
      </c>
      <c r="B71" s="103">
        <v>43836</v>
      </c>
      <c r="C71" s="104" t="s">
        <v>4600</v>
      </c>
      <c r="D71" s="105" t="s">
        <v>4601</v>
      </c>
      <c r="E71" s="106" t="s">
        <v>225</v>
      </c>
      <c r="F71" s="107" t="s">
        <v>226</v>
      </c>
      <c r="G71" s="106"/>
      <c r="H71" s="106"/>
      <c r="I71" s="108">
        <v>44711</v>
      </c>
      <c r="J71" s="102">
        <v>8</v>
      </c>
      <c r="K71" s="109">
        <v>1</v>
      </c>
    </row>
    <row r="72" spans="1:11" x14ac:dyDescent="0.25">
      <c r="A72" s="102">
        <v>75</v>
      </c>
      <c r="B72" s="103">
        <v>43836</v>
      </c>
      <c r="C72" s="104" t="s">
        <v>4600</v>
      </c>
      <c r="D72" s="105" t="s">
        <v>4601</v>
      </c>
      <c r="E72" s="106" t="s">
        <v>231</v>
      </c>
      <c r="F72" s="107" t="s">
        <v>232</v>
      </c>
      <c r="G72" s="106"/>
      <c r="H72" s="106"/>
      <c r="I72" s="108">
        <v>43951</v>
      </c>
      <c r="J72" s="102">
        <v>39</v>
      </c>
      <c r="K72" s="109">
        <v>13.25</v>
      </c>
    </row>
    <row r="73" spans="1:11" x14ac:dyDescent="0.25">
      <c r="A73" s="102">
        <v>76</v>
      </c>
      <c r="B73" s="103">
        <v>43836</v>
      </c>
      <c r="C73" s="104" t="s">
        <v>4600</v>
      </c>
      <c r="D73" s="105" t="s">
        <v>4601</v>
      </c>
      <c r="E73" s="106" t="s">
        <v>231</v>
      </c>
      <c r="F73" s="107" t="s">
        <v>232</v>
      </c>
      <c r="G73" s="106"/>
      <c r="H73" s="106"/>
      <c r="I73" s="108">
        <v>44499</v>
      </c>
      <c r="J73" s="102">
        <v>61</v>
      </c>
      <c r="K73" s="109">
        <v>13.25</v>
      </c>
    </row>
    <row r="74" spans="1:11" x14ac:dyDescent="0.25">
      <c r="A74" s="102">
        <v>77</v>
      </c>
      <c r="B74" s="103">
        <v>43836</v>
      </c>
      <c r="C74" s="104" t="s">
        <v>4600</v>
      </c>
      <c r="D74" s="105" t="s">
        <v>4601</v>
      </c>
      <c r="E74" s="106" t="s">
        <v>231</v>
      </c>
      <c r="F74" s="107" t="s">
        <v>232</v>
      </c>
      <c r="G74" s="106"/>
      <c r="H74" s="106"/>
      <c r="I74" s="108">
        <v>43922</v>
      </c>
      <c r="J74" s="102">
        <v>5</v>
      </c>
      <c r="K74" s="109">
        <v>13.25</v>
      </c>
    </row>
    <row r="75" spans="1:11" x14ac:dyDescent="0.25">
      <c r="A75" s="102">
        <v>78</v>
      </c>
      <c r="B75" s="103">
        <v>43836</v>
      </c>
      <c r="C75" s="104" t="s">
        <v>4600</v>
      </c>
      <c r="D75" s="105" t="s">
        <v>4601</v>
      </c>
      <c r="E75" s="106" t="s">
        <v>233</v>
      </c>
      <c r="F75" s="107" t="s">
        <v>234</v>
      </c>
      <c r="G75" s="106"/>
      <c r="H75" s="106"/>
      <c r="I75" s="108">
        <v>44194</v>
      </c>
      <c r="J75" s="102">
        <v>40</v>
      </c>
      <c r="K75" s="109">
        <v>3.5</v>
      </c>
    </row>
    <row r="76" spans="1:11" x14ac:dyDescent="0.25">
      <c r="A76" s="102">
        <v>79</v>
      </c>
      <c r="B76" s="103">
        <v>43836</v>
      </c>
      <c r="C76" s="104" t="s">
        <v>4600</v>
      </c>
      <c r="D76" s="105" t="s">
        <v>4601</v>
      </c>
      <c r="E76" s="106" t="s">
        <v>241</v>
      </c>
      <c r="F76" s="107" t="s">
        <v>242</v>
      </c>
      <c r="G76" s="106"/>
      <c r="H76" s="106"/>
      <c r="I76" s="108">
        <v>44439</v>
      </c>
      <c r="J76" s="102">
        <v>156</v>
      </c>
      <c r="K76" s="109">
        <v>2.25</v>
      </c>
    </row>
    <row r="77" spans="1:11" x14ac:dyDescent="0.25">
      <c r="A77" s="102">
        <v>80</v>
      </c>
      <c r="B77" s="103">
        <v>43836</v>
      </c>
      <c r="C77" s="104" t="s">
        <v>4600</v>
      </c>
      <c r="D77" s="105" t="s">
        <v>4601</v>
      </c>
      <c r="E77" s="106" t="s">
        <v>241</v>
      </c>
      <c r="F77" s="107" t="s">
        <v>242</v>
      </c>
      <c r="G77" s="106"/>
      <c r="H77" s="106"/>
      <c r="I77" s="108">
        <v>44439</v>
      </c>
      <c r="J77" s="102">
        <v>123</v>
      </c>
      <c r="K77" s="109">
        <v>1</v>
      </c>
    </row>
    <row r="78" spans="1:11" x14ac:dyDescent="0.25">
      <c r="A78" s="102">
        <v>81</v>
      </c>
      <c r="B78" s="103">
        <v>43836</v>
      </c>
      <c r="C78" s="104" t="s">
        <v>4600</v>
      </c>
      <c r="D78" s="105" t="s">
        <v>4601</v>
      </c>
      <c r="E78" s="106" t="s">
        <v>241</v>
      </c>
      <c r="F78" s="107" t="s">
        <v>242</v>
      </c>
      <c r="G78" s="106"/>
      <c r="H78" s="106"/>
      <c r="I78" s="108">
        <v>44438</v>
      </c>
      <c r="J78" s="102">
        <v>36</v>
      </c>
      <c r="K78" s="109">
        <v>1</v>
      </c>
    </row>
    <row r="79" spans="1:11" x14ac:dyDescent="0.25">
      <c r="A79" s="102">
        <v>82</v>
      </c>
      <c r="B79" s="103">
        <v>43836</v>
      </c>
      <c r="C79" s="104" t="s">
        <v>4600</v>
      </c>
      <c r="D79" s="105" t="s">
        <v>4601</v>
      </c>
      <c r="E79" s="106" t="s">
        <v>249</v>
      </c>
      <c r="F79" s="107" t="s">
        <v>250</v>
      </c>
      <c r="G79" s="106"/>
      <c r="H79" s="106"/>
      <c r="I79" s="108">
        <v>43922</v>
      </c>
      <c r="J79" s="102">
        <v>130</v>
      </c>
      <c r="K79" s="109">
        <v>1</v>
      </c>
    </row>
    <row r="80" spans="1:11" x14ac:dyDescent="0.25">
      <c r="A80" s="102">
        <v>83</v>
      </c>
      <c r="B80" s="103">
        <v>43836</v>
      </c>
      <c r="C80" s="104" t="s">
        <v>4600</v>
      </c>
      <c r="D80" s="105" t="s">
        <v>4601</v>
      </c>
      <c r="E80" s="106" t="s">
        <v>249</v>
      </c>
      <c r="F80" s="107" t="s">
        <v>250</v>
      </c>
      <c r="G80" s="106"/>
      <c r="H80" s="106"/>
      <c r="I80" s="108">
        <v>43951</v>
      </c>
      <c r="J80" s="102">
        <v>55</v>
      </c>
      <c r="K80" s="109">
        <v>1</v>
      </c>
    </row>
    <row r="81" spans="1:11" x14ac:dyDescent="0.25">
      <c r="A81" s="102">
        <v>84</v>
      </c>
      <c r="B81" s="103">
        <v>43836</v>
      </c>
      <c r="C81" s="104" t="s">
        <v>4600</v>
      </c>
      <c r="D81" s="105" t="s">
        <v>4601</v>
      </c>
      <c r="E81" s="106" t="s">
        <v>249</v>
      </c>
      <c r="F81" s="107" t="s">
        <v>250</v>
      </c>
      <c r="G81" s="106"/>
      <c r="H81" s="106"/>
      <c r="I81" s="108">
        <v>43951</v>
      </c>
      <c r="J81" s="102">
        <v>30</v>
      </c>
      <c r="K81" s="109">
        <v>1</v>
      </c>
    </row>
    <row r="82" spans="1:11" x14ac:dyDescent="0.25">
      <c r="A82" s="102">
        <v>85</v>
      </c>
      <c r="B82" s="103">
        <v>43836</v>
      </c>
      <c r="C82" s="104" t="s">
        <v>4600</v>
      </c>
      <c r="D82" s="105" t="s">
        <v>4601</v>
      </c>
      <c r="E82" s="106" t="s">
        <v>251</v>
      </c>
      <c r="F82" s="107" t="s">
        <v>252</v>
      </c>
      <c r="G82" s="106"/>
      <c r="H82" s="106"/>
      <c r="I82" s="108">
        <v>44834</v>
      </c>
      <c r="J82" s="102">
        <v>450</v>
      </c>
      <c r="K82" s="109">
        <v>2.76</v>
      </c>
    </row>
    <row r="83" spans="1:11" x14ac:dyDescent="0.25">
      <c r="A83" s="102">
        <v>86</v>
      </c>
      <c r="B83" s="103">
        <v>43836</v>
      </c>
      <c r="C83" s="104" t="s">
        <v>4600</v>
      </c>
      <c r="D83" s="105" t="s">
        <v>4601</v>
      </c>
      <c r="E83" s="106" t="s">
        <v>253</v>
      </c>
      <c r="F83" s="107" t="s">
        <v>254</v>
      </c>
      <c r="G83" s="106"/>
      <c r="H83" s="106"/>
      <c r="I83" s="108">
        <v>44227</v>
      </c>
      <c r="J83" s="102">
        <v>36</v>
      </c>
      <c r="K83" s="109">
        <v>32</v>
      </c>
    </row>
    <row r="84" spans="1:11" x14ac:dyDescent="0.25">
      <c r="A84" s="102">
        <v>87</v>
      </c>
      <c r="B84" s="103">
        <v>43836</v>
      </c>
      <c r="C84" s="104" t="s">
        <v>4600</v>
      </c>
      <c r="D84" s="105" t="s">
        <v>4601</v>
      </c>
      <c r="E84" s="106" t="s">
        <v>257</v>
      </c>
      <c r="F84" s="107" t="s">
        <v>258</v>
      </c>
      <c r="G84" s="106"/>
      <c r="H84" s="106"/>
      <c r="I84" s="108">
        <v>44592</v>
      </c>
      <c r="J84" s="102">
        <v>60</v>
      </c>
      <c r="K84" s="109">
        <v>167.5</v>
      </c>
    </row>
    <row r="85" spans="1:11" x14ac:dyDescent="0.25">
      <c r="A85" s="102">
        <v>88</v>
      </c>
      <c r="B85" s="103">
        <v>43836</v>
      </c>
      <c r="C85" s="104" t="s">
        <v>4600</v>
      </c>
      <c r="D85" s="105" t="s">
        <v>4601</v>
      </c>
      <c r="E85" s="106" t="s">
        <v>257</v>
      </c>
      <c r="F85" s="107" t="s">
        <v>258</v>
      </c>
      <c r="G85" s="106"/>
      <c r="H85" s="106"/>
      <c r="I85" s="108">
        <v>44591</v>
      </c>
      <c r="J85" s="102">
        <v>26</v>
      </c>
      <c r="K85" s="109">
        <v>167.5</v>
      </c>
    </row>
    <row r="86" spans="1:11" x14ac:dyDescent="0.25">
      <c r="A86" s="102">
        <v>89</v>
      </c>
      <c r="B86" s="103">
        <v>43836</v>
      </c>
      <c r="C86" s="104" t="s">
        <v>4600</v>
      </c>
      <c r="D86" s="105" t="s">
        <v>4601</v>
      </c>
      <c r="E86" s="106" t="s">
        <v>257</v>
      </c>
      <c r="F86" s="107" t="s">
        <v>258</v>
      </c>
      <c r="G86" s="106"/>
      <c r="H86" s="106"/>
      <c r="I86" s="108">
        <v>44592</v>
      </c>
      <c r="J86" s="102">
        <v>1</v>
      </c>
      <c r="K86" s="109">
        <v>1</v>
      </c>
    </row>
    <row r="87" spans="1:11" x14ac:dyDescent="0.25">
      <c r="A87" s="102">
        <v>90</v>
      </c>
      <c r="B87" s="103">
        <v>43836</v>
      </c>
      <c r="C87" s="104" t="s">
        <v>4600</v>
      </c>
      <c r="D87" s="105" t="s">
        <v>4601</v>
      </c>
      <c r="E87" s="106" t="s">
        <v>259</v>
      </c>
      <c r="F87" s="107" t="s">
        <v>260</v>
      </c>
      <c r="G87" s="106"/>
      <c r="H87" s="106"/>
      <c r="I87" s="108">
        <v>44104</v>
      </c>
      <c r="J87" s="102">
        <v>16</v>
      </c>
      <c r="K87" s="109">
        <v>51</v>
      </c>
    </row>
    <row r="88" spans="1:11" x14ac:dyDescent="0.25">
      <c r="A88" s="102">
        <v>91</v>
      </c>
      <c r="B88" s="103">
        <v>43836</v>
      </c>
      <c r="C88" s="104" t="s">
        <v>4600</v>
      </c>
      <c r="D88" s="105" t="s">
        <v>4601</v>
      </c>
      <c r="E88" s="106" t="s">
        <v>259</v>
      </c>
      <c r="F88" s="107" t="s">
        <v>260</v>
      </c>
      <c r="G88" s="106"/>
      <c r="H88" s="106"/>
      <c r="I88" s="108">
        <v>43981</v>
      </c>
      <c r="J88" s="102">
        <v>21</v>
      </c>
      <c r="K88" s="109">
        <v>1</v>
      </c>
    </row>
    <row r="89" spans="1:11" x14ac:dyDescent="0.25">
      <c r="A89" s="102">
        <v>92</v>
      </c>
      <c r="B89" s="103">
        <v>43836</v>
      </c>
      <c r="C89" s="104" t="s">
        <v>4600</v>
      </c>
      <c r="D89" s="105" t="s">
        <v>4601</v>
      </c>
      <c r="E89" s="106" t="s">
        <v>259</v>
      </c>
      <c r="F89" s="107" t="s">
        <v>260</v>
      </c>
      <c r="G89" s="106"/>
      <c r="H89" s="106"/>
      <c r="I89" s="108">
        <v>43981</v>
      </c>
      <c r="J89" s="102">
        <v>0.5</v>
      </c>
      <c r="K89" s="109">
        <v>1</v>
      </c>
    </row>
    <row r="90" spans="1:11" x14ac:dyDescent="0.25">
      <c r="A90" s="102">
        <v>93</v>
      </c>
      <c r="B90" s="103">
        <v>43836</v>
      </c>
      <c r="C90" s="104" t="s">
        <v>4600</v>
      </c>
      <c r="D90" s="105" t="s">
        <v>4601</v>
      </c>
      <c r="E90" s="106" t="s">
        <v>261</v>
      </c>
      <c r="F90" s="107" t="s">
        <v>262</v>
      </c>
      <c r="G90" s="106"/>
      <c r="H90" s="106"/>
      <c r="I90" s="108">
        <v>44134</v>
      </c>
      <c r="J90" s="102">
        <v>7</v>
      </c>
      <c r="K90" s="109">
        <v>0</v>
      </c>
    </row>
    <row r="91" spans="1:11" x14ac:dyDescent="0.25">
      <c r="A91" s="102">
        <v>94</v>
      </c>
      <c r="B91" s="103">
        <v>43836</v>
      </c>
      <c r="C91" s="104" t="s">
        <v>4600</v>
      </c>
      <c r="D91" s="105" t="s">
        <v>4601</v>
      </c>
      <c r="E91" s="106" t="s">
        <v>261</v>
      </c>
      <c r="F91" s="107" t="s">
        <v>262</v>
      </c>
      <c r="G91" s="106"/>
      <c r="H91" s="106"/>
      <c r="I91" s="108">
        <v>44134</v>
      </c>
      <c r="J91" s="102">
        <v>0.3</v>
      </c>
      <c r="K91" s="109">
        <v>0</v>
      </c>
    </row>
    <row r="92" spans="1:11" x14ac:dyDescent="0.25">
      <c r="A92" s="102">
        <v>95</v>
      </c>
      <c r="B92" s="103">
        <v>43836</v>
      </c>
      <c r="C92" s="104" t="s">
        <v>4600</v>
      </c>
      <c r="D92" s="105" t="s">
        <v>4601</v>
      </c>
      <c r="E92" s="106" t="s">
        <v>261</v>
      </c>
      <c r="F92" s="107" t="s">
        <v>262</v>
      </c>
      <c r="G92" s="106"/>
      <c r="H92" s="106"/>
      <c r="I92" s="108">
        <v>44134</v>
      </c>
      <c r="J92" s="102">
        <v>2.4</v>
      </c>
      <c r="K92" s="109">
        <v>0</v>
      </c>
    </row>
    <row r="93" spans="1:11" x14ac:dyDescent="0.25">
      <c r="A93" s="102">
        <v>96</v>
      </c>
      <c r="B93" s="103">
        <v>43836</v>
      </c>
      <c r="C93" s="104" t="s">
        <v>4600</v>
      </c>
      <c r="D93" s="105" t="s">
        <v>4601</v>
      </c>
      <c r="E93" s="106" t="s">
        <v>263</v>
      </c>
      <c r="F93" s="107" t="s">
        <v>264</v>
      </c>
      <c r="G93" s="106"/>
      <c r="H93" s="106"/>
      <c r="I93" s="108">
        <v>44439</v>
      </c>
      <c r="J93" s="102">
        <v>24</v>
      </c>
      <c r="K93" s="109">
        <v>1</v>
      </c>
    </row>
    <row r="94" spans="1:11" x14ac:dyDescent="0.25">
      <c r="A94" s="102">
        <v>97</v>
      </c>
      <c r="B94" s="103">
        <v>43836</v>
      </c>
      <c r="C94" s="104" t="s">
        <v>4600</v>
      </c>
      <c r="D94" s="105" t="s">
        <v>4601</v>
      </c>
      <c r="E94" s="106" t="s">
        <v>263</v>
      </c>
      <c r="F94" s="107" t="s">
        <v>264</v>
      </c>
      <c r="G94" s="106"/>
      <c r="H94" s="106"/>
      <c r="I94" s="108">
        <v>44438</v>
      </c>
      <c r="J94" s="102">
        <v>25</v>
      </c>
      <c r="K94" s="109">
        <v>1</v>
      </c>
    </row>
    <row r="95" spans="1:11" x14ac:dyDescent="0.25">
      <c r="A95" s="102">
        <v>98</v>
      </c>
      <c r="B95" s="103">
        <v>43836</v>
      </c>
      <c r="C95" s="104" t="s">
        <v>4600</v>
      </c>
      <c r="D95" s="105" t="s">
        <v>4601</v>
      </c>
      <c r="E95" s="106" t="s">
        <v>267</v>
      </c>
      <c r="F95" s="107" t="s">
        <v>268</v>
      </c>
      <c r="G95" s="106"/>
      <c r="H95" s="106"/>
      <c r="I95" s="108">
        <v>44650</v>
      </c>
      <c r="J95" s="102">
        <v>81</v>
      </c>
      <c r="K95" s="109">
        <v>19.260000000000002</v>
      </c>
    </row>
    <row r="96" spans="1:11" x14ac:dyDescent="0.25">
      <c r="A96" s="102">
        <v>99</v>
      </c>
      <c r="B96" s="103">
        <v>43836</v>
      </c>
      <c r="C96" s="104" t="s">
        <v>4600</v>
      </c>
      <c r="D96" s="105" t="s">
        <v>4601</v>
      </c>
      <c r="E96" s="106" t="s">
        <v>275</v>
      </c>
      <c r="F96" s="107" t="s">
        <v>276</v>
      </c>
      <c r="G96" s="106"/>
      <c r="H96" s="106"/>
      <c r="I96" s="108">
        <v>43952</v>
      </c>
      <c r="J96" s="102">
        <v>16</v>
      </c>
      <c r="K96" s="109">
        <v>15.99</v>
      </c>
    </row>
    <row r="97" spans="1:11" x14ac:dyDescent="0.25">
      <c r="A97" s="102">
        <v>100</v>
      </c>
      <c r="B97" s="103">
        <v>43836</v>
      </c>
      <c r="C97" s="104" t="s">
        <v>4600</v>
      </c>
      <c r="D97" s="105" t="s">
        <v>4601</v>
      </c>
      <c r="E97" s="106" t="s">
        <v>275</v>
      </c>
      <c r="F97" s="107" t="s">
        <v>276</v>
      </c>
      <c r="G97" s="106"/>
      <c r="H97" s="106"/>
      <c r="I97" s="108">
        <v>43952</v>
      </c>
      <c r="J97" s="102">
        <v>0.05</v>
      </c>
      <c r="K97" s="109">
        <v>1</v>
      </c>
    </row>
    <row r="98" spans="1:11" x14ac:dyDescent="0.25">
      <c r="A98" s="102">
        <v>101</v>
      </c>
      <c r="B98" s="103">
        <v>43836</v>
      </c>
      <c r="C98" s="104" t="s">
        <v>4600</v>
      </c>
      <c r="D98" s="105" t="s">
        <v>4601</v>
      </c>
      <c r="E98" s="106" t="s">
        <v>275</v>
      </c>
      <c r="F98" s="107" t="s">
        <v>276</v>
      </c>
      <c r="G98" s="106"/>
      <c r="H98" s="106"/>
      <c r="I98" s="108">
        <v>44347</v>
      </c>
      <c r="J98" s="102">
        <v>179</v>
      </c>
      <c r="K98" s="109">
        <v>15.99</v>
      </c>
    </row>
    <row r="99" spans="1:11" x14ac:dyDescent="0.25">
      <c r="A99" s="102">
        <v>102</v>
      </c>
      <c r="B99" s="103">
        <v>43836</v>
      </c>
      <c r="C99" s="104" t="s">
        <v>4600</v>
      </c>
      <c r="D99" s="105" t="s">
        <v>4601</v>
      </c>
      <c r="E99" s="106" t="s">
        <v>275</v>
      </c>
      <c r="F99" s="107" t="s">
        <v>276</v>
      </c>
      <c r="G99" s="106"/>
      <c r="H99" s="106"/>
      <c r="I99" s="108">
        <v>43982</v>
      </c>
      <c r="J99" s="102">
        <v>64</v>
      </c>
      <c r="K99" s="109">
        <v>15.99</v>
      </c>
    </row>
    <row r="100" spans="1:11" x14ac:dyDescent="0.25">
      <c r="A100" s="102">
        <v>103</v>
      </c>
      <c r="B100" s="103">
        <v>43836</v>
      </c>
      <c r="C100" s="104" t="s">
        <v>4600</v>
      </c>
      <c r="D100" s="105" t="s">
        <v>4601</v>
      </c>
      <c r="E100" s="106" t="s">
        <v>275</v>
      </c>
      <c r="F100" s="107" t="s">
        <v>276</v>
      </c>
      <c r="G100" s="106"/>
      <c r="H100" s="106"/>
      <c r="I100" s="108">
        <v>43982</v>
      </c>
      <c r="J100" s="102">
        <v>56</v>
      </c>
      <c r="K100" s="109">
        <v>15.99</v>
      </c>
    </row>
    <row r="101" spans="1:11" x14ac:dyDescent="0.25">
      <c r="A101" s="102">
        <v>104</v>
      </c>
      <c r="B101" s="103">
        <v>43836</v>
      </c>
      <c r="C101" s="104" t="s">
        <v>4600</v>
      </c>
      <c r="D101" s="105" t="s">
        <v>4601</v>
      </c>
      <c r="E101" s="106" t="s">
        <v>283</v>
      </c>
      <c r="F101" s="107" t="s">
        <v>284</v>
      </c>
      <c r="G101" s="106"/>
      <c r="H101" s="106"/>
      <c r="I101" s="108">
        <v>44408</v>
      </c>
      <c r="J101" s="102">
        <v>7</v>
      </c>
      <c r="K101" s="109">
        <v>83.94</v>
      </c>
    </row>
    <row r="102" spans="1:11" x14ac:dyDescent="0.25">
      <c r="A102" s="102">
        <v>105</v>
      </c>
      <c r="B102" s="103">
        <v>43836</v>
      </c>
      <c r="C102" s="104" t="s">
        <v>4600</v>
      </c>
      <c r="D102" s="105" t="s">
        <v>4601</v>
      </c>
      <c r="E102" s="106" t="s">
        <v>285</v>
      </c>
      <c r="F102" s="107" t="s">
        <v>286</v>
      </c>
      <c r="G102" s="106"/>
      <c r="H102" s="106"/>
      <c r="I102" s="108">
        <v>44409</v>
      </c>
      <c r="J102" s="102">
        <v>15</v>
      </c>
      <c r="K102" s="109">
        <v>1</v>
      </c>
    </row>
    <row r="103" spans="1:11" x14ac:dyDescent="0.25">
      <c r="A103" s="102">
        <v>106</v>
      </c>
      <c r="B103" s="103">
        <v>43836</v>
      </c>
      <c r="C103" s="104" t="s">
        <v>4600</v>
      </c>
      <c r="D103" s="105" t="s">
        <v>4601</v>
      </c>
      <c r="E103" s="106" t="s">
        <v>285</v>
      </c>
      <c r="F103" s="107" t="s">
        <v>286</v>
      </c>
      <c r="G103" s="106"/>
      <c r="H103" s="106"/>
      <c r="I103" s="108">
        <v>44439</v>
      </c>
      <c r="J103" s="102">
        <v>54</v>
      </c>
      <c r="K103" s="109">
        <v>12.75</v>
      </c>
    </row>
    <row r="104" spans="1:11" x14ac:dyDescent="0.25">
      <c r="A104" s="102">
        <v>107</v>
      </c>
      <c r="B104" s="103">
        <v>43836</v>
      </c>
      <c r="C104" s="104" t="s">
        <v>4600</v>
      </c>
      <c r="D104" s="105" t="s">
        <v>4601</v>
      </c>
      <c r="E104" s="106" t="s">
        <v>287</v>
      </c>
      <c r="F104" s="107" t="s">
        <v>288</v>
      </c>
      <c r="G104" s="106"/>
      <c r="H104" s="106"/>
      <c r="I104" s="108">
        <v>44408</v>
      </c>
      <c r="J104" s="102">
        <v>19</v>
      </c>
      <c r="K104" s="109">
        <v>86.16</v>
      </c>
    </row>
    <row r="105" spans="1:11" x14ac:dyDescent="0.25">
      <c r="A105" s="102">
        <v>108</v>
      </c>
      <c r="B105" s="103">
        <v>43836</v>
      </c>
      <c r="C105" s="104" t="s">
        <v>4600</v>
      </c>
      <c r="D105" s="105" t="s">
        <v>4601</v>
      </c>
      <c r="E105" s="106" t="s">
        <v>287</v>
      </c>
      <c r="F105" s="107" t="s">
        <v>288</v>
      </c>
      <c r="G105" s="106"/>
      <c r="H105" s="106"/>
      <c r="I105" s="108">
        <v>44043</v>
      </c>
      <c r="J105" s="102">
        <v>0.38</v>
      </c>
      <c r="K105" s="109">
        <v>1</v>
      </c>
    </row>
    <row r="106" spans="1:11" x14ac:dyDescent="0.25">
      <c r="A106" s="102">
        <v>109</v>
      </c>
      <c r="B106" s="103">
        <v>43836</v>
      </c>
      <c r="C106" s="104" t="s">
        <v>4600</v>
      </c>
      <c r="D106" s="105" t="s">
        <v>4601</v>
      </c>
      <c r="E106" s="106" t="s">
        <v>291</v>
      </c>
      <c r="F106" s="107" t="s">
        <v>292</v>
      </c>
      <c r="G106" s="106"/>
      <c r="H106" s="106"/>
      <c r="I106" s="108">
        <v>44402</v>
      </c>
      <c r="J106" s="102">
        <v>33</v>
      </c>
      <c r="K106" s="109">
        <v>111.54</v>
      </c>
    </row>
    <row r="107" spans="1:11" x14ac:dyDescent="0.25">
      <c r="A107" s="102">
        <v>110</v>
      </c>
      <c r="B107" s="103">
        <v>43836</v>
      </c>
      <c r="C107" s="104" t="s">
        <v>4600</v>
      </c>
      <c r="D107" s="105" t="s">
        <v>4601</v>
      </c>
      <c r="E107" s="106" t="s">
        <v>291</v>
      </c>
      <c r="F107" s="107" t="s">
        <v>292</v>
      </c>
      <c r="G107" s="106"/>
      <c r="H107" s="106"/>
      <c r="I107" s="108">
        <v>44408</v>
      </c>
      <c r="J107" s="102">
        <v>5</v>
      </c>
      <c r="K107" s="109">
        <v>111.54</v>
      </c>
    </row>
    <row r="108" spans="1:11" x14ac:dyDescent="0.25">
      <c r="A108" s="102">
        <v>111</v>
      </c>
      <c r="B108" s="103">
        <v>43836</v>
      </c>
      <c r="C108" s="104" t="s">
        <v>4600</v>
      </c>
      <c r="D108" s="105" t="s">
        <v>4601</v>
      </c>
      <c r="E108" s="106" t="s">
        <v>291</v>
      </c>
      <c r="F108" s="107" t="s">
        <v>292</v>
      </c>
      <c r="G108" s="106"/>
      <c r="H108" s="106"/>
      <c r="I108" s="108">
        <v>44408</v>
      </c>
      <c r="J108" s="102">
        <v>0.5</v>
      </c>
      <c r="K108" s="109">
        <v>111.54</v>
      </c>
    </row>
    <row r="109" spans="1:11" x14ac:dyDescent="0.25">
      <c r="A109" s="102">
        <v>112</v>
      </c>
      <c r="B109" s="103">
        <v>43836</v>
      </c>
      <c r="C109" s="104" t="s">
        <v>4600</v>
      </c>
      <c r="D109" s="105" t="s">
        <v>4601</v>
      </c>
      <c r="E109" s="106" t="s">
        <v>293</v>
      </c>
      <c r="F109" s="107" t="s">
        <v>294</v>
      </c>
      <c r="G109" s="106"/>
      <c r="H109" s="106"/>
      <c r="I109" s="108">
        <v>44377</v>
      </c>
      <c r="J109" s="102">
        <v>190</v>
      </c>
      <c r="K109" s="109">
        <v>39.9</v>
      </c>
    </row>
    <row r="110" spans="1:11" x14ac:dyDescent="0.25">
      <c r="A110" s="102">
        <v>113</v>
      </c>
      <c r="B110" s="103">
        <v>43836</v>
      </c>
      <c r="C110" s="104" t="s">
        <v>4600</v>
      </c>
      <c r="D110" s="105" t="s">
        <v>4601</v>
      </c>
      <c r="E110" s="106" t="s">
        <v>293</v>
      </c>
      <c r="F110" s="107" t="s">
        <v>294</v>
      </c>
      <c r="G110" s="106"/>
      <c r="H110" s="106"/>
      <c r="I110" s="108">
        <v>44228</v>
      </c>
      <c r="J110" s="102">
        <v>57</v>
      </c>
      <c r="K110" s="109">
        <v>1</v>
      </c>
    </row>
    <row r="111" spans="1:11" x14ac:dyDescent="0.25">
      <c r="A111" s="102">
        <v>114</v>
      </c>
      <c r="B111" s="103">
        <v>43836</v>
      </c>
      <c r="C111" s="104" t="s">
        <v>4600</v>
      </c>
      <c r="D111" s="105" t="s">
        <v>4601</v>
      </c>
      <c r="E111" s="106" t="s">
        <v>295</v>
      </c>
      <c r="F111" s="107" t="s">
        <v>296</v>
      </c>
      <c r="G111" s="106"/>
      <c r="H111" s="106"/>
      <c r="I111" s="108">
        <v>43831</v>
      </c>
      <c r="J111" s="102">
        <v>300</v>
      </c>
      <c r="K111" s="109">
        <v>0.7</v>
      </c>
    </row>
    <row r="112" spans="1:11" x14ac:dyDescent="0.25">
      <c r="A112" s="102">
        <v>115</v>
      </c>
      <c r="B112" s="103">
        <v>43836</v>
      </c>
      <c r="C112" s="104" t="s">
        <v>4600</v>
      </c>
      <c r="D112" s="105" t="s">
        <v>4601</v>
      </c>
      <c r="E112" s="106" t="s">
        <v>297</v>
      </c>
      <c r="F112" s="107" t="s">
        <v>298</v>
      </c>
      <c r="G112" s="106"/>
      <c r="H112" s="106"/>
      <c r="I112" s="108">
        <v>44712</v>
      </c>
      <c r="J112" s="102">
        <v>216</v>
      </c>
      <c r="K112" s="109">
        <v>1</v>
      </c>
    </row>
    <row r="113" spans="1:11" x14ac:dyDescent="0.25">
      <c r="A113" s="102">
        <v>116</v>
      </c>
      <c r="B113" s="103">
        <v>43836</v>
      </c>
      <c r="C113" s="104" t="s">
        <v>4600</v>
      </c>
      <c r="D113" s="105" t="s">
        <v>4601</v>
      </c>
      <c r="E113" s="106" t="s">
        <v>297</v>
      </c>
      <c r="F113" s="107" t="s">
        <v>298</v>
      </c>
      <c r="G113" s="106"/>
      <c r="H113" s="106"/>
      <c r="I113" s="108">
        <v>44711</v>
      </c>
      <c r="J113" s="102">
        <v>18</v>
      </c>
      <c r="K113" s="109">
        <v>1</v>
      </c>
    </row>
    <row r="114" spans="1:11" x14ac:dyDescent="0.25">
      <c r="A114" s="102">
        <v>117</v>
      </c>
      <c r="B114" s="103">
        <v>43836</v>
      </c>
      <c r="C114" s="104" t="s">
        <v>4600</v>
      </c>
      <c r="D114" s="105" t="s">
        <v>4601</v>
      </c>
      <c r="E114" s="106" t="s">
        <v>307</v>
      </c>
      <c r="F114" s="107" t="s">
        <v>4603</v>
      </c>
      <c r="G114" s="106"/>
      <c r="H114" s="106"/>
      <c r="I114" s="108">
        <v>43832</v>
      </c>
      <c r="J114" s="102">
        <v>10</v>
      </c>
      <c r="K114" s="109">
        <v>1</v>
      </c>
    </row>
    <row r="115" spans="1:11" x14ac:dyDescent="0.25">
      <c r="A115" s="102">
        <v>118</v>
      </c>
      <c r="B115" s="103">
        <v>43836</v>
      </c>
      <c r="C115" s="104" t="s">
        <v>4600</v>
      </c>
      <c r="D115" s="105" t="s">
        <v>4601</v>
      </c>
      <c r="E115" s="106" t="s">
        <v>307</v>
      </c>
      <c r="F115" s="107" t="s">
        <v>4604</v>
      </c>
      <c r="G115" s="106"/>
      <c r="H115" s="106"/>
      <c r="I115" s="108">
        <v>43832</v>
      </c>
      <c r="J115" s="102">
        <v>3</v>
      </c>
      <c r="K115" s="109">
        <v>1</v>
      </c>
    </row>
    <row r="116" spans="1:11" x14ac:dyDescent="0.25">
      <c r="A116" s="102">
        <v>119</v>
      </c>
      <c r="B116" s="103">
        <v>43836</v>
      </c>
      <c r="C116" s="104" t="s">
        <v>4600</v>
      </c>
      <c r="D116" s="105" t="s">
        <v>4601</v>
      </c>
      <c r="E116" s="106" t="s">
        <v>307</v>
      </c>
      <c r="F116" s="107" t="s">
        <v>4605</v>
      </c>
      <c r="G116" s="106"/>
      <c r="H116" s="106"/>
      <c r="I116" s="108">
        <v>43832</v>
      </c>
      <c r="J116" s="102">
        <v>2</v>
      </c>
      <c r="K116" s="109">
        <v>1</v>
      </c>
    </row>
    <row r="117" spans="1:11" x14ac:dyDescent="0.25">
      <c r="A117" s="102">
        <v>120</v>
      </c>
      <c r="B117" s="103">
        <v>43836</v>
      </c>
      <c r="C117" s="104" t="s">
        <v>4600</v>
      </c>
      <c r="D117" s="105" t="s">
        <v>4601</v>
      </c>
      <c r="E117" s="106" t="s">
        <v>315</v>
      </c>
      <c r="F117" s="107" t="s">
        <v>316</v>
      </c>
      <c r="G117" s="106"/>
      <c r="H117" s="106"/>
      <c r="I117" s="108">
        <v>43831</v>
      </c>
      <c r="J117" s="102">
        <v>1</v>
      </c>
      <c r="K117" s="109">
        <v>1</v>
      </c>
    </row>
    <row r="118" spans="1:11" x14ac:dyDescent="0.25">
      <c r="A118" s="102">
        <v>121</v>
      </c>
      <c r="B118" s="103">
        <v>43836</v>
      </c>
      <c r="C118" s="104" t="s">
        <v>4600</v>
      </c>
      <c r="D118" s="105" t="s">
        <v>4601</v>
      </c>
      <c r="E118" s="106" t="s">
        <v>315</v>
      </c>
      <c r="F118" s="107" t="s">
        <v>316</v>
      </c>
      <c r="G118" s="106"/>
      <c r="H118" s="106"/>
      <c r="I118" s="108">
        <v>43831</v>
      </c>
      <c r="J118" s="102">
        <v>3</v>
      </c>
      <c r="K118" s="109">
        <v>1</v>
      </c>
    </row>
    <row r="119" spans="1:11" x14ac:dyDescent="0.25">
      <c r="A119" s="102">
        <v>122</v>
      </c>
      <c r="B119" s="103">
        <v>43836</v>
      </c>
      <c r="C119" s="104" t="s">
        <v>4600</v>
      </c>
      <c r="D119" s="105" t="s">
        <v>4601</v>
      </c>
      <c r="E119" s="106" t="s">
        <v>315</v>
      </c>
      <c r="F119" s="107" t="s">
        <v>316</v>
      </c>
      <c r="G119" s="106"/>
      <c r="H119" s="106"/>
      <c r="I119" s="108">
        <v>43832</v>
      </c>
      <c r="J119" s="102">
        <v>38</v>
      </c>
      <c r="K119" s="109">
        <v>1</v>
      </c>
    </row>
    <row r="120" spans="1:11" x14ac:dyDescent="0.25">
      <c r="A120" s="102">
        <v>123</v>
      </c>
      <c r="B120" s="103">
        <v>43836</v>
      </c>
      <c r="C120" s="104" t="s">
        <v>4600</v>
      </c>
      <c r="D120" s="105" t="s">
        <v>4601</v>
      </c>
      <c r="E120" s="106" t="s">
        <v>319</v>
      </c>
      <c r="F120" s="107" t="s">
        <v>320</v>
      </c>
      <c r="G120" s="106"/>
      <c r="H120" s="106"/>
      <c r="I120" s="108">
        <v>43832</v>
      </c>
      <c r="J120" s="102">
        <v>31</v>
      </c>
      <c r="K120" s="109">
        <v>1</v>
      </c>
    </row>
    <row r="121" spans="1:11" x14ac:dyDescent="0.25">
      <c r="A121" s="102">
        <v>124</v>
      </c>
      <c r="B121" s="103">
        <v>43836</v>
      </c>
      <c r="C121" s="104" t="s">
        <v>4600</v>
      </c>
      <c r="D121" s="105" t="s">
        <v>4601</v>
      </c>
      <c r="E121" s="106" t="s">
        <v>325</v>
      </c>
      <c r="F121" s="107" t="s">
        <v>326</v>
      </c>
      <c r="G121" s="106"/>
      <c r="H121" s="106"/>
      <c r="I121" s="108">
        <v>43831</v>
      </c>
      <c r="J121" s="102">
        <v>1</v>
      </c>
      <c r="K121" s="109">
        <v>1</v>
      </c>
    </row>
    <row r="122" spans="1:11" x14ac:dyDescent="0.25">
      <c r="A122" s="102">
        <v>125</v>
      </c>
      <c r="B122" s="103">
        <v>43836</v>
      </c>
      <c r="C122" s="104" t="s">
        <v>4600</v>
      </c>
      <c r="D122" s="105" t="s">
        <v>4601</v>
      </c>
      <c r="E122" s="106" t="s">
        <v>327</v>
      </c>
      <c r="F122" s="107" t="s">
        <v>328</v>
      </c>
      <c r="G122" s="106"/>
      <c r="H122" s="106"/>
      <c r="I122" s="108">
        <v>43832</v>
      </c>
      <c r="J122" s="102">
        <v>40</v>
      </c>
      <c r="K122" s="109">
        <v>0</v>
      </c>
    </row>
    <row r="123" spans="1:11" x14ac:dyDescent="0.25">
      <c r="A123" s="102">
        <v>126</v>
      </c>
      <c r="B123" s="103">
        <v>43836</v>
      </c>
      <c r="C123" s="104" t="s">
        <v>4600</v>
      </c>
      <c r="D123" s="105" t="s">
        <v>4601</v>
      </c>
      <c r="E123" s="106" t="s">
        <v>329</v>
      </c>
      <c r="F123" s="107" t="s">
        <v>330</v>
      </c>
      <c r="G123" s="106"/>
      <c r="H123" s="106"/>
      <c r="I123" s="108">
        <v>43831</v>
      </c>
      <c r="J123" s="102">
        <v>8</v>
      </c>
      <c r="K123" s="109">
        <v>1</v>
      </c>
    </row>
    <row r="124" spans="1:11" x14ac:dyDescent="0.25">
      <c r="A124" s="102">
        <v>127</v>
      </c>
      <c r="B124" s="103">
        <v>43836</v>
      </c>
      <c r="C124" s="104" t="s">
        <v>4600</v>
      </c>
      <c r="D124" s="105" t="s">
        <v>4601</v>
      </c>
      <c r="E124" s="106" t="s">
        <v>337</v>
      </c>
      <c r="F124" s="107" t="s">
        <v>338</v>
      </c>
      <c r="G124" s="106"/>
      <c r="H124" s="106"/>
      <c r="I124" s="108">
        <v>44287</v>
      </c>
      <c r="J124" s="102">
        <v>73</v>
      </c>
      <c r="K124" s="109">
        <v>1</v>
      </c>
    </row>
    <row r="125" spans="1:11" x14ac:dyDescent="0.25">
      <c r="A125" s="102">
        <v>128</v>
      </c>
      <c r="B125" s="103">
        <v>43836</v>
      </c>
      <c r="C125" s="104" t="s">
        <v>4600</v>
      </c>
      <c r="D125" s="105" t="s">
        <v>4601</v>
      </c>
      <c r="E125" s="106" t="s">
        <v>339</v>
      </c>
      <c r="F125" s="107" t="s">
        <v>340</v>
      </c>
      <c r="G125" s="106"/>
      <c r="H125" s="106"/>
      <c r="I125" s="108">
        <v>43993</v>
      </c>
      <c r="J125" s="102">
        <v>12</v>
      </c>
      <c r="K125" s="109">
        <v>0</v>
      </c>
    </row>
    <row r="126" spans="1:11" x14ac:dyDescent="0.25">
      <c r="A126" s="102">
        <v>129</v>
      </c>
      <c r="B126" s="103">
        <v>43836</v>
      </c>
      <c r="C126" s="104" t="s">
        <v>4600</v>
      </c>
      <c r="D126" s="105" t="s">
        <v>4601</v>
      </c>
      <c r="E126" s="106" t="s">
        <v>341</v>
      </c>
      <c r="F126" s="107" t="s">
        <v>342</v>
      </c>
      <c r="G126" s="106"/>
      <c r="H126" s="106"/>
      <c r="I126" s="108">
        <v>44286</v>
      </c>
      <c r="J126" s="102">
        <v>17</v>
      </c>
      <c r="K126" s="109">
        <v>16.16</v>
      </c>
    </row>
    <row r="127" spans="1:11" x14ac:dyDescent="0.25">
      <c r="A127" s="102">
        <v>130</v>
      </c>
      <c r="B127" s="103">
        <v>43836</v>
      </c>
      <c r="C127" s="104" t="s">
        <v>4600</v>
      </c>
      <c r="D127" s="105" t="s">
        <v>4601</v>
      </c>
      <c r="E127" s="106" t="s">
        <v>341</v>
      </c>
      <c r="F127" s="107" t="s">
        <v>342</v>
      </c>
      <c r="G127" s="106"/>
      <c r="H127" s="106"/>
      <c r="I127" s="108">
        <v>44286</v>
      </c>
      <c r="J127" s="102">
        <v>487</v>
      </c>
      <c r="K127" s="109">
        <v>16.16</v>
      </c>
    </row>
    <row r="128" spans="1:11" x14ac:dyDescent="0.25">
      <c r="A128" s="102">
        <v>131</v>
      </c>
      <c r="B128" s="103">
        <v>43836</v>
      </c>
      <c r="C128" s="104" t="s">
        <v>4600</v>
      </c>
      <c r="D128" s="105" t="s">
        <v>4601</v>
      </c>
      <c r="E128" s="106" t="s">
        <v>341</v>
      </c>
      <c r="F128" s="107" t="s">
        <v>342</v>
      </c>
      <c r="G128" s="106"/>
      <c r="H128" s="106"/>
      <c r="I128" s="108">
        <v>44285</v>
      </c>
      <c r="J128" s="102">
        <v>2100</v>
      </c>
      <c r="K128" s="109">
        <v>16.16</v>
      </c>
    </row>
    <row r="129" spans="1:11" x14ac:dyDescent="0.25">
      <c r="A129" s="102">
        <v>132</v>
      </c>
      <c r="B129" s="103">
        <v>43836</v>
      </c>
      <c r="C129" s="104" t="s">
        <v>4600</v>
      </c>
      <c r="D129" s="105" t="s">
        <v>4601</v>
      </c>
      <c r="E129" s="106" t="s">
        <v>357</v>
      </c>
      <c r="F129" s="107" t="s">
        <v>358</v>
      </c>
      <c r="G129" s="106"/>
      <c r="H129" s="106"/>
      <c r="I129" s="108">
        <v>44742</v>
      </c>
      <c r="J129" s="102">
        <v>4</v>
      </c>
      <c r="K129" s="109">
        <v>0</v>
      </c>
    </row>
    <row r="130" spans="1:11" x14ac:dyDescent="0.25">
      <c r="A130" s="102">
        <v>133</v>
      </c>
      <c r="B130" s="103">
        <v>43836</v>
      </c>
      <c r="C130" s="104" t="s">
        <v>4600</v>
      </c>
      <c r="D130" s="105" t="s">
        <v>4601</v>
      </c>
      <c r="E130" s="106" t="s">
        <v>359</v>
      </c>
      <c r="F130" s="107" t="s">
        <v>360</v>
      </c>
      <c r="G130" s="106"/>
      <c r="H130" s="106"/>
      <c r="I130" s="108">
        <v>44429</v>
      </c>
      <c r="J130" s="102">
        <v>1</v>
      </c>
      <c r="K130" s="109">
        <v>0</v>
      </c>
    </row>
    <row r="131" spans="1:11" x14ac:dyDescent="0.25">
      <c r="A131" s="102">
        <v>134</v>
      </c>
      <c r="B131" s="103">
        <v>43836</v>
      </c>
      <c r="C131" s="104" t="s">
        <v>4600</v>
      </c>
      <c r="D131" s="105" t="s">
        <v>4601</v>
      </c>
      <c r="E131" s="106" t="s">
        <v>361</v>
      </c>
      <c r="F131" s="107" t="s">
        <v>362</v>
      </c>
      <c r="G131" s="106"/>
      <c r="H131" s="106"/>
      <c r="I131" s="108">
        <v>43921</v>
      </c>
      <c r="J131" s="102">
        <v>45</v>
      </c>
      <c r="K131" s="109">
        <v>0</v>
      </c>
    </row>
    <row r="132" spans="1:11" x14ac:dyDescent="0.25">
      <c r="A132" s="102">
        <v>135</v>
      </c>
      <c r="B132" s="103">
        <v>43836</v>
      </c>
      <c r="C132" s="104" t="s">
        <v>4600</v>
      </c>
      <c r="D132" s="105" t="s">
        <v>4601</v>
      </c>
      <c r="E132" s="106" t="s">
        <v>369</v>
      </c>
      <c r="F132" s="107" t="s">
        <v>370</v>
      </c>
      <c r="G132" s="106"/>
      <c r="H132" s="106"/>
      <c r="I132" s="108">
        <v>44285</v>
      </c>
      <c r="J132" s="102">
        <v>4</v>
      </c>
      <c r="K132" s="109">
        <v>0</v>
      </c>
    </row>
    <row r="133" spans="1:11" x14ac:dyDescent="0.25">
      <c r="A133" s="102">
        <v>136</v>
      </c>
      <c r="B133" s="103">
        <v>43836</v>
      </c>
      <c r="C133" s="104" t="s">
        <v>4600</v>
      </c>
      <c r="D133" s="105" t="s">
        <v>4601</v>
      </c>
      <c r="E133" s="106" t="s">
        <v>371</v>
      </c>
      <c r="F133" s="107" t="s">
        <v>372</v>
      </c>
      <c r="G133" s="106"/>
      <c r="H133" s="106"/>
      <c r="I133" s="108">
        <v>44439</v>
      </c>
      <c r="J133" s="102">
        <v>25</v>
      </c>
      <c r="K133" s="109">
        <v>10</v>
      </c>
    </row>
    <row r="134" spans="1:11" x14ac:dyDescent="0.25">
      <c r="A134" s="102">
        <v>137</v>
      </c>
      <c r="B134" s="103">
        <v>43836</v>
      </c>
      <c r="C134" s="104" t="s">
        <v>4600</v>
      </c>
      <c r="D134" s="105" t="s">
        <v>4601</v>
      </c>
      <c r="E134" s="106" t="s">
        <v>371</v>
      </c>
      <c r="F134" s="107" t="s">
        <v>372</v>
      </c>
      <c r="G134" s="106"/>
      <c r="H134" s="106"/>
      <c r="I134" s="108">
        <v>44409</v>
      </c>
      <c r="J134" s="102">
        <v>3</v>
      </c>
      <c r="K134" s="109">
        <v>1</v>
      </c>
    </row>
    <row r="135" spans="1:11" x14ac:dyDescent="0.25">
      <c r="A135" s="102">
        <v>138</v>
      </c>
      <c r="B135" s="103">
        <v>43836</v>
      </c>
      <c r="C135" s="104" t="s">
        <v>4600</v>
      </c>
      <c r="D135" s="105" t="s">
        <v>4601</v>
      </c>
      <c r="E135" s="106" t="s">
        <v>371</v>
      </c>
      <c r="F135" s="107" t="s">
        <v>372</v>
      </c>
      <c r="G135" s="106"/>
      <c r="H135" s="106"/>
      <c r="I135" s="108">
        <v>44073</v>
      </c>
      <c r="J135" s="102">
        <v>3</v>
      </c>
      <c r="K135" s="109">
        <v>1</v>
      </c>
    </row>
    <row r="136" spans="1:11" x14ac:dyDescent="0.25">
      <c r="A136" s="102">
        <v>139</v>
      </c>
      <c r="B136" s="103">
        <v>43836</v>
      </c>
      <c r="C136" s="104" t="s">
        <v>4600</v>
      </c>
      <c r="D136" s="105" t="s">
        <v>4601</v>
      </c>
      <c r="E136" s="106" t="s">
        <v>371</v>
      </c>
      <c r="F136" s="107" t="s">
        <v>372</v>
      </c>
      <c r="G136" s="106"/>
      <c r="H136" s="106"/>
      <c r="I136" s="108">
        <v>44064</v>
      </c>
      <c r="J136" s="102">
        <v>1.08</v>
      </c>
      <c r="K136" s="109">
        <v>1</v>
      </c>
    </row>
    <row r="137" spans="1:11" x14ac:dyDescent="0.25">
      <c r="A137" s="102">
        <v>140</v>
      </c>
      <c r="B137" s="103">
        <v>43836</v>
      </c>
      <c r="C137" s="104" t="s">
        <v>4600</v>
      </c>
      <c r="D137" s="105" t="s">
        <v>4601</v>
      </c>
      <c r="E137" s="106" t="s">
        <v>377</v>
      </c>
      <c r="F137" s="107" t="s">
        <v>378</v>
      </c>
      <c r="G137" s="106"/>
      <c r="H137" s="106"/>
      <c r="I137" s="108">
        <v>43830</v>
      </c>
      <c r="J137" s="102">
        <v>72</v>
      </c>
      <c r="K137" s="109">
        <v>1</v>
      </c>
    </row>
    <row r="138" spans="1:11" x14ac:dyDescent="0.25">
      <c r="A138" s="102">
        <v>141</v>
      </c>
      <c r="B138" s="103">
        <v>43836</v>
      </c>
      <c r="C138" s="104" t="s">
        <v>4600</v>
      </c>
      <c r="D138" s="105" t="s">
        <v>4601</v>
      </c>
      <c r="E138" s="106" t="s">
        <v>377</v>
      </c>
      <c r="F138" s="107" t="s">
        <v>378</v>
      </c>
      <c r="G138" s="106"/>
      <c r="H138" s="106"/>
      <c r="I138" s="108">
        <v>43831</v>
      </c>
      <c r="J138" s="102">
        <v>19</v>
      </c>
      <c r="K138" s="109">
        <v>1</v>
      </c>
    </row>
    <row r="139" spans="1:11" x14ac:dyDescent="0.25">
      <c r="A139" s="102">
        <v>142</v>
      </c>
      <c r="B139" s="103">
        <v>43836</v>
      </c>
      <c r="C139" s="104" t="s">
        <v>4600</v>
      </c>
      <c r="D139" s="105" t="s">
        <v>4601</v>
      </c>
      <c r="E139" s="106" t="s">
        <v>377</v>
      </c>
      <c r="F139" s="107" t="s">
        <v>378</v>
      </c>
      <c r="G139" s="106"/>
      <c r="H139" s="106"/>
      <c r="I139" s="108">
        <v>43832</v>
      </c>
      <c r="J139" s="102">
        <v>288</v>
      </c>
      <c r="K139" s="109">
        <v>1</v>
      </c>
    </row>
    <row r="140" spans="1:11" x14ac:dyDescent="0.25">
      <c r="A140" s="102">
        <v>143</v>
      </c>
      <c r="B140" s="103">
        <v>43836</v>
      </c>
      <c r="C140" s="104" t="s">
        <v>4600</v>
      </c>
      <c r="D140" s="105" t="s">
        <v>4601</v>
      </c>
      <c r="E140" s="106" t="s">
        <v>379</v>
      </c>
      <c r="F140" s="107" t="s">
        <v>380</v>
      </c>
      <c r="G140" s="106"/>
      <c r="H140" s="106"/>
      <c r="I140" s="108">
        <v>43830</v>
      </c>
      <c r="J140" s="102">
        <v>400</v>
      </c>
      <c r="K140" s="109">
        <v>1</v>
      </c>
    </row>
    <row r="141" spans="1:11" x14ac:dyDescent="0.25">
      <c r="A141" s="102">
        <v>144</v>
      </c>
      <c r="B141" s="103">
        <v>43836</v>
      </c>
      <c r="C141" s="104" t="s">
        <v>4600</v>
      </c>
      <c r="D141" s="105" t="s">
        <v>4601</v>
      </c>
      <c r="E141" s="106" t="s">
        <v>379</v>
      </c>
      <c r="F141" s="107" t="s">
        <v>380</v>
      </c>
      <c r="G141" s="106"/>
      <c r="H141" s="106"/>
      <c r="I141" s="108">
        <v>43831</v>
      </c>
      <c r="J141" s="102">
        <v>436</v>
      </c>
      <c r="K141" s="109">
        <v>1</v>
      </c>
    </row>
    <row r="142" spans="1:11" x14ac:dyDescent="0.25">
      <c r="A142" s="102">
        <v>145</v>
      </c>
      <c r="B142" s="103">
        <v>43836</v>
      </c>
      <c r="C142" s="104" t="s">
        <v>4600</v>
      </c>
      <c r="D142" s="105" t="s">
        <v>4601</v>
      </c>
      <c r="E142" s="106" t="s">
        <v>379</v>
      </c>
      <c r="F142" s="107" t="s">
        <v>380</v>
      </c>
      <c r="G142" s="106"/>
      <c r="H142" s="106"/>
      <c r="I142" s="108">
        <v>43831</v>
      </c>
      <c r="J142" s="102">
        <v>13.33</v>
      </c>
      <c r="K142" s="109">
        <v>1</v>
      </c>
    </row>
    <row r="143" spans="1:11" x14ac:dyDescent="0.25">
      <c r="A143" s="102">
        <v>146</v>
      </c>
      <c r="B143" s="103">
        <v>43836</v>
      </c>
      <c r="C143" s="104" t="s">
        <v>4600</v>
      </c>
      <c r="D143" s="105" t="s">
        <v>4601</v>
      </c>
      <c r="E143" s="106" t="s">
        <v>381</v>
      </c>
      <c r="F143" s="107" t="s">
        <v>382</v>
      </c>
      <c r="G143" s="106"/>
      <c r="H143" s="106"/>
      <c r="I143" s="108">
        <v>43830</v>
      </c>
      <c r="J143" s="102">
        <v>100</v>
      </c>
      <c r="K143" s="109">
        <v>1</v>
      </c>
    </row>
    <row r="144" spans="1:11" x14ac:dyDescent="0.25">
      <c r="A144" s="102">
        <v>147</v>
      </c>
      <c r="B144" s="103">
        <v>43836</v>
      </c>
      <c r="C144" s="104" t="s">
        <v>4600</v>
      </c>
      <c r="D144" s="105" t="s">
        <v>4601</v>
      </c>
      <c r="E144" s="106" t="s">
        <v>395</v>
      </c>
      <c r="F144" s="107" t="s">
        <v>396</v>
      </c>
      <c r="G144" s="106"/>
      <c r="H144" s="106"/>
      <c r="I144" s="108">
        <v>43832</v>
      </c>
      <c r="J144" s="102">
        <v>89</v>
      </c>
      <c r="K144" s="109">
        <v>0.3</v>
      </c>
    </row>
    <row r="145" spans="1:11" x14ac:dyDescent="0.25">
      <c r="A145" s="102">
        <v>148</v>
      </c>
      <c r="B145" s="103">
        <v>43836</v>
      </c>
      <c r="C145" s="104" t="s">
        <v>4600</v>
      </c>
      <c r="D145" s="105" t="s">
        <v>4601</v>
      </c>
      <c r="E145" s="106" t="s">
        <v>403</v>
      </c>
      <c r="F145" s="107" t="s">
        <v>404</v>
      </c>
      <c r="G145" s="106"/>
      <c r="H145" s="106"/>
      <c r="I145" s="108">
        <v>43830</v>
      </c>
      <c r="J145" s="102">
        <v>13</v>
      </c>
      <c r="K145" s="109">
        <v>1</v>
      </c>
    </row>
    <row r="146" spans="1:11" x14ac:dyDescent="0.25">
      <c r="A146" s="102">
        <v>149</v>
      </c>
      <c r="B146" s="103">
        <v>43836</v>
      </c>
      <c r="C146" s="104" t="s">
        <v>4600</v>
      </c>
      <c r="D146" s="105" t="s">
        <v>4601</v>
      </c>
      <c r="E146" s="106" t="s">
        <v>403</v>
      </c>
      <c r="F146" s="107" t="s">
        <v>404</v>
      </c>
      <c r="G146" s="106"/>
      <c r="H146" s="106"/>
      <c r="I146" s="108">
        <v>43831</v>
      </c>
      <c r="J146" s="102">
        <v>67</v>
      </c>
      <c r="K146" s="109">
        <v>1</v>
      </c>
    </row>
    <row r="147" spans="1:11" x14ac:dyDescent="0.25">
      <c r="A147" s="102">
        <v>150</v>
      </c>
      <c r="B147" s="103">
        <v>43836</v>
      </c>
      <c r="C147" s="104" t="s">
        <v>4600</v>
      </c>
      <c r="D147" s="105" t="s">
        <v>4601</v>
      </c>
      <c r="E147" s="106" t="s">
        <v>405</v>
      </c>
      <c r="F147" s="107" t="s">
        <v>406</v>
      </c>
      <c r="G147" s="106"/>
      <c r="H147" s="106"/>
      <c r="I147" s="108">
        <v>43831</v>
      </c>
      <c r="J147" s="102">
        <v>25</v>
      </c>
      <c r="K147" s="109">
        <v>1</v>
      </c>
    </row>
    <row r="148" spans="1:11" x14ac:dyDescent="0.25">
      <c r="A148" s="102">
        <v>151</v>
      </c>
      <c r="B148" s="103">
        <v>43836</v>
      </c>
      <c r="C148" s="104" t="s">
        <v>4600</v>
      </c>
      <c r="D148" s="105" t="s">
        <v>4601</v>
      </c>
      <c r="E148" s="106" t="s">
        <v>405</v>
      </c>
      <c r="F148" s="107" t="s">
        <v>406</v>
      </c>
      <c r="G148" s="106"/>
      <c r="H148" s="106"/>
      <c r="I148" s="108">
        <v>43832</v>
      </c>
      <c r="J148" s="102">
        <v>36</v>
      </c>
      <c r="K148" s="109">
        <v>1</v>
      </c>
    </row>
    <row r="149" spans="1:11" x14ac:dyDescent="0.25">
      <c r="A149" s="102">
        <v>152</v>
      </c>
      <c r="B149" s="103">
        <v>43836</v>
      </c>
      <c r="C149" s="104" t="s">
        <v>4600</v>
      </c>
      <c r="D149" s="105" t="s">
        <v>4601</v>
      </c>
      <c r="E149" s="106" t="s">
        <v>405</v>
      </c>
      <c r="F149" s="107" t="s">
        <v>406</v>
      </c>
      <c r="G149" s="106"/>
      <c r="H149" s="106"/>
      <c r="I149" s="108">
        <v>43832</v>
      </c>
      <c r="J149" s="102">
        <v>5</v>
      </c>
      <c r="K149" s="109">
        <v>1</v>
      </c>
    </row>
    <row r="150" spans="1:11" x14ac:dyDescent="0.25">
      <c r="A150" s="102">
        <v>153</v>
      </c>
      <c r="B150" s="103">
        <v>43836</v>
      </c>
      <c r="C150" s="104" t="s">
        <v>4600</v>
      </c>
      <c r="D150" s="105" t="s">
        <v>4601</v>
      </c>
      <c r="E150" s="106" t="s">
        <v>409</v>
      </c>
      <c r="F150" s="107" t="s">
        <v>410</v>
      </c>
      <c r="G150" s="106"/>
      <c r="H150" s="106"/>
      <c r="I150" s="108">
        <v>43831</v>
      </c>
      <c r="J150" s="102">
        <v>28</v>
      </c>
      <c r="K150" s="109">
        <v>1</v>
      </c>
    </row>
    <row r="151" spans="1:11" x14ac:dyDescent="0.25">
      <c r="A151" s="102">
        <v>154</v>
      </c>
      <c r="B151" s="103">
        <v>43836</v>
      </c>
      <c r="C151" s="104" t="s">
        <v>4600</v>
      </c>
      <c r="D151" s="105" t="s">
        <v>4601</v>
      </c>
      <c r="E151" s="106" t="s">
        <v>411</v>
      </c>
      <c r="F151" s="107" t="s">
        <v>412</v>
      </c>
      <c r="G151" s="106"/>
      <c r="H151" s="106"/>
      <c r="I151" s="108">
        <v>43831</v>
      </c>
      <c r="J151" s="102">
        <v>28</v>
      </c>
      <c r="K151" s="109">
        <v>1</v>
      </c>
    </row>
    <row r="152" spans="1:11" x14ac:dyDescent="0.25">
      <c r="A152" s="102">
        <v>155</v>
      </c>
      <c r="B152" s="103">
        <v>43836</v>
      </c>
      <c r="C152" s="104" t="s">
        <v>4600</v>
      </c>
      <c r="D152" s="105" t="s">
        <v>4601</v>
      </c>
      <c r="E152" s="106" t="s">
        <v>411</v>
      </c>
      <c r="F152" s="107" t="s">
        <v>412</v>
      </c>
      <c r="G152" s="106"/>
      <c r="H152" s="106"/>
      <c r="I152" s="108">
        <v>43831</v>
      </c>
      <c r="J152" s="102">
        <v>23</v>
      </c>
      <c r="K152" s="109">
        <v>1</v>
      </c>
    </row>
    <row r="153" spans="1:11" x14ac:dyDescent="0.25">
      <c r="A153" s="102">
        <v>156</v>
      </c>
      <c r="B153" s="103">
        <v>43836</v>
      </c>
      <c r="C153" s="104" t="s">
        <v>4600</v>
      </c>
      <c r="D153" s="105" t="s">
        <v>4601</v>
      </c>
      <c r="E153" s="106" t="s">
        <v>411</v>
      </c>
      <c r="F153" s="107" t="s">
        <v>412</v>
      </c>
      <c r="G153" s="106"/>
      <c r="H153" s="106"/>
      <c r="I153" s="108">
        <v>43832</v>
      </c>
      <c r="J153" s="102">
        <v>736</v>
      </c>
      <c r="K153" s="109">
        <v>1</v>
      </c>
    </row>
    <row r="154" spans="1:11" x14ac:dyDescent="0.25">
      <c r="A154" s="102">
        <v>157</v>
      </c>
      <c r="B154" s="103">
        <v>43836</v>
      </c>
      <c r="C154" s="104" t="s">
        <v>4600</v>
      </c>
      <c r="D154" s="105" t="s">
        <v>4601</v>
      </c>
      <c r="E154" s="106" t="s">
        <v>427</v>
      </c>
      <c r="F154" s="107" t="s">
        <v>428</v>
      </c>
      <c r="G154" s="106"/>
      <c r="H154" s="106"/>
      <c r="I154" s="108">
        <v>43831</v>
      </c>
      <c r="J154" s="102">
        <v>2</v>
      </c>
      <c r="K154" s="109">
        <v>1.55</v>
      </c>
    </row>
    <row r="155" spans="1:11" x14ac:dyDescent="0.25">
      <c r="A155" s="102">
        <v>158</v>
      </c>
      <c r="B155" s="103">
        <v>43836</v>
      </c>
      <c r="C155" s="104" t="s">
        <v>4600</v>
      </c>
      <c r="D155" s="105" t="s">
        <v>4601</v>
      </c>
      <c r="E155" s="106" t="s">
        <v>431</v>
      </c>
      <c r="F155" s="107" t="s">
        <v>432</v>
      </c>
      <c r="G155" s="106"/>
      <c r="H155" s="106"/>
      <c r="I155" s="108">
        <v>43832</v>
      </c>
      <c r="J155" s="102">
        <v>80</v>
      </c>
      <c r="K155" s="109">
        <v>3.22</v>
      </c>
    </row>
    <row r="156" spans="1:11" x14ac:dyDescent="0.25">
      <c r="A156" s="102">
        <v>159</v>
      </c>
      <c r="B156" s="103">
        <v>43836</v>
      </c>
      <c r="C156" s="104" t="s">
        <v>4600</v>
      </c>
      <c r="D156" s="105" t="s">
        <v>4601</v>
      </c>
      <c r="E156" s="106" t="s">
        <v>433</v>
      </c>
      <c r="F156" s="107" t="s">
        <v>434</v>
      </c>
      <c r="G156" s="106"/>
      <c r="H156" s="106"/>
      <c r="I156" s="108">
        <v>43830</v>
      </c>
      <c r="J156" s="102">
        <v>280</v>
      </c>
      <c r="K156" s="109">
        <v>1</v>
      </c>
    </row>
    <row r="157" spans="1:11" x14ac:dyDescent="0.25">
      <c r="A157" s="102">
        <v>160</v>
      </c>
      <c r="B157" s="103">
        <v>43836</v>
      </c>
      <c r="C157" s="104" t="s">
        <v>4600</v>
      </c>
      <c r="D157" s="105" t="s">
        <v>4601</v>
      </c>
      <c r="E157" s="106" t="s">
        <v>433</v>
      </c>
      <c r="F157" s="107" t="s">
        <v>434</v>
      </c>
      <c r="G157" s="106"/>
      <c r="H157" s="106"/>
      <c r="I157" s="108">
        <v>43831</v>
      </c>
      <c r="J157" s="102">
        <v>19</v>
      </c>
      <c r="K157" s="109">
        <v>1</v>
      </c>
    </row>
    <row r="158" spans="1:11" x14ac:dyDescent="0.25">
      <c r="A158" s="102">
        <v>161</v>
      </c>
      <c r="B158" s="103">
        <v>43836</v>
      </c>
      <c r="C158" s="104" t="s">
        <v>4600</v>
      </c>
      <c r="D158" s="105" t="s">
        <v>4601</v>
      </c>
      <c r="E158" s="106" t="s">
        <v>437</v>
      </c>
      <c r="F158" s="107" t="s">
        <v>438</v>
      </c>
      <c r="G158" s="106"/>
      <c r="H158" s="106"/>
      <c r="I158" s="108">
        <v>43830</v>
      </c>
      <c r="J158" s="102">
        <v>66.67</v>
      </c>
      <c r="K158" s="109">
        <v>1.64</v>
      </c>
    </row>
    <row r="159" spans="1:11" x14ac:dyDescent="0.25">
      <c r="A159" s="102">
        <v>162</v>
      </c>
      <c r="B159" s="103">
        <v>43836</v>
      </c>
      <c r="C159" s="104" t="s">
        <v>4600</v>
      </c>
      <c r="D159" s="105" t="s">
        <v>4601</v>
      </c>
      <c r="E159" s="106" t="s">
        <v>437</v>
      </c>
      <c r="F159" s="107" t="s">
        <v>438</v>
      </c>
      <c r="G159" s="106"/>
      <c r="H159" s="106"/>
      <c r="I159" s="108">
        <v>43830</v>
      </c>
      <c r="J159" s="102">
        <v>360</v>
      </c>
      <c r="K159" s="109">
        <v>1.64</v>
      </c>
    </row>
    <row r="160" spans="1:11" x14ac:dyDescent="0.25">
      <c r="A160" s="102">
        <v>163</v>
      </c>
      <c r="B160" s="103">
        <v>43836</v>
      </c>
      <c r="C160" s="104" t="s">
        <v>4600</v>
      </c>
      <c r="D160" s="105" t="s">
        <v>4601</v>
      </c>
      <c r="E160" s="106" t="s">
        <v>437</v>
      </c>
      <c r="F160" s="107" t="s">
        <v>438</v>
      </c>
      <c r="G160" s="106"/>
      <c r="H160" s="106"/>
      <c r="I160" s="108">
        <v>43831</v>
      </c>
      <c r="J160" s="102">
        <v>160</v>
      </c>
      <c r="K160" s="109">
        <v>1.64</v>
      </c>
    </row>
    <row r="161" spans="1:11" x14ac:dyDescent="0.25">
      <c r="A161" s="102">
        <v>164</v>
      </c>
      <c r="B161" s="103">
        <v>43836</v>
      </c>
      <c r="C161" s="104" t="s">
        <v>4600</v>
      </c>
      <c r="D161" s="105" t="s">
        <v>4601</v>
      </c>
      <c r="E161" s="106" t="s">
        <v>437</v>
      </c>
      <c r="F161" s="107" t="s">
        <v>438</v>
      </c>
      <c r="G161" s="106"/>
      <c r="H161" s="106"/>
      <c r="I161" s="108">
        <v>43831</v>
      </c>
      <c r="J161" s="102">
        <v>20</v>
      </c>
      <c r="K161" s="109">
        <v>1</v>
      </c>
    </row>
    <row r="162" spans="1:11" x14ac:dyDescent="0.25">
      <c r="A162" s="102">
        <v>165</v>
      </c>
      <c r="B162" s="103">
        <v>43836</v>
      </c>
      <c r="C162" s="104" t="s">
        <v>4600</v>
      </c>
      <c r="D162" s="105" t="s">
        <v>4601</v>
      </c>
      <c r="E162" s="106" t="s">
        <v>437</v>
      </c>
      <c r="F162" s="107" t="s">
        <v>438</v>
      </c>
      <c r="G162" s="106"/>
      <c r="H162" s="106"/>
      <c r="I162" s="108">
        <v>43832</v>
      </c>
      <c r="J162" s="102">
        <v>33</v>
      </c>
      <c r="K162" s="109">
        <v>1.64</v>
      </c>
    </row>
    <row r="163" spans="1:11" x14ac:dyDescent="0.25">
      <c r="A163" s="102">
        <v>166</v>
      </c>
      <c r="B163" s="103">
        <v>43836</v>
      </c>
      <c r="C163" s="104" t="s">
        <v>4600</v>
      </c>
      <c r="D163" s="105" t="s">
        <v>4601</v>
      </c>
      <c r="E163" s="106" t="s">
        <v>439</v>
      </c>
      <c r="F163" s="107" t="s">
        <v>440</v>
      </c>
      <c r="G163" s="106"/>
      <c r="H163" s="106"/>
      <c r="I163" s="108">
        <v>43831</v>
      </c>
      <c r="J163" s="102">
        <v>100</v>
      </c>
      <c r="K163" s="109">
        <v>0.3</v>
      </c>
    </row>
    <row r="164" spans="1:11" x14ac:dyDescent="0.25">
      <c r="A164" s="102">
        <v>167</v>
      </c>
      <c r="B164" s="103">
        <v>43836</v>
      </c>
      <c r="C164" s="104" t="s">
        <v>4600</v>
      </c>
      <c r="D164" s="105" t="s">
        <v>4601</v>
      </c>
      <c r="E164" s="106" t="s">
        <v>439</v>
      </c>
      <c r="F164" s="107" t="s">
        <v>440</v>
      </c>
      <c r="G164" s="106"/>
      <c r="H164" s="106"/>
      <c r="I164" s="108">
        <v>43831</v>
      </c>
      <c r="J164" s="102">
        <v>40</v>
      </c>
      <c r="K164" s="109">
        <v>1</v>
      </c>
    </row>
    <row r="165" spans="1:11" x14ac:dyDescent="0.25">
      <c r="A165" s="102">
        <v>168</v>
      </c>
      <c r="B165" s="103">
        <v>43836</v>
      </c>
      <c r="C165" s="104" t="s">
        <v>4600</v>
      </c>
      <c r="D165" s="105" t="s">
        <v>4601</v>
      </c>
      <c r="E165" s="106" t="s">
        <v>439</v>
      </c>
      <c r="F165" s="107" t="s">
        <v>440</v>
      </c>
      <c r="G165" s="106"/>
      <c r="H165" s="106"/>
      <c r="I165" s="108">
        <v>43831</v>
      </c>
      <c r="J165" s="102">
        <v>28</v>
      </c>
      <c r="K165" s="109">
        <v>1</v>
      </c>
    </row>
    <row r="166" spans="1:11" x14ac:dyDescent="0.25">
      <c r="A166" s="102">
        <v>169</v>
      </c>
      <c r="B166" s="103">
        <v>43836</v>
      </c>
      <c r="C166" s="104" t="s">
        <v>4600</v>
      </c>
      <c r="D166" s="105" t="s">
        <v>4601</v>
      </c>
      <c r="E166" s="106" t="s">
        <v>439</v>
      </c>
      <c r="F166" s="107" t="s">
        <v>440</v>
      </c>
      <c r="G166" s="106"/>
      <c r="H166" s="106"/>
      <c r="I166" s="108">
        <v>43832</v>
      </c>
      <c r="J166" s="102">
        <v>20</v>
      </c>
      <c r="K166" s="109">
        <v>0.3</v>
      </c>
    </row>
    <row r="167" spans="1:11" x14ac:dyDescent="0.25">
      <c r="A167" s="102">
        <v>170</v>
      </c>
      <c r="B167" s="103">
        <v>43836</v>
      </c>
      <c r="C167" s="104" t="s">
        <v>4600</v>
      </c>
      <c r="D167" s="105" t="s">
        <v>4601</v>
      </c>
      <c r="E167" s="106" t="s">
        <v>441</v>
      </c>
      <c r="F167" s="107" t="s">
        <v>442</v>
      </c>
      <c r="G167" s="106"/>
      <c r="H167" s="106"/>
      <c r="I167" s="108">
        <v>43830</v>
      </c>
      <c r="J167" s="102">
        <v>20</v>
      </c>
      <c r="K167" s="109">
        <v>1</v>
      </c>
    </row>
    <row r="168" spans="1:11" x14ac:dyDescent="0.25">
      <c r="A168" s="102">
        <v>171</v>
      </c>
      <c r="B168" s="103">
        <v>43836</v>
      </c>
      <c r="C168" s="104" t="s">
        <v>4600</v>
      </c>
      <c r="D168" s="105" t="s">
        <v>4601</v>
      </c>
      <c r="E168" s="106" t="s">
        <v>441</v>
      </c>
      <c r="F168" s="107" t="s">
        <v>442</v>
      </c>
      <c r="G168" s="106"/>
      <c r="H168" s="106"/>
      <c r="I168" s="108">
        <v>43831</v>
      </c>
      <c r="J168" s="102">
        <v>60</v>
      </c>
      <c r="K168" s="109">
        <v>0.3</v>
      </c>
    </row>
    <row r="169" spans="1:11" x14ac:dyDescent="0.25">
      <c r="A169" s="102">
        <v>172</v>
      </c>
      <c r="B169" s="103">
        <v>43836</v>
      </c>
      <c r="C169" s="104" t="s">
        <v>4600</v>
      </c>
      <c r="D169" s="105" t="s">
        <v>4601</v>
      </c>
      <c r="E169" s="106" t="s">
        <v>441</v>
      </c>
      <c r="F169" s="107" t="s">
        <v>442</v>
      </c>
      <c r="G169" s="106"/>
      <c r="H169" s="106"/>
      <c r="I169" s="108">
        <v>43831</v>
      </c>
      <c r="J169" s="102">
        <v>39</v>
      </c>
      <c r="K169" s="109">
        <v>1</v>
      </c>
    </row>
    <row r="170" spans="1:11" x14ac:dyDescent="0.25">
      <c r="A170" s="102">
        <v>173</v>
      </c>
      <c r="B170" s="103">
        <v>43836</v>
      </c>
      <c r="C170" s="104" t="s">
        <v>4600</v>
      </c>
      <c r="D170" s="105" t="s">
        <v>4601</v>
      </c>
      <c r="E170" s="106" t="s">
        <v>467</v>
      </c>
      <c r="F170" s="107" t="s">
        <v>468</v>
      </c>
      <c r="G170" s="106"/>
      <c r="H170" s="106"/>
      <c r="I170" s="108">
        <v>44408</v>
      </c>
      <c r="J170" s="102">
        <v>8</v>
      </c>
      <c r="K170" s="109">
        <v>10.25</v>
      </c>
    </row>
    <row r="171" spans="1:11" x14ac:dyDescent="0.25">
      <c r="A171" s="102">
        <v>174</v>
      </c>
      <c r="B171" s="103">
        <v>43836</v>
      </c>
      <c r="C171" s="104" t="s">
        <v>4600</v>
      </c>
      <c r="D171" s="105" t="s">
        <v>4601</v>
      </c>
      <c r="E171" s="106" t="s">
        <v>473</v>
      </c>
      <c r="F171" s="107" t="s">
        <v>474</v>
      </c>
      <c r="G171" s="106"/>
      <c r="H171" s="106"/>
      <c r="I171" s="108">
        <v>44378</v>
      </c>
      <c r="J171" s="102">
        <v>14</v>
      </c>
      <c r="K171" s="109">
        <v>10.25</v>
      </c>
    </row>
    <row r="172" spans="1:11" x14ac:dyDescent="0.25">
      <c r="A172" s="102">
        <v>175</v>
      </c>
      <c r="B172" s="103">
        <v>43836</v>
      </c>
      <c r="C172" s="104" t="s">
        <v>4600</v>
      </c>
      <c r="D172" s="105" t="s">
        <v>4601</v>
      </c>
      <c r="E172" s="106" t="s">
        <v>473</v>
      </c>
      <c r="F172" s="107" t="s">
        <v>474</v>
      </c>
      <c r="G172" s="106"/>
      <c r="H172" s="106"/>
      <c r="I172" s="108">
        <v>44408</v>
      </c>
      <c r="J172" s="102">
        <v>68</v>
      </c>
      <c r="K172" s="109">
        <v>10.25</v>
      </c>
    </row>
    <row r="173" spans="1:11" x14ac:dyDescent="0.25">
      <c r="A173" s="102">
        <v>176</v>
      </c>
      <c r="B173" s="103">
        <v>43836</v>
      </c>
      <c r="C173" s="104" t="s">
        <v>4600</v>
      </c>
      <c r="D173" s="105" t="s">
        <v>4601</v>
      </c>
      <c r="E173" s="106" t="s">
        <v>473</v>
      </c>
      <c r="F173" s="107" t="s">
        <v>474</v>
      </c>
      <c r="G173" s="106"/>
      <c r="H173" s="106"/>
      <c r="I173" s="108">
        <v>44408</v>
      </c>
      <c r="J173" s="102">
        <v>702</v>
      </c>
      <c r="K173" s="109">
        <v>10.25</v>
      </c>
    </row>
    <row r="174" spans="1:11" x14ac:dyDescent="0.25">
      <c r="A174" s="102">
        <v>177</v>
      </c>
      <c r="B174" s="103">
        <v>43836</v>
      </c>
      <c r="C174" s="104" t="s">
        <v>4600</v>
      </c>
      <c r="D174" s="105" t="s">
        <v>4601</v>
      </c>
      <c r="E174" s="106" t="s">
        <v>479</v>
      </c>
      <c r="F174" s="107" t="s">
        <v>480</v>
      </c>
      <c r="G174" s="106"/>
      <c r="H174" s="106"/>
      <c r="I174" s="108">
        <v>43832</v>
      </c>
      <c r="J174" s="102">
        <v>396</v>
      </c>
      <c r="K174" s="109">
        <v>0.98</v>
      </c>
    </row>
    <row r="175" spans="1:11" x14ac:dyDescent="0.25">
      <c r="A175" s="102">
        <v>178</v>
      </c>
      <c r="B175" s="103">
        <v>43836</v>
      </c>
      <c r="C175" s="104" t="s">
        <v>4600</v>
      </c>
      <c r="D175" s="105" t="s">
        <v>4601</v>
      </c>
      <c r="E175" s="106" t="s">
        <v>503</v>
      </c>
      <c r="F175" s="107" t="s">
        <v>504</v>
      </c>
      <c r="G175" s="106"/>
      <c r="H175" s="106"/>
      <c r="I175" s="108">
        <v>44530</v>
      </c>
      <c r="J175" s="102">
        <v>30</v>
      </c>
      <c r="K175" s="109">
        <v>9</v>
      </c>
    </row>
    <row r="176" spans="1:11" x14ac:dyDescent="0.25">
      <c r="A176" s="102">
        <v>179</v>
      </c>
      <c r="B176" s="103">
        <v>43836</v>
      </c>
      <c r="C176" s="104" t="s">
        <v>4600</v>
      </c>
      <c r="D176" s="105" t="s">
        <v>4601</v>
      </c>
      <c r="E176" s="106" t="s">
        <v>503</v>
      </c>
      <c r="F176" s="107" t="s">
        <v>504</v>
      </c>
      <c r="G176" s="106"/>
      <c r="H176" s="106"/>
      <c r="I176" s="108">
        <v>44221</v>
      </c>
      <c r="J176" s="102">
        <v>74</v>
      </c>
      <c r="K176" s="109">
        <v>1</v>
      </c>
    </row>
    <row r="177" spans="1:11" x14ac:dyDescent="0.25">
      <c r="A177" s="102">
        <v>180</v>
      </c>
      <c r="B177" s="103">
        <v>43836</v>
      </c>
      <c r="C177" s="104" t="s">
        <v>4600</v>
      </c>
      <c r="D177" s="105" t="s">
        <v>4601</v>
      </c>
      <c r="E177" s="106" t="s">
        <v>503</v>
      </c>
      <c r="F177" s="107" t="s">
        <v>504</v>
      </c>
      <c r="G177" s="106"/>
      <c r="H177" s="106"/>
      <c r="I177" s="108">
        <v>44221</v>
      </c>
      <c r="J177" s="102">
        <v>22</v>
      </c>
      <c r="K177" s="109">
        <v>13.95</v>
      </c>
    </row>
    <row r="178" spans="1:11" x14ac:dyDescent="0.25">
      <c r="A178" s="102">
        <v>181</v>
      </c>
      <c r="B178" s="103">
        <v>43836</v>
      </c>
      <c r="C178" s="104" t="s">
        <v>4600</v>
      </c>
      <c r="D178" s="105" t="s">
        <v>4601</v>
      </c>
      <c r="E178" s="106" t="s">
        <v>503</v>
      </c>
      <c r="F178" s="107" t="s">
        <v>504</v>
      </c>
      <c r="G178" s="106"/>
      <c r="H178" s="106"/>
      <c r="I178" s="108">
        <v>44286</v>
      </c>
      <c r="J178" s="102">
        <v>240</v>
      </c>
      <c r="K178" s="109">
        <v>13.95</v>
      </c>
    </row>
    <row r="179" spans="1:11" x14ac:dyDescent="0.25">
      <c r="A179" s="102">
        <v>182</v>
      </c>
      <c r="B179" s="103">
        <v>43836</v>
      </c>
      <c r="C179" s="104" t="s">
        <v>4600</v>
      </c>
      <c r="D179" s="105" t="s">
        <v>4601</v>
      </c>
      <c r="E179" s="106" t="s">
        <v>505</v>
      </c>
      <c r="F179" s="107" t="s">
        <v>506</v>
      </c>
      <c r="G179" s="106"/>
      <c r="H179" s="106"/>
      <c r="I179" s="108">
        <v>44197</v>
      </c>
      <c r="J179" s="102">
        <v>60</v>
      </c>
      <c r="K179" s="109">
        <v>1</v>
      </c>
    </row>
    <row r="180" spans="1:11" x14ac:dyDescent="0.25">
      <c r="A180" s="102">
        <v>183</v>
      </c>
      <c r="B180" s="103">
        <v>43836</v>
      </c>
      <c r="C180" s="104" t="s">
        <v>4600</v>
      </c>
      <c r="D180" s="105" t="s">
        <v>4601</v>
      </c>
      <c r="E180" s="106" t="s">
        <v>505</v>
      </c>
      <c r="F180" s="107" t="s">
        <v>506</v>
      </c>
      <c r="G180" s="106"/>
      <c r="H180" s="106"/>
      <c r="I180" s="108">
        <v>44221</v>
      </c>
      <c r="J180" s="102">
        <v>3</v>
      </c>
      <c r="K180" s="109">
        <v>13.95</v>
      </c>
    </row>
    <row r="181" spans="1:11" x14ac:dyDescent="0.25">
      <c r="A181" s="102">
        <v>184</v>
      </c>
      <c r="B181" s="103">
        <v>43836</v>
      </c>
      <c r="C181" s="104" t="s">
        <v>4600</v>
      </c>
      <c r="D181" s="105" t="s">
        <v>4601</v>
      </c>
      <c r="E181" s="106" t="s">
        <v>505</v>
      </c>
      <c r="F181" s="107" t="s">
        <v>506</v>
      </c>
      <c r="G181" s="106"/>
      <c r="H181" s="106"/>
      <c r="I181" s="108">
        <v>44286</v>
      </c>
      <c r="J181" s="102">
        <v>240</v>
      </c>
      <c r="K181" s="109">
        <v>13.95</v>
      </c>
    </row>
    <row r="182" spans="1:11" x14ac:dyDescent="0.25">
      <c r="A182" s="102">
        <v>185</v>
      </c>
      <c r="B182" s="103">
        <v>43836</v>
      </c>
      <c r="C182" s="104" t="s">
        <v>4600</v>
      </c>
      <c r="D182" s="105" t="s">
        <v>4601</v>
      </c>
      <c r="E182" s="106" t="s">
        <v>507</v>
      </c>
      <c r="F182" s="107" t="s">
        <v>508</v>
      </c>
      <c r="G182" s="106"/>
      <c r="H182" s="106"/>
      <c r="I182" s="108">
        <v>44160</v>
      </c>
      <c r="J182" s="102">
        <v>14</v>
      </c>
      <c r="K182" s="109">
        <v>13.95</v>
      </c>
    </row>
    <row r="183" spans="1:11" x14ac:dyDescent="0.25">
      <c r="A183" s="102">
        <v>186</v>
      </c>
      <c r="B183" s="103">
        <v>43836</v>
      </c>
      <c r="C183" s="104" t="s">
        <v>4600</v>
      </c>
      <c r="D183" s="105" t="s">
        <v>4601</v>
      </c>
      <c r="E183" s="106" t="s">
        <v>511</v>
      </c>
      <c r="F183" s="107" t="s">
        <v>512</v>
      </c>
      <c r="G183" s="106"/>
      <c r="H183" s="106"/>
      <c r="I183" s="108">
        <v>44068</v>
      </c>
      <c r="J183" s="102">
        <v>9</v>
      </c>
      <c r="K183" s="109">
        <v>13.95</v>
      </c>
    </row>
    <row r="184" spans="1:11" x14ac:dyDescent="0.25">
      <c r="A184" s="102">
        <v>187</v>
      </c>
      <c r="B184" s="103">
        <v>43836</v>
      </c>
      <c r="C184" s="104" t="s">
        <v>4600</v>
      </c>
      <c r="D184" s="105" t="s">
        <v>4601</v>
      </c>
      <c r="E184" s="106" t="s">
        <v>513</v>
      </c>
      <c r="F184" s="107" t="s">
        <v>514</v>
      </c>
      <c r="G184" s="106"/>
      <c r="H184" s="106"/>
      <c r="I184" s="108">
        <v>44197</v>
      </c>
      <c r="J184" s="102">
        <v>222</v>
      </c>
      <c r="K184" s="109">
        <v>13.95</v>
      </c>
    </row>
    <row r="185" spans="1:11" x14ac:dyDescent="0.25">
      <c r="A185" s="102">
        <v>188</v>
      </c>
      <c r="B185" s="103">
        <v>43836</v>
      </c>
      <c r="C185" s="104" t="s">
        <v>4600</v>
      </c>
      <c r="D185" s="105" t="s">
        <v>4601</v>
      </c>
      <c r="E185" s="106" t="s">
        <v>513</v>
      </c>
      <c r="F185" s="107" t="s">
        <v>514</v>
      </c>
      <c r="G185" s="106"/>
      <c r="H185" s="106"/>
      <c r="I185" s="108">
        <v>44180</v>
      </c>
      <c r="J185" s="102">
        <v>150</v>
      </c>
      <c r="K185" s="109">
        <v>13.95</v>
      </c>
    </row>
    <row r="186" spans="1:11" x14ac:dyDescent="0.25">
      <c r="A186" s="102">
        <v>189</v>
      </c>
      <c r="B186" s="103">
        <v>43836</v>
      </c>
      <c r="C186" s="104" t="s">
        <v>4600</v>
      </c>
      <c r="D186" s="105" t="s">
        <v>4601</v>
      </c>
      <c r="E186" s="106" t="s">
        <v>513</v>
      </c>
      <c r="F186" s="107" t="s">
        <v>514</v>
      </c>
      <c r="G186" s="106"/>
      <c r="H186" s="106"/>
      <c r="I186" s="108">
        <v>44180</v>
      </c>
      <c r="J186" s="102">
        <v>21</v>
      </c>
      <c r="K186" s="109">
        <v>13.95</v>
      </c>
    </row>
    <row r="187" spans="1:11" x14ac:dyDescent="0.25">
      <c r="A187" s="102">
        <v>190</v>
      </c>
      <c r="B187" s="103">
        <v>43836</v>
      </c>
      <c r="C187" s="104" t="s">
        <v>4600</v>
      </c>
      <c r="D187" s="105" t="s">
        <v>4601</v>
      </c>
      <c r="E187" s="106" t="s">
        <v>513</v>
      </c>
      <c r="F187" s="107" t="s">
        <v>514</v>
      </c>
      <c r="G187" s="106"/>
      <c r="H187" s="106"/>
      <c r="I187" s="108">
        <v>44286</v>
      </c>
      <c r="J187" s="102">
        <v>120</v>
      </c>
      <c r="K187" s="109">
        <v>13.95</v>
      </c>
    </row>
    <row r="188" spans="1:11" x14ac:dyDescent="0.25">
      <c r="A188" s="102">
        <v>191</v>
      </c>
      <c r="B188" s="103">
        <v>43836</v>
      </c>
      <c r="C188" s="104" t="s">
        <v>4600</v>
      </c>
      <c r="D188" s="105" t="s">
        <v>4601</v>
      </c>
      <c r="E188" s="106" t="s">
        <v>517</v>
      </c>
      <c r="F188" s="107" t="s">
        <v>518</v>
      </c>
      <c r="G188" s="106"/>
      <c r="H188" s="106"/>
      <c r="I188" s="108">
        <v>44197</v>
      </c>
      <c r="J188" s="102">
        <v>136</v>
      </c>
      <c r="K188" s="109">
        <v>13.95</v>
      </c>
    </row>
    <row r="189" spans="1:11" x14ac:dyDescent="0.25">
      <c r="A189" s="102">
        <v>192</v>
      </c>
      <c r="B189" s="103">
        <v>43836</v>
      </c>
      <c r="C189" s="104" t="s">
        <v>4600</v>
      </c>
      <c r="D189" s="105" t="s">
        <v>4601</v>
      </c>
      <c r="E189" s="106" t="s">
        <v>517</v>
      </c>
      <c r="F189" s="107" t="s">
        <v>518</v>
      </c>
      <c r="G189" s="106"/>
      <c r="H189" s="106"/>
      <c r="I189" s="108">
        <v>44221</v>
      </c>
      <c r="J189" s="102">
        <v>26</v>
      </c>
      <c r="K189" s="109">
        <v>13.95</v>
      </c>
    </row>
    <row r="190" spans="1:11" x14ac:dyDescent="0.25">
      <c r="A190" s="102">
        <v>193</v>
      </c>
      <c r="B190" s="103">
        <v>43836</v>
      </c>
      <c r="C190" s="104" t="s">
        <v>4600</v>
      </c>
      <c r="D190" s="105" t="s">
        <v>4601</v>
      </c>
      <c r="E190" s="106" t="s">
        <v>517</v>
      </c>
      <c r="F190" s="107" t="s">
        <v>518</v>
      </c>
      <c r="G190" s="106"/>
      <c r="H190" s="106"/>
      <c r="I190" s="108">
        <v>44286</v>
      </c>
      <c r="J190" s="102">
        <v>120</v>
      </c>
      <c r="K190" s="109">
        <v>13.95</v>
      </c>
    </row>
    <row r="191" spans="1:11" x14ac:dyDescent="0.25">
      <c r="A191" s="102">
        <v>194</v>
      </c>
      <c r="B191" s="103">
        <v>43836</v>
      </c>
      <c r="C191" s="104" t="s">
        <v>4600</v>
      </c>
      <c r="D191" s="105" t="s">
        <v>4601</v>
      </c>
      <c r="E191" s="106" t="s">
        <v>519</v>
      </c>
      <c r="F191" s="107" t="s">
        <v>520</v>
      </c>
      <c r="G191" s="106"/>
      <c r="H191" s="106"/>
      <c r="I191" s="108">
        <v>44226</v>
      </c>
      <c r="J191" s="102">
        <v>150</v>
      </c>
      <c r="K191" s="109">
        <v>13.95</v>
      </c>
    </row>
    <row r="192" spans="1:11" x14ac:dyDescent="0.25">
      <c r="A192" s="102">
        <v>195</v>
      </c>
      <c r="B192" s="103">
        <v>43836</v>
      </c>
      <c r="C192" s="104" t="s">
        <v>4600</v>
      </c>
      <c r="D192" s="105" t="s">
        <v>4601</v>
      </c>
      <c r="E192" s="106" t="s">
        <v>519</v>
      </c>
      <c r="F192" s="107" t="s">
        <v>520</v>
      </c>
      <c r="G192" s="106"/>
      <c r="H192" s="106"/>
      <c r="I192" s="108">
        <v>44180</v>
      </c>
      <c r="J192" s="102">
        <v>118</v>
      </c>
      <c r="K192" s="109">
        <v>1</v>
      </c>
    </row>
    <row r="193" spans="1:11" x14ac:dyDescent="0.25">
      <c r="A193" s="102">
        <v>196</v>
      </c>
      <c r="B193" s="103">
        <v>43836</v>
      </c>
      <c r="C193" s="104" t="s">
        <v>4600</v>
      </c>
      <c r="D193" s="105" t="s">
        <v>4601</v>
      </c>
      <c r="E193" s="106" t="s">
        <v>519</v>
      </c>
      <c r="F193" s="107" t="s">
        <v>520</v>
      </c>
      <c r="G193" s="106"/>
      <c r="H193" s="106"/>
      <c r="I193" s="108">
        <v>44221</v>
      </c>
      <c r="J193" s="102">
        <v>10</v>
      </c>
      <c r="K193" s="109">
        <v>13.95</v>
      </c>
    </row>
    <row r="194" spans="1:11" x14ac:dyDescent="0.25">
      <c r="A194" s="102">
        <v>197</v>
      </c>
      <c r="B194" s="103">
        <v>43836</v>
      </c>
      <c r="C194" s="104" t="s">
        <v>4600</v>
      </c>
      <c r="D194" s="105" t="s">
        <v>4601</v>
      </c>
      <c r="E194" s="106" t="s">
        <v>519</v>
      </c>
      <c r="F194" s="107" t="s">
        <v>520</v>
      </c>
      <c r="G194" s="106"/>
      <c r="H194" s="106"/>
      <c r="I194" s="108">
        <v>44285</v>
      </c>
      <c r="J194" s="102">
        <v>240</v>
      </c>
      <c r="K194" s="109">
        <v>13.95</v>
      </c>
    </row>
    <row r="195" spans="1:11" x14ac:dyDescent="0.25">
      <c r="A195" s="102">
        <v>198</v>
      </c>
      <c r="B195" s="103">
        <v>43836</v>
      </c>
      <c r="C195" s="104" t="s">
        <v>4600</v>
      </c>
      <c r="D195" s="105" t="s">
        <v>4601</v>
      </c>
      <c r="E195" s="106" t="s">
        <v>521</v>
      </c>
      <c r="F195" s="107" t="s">
        <v>522</v>
      </c>
      <c r="G195" s="106"/>
      <c r="H195" s="106"/>
      <c r="I195" s="108">
        <v>44068</v>
      </c>
      <c r="J195" s="102">
        <v>28</v>
      </c>
      <c r="K195" s="109">
        <v>13.95</v>
      </c>
    </row>
    <row r="196" spans="1:11" x14ac:dyDescent="0.25">
      <c r="A196" s="102">
        <v>199</v>
      </c>
      <c r="B196" s="103">
        <v>43836</v>
      </c>
      <c r="C196" s="104" t="s">
        <v>4600</v>
      </c>
      <c r="D196" s="105" t="s">
        <v>4601</v>
      </c>
      <c r="E196" s="106" t="s">
        <v>521</v>
      </c>
      <c r="F196" s="107" t="s">
        <v>522</v>
      </c>
      <c r="G196" s="106"/>
      <c r="H196" s="106"/>
      <c r="I196" s="108">
        <v>44074</v>
      </c>
      <c r="J196" s="102">
        <v>22</v>
      </c>
      <c r="K196" s="109">
        <v>13.95</v>
      </c>
    </row>
    <row r="197" spans="1:11" x14ac:dyDescent="0.25">
      <c r="A197" s="102">
        <v>200</v>
      </c>
      <c r="B197" s="103">
        <v>43836</v>
      </c>
      <c r="C197" s="104" t="s">
        <v>4600</v>
      </c>
      <c r="D197" s="105" t="s">
        <v>4601</v>
      </c>
      <c r="E197" s="106" t="s">
        <v>531</v>
      </c>
      <c r="F197" s="107" t="s">
        <v>532</v>
      </c>
      <c r="G197" s="106"/>
      <c r="H197" s="106"/>
      <c r="I197" s="108">
        <v>44075</v>
      </c>
      <c r="J197" s="102">
        <v>31</v>
      </c>
      <c r="K197" s="109">
        <v>7.5</v>
      </c>
    </row>
    <row r="198" spans="1:11" x14ac:dyDescent="0.25">
      <c r="A198" s="102">
        <v>201</v>
      </c>
      <c r="B198" s="103">
        <v>43836</v>
      </c>
      <c r="C198" s="104" t="s">
        <v>4600</v>
      </c>
      <c r="D198" s="105" t="s">
        <v>4601</v>
      </c>
      <c r="E198" s="106" t="s">
        <v>531</v>
      </c>
      <c r="F198" s="107" t="s">
        <v>532</v>
      </c>
      <c r="G198" s="106"/>
      <c r="H198" s="106"/>
      <c r="I198" s="108">
        <v>44165</v>
      </c>
      <c r="J198" s="102">
        <v>192</v>
      </c>
      <c r="K198" s="109">
        <v>7.5</v>
      </c>
    </row>
    <row r="199" spans="1:11" x14ac:dyDescent="0.25">
      <c r="A199" s="102">
        <v>202</v>
      </c>
      <c r="B199" s="103">
        <v>43836</v>
      </c>
      <c r="C199" s="104" t="s">
        <v>4600</v>
      </c>
      <c r="D199" s="105" t="s">
        <v>4601</v>
      </c>
      <c r="E199" s="106" t="s">
        <v>535</v>
      </c>
      <c r="F199" s="107" t="s">
        <v>536</v>
      </c>
      <c r="G199" s="106"/>
      <c r="H199" s="106"/>
      <c r="I199" s="108">
        <v>44166</v>
      </c>
      <c r="J199" s="102">
        <v>117</v>
      </c>
      <c r="K199" s="109">
        <v>4.9800000000000004</v>
      </c>
    </row>
    <row r="200" spans="1:11" x14ac:dyDescent="0.25">
      <c r="A200" s="102">
        <v>203</v>
      </c>
      <c r="B200" s="103">
        <v>43836</v>
      </c>
      <c r="C200" s="104" t="s">
        <v>4600</v>
      </c>
      <c r="D200" s="105" t="s">
        <v>4601</v>
      </c>
      <c r="E200" s="106" t="s">
        <v>535</v>
      </c>
      <c r="F200" s="107" t="s">
        <v>536</v>
      </c>
      <c r="G200" s="106"/>
      <c r="H200" s="106"/>
      <c r="I200" s="108">
        <v>44255</v>
      </c>
      <c r="J200" s="102">
        <v>168</v>
      </c>
      <c r="K200" s="109">
        <v>4.9800000000000004</v>
      </c>
    </row>
    <row r="201" spans="1:11" x14ac:dyDescent="0.25">
      <c r="A201" s="102">
        <v>204</v>
      </c>
      <c r="B201" s="103">
        <v>43836</v>
      </c>
      <c r="C201" s="104" t="s">
        <v>4600</v>
      </c>
      <c r="D201" s="105" t="s">
        <v>4601</v>
      </c>
      <c r="E201" s="106" t="s">
        <v>537</v>
      </c>
      <c r="F201" s="107" t="s">
        <v>538</v>
      </c>
      <c r="G201" s="106"/>
      <c r="H201" s="106"/>
      <c r="I201" s="108">
        <v>44013</v>
      </c>
      <c r="J201" s="102">
        <v>35</v>
      </c>
      <c r="K201" s="109">
        <v>12.6</v>
      </c>
    </row>
    <row r="202" spans="1:11" x14ac:dyDescent="0.25">
      <c r="A202" s="102">
        <v>205</v>
      </c>
      <c r="B202" s="103">
        <v>43836</v>
      </c>
      <c r="C202" s="104" t="s">
        <v>4600</v>
      </c>
      <c r="D202" s="105" t="s">
        <v>4601</v>
      </c>
      <c r="E202" s="106" t="s">
        <v>541</v>
      </c>
      <c r="F202" s="107" t="s">
        <v>542</v>
      </c>
      <c r="G202" s="106"/>
      <c r="H202" s="106"/>
      <c r="I202" s="108">
        <v>44255</v>
      </c>
      <c r="J202" s="102">
        <v>43</v>
      </c>
      <c r="K202" s="109">
        <v>38.869999999999997</v>
      </c>
    </row>
    <row r="203" spans="1:11" x14ac:dyDescent="0.25">
      <c r="A203" s="102">
        <v>206</v>
      </c>
      <c r="B203" s="103">
        <v>43836</v>
      </c>
      <c r="C203" s="104" t="s">
        <v>4600</v>
      </c>
      <c r="D203" s="105" t="s">
        <v>4601</v>
      </c>
      <c r="E203" s="106" t="s">
        <v>541</v>
      </c>
      <c r="F203" s="107" t="s">
        <v>542</v>
      </c>
      <c r="G203" s="106"/>
      <c r="H203" s="106"/>
      <c r="I203" s="108">
        <v>44255</v>
      </c>
      <c r="J203" s="102">
        <v>0.75</v>
      </c>
      <c r="K203" s="109">
        <v>38.869999999999997</v>
      </c>
    </row>
    <row r="204" spans="1:11" x14ac:dyDescent="0.25">
      <c r="A204" s="102">
        <v>207</v>
      </c>
      <c r="B204" s="103">
        <v>43836</v>
      </c>
      <c r="C204" s="104" t="s">
        <v>4600</v>
      </c>
      <c r="D204" s="105" t="s">
        <v>4601</v>
      </c>
      <c r="E204" s="106" t="s">
        <v>541</v>
      </c>
      <c r="F204" s="107" t="s">
        <v>542</v>
      </c>
      <c r="G204" s="106"/>
      <c r="H204" s="106"/>
      <c r="I204" s="108">
        <v>44255</v>
      </c>
      <c r="J204" s="102">
        <v>120</v>
      </c>
      <c r="K204" s="109">
        <v>38.869999999999997</v>
      </c>
    </row>
    <row r="205" spans="1:11" x14ac:dyDescent="0.25">
      <c r="A205" s="102">
        <v>208</v>
      </c>
      <c r="B205" s="103">
        <v>43836</v>
      </c>
      <c r="C205" s="104" t="s">
        <v>4600</v>
      </c>
      <c r="D205" s="105" t="s">
        <v>4601</v>
      </c>
      <c r="E205" s="106" t="s">
        <v>543</v>
      </c>
      <c r="F205" s="107" t="s">
        <v>544</v>
      </c>
      <c r="G205" s="106"/>
      <c r="H205" s="106"/>
      <c r="I205" s="108">
        <v>44104</v>
      </c>
      <c r="J205" s="102">
        <v>48</v>
      </c>
      <c r="K205" s="109">
        <v>7.5</v>
      </c>
    </row>
    <row r="206" spans="1:11" x14ac:dyDescent="0.25">
      <c r="A206" s="102">
        <v>209</v>
      </c>
      <c r="B206" s="103">
        <v>43836</v>
      </c>
      <c r="C206" s="104" t="s">
        <v>4600</v>
      </c>
      <c r="D206" s="105" t="s">
        <v>4601</v>
      </c>
      <c r="E206" s="106" t="s">
        <v>543</v>
      </c>
      <c r="F206" s="107" t="s">
        <v>544</v>
      </c>
      <c r="G206" s="106"/>
      <c r="H206" s="106"/>
      <c r="I206" s="108">
        <v>44075</v>
      </c>
      <c r="J206" s="102">
        <v>23</v>
      </c>
      <c r="K206" s="109">
        <v>7.5</v>
      </c>
    </row>
    <row r="207" spans="1:11" x14ac:dyDescent="0.25">
      <c r="A207" s="102">
        <v>210</v>
      </c>
      <c r="B207" s="103">
        <v>43836</v>
      </c>
      <c r="C207" s="104" t="s">
        <v>4600</v>
      </c>
      <c r="D207" s="105" t="s">
        <v>4601</v>
      </c>
      <c r="E207" s="106" t="s">
        <v>543</v>
      </c>
      <c r="F207" s="107" t="s">
        <v>544</v>
      </c>
      <c r="G207" s="106"/>
      <c r="H207" s="106"/>
      <c r="I207" s="108">
        <v>44165</v>
      </c>
      <c r="J207" s="102">
        <v>96</v>
      </c>
      <c r="K207" s="109">
        <v>7.5</v>
      </c>
    </row>
    <row r="208" spans="1:11" x14ac:dyDescent="0.25">
      <c r="A208" s="102">
        <v>211</v>
      </c>
      <c r="B208" s="103">
        <v>43836</v>
      </c>
      <c r="C208" s="104" t="s">
        <v>4600</v>
      </c>
      <c r="D208" s="105" t="s">
        <v>4601</v>
      </c>
      <c r="E208" s="106" t="s">
        <v>547</v>
      </c>
      <c r="F208" s="107" t="s">
        <v>548</v>
      </c>
      <c r="G208" s="106"/>
      <c r="H208" s="106"/>
      <c r="I208" s="108">
        <v>44255</v>
      </c>
      <c r="J208" s="102">
        <v>136</v>
      </c>
      <c r="K208" s="109">
        <v>41.62</v>
      </c>
    </row>
    <row r="209" spans="1:11" x14ac:dyDescent="0.25">
      <c r="A209" s="102">
        <v>212</v>
      </c>
      <c r="B209" s="103">
        <v>43836</v>
      </c>
      <c r="C209" s="104" t="s">
        <v>4600</v>
      </c>
      <c r="D209" s="105" t="s">
        <v>4601</v>
      </c>
      <c r="E209" s="106" t="s">
        <v>547</v>
      </c>
      <c r="F209" s="107" t="s">
        <v>548</v>
      </c>
      <c r="G209" s="106"/>
      <c r="H209" s="106"/>
      <c r="I209" s="108">
        <v>44228</v>
      </c>
      <c r="J209" s="102">
        <v>7.6</v>
      </c>
      <c r="K209" s="109">
        <v>41.62</v>
      </c>
    </row>
    <row r="210" spans="1:11" x14ac:dyDescent="0.25">
      <c r="A210" s="102">
        <v>213</v>
      </c>
      <c r="B210" s="103">
        <v>43836</v>
      </c>
      <c r="C210" s="104" t="s">
        <v>4600</v>
      </c>
      <c r="D210" s="105" t="s">
        <v>4601</v>
      </c>
      <c r="E210" s="106" t="s">
        <v>549</v>
      </c>
      <c r="F210" s="107" t="s">
        <v>550</v>
      </c>
      <c r="G210" s="106"/>
      <c r="H210" s="106"/>
      <c r="I210" s="108">
        <v>44255</v>
      </c>
      <c r="J210" s="102">
        <v>0.93</v>
      </c>
      <c r="K210" s="109">
        <v>39.729999999999997</v>
      </c>
    </row>
    <row r="211" spans="1:11" x14ac:dyDescent="0.25">
      <c r="A211" s="102">
        <v>214</v>
      </c>
      <c r="B211" s="103">
        <v>43836</v>
      </c>
      <c r="C211" s="104" t="s">
        <v>4600</v>
      </c>
      <c r="D211" s="105" t="s">
        <v>4601</v>
      </c>
      <c r="E211" s="106" t="s">
        <v>549</v>
      </c>
      <c r="F211" s="107" t="s">
        <v>550</v>
      </c>
      <c r="G211" s="106"/>
      <c r="H211" s="106"/>
      <c r="I211" s="108">
        <v>44255</v>
      </c>
      <c r="J211" s="102">
        <v>41</v>
      </c>
      <c r="K211" s="109">
        <v>39.729999999999997</v>
      </c>
    </row>
    <row r="212" spans="1:11" x14ac:dyDescent="0.25">
      <c r="A212" s="102">
        <v>215</v>
      </c>
      <c r="B212" s="103">
        <v>43836</v>
      </c>
      <c r="C212" s="104" t="s">
        <v>4600</v>
      </c>
      <c r="D212" s="105" t="s">
        <v>4601</v>
      </c>
      <c r="E212" s="106" t="s">
        <v>549</v>
      </c>
      <c r="F212" s="107" t="s">
        <v>550</v>
      </c>
      <c r="G212" s="106"/>
      <c r="H212" s="106"/>
      <c r="I212" s="108">
        <v>44229</v>
      </c>
      <c r="J212" s="102">
        <v>40</v>
      </c>
      <c r="K212" s="109">
        <v>39.729999999999997</v>
      </c>
    </row>
    <row r="213" spans="1:11" x14ac:dyDescent="0.25">
      <c r="A213" s="102">
        <v>216</v>
      </c>
      <c r="B213" s="103">
        <v>43836</v>
      </c>
      <c r="C213" s="104" t="s">
        <v>4600</v>
      </c>
      <c r="D213" s="105" t="s">
        <v>4601</v>
      </c>
      <c r="E213" s="106" t="s">
        <v>549</v>
      </c>
      <c r="F213" s="107" t="s">
        <v>550</v>
      </c>
      <c r="G213" s="106"/>
      <c r="H213" s="106"/>
      <c r="I213" s="108">
        <v>44255</v>
      </c>
      <c r="J213" s="102">
        <v>36</v>
      </c>
      <c r="K213" s="109">
        <v>39.729999999999997</v>
      </c>
    </row>
    <row r="214" spans="1:11" x14ac:dyDescent="0.25">
      <c r="A214" s="102">
        <v>217</v>
      </c>
      <c r="B214" s="103">
        <v>43836</v>
      </c>
      <c r="C214" s="104" t="s">
        <v>4600</v>
      </c>
      <c r="D214" s="105" t="s">
        <v>4601</v>
      </c>
      <c r="E214" s="106" t="s">
        <v>551</v>
      </c>
      <c r="F214" s="107" t="s">
        <v>552</v>
      </c>
      <c r="G214" s="106"/>
      <c r="H214" s="106"/>
      <c r="I214" s="108">
        <v>44255</v>
      </c>
      <c r="J214" s="102">
        <v>7</v>
      </c>
      <c r="K214" s="109">
        <v>1</v>
      </c>
    </row>
    <row r="215" spans="1:11" x14ac:dyDescent="0.25">
      <c r="A215" s="102">
        <v>218</v>
      </c>
      <c r="B215" s="103">
        <v>43836</v>
      </c>
      <c r="C215" s="104" t="s">
        <v>4600</v>
      </c>
      <c r="D215" s="105" t="s">
        <v>4601</v>
      </c>
      <c r="E215" s="106" t="s">
        <v>551</v>
      </c>
      <c r="F215" s="107" t="s">
        <v>552</v>
      </c>
      <c r="G215" s="106"/>
      <c r="H215" s="106"/>
      <c r="I215" s="108">
        <v>44255</v>
      </c>
      <c r="J215" s="102">
        <v>0.33</v>
      </c>
      <c r="K215" s="109">
        <v>1</v>
      </c>
    </row>
    <row r="216" spans="1:11" x14ac:dyDescent="0.25">
      <c r="A216" s="102">
        <v>219</v>
      </c>
      <c r="B216" s="103">
        <v>43836</v>
      </c>
      <c r="C216" s="104" t="s">
        <v>4600</v>
      </c>
      <c r="D216" s="105" t="s">
        <v>4601</v>
      </c>
      <c r="E216" s="106" t="s">
        <v>553</v>
      </c>
      <c r="F216" s="107" t="s">
        <v>554</v>
      </c>
      <c r="G216" s="106"/>
      <c r="H216" s="106"/>
      <c r="I216" s="108">
        <v>44255</v>
      </c>
      <c r="J216" s="102">
        <v>7</v>
      </c>
      <c r="K216" s="109">
        <v>49.95</v>
      </c>
    </row>
    <row r="217" spans="1:11" x14ac:dyDescent="0.25">
      <c r="A217" s="102">
        <v>220</v>
      </c>
      <c r="B217" s="103">
        <v>43836</v>
      </c>
      <c r="C217" s="104" t="s">
        <v>4600</v>
      </c>
      <c r="D217" s="105" t="s">
        <v>4601</v>
      </c>
      <c r="E217" s="106" t="s">
        <v>553</v>
      </c>
      <c r="F217" s="107" t="s">
        <v>554</v>
      </c>
      <c r="G217" s="106"/>
      <c r="H217" s="106"/>
      <c r="I217" s="108">
        <v>44255</v>
      </c>
      <c r="J217" s="102">
        <v>0.96</v>
      </c>
      <c r="K217" s="109">
        <v>49.95</v>
      </c>
    </row>
    <row r="218" spans="1:11" x14ac:dyDescent="0.25">
      <c r="A218" s="102">
        <v>221</v>
      </c>
      <c r="B218" s="103">
        <v>43836</v>
      </c>
      <c r="C218" s="104" t="s">
        <v>4600</v>
      </c>
      <c r="D218" s="105" t="s">
        <v>4601</v>
      </c>
      <c r="E218" s="106" t="s">
        <v>557</v>
      </c>
      <c r="F218" s="107" t="s">
        <v>558</v>
      </c>
      <c r="G218" s="106"/>
      <c r="H218" s="106"/>
      <c r="I218" s="108">
        <v>44075</v>
      </c>
      <c r="J218" s="102">
        <v>16</v>
      </c>
      <c r="K218" s="109">
        <v>10.08</v>
      </c>
    </row>
    <row r="219" spans="1:11" x14ac:dyDescent="0.25">
      <c r="A219" s="102">
        <v>222</v>
      </c>
      <c r="B219" s="103">
        <v>43836</v>
      </c>
      <c r="C219" s="104" t="s">
        <v>4600</v>
      </c>
      <c r="D219" s="105" t="s">
        <v>4601</v>
      </c>
      <c r="E219" s="106" t="s">
        <v>559</v>
      </c>
      <c r="F219" s="107" t="s">
        <v>560</v>
      </c>
      <c r="G219" s="106"/>
      <c r="H219" s="106"/>
      <c r="I219" s="108">
        <v>44197</v>
      </c>
      <c r="J219" s="102">
        <v>91</v>
      </c>
      <c r="K219" s="109">
        <v>4.9800000000000004</v>
      </c>
    </row>
    <row r="220" spans="1:11" x14ac:dyDescent="0.25">
      <c r="A220" s="102">
        <v>223</v>
      </c>
      <c r="B220" s="103">
        <v>43836</v>
      </c>
      <c r="C220" s="104" t="s">
        <v>4600</v>
      </c>
      <c r="D220" s="105" t="s">
        <v>4601</v>
      </c>
      <c r="E220" s="106" t="s">
        <v>559</v>
      </c>
      <c r="F220" s="107" t="s">
        <v>560</v>
      </c>
      <c r="G220" s="106"/>
      <c r="H220" s="106"/>
      <c r="I220" s="108">
        <v>44197</v>
      </c>
      <c r="J220" s="102">
        <v>0.67</v>
      </c>
      <c r="K220" s="109">
        <v>4.9800000000000004</v>
      </c>
    </row>
    <row r="221" spans="1:11" x14ac:dyDescent="0.25">
      <c r="A221" s="102">
        <v>224</v>
      </c>
      <c r="B221" s="103">
        <v>43836</v>
      </c>
      <c r="C221" s="104" t="s">
        <v>4600</v>
      </c>
      <c r="D221" s="105" t="s">
        <v>4601</v>
      </c>
      <c r="E221" s="106" t="s">
        <v>559</v>
      </c>
      <c r="F221" s="107" t="s">
        <v>560</v>
      </c>
      <c r="G221" s="106"/>
      <c r="H221" s="106"/>
      <c r="I221" s="108">
        <v>44226</v>
      </c>
      <c r="J221" s="102">
        <v>504</v>
      </c>
      <c r="K221" s="109">
        <v>4.9800000000000004</v>
      </c>
    </row>
    <row r="222" spans="1:11" x14ac:dyDescent="0.25">
      <c r="A222" s="102">
        <v>225</v>
      </c>
      <c r="B222" s="103">
        <v>43836</v>
      </c>
      <c r="C222" s="104" t="s">
        <v>4600</v>
      </c>
      <c r="D222" s="105" t="s">
        <v>4601</v>
      </c>
      <c r="E222" s="106" t="s">
        <v>563</v>
      </c>
      <c r="F222" s="107" t="s">
        <v>564</v>
      </c>
      <c r="G222" s="106"/>
      <c r="H222" s="106"/>
      <c r="I222" s="108">
        <v>44525</v>
      </c>
      <c r="J222" s="102">
        <v>19</v>
      </c>
      <c r="K222" s="109">
        <v>1</v>
      </c>
    </row>
    <row r="223" spans="1:11" x14ac:dyDescent="0.25">
      <c r="A223" s="102">
        <v>226</v>
      </c>
      <c r="B223" s="103">
        <v>43836</v>
      </c>
      <c r="C223" s="104" t="s">
        <v>4600</v>
      </c>
      <c r="D223" s="105" t="s">
        <v>4601</v>
      </c>
      <c r="E223" s="106" t="s">
        <v>563</v>
      </c>
      <c r="F223" s="107" t="s">
        <v>564</v>
      </c>
      <c r="G223" s="106"/>
      <c r="H223" s="106"/>
      <c r="I223" s="108">
        <v>44525</v>
      </c>
      <c r="J223" s="102">
        <v>0.33</v>
      </c>
      <c r="K223" s="109">
        <v>1</v>
      </c>
    </row>
    <row r="224" spans="1:11" x14ac:dyDescent="0.25">
      <c r="A224" s="102">
        <v>227</v>
      </c>
      <c r="B224" s="103">
        <v>43836</v>
      </c>
      <c r="C224" s="104" t="s">
        <v>4600</v>
      </c>
      <c r="D224" s="105" t="s">
        <v>4601</v>
      </c>
      <c r="E224" s="106" t="s">
        <v>563</v>
      </c>
      <c r="F224" s="107" t="s">
        <v>564</v>
      </c>
      <c r="G224" s="106"/>
      <c r="H224" s="106"/>
      <c r="I224" s="108">
        <v>44525</v>
      </c>
      <c r="J224" s="102">
        <v>270</v>
      </c>
      <c r="K224" s="109">
        <v>1</v>
      </c>
    </row>
    <row r="225" spans="1:11" x14ac:dyDescent="0.25">
      <c r="A225" s="102">
        <v>228</v>
      </c>
      <c r="B225" s="103">
        <v>43836</v>
      </c>
      <c r="C225" s="104" t="s">
        <v>4600</v>
      </c>
      <c r="D225" s="105" t="s">
        <v>4601</v>
      </c>
      <c r="E225" s="106" t="s">
        <v>565</v>
      </c>
      <c r="F225" s="107" t="s">
        <v>566</v>
      </c>
      <c r="G225" s="106"/>
      <c r="H225" s="106"/>
      <c r="I225" s="108">
        <v>44227</v>
      </c>
      <c r="J225" s="102">
        <v>2</v>
      </c>
      <c r="K225" s="109">
        <v>7.8</v>
      </c>
    </row>
    <row r="226" spans="1:11" x14ac:dyDescent="0.25">
      <c r="A226" s="102">
        <v>229</v>
      </c>
      <c r="B226" s="103">
        <v>43836</v>
      </c>
      <c r="C226" s="104" t="s">
        <v>4600</v>
      </c>
      <c r="D226" s="105" t="s">
        <v>4601</v>
      </c>
      <c r="E226" s="106" t="s">
        <v>565</v>
      </c>
      <c r="F226" s="107" t="s">
        <v>566</v>
      </c>
      <c r="G226" s="106"/>
      <c r="H226" s="106"/>
      <c r="I226" s="108">
        <v>44227</v>
      </c>
      <c r="J226" s="102">
        <v>96</v>
      </c>
      <c r="K226" s="109">
        <v>7.8</v>
      </c>
    </row>
    <row r="227" spans="1:11" x14ac:dyDescent="0.25">
      <c r="A227" s="102">
        <v>230</v>
      </c>
      <c r="B227" s="103">
        <v>43836</v>
      </c>
      <c r="C227" s="104" t="s">
        <v>4600</v>
      </c>
      <c r="D227" s="105" t="s">
        <v>4601</v>
      </c>
      <c r="E227" s="106" t="s">
        <v>565</v>
      </c>
      <c r="F227" s="107" t="s">
        <v>566</v>
      </c>
      <c r="G227" s="106"/>
      <c r="H227" s="106"/>
      <c r="I227" s="108">
        <v>44316</v>
      </c>
      <c r="J227" s="102">
        <v>176</v>
      </c>
      <c r="K227" s="109">
        <v>7.8</v>
      </c>
    </row>
    <row r="228" spans="1:11" x14ac:dyDescent="0.25">
      <c r="A228" s="102">
        <v>231</v>
      </c>
      <c r="B228" s="103">
        <v>43836</v>
      </c>
      <c r="C228" s="104" t="s">
        <v>4600</v>
      </c>
      <c r="D228" s="105" t="s">
        <v>4601</v>
      </c>
      <c r="E228" s="106" t="s">
        <v>567</v>
      </c>
      <c r="F228" s="107" t="s">
        <v>568</v>
      </c>
      <c r="G228" s="106"/>
      <c r="H228" s="106"/>
      <c r="I228" s="108">
        <v>44255</v>
      </c>
      <c r="J228" s="102">
        <v>59</v>
      </c>
      <c r="K228" s="109">
        <v>10.56</v>
      </c>
    </row>
    <row r="229" spans="1:11" x14ac:dyDescent="0.25">
      <c r="A229" s="102">
        <v>232</v>
      </c>
      <c r="B229" s="103">
        <v>43836</v>
      </c>
      <c r="C229" s="104" t="s">
        <v>4600</v>
      </c>
      <c r="D229" s="105" t="s">
        <v>4601</v>
      </c>
      <c r="E229" s="106" t="s">
        <v>567</v>
      </c>
      <c r="F229" s="107" t="s">
        <v>568</v>
      </c>
      <c r="G229" s="106"/>
      <c r="H229" s="106"/>
      <c r="I229" s="108">
        <v>44228</v>
      </c>
      <c r="J229" s="102">
        <v>0.63</v>
      </c>
      <c r="K229" s="109">
        <v>10.56</v>
      </c>
    </row>
    <row r="230" spans="1:11" x14ac:dyDescent="0.25">
      <c r="A230" s="102">
        <v>233</v>
      </c>
      <c r="B230" s="103">
        <v>43836</v>
      </c>
      <c r="C230" s="104" t="s">
        <v>4600</v>
      </c>
      <c r="D230" s="105" t="s">
        <v>4601</v>
      </c>
      <c r="E230" s="106" t="s">
        <v>569</v>
      </c>
      <c r="F230" s="107" t="s">
        <v>570</v>
      </c>
      <c r="G230" s="106"/>
      <c r="H230" s="106"/>
      <c r="I230" s="108">
        <v>44255</v>
      </c>
      <c r="J230" s="102">
        <v>106</v>
      </c>
      <c r="K230" s="109">
        <v>1</v>
      </c>
    </row>
    <row r="231" spans="1:11" x14ac:dyDescent="0.25">
      <c r="A231" s="102">
        <v>234</v>
      </c>
      <c r="B231" s="103">
        <v>43836</v>
      </c>
      <c r="C231" s="104" t="s">
        <v>4600</v>
      </c>
      <c r="D231" s="105" t="s">
        <v>4601</v>
      </c>
      <c r="E231" s="106" t="s">
        <v>569</v>
      </c>
      <c r="F231" s="107" t="s">
        <v>570</v>
      </c>
      <c r="G231" s="106"/>
      <c r="H231" s="106"/>
      <c r="I231" s="108">
        <v>44255</v>
      </c>
      <c r="J231" s="102">
        <v>98</v>
      </c>
      <c r="K231" s="109">
        <v>1</v>
      </c>
    </row>
    <row r="232" spans="1:11" x14ac:dyDescent="0.25">
      <c r="A232" s="102">
        <v>235</v>
      </c>
      <c r="B232" s="103">
        <v>43836</v>
      </c>
      <c r="C232" s="104" t="s">
        <v>4600</v>
      </c>
      <c r="D232" s="105" t="s">
        <v>4601</v>
      </c>
      <c r="E232" s="106" t="s">
        <v>569</v>
      </c>
      <c r="F232" s="107" t="s">
        <v>570</v>
      </c>
      <c r="G232" s="106"/>
      <c r="H232" s="106"/>
      <c r="I232" s="108">
        <v>44286</v>
      </c>
      <c r="J232" s="102">
        <v>840</v>
      </c>
      <c r="K232" s="109">
        <v>1</v>
      </c>
    </row>
    <row r="233" spans="1:11" x14ac:dyDescent="0.25">
      <c r="A233" s="102">
        <v>236</v>
      </c>
      <c r="B233" s="103">
        <v>43836</v>
      </c>
      <c r="C233" s="104" t="s">
        <v>4600</v>
      </c>
      <c r="D233" s="105" t="s">
        <v>4601</v>
      </c>
      <c r="E233" s="106" t="s">
        <v>571</v>
      </c>
      <c r="F233" s="107" t="s">
        <v>572</v>
      </c>
      <c r="G233" s="106"/>
      <c r="H233" s="106"/>
      <c r="I233" s="108">
        <v>44134</v>
      </c>
      <c r="J233" s="102">
        <v>195</v>
      </c>
      <c r="K233" s="109">
        <v>6.48</v>
      </c>
    </row>
    <row r="234" spans="1:11" x14ac:dyDescent="0.25">
      <c r="A234" s="102">
        <v>237</v>
      </c>
      <c r="B234" s="103">
        <v>43836</v>
      </c>
      <c r="C234" s="104" t="s">
        <v>4600</v>
      </c>
      <c r="D234" s="105" t="s">
        <v>4601</v>
      </c>
      <c r="E234" s="106" t="s">
        <v>571</v>
      </c>
      <c r="F234" s="107" t="s">
        <v>572</v>
      </c>
      <c r="G234" s="106"/>
      <c r="H234" s="106"/>
      <c r="I234" s="108">
        <v>44134</v>
      </c>
      <c r="J234" s="102">
        <v>195</v>
      </c>
      <c r="K234" s="109">
        <v>6.48</v>
      </c>
    </row>
    <row r="235" spans="1:11" x14ac:dyDescent="0.25">
      <c r="A235" s="102">
        <v>238</v>
      </c>
      <c r="B235" s="103">
        <v>43836</v>
      </c>
      <c r="C235" s="104" t="s">
        <v>4600</v>
      </c>
      <c r="D235" s="105" t="s">
        <v>4601</v>
      </c>
      <c r="E235" s="106" t="s">
        <v>577</v>
      </c>
      <c r="F235" s="107" t="s">
        <v>578</v>
      </c>
      <c r="G235" s="106"/>
      <c r="H235" s="106"/>
      <c r="I235" s="108">
        <v>44105</v>
      </c>
      <c r="J235" s="102">
        <v>8</v>
      </c>
      <c r="K235" s="109">
        <v>1</v>
      </c>
    </row>
    <row r="236" spans="1:11" x14ac:dyDescent="0.25">
      <c r="A236" s="102">
        <v>239</v>
      </c>
      <c r="B236" s="103">
        <v>43836</v>
      </c>
      <c r="C236" s="104" t="s">
        <v>4600</v>
      </c>
      <c r="D236" s="105" t="s">
        <v>4601</v>
      </c>
      <c r="E236" s="106" t="s">
        <v>579</v>
      </c>
      <c r="F236" s="107" t="s">
        <v>580</v>
      </c>
      <c r="G236" s="106"/>
      <c r="H236" s="106"/>
      <c r="I236" s="108">
        <v>44105</v>
      </c>
      <c r="J236" s="102">
        <v>75</v>
      </c>
      <c r="K236" s="109">
        <v>1</v>
      </c>
    </row>
    <row r="237" spans="1:11" x14ac:dyDescent="0.25">
      <c r="A237" s="102">
        <v>240</v>
      </c>
      <c r="B237" s="103">
        <v>43836</v>
      </c>
      <c r="C237" s="104" t="s">
        <v>4600</v>
      </c>
      <c r="D237" s="105" t="s">
        <v>4601</v>
      </c>
      <c r="E237" s="106" t="s">
        <v>581</v>
      </c>
      <c r="F237" s="107" t="s">
        <v>582</v>
      </c>
      <c r="G237" s="106"/>
      <c r="H237" s="106"/>
      <c r="I237" s="108">
        <v>44105</v>
      </c>
      <c r="J237" s="102">
        <v>13</v>
      </c>
      <c r="K237" s="109">
        <v>1</v>
      </c>
    </row>
    <row r="238" spans="1:11" x14ac:dyDescent="0.25">
      <c r="A238" s="102">
        <v>241</v>
      </c>
      <c r="B238" s="103">
        <v>43836</v>
      </c>
      <c r="C238" s="104" t="s">
        <v>4600</v>
      </c>
      <c r="D238" s="105" t="s">
        <v>4601</v>
      </c>
      <c r="E238" s="106" t="s">
        <v>583</v>
      </c>
      <c r="F238" s="107" t="s">
        <v>584</v>
      </c>
      <c r="G238" s="106"/>
      <c r="H238" s="106"/>
      <c r="I238" s="108">
        <v>44105</v>
      </c>
      <c r="J238" s="102">
        <v>40</v>
      </c>
      <c r="K238" s="109">
        <v>1</v>
      </c>
    </row>
    <row r="239" spans="1:11" x14ac:dyDescent="0.25">
      <c r="A239" s="102">
        <v>242</v>
      </c>
      <c r="B239" s="103">
        <v>43836</v>
      </c>
      <c r="C239" s="104" t="s">
        <v>4600</v>
      </c>
      <c r="D239" s="105" t="s">
        <v>4601</v>
      </c>
      <c r="E239" s="106" t="s">
        <v>591</v>
      </c>
      <c r="F239" s="107" t="s">
        <v>592</v>
      </c>
      <c r="G239" s="106"/>
      <c r="H239" s="106"/>
      <c r="I239" s="108">
        <v>44255</v>
      </c>
      <c r="J239" s="102">
        <v>144</v>
      </c>
      <c r="K239" s="109">
        <v>12.75</v>
      </c>
    </row>
    <row r="240" spans="1:11" x14ac:dyDescent="0.25">
      <c r="A240" s="102">
        <v>243</v>
      </c>
      <c r="B240" s="103">
        <v>43836</v>
      </c>
      <c r="C240" s="104" t="s">
        <v>4600</v>
      </c>
      <c r="D240" s="105" t="s">
        <v>4601</v>
      </c>
      <c r="E240" s="106" t="s">
        <v>591</v>
      </c>
      <c r="F240" s="107" t="s">
        <v>592</v>
      </c>
      <c r="G240" s="106"/>
      <c r="H240" s="106"/>
      <c r="I240" s="108">
        <v>44255</v>
      </c>
      <c r="J240" s="102">
        <v>37</v>
      </c>
      <c r="K240" s="109">
        <v>12.75</v>
      </c>
    </row>
    <row r="241" spans="1:11" x14ac:dyDescent="0.25">
      <c r="A241" s="102">
        <v>244</v>
      </c>
      <c r="B241" s="103">
        <v>43836</v>
      </c>
      <c r="C241" s="104" t="s">
        <v>4600</v>
      </c>
      <c r="D241" s="105" t="s">
        <v>4601</v>
      </c>
      <c r="E241" s="106" t="s">
        <v>591</v>
      </c>
      <c r="F241" s="107" t="s">
        <v>592</v>
      </c>
      <c r="G241" s="106"/>
      <c r="H241" s="106"/>
      <c r="I241" s="108">
        <v>44255</v>
      </c>
      <c r="J241" s="102">
        <v>336</v>
      </c>
      <c r="K241" s="109">
        <v>12.75</v>
      </c>
    </row>
    <row r="242" spans="1:11" x14ac:dyDescent="0.25">
      <c r="A242" s="102">
        <v>245</v>
      </c>
      <c r="B242" s="103">
        <v>43836</v>
      </c>
      <c r="C242" s="104" t="s">
        <v>4600</v>
      </c>
      <c r="D242" s="105" t="s">
        <v>4601</v>
      </c>
      <c r="E242" s="106" t="s">
        <v>593</v>
      </c>
      <c r="F242" s="107" t="s">
        <v>594</v>
      </c>
      <c r="G242" s="106"/>
      <c r="H242" s="106"/>
      <c r="I242" s="108">
        <v>44104</v>
      </c>
      <c r="J242" s="102">
        <v>48</v>
      </c>
      <c r="K242" s="109">
        <v>10.14</v>
      </c>
    </row>
    <row r="243" spans="1:11" x14ac:dyDescent="0.25">
      <c r="A243" s="102">
        <v>246</v>
      </c>
      <c r="B243" s="103">
        <v>43836</v>
      </c>
      <c r="C243" s="104" t="s">
        <v>4600</v>
      </c>
      <c r="D243" s="105" t="s">
        <v>4601</v>
      </c>
      <c r="E243" s="106" t="s">
        <v>593</v>
      </c>
      <c r="F243" s="107" t="s">
        <v>594</v>
      </c>
      <c r="G243" s="106"/>
      <c r="H243" s="106"/>
      <c r="I243" s="108">
        <v>44104</v>
      </c>
      <c r="J243" s="102">
        <v>7</v>
      </c>
      <c r="K243" s="109">
        <v>10.14</v>
      </c>
    </row>
    <row r="244" spans="1:11" x14ac:dyDescent="0.25">
      <c r="A244" s="102">
        <v>247</v>
      </c>
      <c r="B244" s="103">
        <v>43836</v>
      </c>
      <c r="C244" s="104" t="s">
        <v>4600</v>
      </c>
      <c r="D244" s="105" t="s">
        <v>4601</v>
      </c>
      <c r="E244" s="106" t="s">
        <v>593</v>
      </c>
      <c r="F244" s="107" t="s">
        <v>594</v>
      </c>
      <c r="G244" s="106"/>
      <c r="H244" s="106"/>
      <c r="I244" s="108">
        <v>44075</v>
      </c>
      <c r="J244" s="102">
        <v>0.33</v>
      </c>
      <c r="K244" s="109">
        <v>10.14</v>
      </c>
    </row>
    <row r="245" spans="1:11" x14ac:dyDescent="0.25">
      <c r="A245" s="102">
        <v>248</v>
      </c>
      <c r="B245" s="103">
        <v>43836</v>
      </c>
      <c r="C245" s="104" t="s">
        <v>4600</v>
      </c>
      <c r="D245" s="105" t="s">
        <v>4601</v>
      </c>
      <c r="E245" s="106" t="s">
        <v>595</v>
      </c>
      <c r="F245" s="107" t="s">
        <v>596</v>
      </c>
      <c r="G245" s="106"/>
      <c r="H245" s="106"/>
      <c r="I245" s="108">
        <v>44104</v>
      </c>
      <c r="J245" s="102">
        <v>136</v>
      </c>
      <c r="K245" s="109">
        <v>1</v>
      </c>
    </row>
    <row r="246" spans="1:11" x14ac:dyDescent="0.25">
      <c r="A246" s="102">
        <v>249</v>
      </c>
      <c r="B246" s="103">
        <v>43836</v>
      </c>
      <c r="C246" s="104" t="s">
        <v>4600</v>
      </c>
      <c r="D246" s="105" t="s">
        <v>4601</v>
      </c>
      <c r="E246" s="106" t="s">
        <v>595</v>
      </c>
      <c r="F246" s="107" t="s">
        <v>596</v>
      </c>
      <c r="G246" s="106"/>
      <c r="H246" s="106"/>
      <c r="I246" s="108">
        <v>44104</v>
      </c>
      <c r="J246" s="102">
        <v>11</v>
      </c>
      <c r="K246" s="109">
        <v>1</v>
      </c>
    </row>
    <row r="247" spans="1:11" x14ac:dyDescent="0.25">
      <c r="A247" s="102">
        <v>250</v>
      </c>
      <c r="B247" s="103">
        <v>43836</v>
      </c>
      <c r="C247" s="104" t="s">
        <v>4600</v>
      </c>
      <c r="D247" s="105" t="s">
        <v>4601</v>
      </c>
      <c r="E247" s="106" t="s">
        <v>595</v>
      </c>
      <c r="F247" s="107" t="s">
        <v>596</v>
      </c>
      <c r="G247" s="106"/>
      <c r="H247" s="106"/>
      <c r="I247" s="108">
        <v>44104</v>
      </c>
      <c r="J247" s="102">
        <v>0.83</v>
      </c>
      <c r="K247" s="109">
        <v>1</v>
      </c>
    </row>
    <row r="248" spans="1:11" x14ac:dyDescent="0.25">
      <c r="A248" s="102">
        <v>251</v>
      </c>
      <c r="B248" s="103">
        <v>43836</v>
      </c>
      <c r="C248" s="104" t="s">
        <v>4600</v>
      </c>
      <c r="D248" s="105" t="s">
        <v>4601</v>
      </c>
      <c r="E248" s="106" t="s">
        <v>597</v>
      </c>
      <c r="F248" s="107" t="s">
        <v>598</v>
      </c>
      <c r="G248" s="106"/>
      <c r="H248" s="106"/>
      <c r="I248" s="108">
        <v>44104</v>
      </c>
      <c r="J248" s="102">
        <v>20</v>
      </c>
      <c r="K248" s="109">
        <v>1.3</v>
      </c>
    </row>
    <row r="249" spans="1:11" x14ac:dyDescent="0.25">
      <c r="A249" s="102">
        <v>252</v>
      </c>
      <c r="B249" s="103">
        <v>43836</v>
      </c>
      <c r="C249" s="104" t="s">
        <v>4600</v>
      </c>
      <c r="D249" s="105" t="s">
        <v>4601</v>
      </c>
      <c r="E249" s="106" t="s">
        <v>597</v>
      </c>
      <c r="F249" s="107" t="s">
        <v>598</v>
      </c>
      <c r="G249" s="106"/>
      <c r="H249" s="106"/>
      <c r="I249" s="108">
        <v>44075</v>
      </c>
      <c r="J249" s="102">
        <v>3</v>
      </c>
      <c r="K249" s="109">
        <v>1.3</v>
      </c>
    </row>
    <row r="250" spans="1:11" x14ac:dyDescent="0.25">
      <c r="A250" s="102">
        <v>253</v>
      </c>
      <c r="B250" s="103">
        <v>43836</v>
      </c>
      <c r="C250" s="104" t="s">
        <v>4600</v>
      </c>
      <c r="D250" s="105" t="s">
        <v>4601</v>
      </c>
      <c r="E250" s="106" t="s">
        <v>597</v>
      </c>
      <c r="F250" s="107" t="s">
        <v>598</v>
      </c>
      <c r="G250" s="106"/>
      <c r="H250" s="106"/>
      <c r="I250" s="108">
        <v>44075</v>
      </c>
      <c r="J250" s="102">
        <v>0.67</v>
      </c>
      <c r="K250" s="109">
        <v>1</v>
      </c>
    </row>
    <row r="251" spans="1:11" x14ac:dyDescent="0.25">
      <c r="A251" s="102">
        <v>254</v>
      </c>
      <c r="B251" s="103">
        <v>43836</v>
      </c>
      <c r="C251" s="104" t="s">
        <v>4600</v>
      </c>
      <c r="D251" s="105" t="s">
        <v>4601</v>
      </c>
      <c r="E251" s="106" t="s">
        <v>599</v>
      </c>
      <c r="F251" s="107" t="s">
        <v>600</v>
      </c>
      <c r="G251" s="106"/>
      <c r="H251" s="106"/>
      <c r="I251" s="108">
        <v>44227</v>
      </c>
      <c r="J251" s="102">
        <v>1</v>
      </c>
      <c r="K251" s="109">
        <v>23.89</v>
      </c>
    </row>
    <row r="252" spans="1:11" x14ac:dyDescent="0.25">
      <c r="A252" s="102">
        <v>255</v>
      </c>
      <c r="B252" s="103">
        <v>43836</v>
      </c>
      <c r="C252" s="104" t="s">
        <v>4600</v>
      </c>
      <c r="D252" s="105" t="s">
        <v>4601</v>
      </c>
      <c r="E252" s="106" t="s">
        <v>609</v>
      </c>
      <c r="F252" s="107" t="s">
        <v>610</v>
      </c>
      <c r="G252" s="106"/>
      <c r="H252" s="106"/>
      <c r="I252" s="108">
        <v>44439</v>
      </c>
      <c r="J252" s="102">
        <v>240</v>
      </c>
      <c r="K252" s="109">
        <v>13</v>
      </c>
    </row>
    <row r="253" spans="1:11" x14ac:dyDescent="0.25">
      <c r="A253" s="102">
        <v>256</v>
      </c>
      <c r="B253" s="103">
        <v>43836</v>
      </c>
      <c r="C253" s="104" t="s">
        <v>4600</v>
      </c>
      <c r="D253" s="105" t="s">
        <v>4601</v>
      </c>
      <c r="E253" s="106" t="s">
        <v>609</v>
      </c>
      <c r="F253" s="107" t="s">
        <v>610</v>
      </c>
      <c r="G253" s="106"/>
      <c r="H253" s="106"/>
      <c r="I253" s="108">
        <v>44089</v>
      </c>
      <c r="J253" s="102">
        <v>240</v>
      </c>
      <c r="K253" s="109">
        <v>13</v>
      </c>
    </row>
    <row r="254" spans="1:11" x14ac:dyDescent="0.25">
      <c r="A254" s="102">
        <v>257</v>
      </c>
      <c r="B254" s="103">
        <v>43836</v>
      </c>
      <c r="C254" s="104" t="s">
        <v>4600</v>
      </c>
      <c r="D254" s="105" t="s">
        <v>4601</v>
      </c>
      <c r="E254" s="106" t="s">
        <v>609</v>
      </c>
      <c r="F254" s="107" t="s">
        <v>610</v>
      </c>
      <c r="G254" s="106"/>
      <c r="H254" s="106"/>
      <c r="I254" s="108">
        <v>44439</v>
      </c>
      <c r="J254" s="102">
        <v>160</v>
      </c>
      <c r="K254" s="109">
        <v>13</v>
      </c>
    </row>
    <row r="255" spans="1:11" x14ac:dyDescent="0.25">
      <c r="A255" s="102">
        <v>258</v>
      </c>
      <c r="B255" s="103">
        <v>43836</v>
      </c>
      <c r="C255" s="104" t="s">
        <v>4600</v>
      </c>
      <c r="D255" s="105" t="s">
        <v>4601</v>
      </c>
      <c r="E255" s="106" t="s">
        <v>615</v>
      </c>
      <c r="F255" s="107" t="s">
        <v>616</v>
      </c>
      <c r="G255" s="106"/>
      <c r="H255" s="106"/>
      <c r="I255" s="108">
        <v>44196</v>
      </c>
      <c r="J255" s="102">
        <v>1</v>
      </c>
      <c r="K255" s="109">
        <v>2.99</v>
      </c>
    </row>
    <row r="256" spans="1:11" x14ac:dyDescent="0.25">
      <c r="A256" s="102">
        <v>259</v>
      </c>
      <c r="B256" s="103">
        <v>43836</v>
      </c>
      <c r="C256" s="104" t="s">
        <v>4600</v>
      </c>
      <c r="D256" s="105" t="s">
        <v>4601</v>
      </c>
      <c r="E256" s="106" t="s">
        <v>617</v>
      </c>
      <c r="F256" s="107" t="s">
        <v>618</v>
      </c>
      <c r="G256" s="106"/>
      <c r="H256" s="106"/>
      <c r="I256" s="108">
        <v>44195</v>
      </c>
      <c r="J256" s="102">
        <v>30</v>
      </c>
      <c r="K256" s="109">
        <v>1</v>
      </c>
    </row>
    <row r="257" spans="1:11" x14ac:dyDescent="0.25">
      <c r="A257" s="102">
        <v>260</v>
      </c>
      <c r="B257" s="103">
        <v>43836</v>
      </c>
      <c r="C257" s="104" t="s">
        <v>4600</v>
      </c>
      <c r="D257" s="105" t="s">
        <v>4601</v>
      </c>
      <c r="E257" s="106" t="s">
        <v>619</v>
      </c>
      <c r="F257" s="107" t="s">
        <v>620</v>
      </c>
      <c r="G257" s="106"/>
      <c r="H257" s="106"/>
      <c r="I257" s="108">
        <v>44439</v>
      </c>
      <c r="J257" s="102">
        <v>4</v>
      </c>
      <c r="K257" s="109">
        <v>9</v>
      </c>
    </row>
    <row r="258" spans="1:11" x14ac:dyDescent="0.25">
      <c r="A258" s="102">
        <v>261</v>
      </c>
      <c r="B258" s="103">
        <v>43836</v>
      </c>
      <c r="C258" s="104" t="s">
        <v>4600</v>
      </c>
      <c r="D258" s="105" t="s">
        <v>4601</v>
      </c>
      <c r="E258" s="106" t="s">
        <v>619</v>
      </c>
      <c r="F258" s="107" t="s">
        <v>620</v>
      </c>
      <c r="G258" s="106"/>
      <c r="H258" s="106"/>
      <c r="I258" s="108">
        <v>44439</v>
      </c>
      <c r="J258" s="102">
        <v>0.42</v>
      </c>
      <c r="K258" s="109">
        <v>9</v>
      </c>
    </row>
    <row r="259" spans="1:11" x14ac:dyDescent="0.25">
      <c r="A259" s="102">
        <v>262</v>
      </c>
      <c r="B259" s="103">
        <v>43836</v>
      </c>
      <c r="C259" s="104" t="s">
        <v>4600</v>
      </c>
      <c r="D259" s="105" t="s">
        <v>4601</v>
      </c>
      <c r="E259" s="106" t="s">
        <v>621</v>
      </c>
      <c r="F259" s="107" t="s">
        <v>622</v>
      </c>
      <c r="G259" s="106"/>
      <c r="H259" s="106"/>
      <c r="I259" s="108">
        <v>44439</v>
      </c>
      <c r="J259" s="102">
        <v>19</v>
      </c>
      <c r="K259" s="109">
        <v>39.6</v>
      </c>
    </row>
    <row r="260" spans="1:11" x14ac:dyDescent="0.25">
      <c r="A260" s="102">
        <v>263</v>
      </c>
      <c r="B260" s="103">
        <v>43836</v>
      </c>
      <c r="C260" s="104" t="s">
        <v>4600</v>
      </c>
      <c r="D260" s="105" t="s">
        <v>4601</v>
      </c>
      <c r="E260" s="106" t="s">
        <v>621</v>
      </c>
      <c r="F260" s="107" t="s">
        <v>622</v>
      </c>
      <c r="G260" s="106"/>
      <c r="H260" s="106"/>
      <c r="I260" s="108">
        <v>44439</v>
      </c>
      <c r="J260" s="102">
        <v>0.75</v>
      </c>
      <c r="K260" s="109">
        <v>56.67</v>
      </c>
    </row>
    <row r="261" spans="1:11" x14ac:dyDescent="0.25">
      <c r="A261" s="102">
        <v>264</v>
      </c>
      <c r="B261" s="103">
        <v>43836</v>
      </c>
      <c r="C261" s="104" t="s">
        <v>4600</v>
      </c>
      <c r="D261" s="105" t="s">
        <v>4601</v>
      </c>
      <c r="E261" s="106" t="s">
        <v>623</v>
      </c>
      <c r="F261" s="107" t="s">
        <v>624</v>
      </c>
      <c r="G261" s="106"/>
      <c r="H261" s="106"/>
      <c r="I261" s="108">
        <v>44105</v>
      </c>
      <c r="J261" s="102">
        <v>69</v>
      </c>
      <c r="K261" s="109">
        <v>1</v>
      </c>
    </row>
    <row r="262" spans="1:11" x14ac:dyDescent="0.25">
      <c r="A262" s="102">
        <v>265</v>
      </c>
      <c r="B262" s="103">
        <v>43836</v>
      </c>
      <c r="C262" s="104" t="s">
        <v>4600</v>
      </c>
      <c r="D262" s="105" t="s">
        <v>4601</v>
      </c>
      <c r="E262" s="106" t="s">
        <v>623</v>
      </c>
      <c r="F262" s="107" t="s">
        <v>624</v>
      </c>
      <c r="G262" s="106"/>
      <c r="H262" s="106"/>
      <c r="I262" s="108">
        <v>44134</v>
      </c>
      <c r="J262" s="102">
        <v>50</v>
      </c>
      <c r="K262" s="109">
        <v>1</v>
      </c>
    </row>
    <row r="263" spans="1:11" x14ac:dyDescent="0.25">
      <c r="A263" s="102">
        <v>266</v>
      </c>
      <c r="B263" s="103">
        <v>43836</v>
      </c>
      <c r="C263" s="104" t="s">
        <v>4600</v>
      </c>
      <c r="D263" s="105" t="s">
        <v>4601</v>
      </c>
      <c r="E263" s="106" t="s">
        <v>625</v>
      </c>
      <c r="F263" s="107" t="s">
        <v>626</v>
      </c>
      <c r="G263" s="106"/>
      <c r="H263" s="106"/>
      <c r="I263" s="108">
        <v>44439</v>
      </c>
      <c r="J263" s="102">
        <v>12</v>
      </c>
      <c r="K263" s="109">
        <v>39.6</v>
      </c>
    </row>
    <row r="264" spans="1:11" x14ac:dyDescent="0.25">
      <c r="A264" s="102">
        <v>267</v>
      </c>
      <c r="B264" s="103">
        <v>43836</v>
      </c>
      <c r="C264" s="104" t="s">
        <v>4600</v>
      </c>
      <c r="D264" s="105" t="s">
        <v>4601</v>
      </c>
      <c r="E264" s="106" t="s">
        <v>625</v>
      </c>
      <c r="F264" s="107" t="s">
        <v>626</v>
      </c>
      <c r="G264" s="106"/>
      <c r="H264" s="106"/>
      <c r="I264" s="108">
        <v>44439</v>
      </c>
      <c r="J264" s="102">
        <v>0.33</v>
      </c>
      <c r="K264" s="109">
        <v>1</v>
      </c>
    </row>
    <row r="265" spans="1:11" x14ac:dyDescent="0.25">
      <c r="A265" s="102">
        <v>268</v>
      </c>
      <c r="B265" s="103">
        <v>43836</v>
      </c>
      <c r="C265" s="104" t="s">
        <v>4600</v>
      </c>
      <c r="D265" s="105" t="s">
        <v>4601</v>
      </c>
      <c r="E265" s="106" t="s">
        <v>625</v>
      </c>
      <c r="F265" s="107" t="s">
        <v>626</v>
      </c>
      <c r="G265" s="106"/>
      <c r="H265" s="106"/>
      <c r="I265" s="108">
        <v>44439</v>
      </c>
      <c r="J265" s="102">
        <v>185</v>
      </c>
      <c r="K265" s="109">
        <v>39.6</v>
      </c>
    </row>
    <row r="266" spans="1:11" x14ac:dyDescent="0.25">
      <c r="A266" s="102">
        <v>269</v>
      </c>
      <c r="B266" s="103">
        <v>43836</v>
      </c>
      <c r="C266" s="104" t="s">
        <v>4600</v>
      </c>
      <c r="D266" s="105" t="s">
        <v>4601</v>
      </c>
      <c r="E266" s="106" t="s">
        <v>633</v>
      </c>
      <c r="F266" s="107" t="s">
        <v>634</v>
      </c>
      <c r="G266" s="106"/>
      <c r="H266" s="106"/>
      <c r="I266" s="108">
        <v>44195</v>
      </c>
      <c r="J266" s="102">
        <v>45</v>
      </c>
      <c r="K266" s="109">
        <v>1</v>
      </c>
    </row>
    <row r="267" spans="1:11" x14ac:dyDescent="0.25">
      <c r="A267" s="102">
        <v>270</v>
      </c>
      <c r="B267" s="103">
        <v>43836</v>
      </c>
      <c r="C267" s="104" t="s">
        <v>4600</v>
      </c>
      <c r="D267" s="105" t="s">
        <v>4601</v>
      </c>
      <c r="E267" s="106" t="s">
        <v>635</v>
      </c>
      <c r="F267" s="107" t="s">
        <v>636</v>
      </c>
      <c r="G267" s="106"/>
      <c r="H267" s="106"/>
      <c r="I267" s="108">
        <v>44196</v>
      </c>
      <c r="J267" s="102">
        <v>85</v>
      </c>
      <c r="K267" s="109">
        <v>9</v>
      </c>
    </row>
    <row r="268" spans="1:11" x14ac:dyDescent="0.25">
      <c r="A268" s="102">
        <v>271</v>
      </c>
      <c r="B268" s="103">
        <v>43836</v>
      </c>
      <c r="C268" s="104" t="s">
        <v>4600</v>
      </c>
      <c r="D268" s="105" t="s">
        <v>4601</v>
      </c>
      <c r="E268" s="106" t="s">
        <v>639</v>
      </c>
      <c r="F268" s="107" t="s">
        <v>640</v>
      </c>
      <c r="G268" s="106"/>
      <c r="H268" s="106"/>
      <c r="I268" s="108">
        <v>44499</v>
      </c>
      <c r="J268" s="102">
        <v>15</v>
      </c>
      <c r="K268" s="109">
        <v>1</v>
      </c>
    </row>
    <row r="269" spans="1:11" x14ac:dyDescent="0.25">
      <c r="A269" s="102">
        <v>272</v>
      </c>
      <c r="B269" s="103">
        <v>43836</v>
      </c>
      <c r="C269" s="104" t="s">
        <v>4600</v>
      </c>
      <c r="D269" s="105" t="s">
        <v>4601</v>
      </c>
      <c r="E269" s="106" t="s">
        <v>639</v>
      </c>
      <c r="F269" s="107" t="s">
        <v>640</v>
      </c>
      <c r="G269" s="106"/>
      <c r="H269" s="106"/>
      <c r="I269" s="108">
        <v>44499</v>
      </c>
      <c r="J269" s="102">
        <v>0.74</v>
      </c>
      <c r="K269" s="109">
        <v>1</v>
      </c>
    </row>
    <row r="270" spans="1:11" x14ac:dyDescent="0.25">
      <c r="A270" s="102">
        <v>273</v>
      </c>
      <c r="B270" s="103">
        <v>43836</v>
      </c>
      <c r="C270" s="104" t="s">
        <v>4600</v>
      </c>
      <c r="D270" s="105" t="s">
        <v>4601</v>
      </c>
      <c r="E270" s="106" t="s">
        <v>639</v>
      </c>
      <c r="F270" s="107" t="s">
        <v>640</v>
      </c>
      <c r="G270" s="106"/>
      <c r="H270" s="106"/>
      <c r="I270" s="108">
        <v>44439</v>
      </c>
      <c r="J270" s="102">
        <v>390</v>
      </c>
      <c r="K270" s="109">
        <v>1</v>
      </c>
    </row>
    <row r="271" spans="1:11" x14ac:dyDescent="0.25">
      <c r="A271" s="102">
        <v>274</v>
      </c>
      <c r="B271" s="103">
        <v>43836</v>
      </c>
      <c r="C271" s="104" t="s">
        <v>4600</v>
      </c>
      <c r="D271" s="105" t="s">
        <v>4601</v>
      </c>
      <c r="E271" s="106" t="s">
        <v>639</v>
      </c>
      <c r="F271" s="107" t="s">
        <v>640</v>
      </c>
      <c r="G271" s="106"/>
      <c r="H271" s="106"/>
      <c r="I271" s="108">
        <v>44477</v>
      </c>
      <c r="J271" s="102">
        <v>259</v>
      </c>
      <c r="K271" s="109">
        <v>1</v>
      </c>
    </row>
    <row r="272" spans="1:11" x14ac:dyDescent="0.25">
      <c r="A272" s="102">
        <v>275</v>
      </c>
      <c r="B272" s="103">
        <v>43836</v>
      </c>
      <c r="C272" s="104" t="s">
        <v>4600</v>
      </c>
      <c r="D272" s="105" t="s">
        <v>4601</v>
      </c>
      <c r="E272" s="106" t="s">
        <v>643</v>
      </c>
      <c r="F272" s="107" t="s">
        <v>644</v>
      </c>
      <c r="G272" s="106"/>
      <c r="H272" s="106"/>
      <c r="I272" s="108">
        <v>44439</v>
      </c>
      <c r="J272" s="102">
        <v>105</v>
      </c>
      <c r="K272" s="109">
        <v>1</v>
      </c>
    </row>
    <row r="273" spans="1:11" x14ac:dyDescent="0.25">
      <c r="A273" s="102">
        <v>276</v>
      </c>
      <c r="B273" s="103">
        <v>43836</v>
      </c>
      <c r="C273" s="104" t="s">
        <v>4600</v>
      </c>
      <c r="D273" s="105" t="s">
        <v>4601</v>
      </c>
      <c r="E273" s="106" t="s">
        <v>643</v>
      </c>
      <c r="F273" s="107" t="s">
        <v>644</v>
      </c>
      <c r="G273" s="106"/>
      <c r="H273" s="106"/>
      <c r="I273" s="108">
        <v>44438</v>
      </c>
      <c r="J273" s="102">
        <v>42</v>
      </c>
      <c r="K273" s="109">
        <v>1</v>
      </c>
    </row>
    <row r="274" spans="1:11" x14ac:dyDescent="0.25">
      <c r="A274" s="102">
        <v>277</v>
      </c>
      <c r="B274" s="103">
        <v>43836</v>
      </c>
      <c r="C274" s="104" t="s">
        <v>4600</v>
      </c>
      <c r="D274" s="105" t="s">
        <v>4601</v>
      </c>
      <c r="E274" s="106" t="s">
        <v>651</v>
      </c>
      <c r="F274" s="107" t="s">
        <v>652</v>
      </c>
      <c r="G274" s="106"/>
      <c r="H274" s="106"/>
      <c r="I274" s="108">
        <v>44438</v>
      </c>
      <c r="J274" s="102">
        <v>34</v>
      </c>
      <c r="K274" s="109">
        <v>10.8</v>
      </c>
    </row>
    <row r="275" spans="1:11" x14ac:dyDescent="0.25">
      <c r="A275" s="102">
        <v>278</v>
      </c>
      <c r="B275" s="103">
        <v>43836</v>
      </c>
      <c r="C275" s="104" t="s">
        <v>4600</v>
      </c>
      <c r="D275" s="105" t="s">
        <v>4601</v>
      </c>
      <c r="E275" s="106" t="s">
        <v>653</v>
      </c>
      <c r="F275" s="107" t="s">
        <v>654</v>
      </c>
      <c r="G275" s="106"/>
      <c r="H275" s="106"/>
      <c r="I275" s="108">
        <v>44470</v>
      </c>
      <c r="J275" s="102">
        <v>72</v>
      </c>
      <c r="K275" s="109">
        <v>52</v>
      </c>
    </row>
    <row r="276" spans="1:11" x14ac:dyDescent="0.25">
      <c r="A276" s="102">
        <v>279</v>
      </c>
      <c r="B276" s="103">
        <v>43836</v>
      </c>
      <c r="C276" s="104" t="s">
        <v>4600</v>
      </c>
      <c r="D276" s="105" t="s">
        <v>4601</v>
      </c>
      <c r="E276" s="106" t="s">
        <v>653</v>
      </c>
      <c r="F276" s="107" t="s">
        <v>654</v>
      </c>
      <c r="G276" s="106"/>
      <c r="H276" s="106"/>
      <c r="I276" s="108">
        <v>44470</v>
      </c>
      <c r="J276" s="102">
        <v>9.33</v>
      </c>
      <c r="K276" s="109">
        <v>52</v>
      </c>
    </row>
    <row r="277" spans="1:11" x14ac:dyDescent="0.25">
      <c r="A277" s="102">
        <v>280</v>
      </c>
      <c r="B277" s="103">
        <v>43836</v>
      </c>
      <c r="C277" s="104" t="s">
        <v>4600</v>
      </c>
      <c r="D277" s="105" t="s">
        <v>4601</v>
      </c>
      <c r="E277" s="106" t="s">
        <v>661</v>
      </c>
      <c r="F277" s="107" t="s">
        <v>662</v>
      </c>
      <c r="G277" s="106"/>
      <c r="H277" s="106"/>
      <c r="I277" s="108">
        <v>43982</v>
      </c>
      <c r="J277" s="102">
        <v>74</v>
      </c>
      <c r="K277" s="109">
        <v>21</v>
      </c>
    </row>
    <row r="278" spans="1:11" x14ac:dyDescent="0.25">
      <c r="A278" s="102">
        <v>281</v>
      </c>
      <c r="B278" s="103">
        <v>43836</v>
      </c>
      <c r="C278" s="104" t="s">
        <v>4600</v>
      </c>
      <c r="D278" s="105" t="s">
        <v>4601</v>
      </c>
      <c r="E278" s="106" t="s">
        <v>675</v>
      </c>
      <c r="F278" s="107" t="s">
        <v>676</v>
      </c>
      <c r="G278" s="106"/>
      <c r="H278" s="106"/>
      <c r="I278" s="108">
        <v>44012</v>
      </c>
      <c r="J278" s="102">
        <v>17</v>
      </c>
      <c r="K278" s="109">
        <v>1</v>
      </c>
    </row>
    <row r="279" spans="1:11" x14ac:dyDescent="0.25">
      <c r="A279" s="102">
        <v>282</v>
      </c>
      <c r="B279" s="103">
        <v>43836</v>
      </c>
      <c r="C279" s="104" t="s">
        <v>4600</v>
      </c>
      <c r="D279" s="105" t="s">
        <v>4601</v>
      </c>
      <c r="E279" s="106" t="s">
        <v>677</v>
      </c>
      <c r="F279" s="107" t="s">
        <v>678</v>
      </c>
      <c r="G279" s="106"/>
      <c r="H279" s="106"/>
      <c r="I279" s="108">
        <v>44012</v>
      </c>
      <c r="J279" s="102">
        <v>3</v>
      </c>
      <c r="K279" s="109">
        <v>13.8</v>
      </c>
    </row>
    <row r="280" spans="1:11" x14ac:dyDescent="0.25">
      <c r="A280" s="102">
        <v>283</v>
      </c>
      <c r="B280" s="103">
        <v>43836</v>
      </c>
      <c r="C280" s="104" t="s">
        <v>4600</v>
      </c>
      <c r="D280" s="105" t="s">
        <v>4601</v>
      </c>
      <c r="E280" s="106" t="s">
        <v>679</v>
      </c>
      <c r="F280" s="107" t="s">
        <v>680</v>
      </c>
      <c r="G280" s="106"/>
      <c r="H280" s="106"/>
      <c r="I280" s="108">
        <v>43983</v>
      </c>
      <c r="J280" s="102">
        <v>27</v>
      </c>
      <c r="K280" s="109">
        <v>1</v>
      </c>
    </row>
    <row r="281" spans="1:11" x14ac:dyDescent="0.25">
      <c r="A281" s="102">
        <v>284</v>
      </c>
      <c r="B281" s="103">
        <v>43836</v>
      </c>
      <c r="C281" s="104" t="s">
        <v>4600</v>
      </c>
      <c r="D281" s="105" t="s">
        <v>4601</v>
      </c>
      <c r="E281" s="106" t="s">
        <v>679</v>
      </c>
      <c r="F281" s="107" t="s">
        <v>680</v>
      </c>
      <c r="G281" s="106"/>
      <c r="H281" s="106"/>
      <c r="I281" s="108">
        <v>44012</v>
      </c>
      <c r="J281" s="102">
        <v>13</v>
      </c>
      <c r="K281" s="109">
        <v>1</v>
      </c>
    </row>
    <row r="282" spans="1:11" x14ac:dyDescent="0.25">
      <c r="A282" s="102">
        <v>285</v>
      </c>
      <c r="B282" s="103">
        <v>43836</v>
      </c>
      <c r="C282" s="104" t="s">
        <v>4600</v>
      </c>
      <c r="D282" s="105" t="s">
        <v>4601</v>
      </c>
      <c r="E282" s="106" t="s">
        <v>681</v>
      </c>
      <c r="F282" s="107" t="s">
        <v>682</v>
      </c>
      <c r="G282" s="106"/>
      <c r="H282" s="106"/>
      <c r="I282" s="108">
        <v>43983</v>
      </c>
      <c r="J282" s="102">
        <v>32</v>
      </c>
      <c r="K282" s="109">
        <v>13.8</v>
      </c>
    </row>
    <row r="283" spans="1:11" x14ac:dyDescent="0.25">
      <c r="A283" s="102">
        <v>286</v>
      </c>
      <c r="B283" s="103">
        <v>43836</v>
      </c>
      <c r="C283" s="104" t="s">
        <v>4600</v>
      </c>
      <c r="D283" s="105" t="s">
        <v>4601</v>
      </c>
      <c r="E283" s="106" t="s">
        <v>681</v>
      </c>
      <c r="F283" s="107" t="s">
        <v>682</v>
      </c>
      <c r="G283" s="106"/>
      <c r="H283" s="106"/>
      <c r="I283" s="108">
        <v>44012</v>
      </c>
      <c r="J283" s="102">
        <v>6</v>
      </c>
      <c r="K283" s="109">
        <v>1</v>
      </c>
    </row>
    <row r="284" spans="1:11" x14ac:dyDescent="0.25">
      <c r="A284" s="102">
        <v>287</v>
      </c>
      <c r="B284" s="103">
        <v>43836</v>
      </c>
      <c r="C284" s="104" t="s">
        <v>4600</v>
      </c>
      <c r="D284" s="105" t="s">
        <v>4601</v>
      </c>
      <c r="E284" s="106" t="s">
        <v>681</v>
      </c>
      <c r="F284" s="107" t="s">
        <v>682</v>
      </c>
      <c r="G284" s="106"/>
      <c r="H284" s="106"/>
      <c r="I284" s="108">
        <v>44012</v>
      </c>
      <c r="J284" s="102">
        <v>0.65</v>
      </c>
      <c r="K284" s="109">
        <v>1</v>
      </c>
    </row>
    <row r="285" spans="1:11" x14ac:dyDescent="0.25">
      <c r="A285" s="102">
        <v>288</v>
      </c>
      <c r="B285" s="103">
        <v>43836</v>
      </c>
      <c r="C285" s="104" t="s">
        <v>4600</v>
      </c>
      <c r="D285" s="105" t="s">
        <v>4601</v>
      </c>
      <c r="E285" s="106" t="s">
        <v>683</v>
      </c>
      <c r="F285" s="107" t="s">
        <v>684</v>
      </c>
      <c r="G285" s="106"/>
      <c r="H285" s="106"/>
      <c r="I285" s="108">
        <v>44012</v>
      </c>
      <c r="J285" s="102">
        <v>9</v>
      </c>
      <c r="K285" s="109">
        <v>1</v>
      </c>
    </row>
    <row r="286" spans="1:11" x14ac:dyDescent="0.25">
      <c r="A286" s="102">
        <v>289</v>
      </c>
      <c r="B286" s="103">
        <v>43836</v>
      </c>
      <c r="C286" s="104" t="s">
        <v>4600</v>
      </c>
      <c r="D286" s="105" t="s">
        <v>4601</v>
      </c>
      <c r="E286" s="106" t="s">
        <v>683</v>
      </c>
      <c r="F286" s="107" t="s">
        <v>684</v>
      </c>
      <c r="G286" s="106"/>
      <c r="H286" s="106"/>
      <c r="I286" s="108">
        <v>44012</v>
      </c>
      <c r="J286" s="102">
        <v>0.75</v>
      </c>
      <c r="K286" s="109">
        <v>1</v>
      </c>
    </row>
    <row r="287" spans="1:11" x14ac:dyDescent="0.25">
      <c r="A287" s="102">
        <v>290</v>
      </c>
      <c r="B287" s="103">
        <v>43836</v>
      </c>
      <c r="C287" s="104" t="s">
        <v>4600</v>
      </c>
      <c r="D287" s="105" t="s">
        <v>4601</v>
      </c>
      <c r="E287" s="106" t="s">
        <v>683</v>
      </c>
      <c r="F287" s="107" t="s">
        <v>684</v>
      </c>
      <c r="G287" s="106"/>
      <c r="H287" s="106"/>
      <c r="I287" s="108">
        <v>44012</v>
      </c>
      <c r="J287" s="102">
        <v>5</v>
      </c>
      <c r="K287" s="109">
        <v>1</v>
      </c>
    </row>
    <row r="288" spans="1:11" x14ac:dyDescent="0.25">
      <c r="A288" s="102">
        <v>291</v>
      </c>
      <c r="B288" s="103">
        <v>43836</v>
      </c>
      <c r="C288" s="104" t="s">
        <v>4600</v>
      </c>
      <c r="D288" s="105" t="s">
        <v>4601</v>
      </c>
      <c r="E288" s="106" t="s">
        <v>683</v>
      </c>
      <c r="F288" s="107" t="s">
        <v>684</v>
      </c>
      <c r="G288" s="106"/>
      <c r="H288" s="106"/>
      <c r="I288" s="108">
        <v>44012</v>
      </c>
      <c r="J288" s="102">
        <v>0.85</v>
      </c>
      <c r="K288" s="109">
        <v>1</v>
      </c>
    </row>
    <row r="289" spans="1:11" x14ac:dyDescent="0.25">
      <c r="A289" s="102">
        <v>292</v>
      </c>
      <c r="B289" s="103">
        <v>43836</v>
      </c>
      <c r="C289" s="104" t="s">
        <v>4600</v>
      </c>
      <c r="D289" s="105" t="s">
        <v>4601</v>
      </c>
      <c r="E289" s="106" t="s">
        <v>685</v>
      </c>
      <c r="F289" s="107" t="s">
        <v>686</v>
      </c>
      <c r="G289" s="106"/>
      <c r="H289" s="106"/>
      <c r="I289" s="108">
        <v>44012</v>
      </c>
      <c r="J289" s="102">
        <v>8</v>
      </c>
      <c r="K289" s="109">
        <v>1</v>
      </c>
    </row>
    <row r="290" spans="1:11" x14ac:dyDescent="0.25">
      <c r="A290" s="102">
        <v>293</v>
      </c>
      <c r="B290" s="103">
        <v>43836</v>
      </c>
      <c r="C290" s="104" t="s">
        <v>4600</v>
      </c>
      <c r="D290" s="105" t="s">
        <v>4601</v>
      </c>
      <c r="E290" s="106" t="s">
        <v>687</v>
      </c>
      <c r="F290" s="107" t="s">
        <v>688</v>
      </c>
      <c r="G290" s="106"/>
      <c r="H290" s="106"/>
      <c r="I290" s="108">
        <v>44012</v>
      </c>
      <c r="J290" s="102">
        <v>15</v>
      </c>
      <c r="K290" s="109">
        <v>1</v>
      </c>
    </row>
    <row r="291" spans="1:11" x14ac:dyDescent="0.25">
      <c r="A291" s="102">
        <v>294</v>
      </c>
      <c r="B291" s="103">
        <v>43836</v>
      </c>
      <c r="C291" s="104" t="s">
        <v>4600</v>
      </c>
      <c r="D291" s="105" t="s">
        <v>4601</v>
      </c>
      <c r="E291" s="106" t="s">
        <v>687</v>
      </c>
      <c r="F291" s="107" t="s">
        <v>688</v>
      </c>
      <c r="G291" s="106"/>
      <c r="H291" s="106"/>
      <c r="I291" s="108">
        <v>44012</v>
      </c>
      <c r="J291" s="102">
        <v>0.9</v>
      </c>
      <c r="K291" s="109">
        <v>1</v>
      </c>
    </row>
    <row r="292" spans="1:11" x14ac:dyDescent="0.25">
      <c r="A292" s="102">
        <v>295</v>
      </c>
      <c r="B292" s="103">
        <v>43836</v>
      </c>
      <c r="C292" s="104" t="s">
        <v>4600</v>
      </c>
      <c r="D292" s="105" t="s">
        <v>4601</v>
      </c>
      <c r="E292" s="106" t="s">
        <v>689</v>
      </c>
      <c r="F292" s="107" t="s">
        <v>690</v>
      </c>
      <c r="G292" s="106"/>
      <c r="H292" s="106"/>
      <c r="I292" s="108">
        <v>44134</v>
      </c>
      <c r="J292" s="102">
        <v>29</v>
      </c>
      <c r="K292" s="109">
        <v>6.6</v>
      </c>
    </row>
    <row r="293" spans="1:11" x14ac:dyDescent="0.25">
      <c r="A293" s="102">
        <v>296</v>
      </c>
      <c r="B293" s="103">
        <v>43836</v>
      </c>
      <c r="C293" s="104" t="s">
        <v>4600</v>
      </c>
      <c r="D293" s="105" t="s">
        <v>4601</v>
      </c>
      <c r="E293" s="106" t="s">
        <v>689</v>
      </c>
      <c r="F293" s="107" t="s">
        <v>690</v>
      </c>
      <c r="G293" s="106"/>
      <c r="H293" s="106"/>
      <c r="I293" s="108">
        <v>44134</v>
      </c>
      <c r="J293" s="102">
        <v>40</v>
      </c>
      <c r="K293" s="109">
        <v>6.6</v>
      </c>
    </row>
    <row r="294" spans="1:11" x14ac:dyDescent="0.25">
      <c r="A294" s="102">
        <v>297</v>
      </c>
      <c r="B294" s="103">
        <v>43836</v>
      </c>
      <c r="C294" s="104" t="s">
        <v>4600</v>
      </c>
      <c r="D294" s="105" t="s">
        <v>4601</v>
      </c>
      <c r="E294" s="106" t="s">
        <v>691</v>
      </c>
      <c r="F294" s="107" t="s">
        <v>692</v>
      </c>
      <c r="G294" s="106"/>
      <c r="H294" s="106"/>
      <c r="I294" s="108">
        <v>44104</v>
      </c>
      <c r="J294" s="102">
        <v>33</v>
      </c>
      <c r="K294" s="109">
        <v>0</v>
      </c>
    </row>
    <row r="295" spans="1:11" x14ac:dyDescent="0.25">
      <c r="A295" s="102">
        <v>298</v>
      </c>
      <c r="B295" s="103">
        <v>43836</v>
      </c>
      <c r="C295" s="104" t="s">
        <v>4600</v>
      </c>
      <c r="D295" s="105" t="s">
        <v>4601</v>
      </c>
      <c r="E295" s="106" t="s">
        <v>691</v>
      </c>
      <c r="F295" s="107" t="s">
        <v>692</v>
      </c>
      <c r="G295" s="106"/>
      <c r="H295" s="106"/>
      <c r="I295" s="108">
        <v>44104</v>
      </c>
      <c r="J295" s="102">
        <v>10</v>
      </c>
      <c r="K295" s="109">
        <v>0</v>
      </c>
    </row>
    <row r="296" spans="1:11" x14ac:dyDescent="0.25">
      <c r="A296" s="102">
        <v>299</v>
      </c>
      <c r="B296" s="103">
        <v>43836</v>
      </c>
      <c r="C296" s="104" t="s">
        <v>4600</v>
      </c>
      <c r="D296" s="105" t="s">
        <v>4601</v>
      </c>
      <c r="E296" s="106" t="s">
        <v>695</v>
      </c>
      <c r="F296" s="107" t="s">
        <v>696</v>
      </c>
      <c r="G296" s="106"/>
      <c r="H296" s="106"/>
      <c r="I296" s="108">
        <v>44104</v>
      </c>
      <c r="J296" s="102">
        <v>4</v>
      </c>
      <c r="K296" s="109">
        <v>0</v>
      </c>
    </row>
    <row r="297" spans="1:11" x14ac:dyDescent="0.25">
      <c r="A297" s="102">
        <v>300</v>
      </c>
      <c r="B297" s="103">
        <v>43836</v>
      </c>
      <c r="C297" s="104" t="s">
        <v>4600</v>
      </c>
      <c r="D297" s="105" t="s">
        <v>4601</v>
      </c>
      <c r="E297" s="106" t="s">
        <v>697</v>
      </c>
      <c r="F297" s="107" t="s">
        <v>698</v>
      </c>
      <c r="G297" s="106"/>
      <c r="H297" s="106"/>
      <c r="I297" s="108">
        <v>44105</v>
      </c>
      <c r="J297" s="102">
        <v>29</v>
      </c>
      <c r="K297" s="109">
        <v>6.6</v>
      </c>
    </row>
    <row r="298" spans="1:11" x14ac:dyDescent="0.25">
      <c r="A298" s="102">
        <v>301</v>
      </c>
      <c r="B298" s="103">
        <v>43836</v>
      </c>
      <c r="C298" s="104" t="s">
        <v>4600</v>
      </c>
      <c r="D298" s="105" t="s">
        <v>4601</v>
      </c>
      <c r="E298" s="106" t="s">
        <v>699</v>
      </c>
      <c r="F298" s="107" t="s">
        <v>700</v>
      </c>
      <c r="G298" s="106"/>
      <c r="H298" s="106"/>
      <c r="I298" s="108">
        <v>44105</v>
      </c>
      <c r="J298" s="102">
        <v>23</v>
      </c>
      <c r="K298" s="109">
        <v>1</v>
      </c>
    </row>
    <row r="299" spans="1:11" x14ac:dyDescent="0.25">
      <c r="A299" s="102">
        <v>302</v>
      </c>
      <c r="B299" s="103">
        <v>43836</v>
      </c>
      <c r="C299" s="104" t="s">
        <v>4600</v>
      </c>
      <c r="D299" s="105" t="s">
        <v>4601</v>
      </c>
      <c r="E299" s="106" t="s">
        <v>703</v>
      </c>
      <c r="F299" s="107" t="s">
        <v>704</v>
      </c>
      <c r="G299" s="106"/>
      <c r="H299" s="106"/>
      <c r="I299" s="108">
        <v>44104</v>
      </c>
      <c r="J299" s="102">
        <v>16</v>
      </c>
      <c r="K299" s="109">
        <v>0</v>
      </c>
    </row>
    <row r="300" spans="1:11" x14ac:dyDescent="0.25">
      <c r="A300" s="102">
        <v>303</v>
      </c>
      <c r="B300" s="103">
        <v>43836</v>
      </c>
      <c r="C300" s="104" t="s">
        <v>4600</v>
      </c>
      <c r="D300" s="105" t="s">
        <v>4601</v>
      </c>
      <c r="E300" s="106" t="s">
        <v>707</v>
      </c>
      <c r="F300" s="107" t="s">
        <v>708</v>
      </c>
      <c r="G300" s="106"/>
      <c r="H300" s="106"/>
      <c r="I300" s="108">
        <v>44075</v>
      </c>
      <c r="J300" s="102">
        <v>49</v>
      </c>
      <c r="K300" s="109">
        <v>12.69</v>
      </c>
    </row>
    <row r="301" spans="1:11" x14ac:dyDescent="0.25">
      <c r="A301" s="102">
        <v>304</v>
      </c>
      <c r="B301" s="103">
        <v>43836</v>
      </c>
      <c r="C301" s="104" t="s">
        <v>4600</v>
      </c>
      <c r="D301" s="105" t="s">
        <v>4601</v>
      </c>
      <c r="E301" s="106" t="s">
        <v>707</v>
      </c>
      <c r="F301" s="107" t="s">
        <v>708</v>
      </c>
      <c r="G301" s="106"/>
      <c r="H301" s="106"/>
      <c r="I301" s="108">
        <v>43981</v>
      </c>
      <c r="J301" s="102">
        <v>0.67</v>
      </c>
      <c r="K301" s="109">
        <v>12.69</v>
      </c>
    </row>
    <row r="302" spans="1:11" x14ac:dyDescent="0.25">
      <c r="A302" s="102">
        <v>305</v>
      </c>
      <c r="B302" s="103">
        <v>43836</v>
      </c>
      <c r="C302" s="104" t="s">
        <v>4600</v>
      </c>
      <c r="D302" s="105" t="s">
        <v>4601</v>
      </c>
      <c r="E302" s="106" t="s">
        <v>707</v>
      </c>
      <c r="F302" s="107" t="s">
        <v>708</v>
      </c>
      <c r="G302" s="106"/>
      <c r="H302" s="106"/>
      <c r="I302" s="108">
        <v>44104</v>
      </c>
      <c r="J302" s="102">
        <v>57</v>
      </c>
      <c r="K302" s="109">
        <v>1</v>
      </c>
    </row>
    <row r="303" spans="1:11" x14ac:dyDescent="0.25">
      <c r="A303" s="102">
        <v>306</v>
      </c>
      <c r="B303" s="103">
        <v>43836</v>
      </c>
      <c r="C303" s="104" t="s">
        <v>4600</v>
      </c>
      <c r="D303" s="105" t="s">
        <v>4601</v>
      </c>
      <c r="E303" s="106" t="s">
        <v>709</v>
      </c>
      <c r="F303" s="107" t="s">
        <v>710</v>
      </c>
      <c r="G303" s="106"/>
      <c r="H303" s="106"/>
      <c r="I303" s="108">
        <v>44525</v>
      </c>
      <c r="J303" s="102">
        <v>9</v>
      </c>
      <c r="K303" s="109">
        <v>11.55</v>
      </c>
    </row>
    <row r="304" spans="1:11" x14ac:dyDescent="0.25">
      <c r="A304" s="102">
        <v>307</v>
      </c>
      <c r="B304" s="103">
        <v>43836</v>
      </c>
      <c r="C304" s="104" t="s">
        <v>4600</v>
      </c>
      <c r="D304" s="105" t="s">
        <v>4601</v>
      </c>
      <c r="E304" s="106" t="s">
        <v>709</v>
      </c>
      <c r="F304" s="107" t="s">
        <v>710</v>
      </c>
      <c r="G304" s="106"/>
      <c r="H304" s="106"/>
      <c r="I304" s="108">
        <v>44525</v>
      </c>
      <c r="J304" s="102">
        <v>38</v>
      </c>
      <c r="K304" s="109">
        <v>1</v>
      </c>
    </row>
    <row r="305" spans="1:11" x14ac:dyDescent="0.25">
      <c r="A305" s="102">
        <v>308</v>
      </c>
      <c r="B305" s="103">
        <v>43836</v>
      </c>
      <c r="C305" s="104" t="s">
        <v>4600</v>
      </c>
      <c r="D305" s="105" t="s">
        <v>4601</v>
      </c>
      <c r="E305" s="106" t="s">
        <v>723</v>
      </c>
      <c r="F305" s="107" t="s">
        <v>724</v>
      </c>
      <c r="G305" s="106"/>
      <c r="H305" s="106"/>
      <c r="I305" s="108">
        <v>44227</v>
      </c>
      <c r="J305" s="102">
        <v>8</v>
      </c>
      <c r="K305" s="109">
        <v>5.6</v>
      </c>
    </row>
    <row r="306" spans="1:11" x14ac:dyDescent="0.25">
      <c r="A306" s="102">
        <v>309</v>
      </c>
      <c r="B306" s="103">
        <v>43836</v>
      </c>
      <c r="C306" s="104" t="s">
        <v>4600</v>
      </c>
      <c r="D306" s="105" t="s">
        <v>4601</v>
      </c>
      <c r="E306" s="106" t="s">
        <v>729</v>
      </c>
      <c r="F306" s="107" t="s">
        <v>730</v>
      </c>
      <c r="G306" s="106"/>
      <c r="H306" s="106"/>
      <c r="I306" s="108">
        <v>44227</v>
      </c>
      <c r="J306" s="102">
        <v>26</v>
      </c>
      <c r="K306" s="109">
        <v>6.65</v>
      </c>
    </row>
    <row r="307" spans="1:11" x14ac:dyDescent="0.25">
      <c r="A307" s="102">
        <v>310</v>
      </c>
      <c r="B307" s="103">
        <v>43836</v>
      </c>
      <c r="C307" s="104" t="s">
        <v>4600</v>
      </c>
      <c r="D307" s="105" t="s">
        <v>4601</v>
      </c>
      <c r="E307" s="106" t="s">
        <v>733</v>
      </c>
      <c r="F307" s="107" t="s">
        <v>734</v>
      </c>
      <c r="G307" s="106"/>
      <c r="H307" s="106"/>
      <c r="I307" s="108">
        <v>44227</v>
      </c>
      <c r="J307" s="102">
        <v>24</v>
      </c>
      <c r="K307" s="109">
        <v>6.4</v>
      </c>
    </row>
    <row r="308" spans="1:11" x14ac:dyDescent="0.25">
      <c r="A308" s="102">
        <v>311</v>
      </c>
      <c r="B308" s="103">
        <v>43836</v>
      </c>
      <c r="C308" s="104" t="s">
        <v>4600</v>
      </c>
      <c r="D308" s="105" t="s">
        <v>4601</v>
      </c>
      <c r="E308" s="106" t="s">
        <v>735</v>
      </c>
      <c r="F308" s="107" t="s">
        <v>736</v>
      </c>
      <c r="G308" s="106"/>
      <c r="H308" s="106"/>
      <c r="I308" s="108">
        <v>44227</v>
      </c>
      <c r="J308" s="102">
        <v>28</v>
      </c>
      <c r="K308" s="109">
        <v>6.4</v>
      </c>
    </row>
    <row r="309" spans="1:11" x14ac:dyDescent="0.25">
      <c r="A309" s="102">
        <v>312</v>
      </c>
      <c r="B309" s="103">
        <v>43836</v>
      </c>
      <c r="C309" s="104" t="s">
        <v>4600</v>
      </c>
      <c r="D309" s="105" t="s">
        <v>4601</v>
      </c>
      <c r="E309" s="106" t="s">
        <v>737</v>
      </c>
      <c r="F309" s="107" t="s">
        <v>738</v>
      </c>
      <c r="G309" s="106"/>
      <c r="H309" s="106"/>
      <c r="I309" s="108">
        <v>44197</v>
      </c>
      <c r="J309" s="102">
        <v>40</v>
      </c>
      <c r="K309" s="109">
        <v>9.5500000000000007</v>
      </c>
    </row>
    <row r="310" spans="1:11" x14ac:dyDescent="0.25">
      <c r="A310" s="102">
        <v>313</v>
      </c>
      <c r="B310" s="103">
        <v>43836</v>
      </c>
      <c r="C310" s="104" t="s">
        <v>4600</v>
      </c>
      <c r="D310" s="105" t="s">
        <v>4601</v>
      </c>
      <c r="E310" s="106" t="s">
        <v>737</v>
      </c>
      <c r="F310" s="107" t="s">
        <v>738</v>
      </c>
      <c r="G310" s="106"/>
      <c r="H310" s="106"/>
      <c r="I310" s="108">
        <v>44226</v>
      </c>
      <c r="J310" s="102">
        <v>1</v>
      </c>
      <c r="K310" s="109">
        <v>9.5500000000000007</v>
      </c>
    </row>
    <row r="311" spans="1:11" x14ac:dyDescent="0.25">
      <c r="A311" s="102">
        <v>314</v>
      </c>
      <c r="B311" s="103">
        <v>43836</v>
      </c>
      <c r="C311" s="104" t="s">
        <v>4600</v>
      </c>
      <c r="D311" s="105" t="s">
        <v>4601</v>
      </c>
      <c r="E311" s="106" t="s">
        <v>737</v>
      </c>
      <c r="F311" s="107" t="s">
        <v>738</v>
      </c>
      <c r="G311" s="106"/>
      <c r="H311" s="106"/>
      <c r="I311" s="108">
        <v>44227</v>
      </c>
      <c r="J311" s="102">
        <v>8</v>
      </c>
      <c r="K311" s="109">
        <v>9.5500000000000007</v>
      </c>
    </row>
    <row r="312" spans="1:11" x14ac:dyDescent="0.25">
      <c r="A312" s="102">
        <v>315</v>
      </c>
      <c r="B312" s="103">
        <v>43836</v>
      </c>
      <c r="C312" s="104" t="s">
        <v>4600</v>
      </c>
      <c r="D312" s="105" t="s">
        <v>4601</v>
      </c>
      <c r="E312" s="106" t="s">
        <v>739</v>
      </c>
      <c r="F312" s="107" t="s">
        <v>740</v>
      </c>
      <c r="G312" s="106"/>
      <c r="H312" s="106"/>
      <c r="I312" s="108">
        <v>44226</v>
      </c>
      <c r="J312" s="102">
        <v>9</v>
      </c>
      <c r="K312" s="109">
        <v>0</v>
      </c>
    </row>
    <row r="313" spans="1:11" x14ac:dyDescent="0.25">
      <c r="A313" s="102">
        <v>316</v>
      </c>
      <c r="B313" s="103">
        <v>43836</v>
      </c>
      <c r="C313" s="104" t="s">
        <v>4600</v>
      </c>
      <c r="D313" s="105" t="s">
        <v>4601</v>
      </c>
      <c r="E313" s="106" t="s">
        <v>739</v>
      </c>
      <c r="F313" s="107" t="s">
        <v>740</v>
      </c>
      <c r="G313" s="106"/>
      <c r="H313" s="106"/>
      <c r="I313" s="108">
        <v>44227</v>
      </c>
      <c r="J313" s="102">
        <v>7</v>
      </c>
      <c r="K313" s="109">
        <v>0</v>
      </c>
    </row>
    <row r="314" spans="1:11" x14ac:dyDescent="0.25">
      <c r="A314" s="102">
        <v>317</v>
      </c>
      <c r="B314" s="103">
        <v>43836</v>
      </c>
      <c r="C314" s="104" t="s">
        <v>4600</v>
      </c>
      <c r="D314" s="105" t="s">
        <v>4601</v>
      </c>
      <c r="E314" s="106" t="s">
        <v>739</v>
      </c>
      <c r="F314" s="107" t="s">
        <v>740</v>
      </c>
      <c r="G314" s="106"/>
      <c r="H314" s="106"/>
      <c r="I314" s="108">
        <v>44227</v>
      </c>
      <c r="J314" s="102">
        <v>49</v>
      </c>
      <c r="K314" s="109">
        <v>0</v>
      </c>
    </row>
    <row r="315" spans="1:11" x14ac:dyDescent="0.25">
      <c r="A315" s="102">
        <v>318</v>
      </c>
      <c r="B315" s="103">
        <v>43836</v>
      </c>
      <c r="C315" s="104" t="s">
        <v>4600</v>
      </c>
      <c r="D315" s="105" t="s">
        <v>4601</v>
      </c>
      <c r="E315" s="106" t="s">
        <v>741</v>
      </c>
      <c r="F315" s="107" t="s">
        <v>742</v>
      </c>
      <c r="G315" s="106"/>
      <c r="H315" s="106"/>
      <c r="I315" s="108">
        <v>44197</v>
      </c>
      <c r="J315" s="102">
        <v>60</v>
      </c>
      <c r="K315" s="109">
        <v>7.2</v>
      </c>
    </row>
    <row r="316" spans="1:11" x14ac:dyDescent="0.25">
      <c r="A316" s="102">
        <v>319</v>
      </c>
      <c r="B316" s="103">
        <v>43836</v>
      </c>
      <c r="C316" s="104" t="s">
        <v>4600</v>
      </c>
      <c r="D316" s="105" t="s">
        <v>4601</v>
      </c>
      <c r="E316" s="106" t="s">
        <v>741</v>
      </c>
      <c r="F316" s="107" t="s">
        <v>742</v>
      </c>
      <c r="G316" s="106"/>
      <c r="H316" s="106"/>
      <c r="I316" s="108">
        <v>43861</v>
      </c>
      <c r="J316" s="102">
        <v>9</v>
      </c>
      <c r="K316" s="109">
        <v>7.2</v>
      </c>
    </row>
    <row r="317" spans="1:11" x14ac:dyDescent="0.25">
      <c r="A317" s="102">
        <v>320</v>
      </c>
      <c r="B317" s="103">
        <v>43836</v>
      </c>
      <c r="C317" s="104" t="s">
        <v>4600</v>
      </c>
      <c r="D317" s="105" t="s">
        <v>4601</v>
      </c>
      <c r="E317" s="106" t="s">
        <v>743</v>
      </c>
      <c r="F317" s="107" t="s">
        <v>744</v>
      </c>
      <c r="G317" s="106"/>
      <c r="H317" s="106"/>
      <c r="I317" s="108">
        <v>44226</v>
      </c>
      <c r="J317" s="102">
        <v>71</v>
      </c>
      <c r="K317" s="109">
        <v>8.6999999999999993</v>
      </c>
    </row>
    <row r="318" spans="1:11" x14ac:dyDescent="0.25">
      <c r="A318" s="102">
        <v>321</v>
      </c>
      <c r="B318" s="103">
        <v>43836</v>
      </c>
      <c r="C318" s="104" t="s">
        <v>4600</v>
      </c>
      <c r="D318" s="105" t="s">
        <v>4601</v>
      </c>
      <c r="E318" s="106" t="s">
        <v>743</v>
      </c>
      <c r="F318" s="107" t="s">
        <v>744</v>
      </c>
      <c r="G318" s="106"/>
      <c r="H318" s="106"/>
      <c r="I318" s="108">
        <v>44286</v>
      </c>
      <c r="J318" s="102">
        <v>87</v>
      </c>
      <c r="K318" s="109">
        <v>8.6999999999999993</v>
      </c>
    </row>
    <row r="319" spans="1:11" x14ac:dyDescent="0.25">
      <c r="A319" s="102">
        <v>322</v>
      </c>
      <c r="B319" s="103">
        <v>43836</v>
      </c>
      <c r="C319" s="104" t="s">
        <v>4600</v>
      </c>
      <c r="D319" s="105" t="s">
        <v>4601</v>
      </c>
      <c r="E319" s="106" t="s">
        <v>743</v>
      </c>
      <c r="F319" s="107" t="s">
        <v>744</v>
      </c>
      <c r="G319" s="106"/>
      <c r="H319" s="106"/>
      <c r="I319" s="108">
        <v>44286</v>
      </c>
      <c r="J319" s="102">
        <v>30</v>
      </c>
      <c r="K319" s="109">
        <v>8.6999999999999993</v>
      </c>
    </row>
    <row r="320" spans="1:11" x14ac:dyDescent="0.25">
      <c r="A320" s="102">
        <v>323</v>
      </c>
      <c r="B320" s="103">
        <v>43836</v>
      </c>
      <c r="C320" s="104" t="s">
        <v>4600</v>
      </c>
      <c r="D320" s="105" t="s">
        <v>4601</v>
      </c>
      <c r="E320" s="106" t="s">
        <v>745</v>
      </c>
      <c r="F320" s="107" t="s">
        <v>746</v>
      </c>
      <c r="G320" s="106"/>
      <c r="H320" s="106"/>
      <c r="I320" s="108">
        <v>44227</v>
      </c>
      <c r="J320" s="102">
        <v>78</v>
      </c>
      <c r="K320" s="109">
        <v>10</v>
      </c>
    </row>
    <row r="321" spans="1:11" x14ac:dyDescent="0.25">
      <c r="A321" s="102">
        <v>324</v>
      </c>
      <c r="B321" s="103">
        <v>43836</v>
      </c>
      <c r="C321" s="104" t="s">
        <v>4600</v>
      </c>
      <c r="D321" s="105" t="s">
        <v>4601</v>
      </c>
      <c r="E321" s="106" t="s">
        <v>745</v>
      </c>
      <c r="F321" s="107" t="s">
        <v>746</v>
      </c>
      <c r="G321" s="106"/>
      <c r="H321" s="106"/>
      <c r="I321" s="108">
        <v>44285</v>
      </c>
      <c r="J321" s="102">
        <v>33</v>
      </c>
      <c r="K321" s="109">
        <v>1</v>
      </c>
    </row>
    <row r="322" spans="1:11" x14ac:dyDescent="0.25">
      <c r="A322" s="102">
        <v>325</v>
      </c>
      <c r="B322" s="103">
        <v>43836</v>
      </c>
      <c r="C322" s="104" t="s">
        <v>4600</v>
      </c>
      <c r="D322" s="105" t="s">
        <v>4601</v>
      </c>
      <c r="E322" s="106" t="s">
        <v>745</v>
      </c>
      <c r="F322" s="107" t="s">
        <v>746</v>
      </c>
      <c r="G322" s="106"/>
      <c r="H322" s="106"/>
      <c r="I322" s="108">
        <v>44286</v>
      </c>
      <c r="J322" s="102">
        <v>400</v>
      </c>
      <c r="K322" s="109">
        <v>1</v>
      </c>
    </row>
    <row r="323" spans="1:11" x14ac:dyDescent="0.25">
      <c r="A323" s="102">
        <v>326</v>
      </c>
      <c r="B323" s="103">
        <v>43836</v>
      </c>
      <c r="C323" s="104" t="s">
        <v>4600</v>
      </c>
      <c r="D323" s="105" t="s">
        <v>4601</v>
      </c>
      <c r="E323" s="106" t="s">
        <v>747</v>
      </c>
      <c r="F323" s="107" t="s">
        <v>748</v>
      </c>
      <c r="G323" s="106"/>
      <c r="H323" s="106"/>
      <c r="I323" s="108">
        <v>44285</v>
      </c>
      <c r="J323" s="102">
        <v>32</v>
      </c>
      <c r="K323" s="109">
        <v>8.1</v>
      </c>
    </row>
    <row r="324" spans="1:11" x14ac:dyDescent="0.25">
      <c r="A324" s="102">
        <v>327</v>
      </c>
      <c r="B324" s="103">
        <v>43836</v>
      </c>
      <c r="C324" s="104" t="s">
        <v>4600</v>
      </c>
      <c r="D324" s="105" t="s">
        <v>4601</v>
      </c>
      <c r="E324" s="106" t="s">
        <v>749</v>
      </c>
      <c r="F324" s="107" t="s">
        <v>750</v>
      </c>
      <c r="G324" s="106"/>
      <c r="H324" s="106"/>
      <c r="I324" s="108">
        <v>44226</v>
      </c>
      <c r="J324" s="102">
        <v>16</v>
      </c>
      <c r="K324" s="109">
        <v>1</v>
      </c>
    </row>
    <row r="325" spans="1:11" x14ac:dyDescent="0.25">
      <c r="A325" s="102">
        <v>328</v>
      </c>
      <c r="B325" s="103">
        <v>43836</v>
      </c>
      <c r="C325" s="104" t="s">
        <v>4600</v>
      </c>
      <c r="D325" s="105" t="s">
        <v>4601</v>
      </c>
      <c r="E325" s="106" t="s">
        <v>749</v>
      </c>
      <c r="F325" s="107" t="s">
        <v>750</v>
      </c>
      <c r="G325" s="106"/>
      <c r="H325" s="106"/>
      <c r="I325" s="108">
        <v>44227</v>
      </c>
      <c r="J325" s="102">
        <v>9</v>
      </c>
      <c r="K325" s="109">
        <v>1</v>
      </c>
    </row>
    <row r="326" spans="1:11" x14ac:dyDescent="0.25">
      <c r="A326" s="102">
        <v>329</v>
      </c>
      <c r="B326" s="103">
        <v>43836</v>
      </c>
      <c r="C326" s="104" t="s">
        <v>4600</v>
      </c>
      <c r="D326" s="105" t="s">
        <v>4601</v>
      </c>
      <c r="E326" s="106" t="s">
        <v>751</v>
      </c>
      <c r="F326" s="107" t="s">
        <v>752</v>
      </c>
      <c r="G326" s="106"/>
      <c r="H326" s="106"/>
      <c r="I326" s="108">
        <v>44226</v>
      </c>
      <c r="J326" s="102">
        <v>10</v>
      </c>
      <c r="K326" s="109">
        <v>0</v>
      </c>
    </row>
    <row r="327" spans="1:11" x14ac:dyDescent="0.25">
      <c r="A327" s="102">
        <v>330</v>
      </c>
      <c r="B327" s="103">
        <v>43836</v>
      </c>
      <c r="C327" s="104" t="s">
        <v>4600</v>
      </c>
      <c r="D327" s="105" t="s">
        <v>4601</v>
      </c>
      <c r="E327" s="106" t="s">
        <v>751</v>
      </c>
      <c r="F327" s="107" t="s">
        <v>752</v>
      </c>
      <c r="G327" s="106"/>
      <c r="H327" s="106"/>
      <c r="I327" s="108">
        <v>44227</v>
      </c>
      <c r="J327" s="102">
        <v>10</v>
      </c>
      <c r="K327" s="109">
        <v>0</v>
      </c>
    </row>
    <row r="328" spans="1:11" x14ac:dyDescent="0.25">
      <c r="A328" s="102">
        <v>331</v>
      </c>
      <c r="B328" s="103">
        <v>43836</v>
      </c>
      <c r="C328" s="104" t="s">
        <v>4600</v>
      </c>
      <c r="D328" s="105" t="s">
        <v>4601</v>
      </c>
      <c r="E328" s="106" t="s">
        <v>753</v>
      </c>
      <c r="F328" s="107" t="s">
        <v>754</v>
      </c>
      <c r="G328" s="106"/>
      <c r="H328" s="106"/>
      <c r="I328" s="108">
        <v>44286</v>
      </c>
      <c r="J328" s="102">
        <v>23</v>
      </c>
      <c r="K328" s="109">
        <v>8.6999999999999993</v>
      </c>
    </row>
    <row r="329" spans="1:11" x14ac:dyDescent="0.25">
      <c r="A329" s="102">
        <v>332</v>
      </c>
      <c r="B329" s="103">
        <v>43836</v>
      </c>
      <c r="C329" s="104" t="s">
        <v>4600</v>
      </c>
      <c r="D329" s="105" t="s">
        <v>4601</v>
      </c>
      <c r="E329" s="106" t="s">
        <v>753</v>
      </c>
      <c r="F329" s="107" t="s">
        <v>754</v>
      </c>
      <c r="G329" s="106"/>
      <c r="H329" s="106"/>
      <c r="I329" s="108">
        <v>44286</v>
      </c>
      <c r="J329" s="102">
        <v>10</v>
      </c>
      <c r="K329" s="109">
        <v>8.6999999999999993</v>
      </c>
    </row>
    <row r="330" spans="1:11" x14ac:dyDescent="0.25">
      <c r="A330" s="102">
        <v>333</v>
      </c>
      <c r="B330" s="103">
        <v>43836</v>
      </c>
      <c r="C330" s="104" t="s">
        <v>4600</v>
      </c>
      <c r="D330" s="105" t="s">
        <v>4601</v>
      </c>
      <c r="E330" s="106" t="s">
        <v>753</v>
      </c>
      <c r="F330" s="107" t="s">
        <v>754</v>
      </c>
      <c r="G330" s="106"/>
      <c r="H330" s="106"/>
      <c r="I330" s="108">
        <v>44286</v>
      </c>
      <c r="J330" s="102">
        <v>45</v>
      </c>
      <c r="K330" s="109">
        <v>8.6999999999999993</v>
      </c>
    </row>
    <row r="331" spans="1:11" x14ac:dyDescent="0.25">
      <c r="A331" s="102">
        <v>334</v>
      </c>
      <c r="B331" s="103">
        <v>43836</v>
      </c>
      <c r="C331" s="104" t="s">
        <v>4600</v>
      </c>
      <c r="D331" s="105" t="s">
        <v>4601</v>
      </c>
      <c r="E331" s="106" t="s">
        <v>757</v>
      </c>
      <c r="F331" s="107" t="s">
        <v>758</v>
      </c>
      <c r="G331" s="106"/>
      <c r="H331" s="106"/>
      <c r="I331" s="108">
        <v>44104</v>
      </c>
      <c r="J331" s="102">
        <v>1</v>
      </c>
      <c r="K331" s="109">
        <v>1</v>
      </c>
    </row>
    <row r="332" spans="1:11" x14ac:dyDescent="0.25">
      <c r="A332" s="102">
        <v>335</v>
      </c>
      <c r="B332" s="103">
        <v>43836</v>
      </c>
      <c r="C332" s="104" t="s">
        <v>4600</v>
      </c>
      <c r="D332" s="105" t="s">
        <v>4601</v>
      </c>
      <c r="E332" s="106" t="s">
        <v>757</v>
      </c>
      <c r="F332" s="107" t="s">
        <v>758</v>
      </c>
      <c r="G332" s="106"/>
      <c r="H332" s="106"/>
      <c r="I332" s="108">
        <v>44104</v>
      </c>
      <c r="J332" s="102">
        <v>0.75</v>
      </c>
      <c r="K332" s="109">
        <v>1</v>
      </c>
    </row>
    <row r="333" spans="1:11" x14ac:dyDescent="0.25">
      <c r="A333" s="102">
        <v>336</v>
      </c>
      <c r="B333" s="103">
        <v>43836</v>
      </c>
      <c r="C333" s="104" t="s">
        <v>4600</v>
      </c>
      <c r="D333" s="105" t="s">
        <v>4601</v>
      </c>
      <c r="E333" s="106" t="s">
        <v>759</v>
      </c>
      <c r="F333" s="107" t="s">
        <v>760</v>
      </c>
      <c r="G333" s="106"/>
      <c r="H333" s="106"/>
      <c r="I333" s="108">
        <v>44229</v>
      </c>
      <c r="J333" s="102">
        <v>23</v>
      </c>
      <c r="K333" s="109">
        <v>1</v>
      </c>
    </row>
    <row r="334" spans="1:11" x14ac:dyDescent="0.25">
      <c r="A334" s="102">
        <v>337</v>
      </c>
      <c r="B334" s="103">
        <v>43836</v>
      </c>
      <c r="C334" s="104" t="s">
        <v>4600</v>
      </c>
      <c r="D334" s="105" t="s">
        <v>4601</v>
      </c>
      <c r="E334" s="106" t="s">
        <v>767</v>
      </c>
      <c r="F334" s="107" t="s">
        <v>768</v>
      </c>
      <c r="G334" s="106"/>
      <c r="H334" s="106"/>
      <c r="I334" s="108">
        <v>44054</v>
      </c>
      <c r="J334" s="102">
        <v>5</v>
      </c>
      <c r="K334" s="109">
        <v>1</v>
      </c>
    </row>
    <row r="335" spans="1:11" x14ac:dyDescent="0.25">
      <c r="A335" s="102">
        <v>338</v>
      </c>
      <c r="B335" s="103">
        <v>43836</v>
      </c>
      <c r="C335" s="104" t="s">
        <v>4600</v>
      </c>
      <c r="D335" s="105" t="s">
        <v>4601</v>
      </c>
      <c r="E335" s="106" t="s">
        <v>767</v>
      </c>
      <c r="F335" s="107" t="s">
        <v>768</v>
      </c>
      <c r="G335" s="106"/>
      <c r="H335" s="106"/>
      <c r="I335" s="108">
        <v>44054</v>
      </c>
      <c r="J335" s="102">
        <v>0.8</v>
      </c>
      <c r="K335" s="109">
        <v>1</v>
      </c>
    </row>
    <row r="336" spans="1:11" x14ac:dyDescent="0.25">
      <c r="A336" s="102">
        <v>339</v>
      </c>
      <c r="B336" s="103">
        <v>43836</v>
      </c>
      <c r="C336" s="104" t="s">
        <v>4600</v>
      </c>
      <c r="D336" s="105" t="s">
        <v>4601</v>
      </c>
      <c r="E336" s="106" t="s">
        <v>769</v>
      </c>
      <c r="F336" s="107" t="s">
        <v>770</v>
      </c>
      <c r="G336" s="106"/>
      <c r="H336" s="106"/>
      <c r="I336" s="108">
        <v>44109</v>
      </c>
      <c r="J336" s="102">
        <v>1</v>
      </c>
      <c r="K336" s="109">
        <v>1</v>
      </c>
    </row>
    <row r="337" spans="1:11" x14ac:dyDescent="0.25">
      <c r="A337" s="102">
        <v>340</v>
      </c>
      <c r="B337" s="103">
        <v>43836</v>
      </c>
      <c r="C337" s="104" t="s">
        <v>4600</v>
      </c>
      <c r="D337" s="105" t="s">
        <v>4601</v>
      </c>
      <c r="E337" s="106" t="s">
        <v>773</v>
      </c>
      <c r="F337" s="107" t="s">
        <v>774</v>
      </c>
      <c r="G337" s="106"/>
      <c r="H337" s="106"/>
      <c r="I337" s="108">
        <v>44051</v>
      </c>
      <c r="J337" s="102">
        <v>33</v>
      </c>
      <c r="K337" s="109">
        <v>0.54</v>
      </c>
    </row>
    <row r="338" spans="1:11" x14ac:dyDescent="0.25">
      <c r="A338" s="102">
        <v>341</v>
      </c>
      <c r="B338" s="103">
        <v>43836</v>
      </c>
      <c r="C338" s="104" t="s">
        <v>4600</v>
      </c>
      <c r="D338" s="105" t="s">
        <v>4601</v>
      </c>
      <c r="E338" s="106" t="s">
        <v>775</v>
      </c>
      <c r="F338" s="107" t="s">
        <v>776</v>
      </c>
      <c r="G338" s="106"/>
      <c r="H338" s="106"/>
      <c r="I338" s="108">
        <v>44165</v>
      </c>
      <c r="J338" s="102">
        <v>19</v>
      </c>
      <c r="K338" s="109">
        <v>0.5</v>
      </c>
    </row>
    <row r="339" spans="1:11" x14ac:dyDescent="0.25">
      <c r="A339" s="102">
        <v>342</v>
      </c>
      <c r="B339" s="103">
        <v>43836</v>
      </c>
      <c r="C339" s="104" t="s">
        <v>4600</v>
      </c>
      <c r="D339" s="105" t="s">
        <v>4601</v>
      </c>
      <c r="E339" s="106" t="s">
        <v>775</v>
      </c>
      <c r="F339" s="107" t="s">
        <v>776</v>
      </c>
      <c r="G339" s="106"/>
      <c r="H339" s="106"/>
      <c r="I339" s="108">
        <v>44160</v>
      </c>
      <c r="J339" s="102">
        <v>150</v>
      </c>
      <c r="K339" s="109">
        <v>0.5</v>
      </c>
    </row>
    <row r="340" spans="1:11" x14ac:dyDescent="0.25">
      <c r="A340" s="102">
        <v>343</v>
      </c>
      <c r="B340" s="103">
        <v>43836</v>
      </c>
      <c r="C340" s="104" t="s">
        <v>4600</v>
      </c>
      <c r="D340" s="105" t="s">
        <v>4601</v>
      </c>
      <c r="E340" s="106" t="s">
        <v>777</v>
      </c>
      <c r="F340" s="107" t="s">
        <v>778</v>
      </c>
      <c r="G340" s="106"/>
      <c r="H340" s="106"/>
      <c r="I340" s="108">
        <v>44073</v>
      </c>
      <c r="J340" s="102">
        <v>48</v>
      </c>
      <c r="K340" s="109">
        <v>9.19</v>
      </c>
    </row>
    <row r="341" spans="1:11" x14ac:dyDescent="0.25">
      <c r="A341" s="102">
        <v>344</v>
      </c>
      <c r="B341" s="103">
        <v>43836</v>
      </c>
      <c r="C341" s="104" t="s">
        <v>4600</v>
      </c>
      <c r="D341" s="105" t="s">
        <v>4601</v>
      </c>
      <c r="E341" s="106" t="s">
        <v>777</v>
      </c>
      <c r="F341" s="107" t="s">
        <v>778</v>
      </c>
      <c r="G341" s="106"/>
      <c r="H341" s="106"/>
      <c r="I341" s="108">
        <v>44074</v>
      </c>
      <c r="J341" s="102">
        <v>8</v>
      </c>
      <c r="K341" s="109">
        <v>9.19</v>
      </c>
    </row>
    <row r="342" spans="1:11" x14ac:dyDescent="0.25">
      <c r="A342" s="102">
        <v>345</v>
      </c>
      <c r="B342" s="103">
        <v>43836</v>
      </c>
      <c r="C342" s="104" t="s">
        <v>4600</v>
      </c>
      <c r="D342" s="105" t="s">
        <v>4601</v>
      </c>
      <c r="E342" s="106" t="s">
        <v>795</v>
      </c>
      <c r="F342" s="107" t="s">
        <v>796</v>
      </c>
      <c r="G342" s="106"/>
      <c r="H342" s="106"/>
      <c r="I342" s="108">
        <v>44135</v>
      </c>
      <c r="J342" s="102">
        <v>28</v>
      </c>
      <c r="K342" s="109">
        <v>0</v>
      </c>
    </row>
    <row r="343" spans="1:11" x14ac:dyDescent="0.25">
      <c r="A343" s="102">
        <v>346</v>
      </c>
      <c r="B343" s="103">
        <v>43836</v>
      </c>
      <c r="C343" s="104" t="s">
        <v>4600</v>
      </c>
      <c r="D343" s="105" t="s">
        <v>4601</v>
      </c>
      <c r="E343" s="106" t="s">
        <v>795</v>
      </c>
      <c r="F343" s="107" t="s">
        <v>796</v>
      </c>
      <c r="G343" s="106"/>
      <c r="H343" s="106"/>
      <c r="I343" s="108">
        <v>44134</v>
      </c>
      <c r="J343" s="102">
        <v>112</v>
      </c>
      <c r="K343" s="109">
        <v>0</v>
      </c>
    </row>
    <row r="344" spans="1:11" x14ac:dyDescent="0.25">
      <c r="A344" s="102">
        <v>347</v>
      </c>
      <c r="B344" s="103">
        <v>43836</v>
      </c>
      <c r="C344" s="104" t="s">
        <v>4600</v>
      </c>
      <c r="D344" s="105" t="s">
        <v>4601</v>
      </c>
      <c r="E344" s="106" t="s">
        <v>795</v>
      </c>
      <c r="F344" s="107" t="s">
        <v>796</v>
      </c>
      <c r="G344" s="106"/>
      <c r="H344" s="106"/>
      <c r="I344" s="108">
        <v>44134</v>
      </c>
      <c r="J344" s="102">
        <v>92</v>
      </c>
      <c r="K344" s="109">
        <v>0</v>
      </c>
    </row>
    <row r="345" spans="1:11" x14ac:dyDescent="0.25">
      <c r="A345" s="102">
        <v>348</v>
      </c>
      <c r="B345" s="103">
        <v>43836</v>
      </c>
      <c r="C345" s="104" t="s">
        <v>4600</v>
      </c>
      <c r="D345" s="105" t="s">
        <v>4601</v>
      </c>
      <c r="E345" s="106" t="s">
        <v>797</v>
      </c>
      <c r="F345" s="107" t="s">
        <v>798</v>
      </c>
      <c r="G345" s="106"/>
      <c r="H345" s="106"/>
      <c r="I345" s="108">
        <v>44134</v>
      </c>
      <c r="J345" s="102">
        <v>72</v>
      </c>
      <c r="K345" s="109">
        <v>23.25</v>
      </c>
    </row>
    <row r="346" spans="1:11" x14ac:dyDescent="0.25">
      <c r="A346" s="102">
        <v>349</v>
      </c>
      <c r="B346" s="103">
        <v>43836</v>
      </c>
      <c r="C346" s="104" t="s">
        <v>4600</v>
      </c>
      <c r="D346" s="105" t="s">
        <v>4601</v>
      </c>
      <c r="E346" s="106" t="s">
        <v>797</v>
      </c>
      <c r="F346" s="107" t="s">
        <v>798</v>
      </c>
      <c r="G346" s="106"/>
      <c r="H346" s="106"/>
      <c r="I346" s="108">
        <v>44135</v>
      </c>
      <c r="J346" s="102">
        <v>25</v>
      </c>
      <c r="K346" s="109">
        <v>23.25</v>
      </c>
    </row>
    <row r="347" spans="1:11" x14ac:dyDescent="0.25">
      <c r="A347" s="102">
        <v>350</v>
      </c>
      <c r="B347" s="103">
        <v>43836</v>
      </c>
      <c r="C347" s="104" t="s">
        <v>4600</v>
      </c>
      <c r="D347" s="105" t="s">
        <v>4601</v>
      </c>
      <c r="E347" s="106" t="s">
        <v>797</v>
      </c>
      <c r="F347" s="107" t="s">
        <v>798</v>
      </c>
      <c r="G347" s="106"/>
      <c r="H347" s="106"/>
      <c r="I347" s="108">
        <v>44134</v>
      </c>
      <c r="J347" s="102">
        <v>160</v>
      </c>
      <c r="K347" s="109">
        <v>23.25</v>
      </c>
    </row>
    <row r="348" spans="1:11" x14ac:dyDescent="0.25">
      <c r="A348" s="102">
        <v>351</v>
      </c>
      <c r="B348" s="103">
        <v>43836</v>
      </c>
      <c r="C348" s="104" t="s">
        <v>4600</v>
      </c>
      <c r="D348" s="105" t="s">
        <v>4601</v>
      </c>
      <c r="E348" s="106" t="s">
        <v>799</v>
      </c>
      <c r="F348" s="107" t="s">
        <v>800</v>
      </c>
      <c r="G348" s="106"/>
      <c r="H348" s="106"/>
      <c r="I348" s="108">
        <v>44105</v>
      </c>
      <c r="J348" s="102">
        <v>168</v>
      </c>
      <c r="K348" s="109">
        <v>0</v>
      </c>
    </row>
    <row r="349" spans="1:11" x14ac:dyDescent="0.25">
      <c r="A349" s="102">
        <v>352</v>
      </c>
      <c r="B349" s="103">
        <v>43836</v>
      </c>
      <c r="C349" s="104" t="s">
        <v>4600</v>
      </c>
      <c r="D349" s="105" t="s">
        <v>4601</v>
      </c>
      <c r="E349" s="106" t="s">
        <v>799</v>
      </c>
      <c r="F349" s="107" t="s">
        <v>800</v>
      </c>
      <c r="G349" s="106"/>
      <c r="H349" s="106"/>
      <c r="I349" s="108">
        <v>44134</v>
      </c>
      <c r="J349" s="102">
        <v>44</v>
      </c>
      <c r="K349" s="109">
        <v>0</v>
      </c>
    </row>
    <row r="350" spans="1:11" x14ac:dyDescent="0.25">
      <c r="A350" s="102">
        <v>353</v>
      </c>
      <c r="B350" s="103">
        <v>43836</v>
      </c>
      <c r="C350" s="104" t="s">
        <v>4600</v>
      </c>
      <c r="D350" s="105" t="s">
        <v>4601</v>
      </c>
      <c r="E350" s="106" t="s">
        <v>799</v>
      </c>
      <c r="F350" s="107" t="s">
        <v>800</v>
      </c>
      <c r="G350" s="106"/>
      <c r="H350" s="106"/>
      <c r="I350" s="108">
        <v>44135</v>
      </c>
      <c r="J350" s="102">
        <v>55</v>
      </c>
      <c r="K350" s="109">
        <v>0</v>
      </c>
    </row>
    <row r="351" spans="1:11" x14ac:dyDescent="0.25">
      <c r="A351" s="102">
        <v>354</v>
      </c>
      <c r="B351" s="103">
        <v>43836</v>
      </c>
      <c r="C351" s="104" t="s">
        <v>4600</v>
      </c>
      <c r="D351" s="105" t="s">
        <v>4601</v>
      </c>
      <c r="E351" s="106" t="s">
        <v>799</v>
      </c>
      <c r="F351" s="107" t="s">
        <v>800</v>
      </c>
      <c r="G351" s="106"/>
      <c r="H351" s="106"/>
      <c r="I351" s="108">
        <v>44134</v>
      </c>
      <c r="J351" s="102">
        <v>116</v>
      </c>
      <c r="K351" s="109">
        <v>0</v>
      </c>
    </row>
    <row r="352" spans="1:11" x14ac:dyDescent="0.25">
      <c r="A352" s="102">
        <v>355</v>
      </c>
      <c r="B352" s="103">
        <v>43836</v>
      </c>
      <c r="C352" s="104" t="s">
        <v>4600</v>
      </c>
      <c r="D352" s="105" t="s">
        <v>4601</v>
      </c>
      <c r="E352" s="106" t="s">
        <v>801</v>
      </c>
      <c r="F352" s="107" t="s">
        <v>802</v>
      </c>
      <c r="G352" s="106"/>
      <c r="H352" s="106"/>
      <c r="I352" s="108">
        <v>44043</v>
      </c>
      <c r="J352" s="102">
        <v>9</v>
      </c>
      <c r="K352" s="109">
        <v>16.47</v>
      </c>
    </row>
    <row r="353" spans="1:11" x14ac:dyDescent="0.25">
      <c r="A353" s="102">
        <v>356</v>
      </c>
      <c r="B353" s="103">
        <v>43836</v>
      </c>
      <c r="C353" s="104" t="s">
        <v>4600</v>
      </c>
      <c r="D353" s="105" t="s">
        <v>4601</v>
      </c>
      <c r="E353" s="106" t="s">
        <v>801</v>
      </c>
      <c r="F353" s="107" t="s">
        <v>802</v>
      </c>
      <c r="G353" s="106"/>
      <c r="H353" s="106"/>
      <c r="I353" s="108">
        <v>44043</v>
      </c>
      <c r="J353" s="102">
        <v>240</v>
      </c>
      <c r="K353" s="109">
        <v>16.47</v>
      </c>
    </row>
    <row r="354" spans="1:11" x14ac:dyDescent="0.25">
      <c r="A354" s="102">
        <v>357</v>
      </c>
      <c r="B354" s="103">
        <v>43836</v>
      </c>
      <c r="C354" s="104" t="s">
        <v>4600</v>
      </c>
      <c r="D354" s="105" t="s">
        <v>4601</v>
      </c>
      <c r="E354" s="106" t="s">
        <v>805</v>
      </c>
      <c r="F354" s="107" t="s">
        <v>806</v>
      </c>
      <c r="G354" s="106"/>
      <c r="H354" s="106"/>
      <c r="I354" s="108">
        <v>44377</v>
      </c>
      <c r="J354" s="102">
        <v>52</v>
      </c>
      <c r="K354" s="109">
        <v>72.89</v>
      </c>
    </row>
    <row r="355" spans="1:11" x14ac:dyDescent="0.25">
      <c r="A355" s="102">
        <v>358</v>
      </c>
      <c r="B355" s="103">
        <v>43836</v>
      </c>
      <c r="C355" s="104" t="s">
        <v>4600</v>
      </c>
      <c r="D355" s="105" t="s">
        <v>4601</v>
      </c>
      <c r="E355" s="106" t="s">
        <v>805</v>
      </c>
      <c r="F355" s="107" t="s">
        <v>806</v>
      </c>
      <c r="G355" s="106"/>
      <c r="H355" s="106"/>
      <c r="I355" s="108">
        <v>43983</v>
      </c>
      <c r="J355" s="102">
        <v>10</v>
      </c>
      <c r="K355" s="109">
        <v>72.89</v>
      </c>
    </row>
    <row r="356" spans="1:11" x14ac:dyDescent="0.25">
      <c r="A356" s="102">
        <v>359</v>
      </c>
      <c r="B356" s="103">
        <v>43836</v>
      </c>
      <c r="C356" s="104" t="s">
        <v>4600</v>
      </c>
      <c r="D356" s="105" t="s">
        <v>4601</v>
      </c>
      <c r="E356" s="106" t="s">
        <v>807</v>
      </c>
      <c r="F356" s="107" t="s">
        <v>808</v>
      </c>
      <c r="G356" s="106"/>
      <c r="H356" s="106"/>
      <c r="I356" s="108">
        <v>44499</v>
      </c>
      <c r="J356" s="102">
        <v>40</v>
      </c>
      <c r="K356" s="109">
        <v>90.26</v>
      </c>
    </row>
    <row r="357" spans="1:11" x14ac:dyDescent="0.25">
      <c r="A357" s="102">
        <v>360</v>
      </c>
      <c r="B357" s="103">
        <v>43836</v>
      </c>
      <c r="C357" s="104" t="s">
        <v>4600</v>
      </c>
      <c r="D357" s="105" t="s">
        <v>4601</v>
      </c>
      <c r="E357" s="106" t="s">
        <v>807</v>
      </c>
      <c r="F357" s="107" t="s">
        <v>808</v>
      </c>
      <c r="G357" s="106"/>
      <c r="H357" s="106"/>
      <c r="I357" s="108">
        <v>44470</v>
      </c>
      <c r="J357" s="102">
        <v>13.83</v>
      </c>
      <c r="K357" s="109">
        <v>90.26</v>
      </c>
    </row>
    <row r="358" spans="1:11" x14ac:dyDescent="0.25">
      <c r="A358" s="102">
        <v>361</v>
      </c>
      <c r="B358" s="103">
        <v>43836</v>
      </c>
      <c r="C358" s="104" t="s">
        <v>4600</v>
      </c>
      <c r="D358" s="105" t="s">
        <v>4601</v>
      </c>
      <c r="E358" s="106" t="s">
        <v>809</v>
      </c>
      <c r="F358" s="107" t="s">
        <v>810</v>
      </c>
      <c r="G358" s="106"/>
      <c r="H358" s="106"/>
      <c r="I358" s="108">
        <v>44408</v>
      </c>
      <c r="J358" s="102">
        <v>48</v>
      </c>
      <c r="K358" s="109">
        <v>80.77</v>
      </c>
    </row>
    <row r="359" spans="1:11" x14ac:dyDescent="0.25">
      <c r="A359" s="102">
        <v>362</v>
      </c>
      <c r="B359" s="103">
        <v>43836</v>
      </c>
      <c r="C359" s="104" t="s">
        <v>4600</v>
      </c>
      <c r="D359" s="105" t="s">
        <v>4601</v>
      </c>
      <c r="E359" s="106" t="s">
        <v>809</v>
      </c>
      <c r="F359" s="107" t="s">
        <v>810</v>
      </c>
      <c r="G359" s="106"/>
      <c r="H359" s="106"/>
      <c r="I359" s="108">
        <v>44378</v>
      </c>
      <c r="J359" s="102">
        <v>9</v>
      </c>
      <c r="K359" s="109">
        <v>80.77</v>
      </c>
    </row>
    <row r="360" spans="1:11" x14ac:dyDescent="0.25">
      <c r="A360" s="102">
        <v>363</v>
      </c>
      <c r="B360" s="103">
        <v>43836</v>
      </c>
      <c r="C360" s="104" t="s">
        <v>4600</v>
      </c>
      <c r="D360" s="105" t="s">
        <v>4601</v>
      </c>
      <c r="E360" s="106" t="s">
        <v>821</v>
      </c>
      <c r="F360" s="107" t="s">
        <v>822</v>
      </c>
      <c r="G360" s="106"/>
      <c r="H360" s="106"/>
      <c r="I360" s="108">
        <v>44256</v>
      </c>
      <c r="J360" s="102">
        <v>23.66</v>
      </c>
      <c r="K360" s="109">
        <v>45.92</v>
      </c>
    </row>
    <row r="361" spans="1:11" x14ac:dyDescent="0.25">
      <c r="A361" s="102">
        <v>364</v>
      </c>
      <c r="B361" s="103">
        <v>43836</v>
      </c>
      <c r="C361" s="104" t="s">
        <v>4600</v>
      </c>
      <c r="D361" s="105" t="s">
        <v>4601</v>
      </c>
      <c r="E361" s="106" t="s">
        <v>823</v>
      </c>
      <c r="F361" s="107" t="s">
        <v>824</v>
      </c>
      <c r="G361" s="106"/>
      <c r="H361" s="106"/>
      <c r="I361" s="108">
        <v>44256</v>
      </c>
      <c r="J361" s="102">
        <v>20</v>
      </c>
      <c r="K361" s="109">
        <v>45.92</v>
      </c>
    </row>
    <row r="362" spans="1:11" x14ac:dyDescent="0.25">
      <c r="A362" s="102">
        <v>365</v>
      </c>
      <c r="B362" s="103">
        <v>43836</v>
      </c>
      <c r="C362" s="104" t="s">
        <v>4600</v>
      </c>
      <c r="D362" s="105" t="s">
        <v>4601</v>
      </c>
      <c r="E362" s="106" t="s">
        <v>825</v>
      </c>
      <c r="F362" s="107" t="s">
        <v>826</v>
      </c>
      <c r="G362" s="106"/>
      <c r="H362" s="106"/>
      <c r="I362" s="108">
        <v>44134</v>
      </c>
      <c r="J362" s="102">
        <v>9</v>
      </c>
      <c r="K362" s="109">
        <v>1</v>
      </c>
    </row>
    <row r="363" spans="1:11" x14ac:dyDescent="0.25">
      <c r="A363" s="102">
        <v>366</v>
      </c>
      <c r="B363" s="103">
        <v>43836</v>
      </c>
      <c r="C363" s="104" t="s">
        <v>4600</v>
      </c>
      <c r="D363" s="105" t="s">
        <v>4601</v>
      </c>
      <c r="E363" s="106" t="s">
        <v>827</v>
      </c>
      <c r="F363" s="107" t="s">
        <v>828</v>
      </c>
      <c r="G363" s="106"/>
      <c r="H363" s="106"/>
      <c r="I363" s="108">
        <v>44316</v>
      </c>
      <c r="J363" s="102">
        <v>12</v>
      </c>
      <c r="K363" s="109">
        <v>11</v>
      </c>
    </row>
    <row r="364" spans="1:11" x14ac:dyDescent="0.25">
      <c r="A364" s="102">
        <v>367</v>
      </c>
      <c r="B364" s="103">
        <v>43836</v>
      </c>
      <c r="C364" s="104" t="s">
        <v>4600</v>
      </c>
      <c r="D364" s="105" t="s">
        <v>4601</v>
      </c>
      <c r="E364" s="106" t="s">
        <v>827</v>
      </c>
      <c r="F364" s="107" t="s">
        <v>828</v>
      </c>
      <c r="G364" s="106"/>
      <c r="H364" s="106"/>
      <c r="I364" s="108">
        <v>44286</v>
      </c>
      <c r="J364" s="102">
        <v>66</v>
      </c>
      <c r="K364" s="109">
        <v>45.92</v>
      </c>
    </row>
    <row r="365" spans="1:11" x14ac:dyDescent="0.25">
      <c r="A365" s="102">
        <v>368</v>
      </c>
      <c r="B365" s="103">
        <v>43836</v>
      </c>
      <c r="C365" s="104" t="s">
        <v>4600</v>
      </c>
      <c r="D365" s="105" t="s">
        <v>4601</v>
      </c>
      <c r="E365" s="106" t="s">
        <v>827</v>
      </c>
      <c r="F365" s="107" t="s">
        <v>828</v>
      </c>
      <c r="G365" s="106"/>
      <c r="H365" s="106"/>
      <c r="I365" s="108">
        <v>44231</v>
      </c>
      <c r="J365" s="102">
        <v>40</v>
      </c>
      <c r="K365" s="109">
        <v>45.92</v>
      </c>
    </row>
    <row r="366" spans="1:11" x14ac:dyDescent="0.25">
      <c r="A366" s="102">
        <v>369</v>
      </c>
      <c r="B366" s="103">
        <v>43836</v>
      </c>
      <c r="C366" s="104" t="s">
        <v>4600</v>
      </c>
      <c r="D366" s="105" t="s">
        <v>4601</v>
      </c>
      <c r="E366" s="106" t="s">
        <v>831</v>
      </c>
      <c r="F366" s="107" t="s">
        <v>832</v>
      </c>
      <c r="G366" s="106"/>
      <c r="H366" s="106"/>
      <c r="I366" s="108">
        <v>44530</v>
      </c>
      <c r="J366" s="102">
        <v>15</v>
      </c>
      <c r="K366" s="109">
        <v>1</v>
      </c>
    </row>
    <row r="367" spans="1:11" x14ac:dyDescent="0.25">
      <c r="A367" s="102">
        <v>370</v>
      </c>
      <c r="B367" s="103">
        <v>43836</v>
      </c>
      <c r="C367" s="104" t="s">
        <v>4600</v>
      </c>
      <c r="D367" s="105" t="s">
        <v>4601</v>
      </c>
      <c r="E367" s="106" t="s">
        <v>833</v>
      </c>
      <c r="F367" s="107" t="s">
        <v>834</v>
      </c>
      <c r="G367" s="106"/>
      <c r="H367" s="106"/>
      <c r="I367" s="108">
        <v>44501</v>
      </c>
      <c r="J367" s="102">
        <v>1</v>
      </c>
      <c r="K367" s="109">
        <v>36.770000000000003</v>
      </c>
    </row>
    <row r="368" spans="1:11" x14ac:dyDescent="0.25">
      <c r="A368" s="102">
        <v>371</v>
      </c>
      <c r="B368" s="103">
        <v>43836</v>
      </c>
      <c r="C368" s="104" t="s">
        <v>4600</v>
      </c>
      <c r="D368" s="105" t="s">
        <v>4601</v>
      </c>
      <c r="E368" s="106" t="s">
        <v>835</v>
      </c>
      <c r="F368" s="107" t="s">
        <v>836</v>
      </c>
      <c r="G368" s="106"/>
      <c r="H368" s="106"/>
      <c r="I368" s="108">
        <v>44593</v>
      </c>
      <c r="J368" s="102">
        <v>43</v>
      </c>
      <c r="K368" s="109">
        <v>36.770000000000003</v>
      </c>
    </row>
    <row r="369" spans="1:11" x14ac:dyDescent="0.25">
      <c r="A369" s="102">
        <v>372</v>
      </c>
      <c r="B369" s="103">
        <v>43836</v>
      </c>
      <c r="C369" s="104" t="s">
        <v>4600</v>
      </c>
      <c r="D369" s="105" t="s">
        <v>4601</v>
      </c>
      <c r="E369" s="106" t="s">
        <v>837</v>
      </c>
      <c r="F369" s="107" t="s">
        <v>838</v>
      </c>
      <c r="G369" s="106"/>
      <c r="H369" s="106"/>
      <c r="I369" s="108">
        <v>44681</v>
      </c>
      <c r="J369" s="102">
        <v>72</v>
      </c>
      <c r="K369" s="109">
        <v>36.770000000000003</v>
      </c>
    </row>
    <row r="370" spans="1:11" x14ac:dyDescent="0.25">
      <c r="A370" s="102">
        <v>373</v>
      </c>
      <c r="B370" s="103">
        <v>43836</v>
      </c>
      <c r="C370" s="104" t="s">
        <v>4600</v>
      </c>
      <c r="D370" s="105" t="s">
        <v>4601</v>
      </c>
      <c r="E370" s="106" t="s">
        <v>837</v>
      </c>
      <c r="F370" s="107" t="s">
        <v>838</v>
      </c>
      <c r="G370" s="106"/>
      <c r="H370" s="106"/>
      <c r="I370" s="108">
        <v>44652</v>
      </c>
      <c r="J370" s="102">
        <v>19</v>
      </c>
      <c r="K370" s="109">
        <v>36.770000000000003</v>
      </c>
    </row>
    <row r="371" spans="1:11" x14ac:dyDescent="0.25">
      <c r="A371" s="102">
        <v>374</v>
      </c>
      <c r="B371" s="103">
        <v>43836</v>
      </c>
      <c r="C371" s="104" t="s">
        <v>4600</v>
      </c>
      <c r="D371" s="105" t="s">
        <v>4601</v>
      </c>
      <c r="E371" s="106" t="s">
        <v>839</v>
      </c>
      <c r="F371" s="107" t="s">
        <v>840</v>
      </c>
      <c r="G371" s="106"/>
      <c r="H371" s="106"/>
      <c r="I371" s="108">
        <v>44408</v>
      </c>
      <c r="J371" s="102">
        <v>18</v>
      </c>
      <c r="K371" s="109">
        <v>36.770000000000003</v>
      </c>
    </row>
    <row r="372" spans="1:11" x14ac:dyDescent="0.25">
      <c r="A372" s="102">
        <v>375</v>
      </c>
      <c r="B372" s="103">
        <v>43836</v>
      </c>
      <c r="C372" s="104" t="s">
        <v>4600</v>
      </c>
      <c r="D372" s="105" t="s">
        <v>4601</v>
      </c>
      <c r="E372" s="106" t="s">
        <v>839</v>
      </c>
      <c r="F372" s="107" t="s">
        <v>840</v>
      </c>
      <c r="G372" s="106"/>
      <c r="H372" s="106"/>
      <c r="I372" s="108">
        <v>44406</v>
      </c>
      <c r="J372" s="102">
        <v>44</v>
      </c>
      <c r="K372" s="109">
        <v>36.770000000000003</v>
      </c>
    </row>
    <row r="373" spans="1:11" x14ac:dyDescent="0.25">
      <c r="A373" s="102">
        <v>376</v>
      </c>
      <c r="B373" s="103">
        <v>43836</v>
      </c>
      <c r="C373" s="104" t="s">
        <v>4600</v>
      </c>
      <c r="D373" s="105" t="s">
        <v>4601</v>
      </c>
      <c r="E373" s="106" t="s">
        <v>843</v>
      </c>
      <c r="F373" s="107" t="s">
        <v>844</v>
      </c>
      <c r="G373" s="106"/>
      <c r="H373" s="106"/>
      <c r="I373" s="108">
        <v>44226</v>
      </c>
      <c r="J373" s="102">
        <v>26</v>
      </c>
      <c r="K373" s="109">
        <v>1</v>
      </c>
    </row>
    <row r="374" spans="1:11" x14ac:dyDescent="0.25">
      <c r="A374" s="102">
        <v>377</v>
      </c>
      <c r="B374" s="103">
        <v>43836</v>
      </c>
      <c r="C374" s="104" t="s">
        <v>4600</v>
      </c>
      <c r="D374" s="105" t="s">
        <v>4601</v>
      </c>
      <c r="E374" s="106" t="s">
        <v>849</v>
      </c>
      <c r="F374" s="107" t="s">
        <v>850</v>
      </c>
      <c r="G374" s="106"/>
      <c r="H374" s="106"/>
      <c r="I374" s="108">
        <v>44499</v>
      </c>
      <c r="J374" s="102">
        <v>30</v>
      </c>
      <c r="K374" s="109">
        <v>1</v>
      </c>
    </row>
    <row r="375" spans="1:11" x14ac:dyDescent="0.25">
      <c r="A375" s="102">
        <v>378</v>
      </c>
      <c r="B375" s="103">
        <v>43836</v>
      </c>
      <c r="C375" s="104" t="s">
        <v>4600</v>
      </c>
      <c r="D375" s="105" t="s">
        <v>4601</v>
      </c>
      <c r="E375" s="106" t="s">
        <v>855</v>
      </c>
      <c r="F375" s="107" t="s">
        <v>856</v>
      </c>
      <c r="G375" s="106"/>
      <c r="H375" s="106"/>
      <c r="I375" s="108">
        <v>44560</v>
      </c>
      <c r="J375" s="102">
        <v>13</v>
      </c>
      <c r="K375" s="109">
        <v>1</v>
      </c>
    </row>
    <row r="376" spans="1:11" x14ac:dyDescent="0.25">
      <c r="A376" s="102">
        <v>379</v>
      </c>
      <c r="B376" s="103">
        <v>43836</v>
      </c>
      <c r="C376" s="104" t="s">
        <v>4600</v>
      </c>
      <c r="D376" s="105" t="s">
        <v>4601</v>
      </c>
      <c r="E376" s="106" t="s">
        <v>859</v>
      </c>
      <c r="F376" s="107" t="s">
        <v>860</v>
      </c>
      <c r="G376" s="106"/>
      <c r="H376" s="106"/>
      <c r="I376" s="108">
        <v>44469</v>
      </c>
      <c r="J376" s="102">
        <v>18</v>
      </c>
      <c r="K376" s="109">
        <v>1</v>
      </c>
    </row>
    <row r="377" spans="1:11" x14ac:dyDescent="0.25">
      <c r="A377" s="102">
        <v>380</v>
      </c>
      <c r="B377" s="103">
        <v>43836</v>
      </c>
      <c r="C377" s="104" t="s">
        <v>4600</v>
      </c>
      <c r="D377" s="105" t="s">
        <v>4601</v>
      </c>
      <c r="E377" s="106" t="s">
        <v>861</v>
      </c>
      <c r="F377" s="107" t="s">
        <v>862</v>
      </c>
      <c r="G377" s="106"/>
      <c r="H377" s="106"/>
      <c r="I377" s="108">
        <v>44346</v>
      </c>
      <c r="J377" s="102">
        <v>2</v>
      </c>
      <c r="K377" s="109">
        <v>1</v>
      </c>
    </row>
    <row r="378" spans="1:11" x14ac:dyDescent="0.25">
      <c r="A378" s="102">
        <v>381</v>
      </c>
      <c r="B378" s="103">
        <v>43836</v>
      </c>
      <c r="C378" s="104" t="s">
        <v>4600</v>
      </c>
      <c r="D378" s="105" t="s">
        <v>4601</v>
      </c>
      <c r="E378" s="106" t="s">
        <v>863</v>
      </c>
      <c r="F378" s="107" t="s">
        <v>864</v>
      </c>
      <c r="G378" s="106"/>
      <c r="H378" s="106"/>
      <c r="I378" s="108">
        <v>44074</v>
      </c>
      <c r="J378" s="102">
        <v>24</v>
      </c>
      <c r="K378" s="109">
        <v>9.1199999999999992</v>
      </c>
    </row>
    <row r="379" spans="1:11" x14ac:dyDescent="0.25">
      <c r="A379" s="102">
        <v>382</v>
      </c>
      <c r="B379" s="103">
        <v>43836</v>
      </c>
      <c r="C379" s="104" t="s">
        <v>4600</v>
      </c>
      <c r="D379" s="105" t="s">
        <v>4601</v>
      </c>
      <c r="E379" s="106" t="s">
        <v>863</v>
      </c>
      <c r="F379" s="107" t="s">
        <v>864</v>
      </c>
      <c r="G379" s="106"/>
      <c r="H379" s="106"/>
      <c r="I379" s="108">
        <v>44073</v>
      </c>
      <c r="J379" s="102">
        <v>5</v>
      </c>
      <c r="K379" s="109">
        <v>1</v>
      </c>
    </row>
    <row r="380" spans="1:11" x14ac:dyDescent="0.25">
      <c r="A380" s="102">
        <v>383</v>
      </c>
      <c r="B380" s="103">
        <v>43836</v>
      </c>
      <c r="C380" s="104" t="s">
        <v>4600</v>
      </c>
      <c r="D380" s="105" t="s">
        <v>4601</v>
      </c>
      <c r="E380" s="106" t="s">
        <v>863</v>
      </c>
      <c r="F380" s="107" t="s">
        <v>864</v>
      </c>
      <c r="G380" s="106"/>
      <c r="H380" s="106"/>
      <c r="I380" s="108">
        <v>44073</v>
      </c>
      <c r="J380" s="102">
        <v>5.17</v>
      </c>
      <c r="K380" s="109">
        <v>1</v>
      </c>
    </row>
    <row r="381" spans="1:11" x14ac:dyDescent="0.25">
      <c r="A381" s="102">
        <v>384</v>
      </c>
      <c r="B381" s="103">
        <v>43836</v>
      </c>
      <c r="C381" s="104" t="s">
        <v>4600</v>
      </c>
      <c r="D381" s="105" t="s">
        <v>4601</v>
      </c>
      <c r="E381" s="106" t="s">
        <v>865</v>
      </c>
      <c r="F381" s="107" t="s">
        <v>866</v>
      </c>
      <c r="G381" s="106"/>
      <c r="H381" s="106"/>
      <c r="I381" s="108">
        <v>44530</v>
      </c>
      <c r="J381" s="102">
        <v>7</v>
      </c>
      <c r="K381" s="109">
        <v>1</v>
      </c>
    </row>
    <row r="382" spans="1:11" x14ac:dyDescent="0.25">
      <c r="A382" s="102">
        <v>385</v>
      </c>
      <c r="B382" s="103">
        <v>43836</v>
      </c>
      <c r="C382" s="104" t="s">
        <v>4600</v>
      </c>
      <c r="D382" s="105" t="s">
        <v>4601</v>
      </c>
      <c r="E382" s="106" t="s">
        <v>867</v>
      </c>
      <c r="F382" s="107" t="s">
        <v>868</v>
      </c>
      <c r="G382" s="106"/>
      <c r="H382" s="106"/>
      <c r="I382" s="108">
        <v>44469</v>
      </c>
      <c r="J382" s="102">
        <v>24</v>
      </c>
      <c r="K382" s="109">
        <v>1</v>
      </c>
    </row>
    <row r="383" spans="1:11" x14ac:dyDescent="0.25">
      <c r="A383" s="102">
        <v>386</v>
      </c>
      <c r="B383" s="103">
        <v>43836</v>
      </c>
      <c r="C383" s="104" t="s">
        <v>4600</v>
      </c>
      <c r="D383" s="105" t="s">
        <v>4601</v>
      </c>
      <c r="E383" s="106" t="s">
        <v>875</v>
      </c>
      <c r="F383" s="107" t="s">
        <v>876</v>
      </c>
      <c r="G383" s="106"/>
      <c r="H383" s="106"/>
      <c r="I383" s="108">
        <v>43981</v>
      </c>
      <c r="J383" s="102">
        <v>19</v>
      </c>
      <c r="K383" s="109">
        <v>1</v>
      </c>
    </row>
    <row r="384" spans="1:11" x14ac:dyDescent="0.25">
      <c r="A384" s="102">
        <v>387</v>
      </c>
      <c r="B384" s="103">
        <v>43836</v>
      </c>
      <c r="C384" s="104" t="s">
        <v>4600</v>
      </c>
      <c r="D384" s="105" t="s">
        <v>4601</v>
      </c>
      <c r="E384" s="106" t="s">
        <v>875</v>
      </c>
      <c r="F384" s="107" t="s">
        <v>876</v>
      </c>
      <c r="G384" s="106"/>
      <c r="H384" s="106"/>
      <c r="I384" s="108">
        <v>43981</v>
      </c>
      <c r="J384" s="102">
        <v>0.83</v>
      </c>
      <c r="K384" s="109">
        <v>1</v>
      </c>
    </row>
    <row r="385" spans="1:11" x14ac:dyDescent="0.25">
      <c r="A385" s="102">
        <v>388</v>
      </c>
      <c r="B385" s="103">
        <v>43836</v>
      </c>
      <c r="C385" s="104" t="s">
        <v>4600</v>
      </c>
      <c r="D385" s="105" t="s">
        <v>4601</v>
      </c>
      <c r="E385" s="106" t="s">
        <v>877</v>
      </c>
      <c r="F385" s="107" t="s">
        <v>878</v>
      </c>
      <c r="G385" s="106"/>
      <c r="H385" s="106"/>
      <c r="I385" s="108">
        <v>43981</v>
      </c>
      <c r="J385" s="102">
        <v>9</v>
      </c>
      <c r="K385" s="109">
        <v>1</v>
      </c>
    </row>
    <row r="386" spans="1:11" x14ac:dyDescent="0.25">
      <c r="A386" s="102">
        <v>389</v>
      </c>
      <c r="B386" s="103">
        <v>43836</v>
      </c>
      <c r="C386" s="104" t="s">
        <v>4600</v>
      </c>
      <c r="D386" s="105" t="s">
        <v>4601</v>
      </c>
      <c r="E386" s="106" t="s">
        <v>879</v>
      </c>
      <c r="F386" s="107" t="s">
        <v>880</v>
      </c>
      <c r="G386" s="106"/>
      <c r="H386" s="106"/>
      <c r="I386" s="108">
        <v>44560</v>
      </c>
      <c r="J386" s="102">
        <v>7</v>
      </c>
      <c r="K386" s="109">
        <v>1</v>
      </c>
    </row>
    <row r="387" spans="1:11" x14ac:dyDescent="0.25">
      <c r="A387" s="102">
        <v>390</v>
      </c>
      <c r="B387" s="103">
        <v>43836</v>
      </c>
      <c r="C387" s="104" t="s">
        <v>4600</v>
      </c>
      <c r="D387" s="105" t="s">
        <v>4601</v>
      </c>
      <c r="E387" s="106" t="s">
        <v>891</v>
      </c>
      <c r="F387" s="107" t="s">
        <v>892</v>
      </c>
      <c r="G387" s="106"/>
      <c r="H387" s="106"/>
      <c r="I387" s="108">
        <v>44499</v>
      </c>
      <c r="J387" s="102">
        <v>51</v>
      </c>
      <c r="K387" s="109">
        <v>1</v>
      </c>
    </row>
    <row r="388" spans="1:11" x14ac:dyDescent="0.25">
      <c r="A388" s="102">
        <v>391</v>
      </c>
      <c r="B388" s="103">
        <v>43836</v>
      </c>
      <c r="C388" s="104" t="s">
        <v>4600</v>
      </c>
      <c r="D388" s="105" t="s">
        <v>4601</v>
      </c>
      <c r="E388" s="106" t="s">
        <v>911</v>
      </c>
      <c r="F388" s="107" t="s">
        <v>912</v>
      </c>
      <c r="G388" s="106"/>
      <c r="H388" s="106"/>
      <c r="I388" s="108">
        <v>44105</v>
      </c>
      <c r="J388" s="102">
        <v>7</v>
      </c>
      <c r="K388" s="109">
        <v>1</v>
      </c>
    </row>
    <row r="389" spans="1:11" x14ac:dyDescent="0.25">
      <c r="A389" s="102">
        <v>392</v>
      </c>
      <c r="B389" s="103">
        <v>43836</v>
      </c>
      <c r="C389" s="104" t="s">
        <v>4600</v>
      </c>
      <c r="D389" s="105" t="s">
        <v>4601</v>
      </c>
      <c r="E389" s="106" t="s">
        <v>913</v>
      </c>
      <c r="F389" s="107" t="s">
        <v>914</v>
      </c>
      <c r="G389" s="106"/>
      <c r="H389" s="106"/>
      <c r="I389" s="108">
        <v>44408</v>
      </c>
      <c r="J389" s="102">
        <v>90</v>
      </c>
      <c r="K389" s="109">
        <v>11</v>
      </c>
    </row>
    <row r="390" spans="1:11" x14ac:dyDescent="0.25">
      <c r="A390" s="102">
        <v>393</v>
      </c>
      <c r="B390" s="103">
        <v>43836</v>
      </c>
      <c r="C390" s="104" t="s">
        <v>4600</v>
      </c>
      <c r="D390" s="105" t="s">
        <v>4601</v>
      </c>
      <c r="E390" s="106" t="s">
        <v>913</v>
      </c>
      <c r="F390" s="107" t="s">
        <v>914</v>
      </c>
      <c r="G390" s="106"/>
      <c r="H390" s="106"/>
      <c r="I390" s="108">
        <v>44469</v>
      </c>
      <c r="J390" s="102">
        <v>30</v>
      </c>
      <c r="K390" s="109">
        <v>1</v>
      </c>
    </row>
    <row r="391" spans="1:11" x14ac:dyDescent="0.25">
      <c r="A391" s="102">
        <v>394</v>
      </c>
      <c r="B391" s="103">
        <v>43836</v>
      </c>
      <c r="C391" s="104" t="s">
        <v>4600</v>
      </c>
      <c r="D391" s="105" t="s">
        <v>4601</v>
      </c>
      <c r="E391" s="106" t="s">
        <v>913</v>
      </c>
      <c r="F391" s="107" t="s">
        <v>914</v>
      </c>
      <c r="G391" s="106"/>
      <c r="H391" s="106"/>
      <c r="I391" s="108">
        <v>44469</v>
      </c>
      <c r="J391" s="102">
        <v>62</v>
      </c>
      <c r="K391" s="109">
        <v>1</v>
      </c>
    </row>
    <row r="392" spans="1:11" x14ac:dyDescent="0.25">
      <c r="A392" s="102">
        <v>395</v>
      </c>
      <c r="B392" s="103">
        <v>43836</v>
      </c>
      <c r="C392" s="104" t="s">
        <v>4600</v>
      </c>
      <c r="D392" s="105" t="s">
        <v>4601</v>
      </c>
      <c r="E392" s="106" t="s">
        <v>915</v>
      </c>
      <c r="F392" s="107" t="s">
        <v>916</v>
      </c>
      <c r="G392" s="106"/>
      <c r="H392" s="106"/>
      <c r="I392" s="108">
        <v>44500</v>
      </c>
      <c r="J392" s="102">
        <v>16</v>
      </c>
      <c r="K392" s="109">
        <v>85.21</v>
      </c>
    </row>
    <row r="393" spans="1:11" x14ac:dyDescent="0.25">
      <c r="A393" s="102">
        <v>396</v>
      </c>
      <c r="B393" s="103">
        <v>43836</v>
      </c>
      <c r="C393" s="104" t="s">
        <v>4600</v>
      </c>
      <c r="D393" s="105" t="s">
        <v>4601</v>
      </c>
      <c r="E393" s="106" t="s">
        <v>917</v>
      </c>
      <c r="F393" s="107" t="s">
        <v>918</v>
      </c>
      <c r="G393" s="106"/>
      <c r="H393" s="106"/>
      <c r="I393" s="108">
        <v>44469</v>
      </c>
      <c r="J393" s="102">
        <v>288</v>
      </c>
      <c r="K393" s="109">
        <v>85.21</v>
      </c>
    </row>
    <row r="394" spans="1:11" x14ac:dyDescent="0.25">
      <c r="A394" s="102">
        <v>397</v>
      </c>
      <c r="B394" s="103">
        <v>43836</v>
      </c>
      <c r="C394" s="104" t="s">
        <v>4600</v>
      </c>
      <c r="D394" s="105" t="s">
        <v>4601</v>
      </c>
      <c r="E394" s="106" t="s">
        <v>921</v>
      </c>
      <c r="F394" s="107" t="s">
        <v>922</v>
      </c>
      <c r="G394" s="106"/>
      <c r="H394" s="106"/>
      <c r="I394" s="108">
        <v>44500</v>
      </c>
      <c r="J394" s="102">
        <v>72</v>
      </c>
      <c r="K394" s="109">
        <v>85.21</v>
      </c>
    </row>
    <row r="395" spans="1:11" x14ac:dyDescent="0.25">
      <c r="A395" s="102">
        <v>398</v>
      </c>
      <c r="B395" s="103">
        <v>43836</v>
      </c>
      <c r="C395" s="104" t="s">
        <v>4600</v>
      </c>
      <c r="D395" s="105" t="s">
        <v>4601</v>
      </c>
      <c r="E395" s="106" t="s">
        <v>921</v>
      </c>
      <c r="F395" s="107" t="s">
        <v>922</v>
      </c>
      <c r="G395" s="106"/>
      <c r="H395" s="106"/>
      <c r="I395" s="108">
        <v>44377</v>
      </c>
      <c r="J395" s="102">
        <v>36</v>
      </c>
      <c r="K395" s="109">
        <v>85.21</v>
      </c>
    </row>
    <row r="396" spans="1:11" x14ac:dyDescent="0.25">
      <c r="A396" s="102">
        <v>399</v>
      </c>
      <c r="B396" s="103">
        <v>43836</v>
      </c>
      <c r="C396" s="104" t="s">
        <v>4600</v>
      </c>
      <c r="D396" s="105" t="s">
        <v>4601</v>
      </c>
      <c r="E396" s="106" t="s">
        <v>921</v>
      </c>
      <c r="F396" s="107" t="s">
        <v>922</v>
      </c>
      <c r="G396" s="106"/>
      <c r="H396" s="106"/>
      <c r="I396" s="108">
        <v>43889</v>
      </c>
      <c r="J396" s="102">
        <v>11</v>
      </c>
      <c r="K396" s="109">
        <v>85.21</v>
      </c>
    </row>
    <row r="397" spans="1:11" x14ac:dyDescent="0.25">
      <c r="A397" s="102">
        <v>400</v>
      </c>
      <c r="B397" s="103">
        <v>43836</v>
      </c>
      <c r="C397" s="104" t="s">
        <v>4600</v>
      </c>
      <c r="D397" s="105" t="s">
        <v>4601</v>
      </c>
      <c r="E397" s="106" t="s">
        <v>927</v>
      </c>
      <c r="F397" s="107" t="s">
        <v>928</v>
      </c>
      <c r="G397" s="106"/>
      <c r="H397" s="106"/>
      <c r="I397" s="108">
        <v>44470</v>
      </c>
      <c r="J397" s="102">
        <v>9</v>
      </c>
      <c r="K397" s="109">
        <v>58.14</v>
      </c>
    </row>
    <row r="398" spans="1:11" x14ac:dyDescent="0.25">
      <c r="A398" s="102">
        <v>401</v>
      </c>
      <c r="B398" s="103">
        <v>43836</v>
      </c>
      <c r="C398" s="104" t="s">
        <v>4600</v>
      </c>
      <c r="D398" s="105" t="s">
        <v>4601</v>
      </c>
      <c r="E398" s="106" t="s">
        <v>935</v>
      </c>
      <c r="F398" s="107" t="s">
        <v>936</v>
      </c>
      <c r="G398" s="106"/>
      <c r="H398" s="106"/>
      <c r="I398" s="108">
        <v>44500</v>
      </c>
      <c r="J398" s="102">
        <v>84</v>
      </c>
      <c r="K398" s="109">
        <v>49.81</v>
      </c>
    </row>
    <row r="399" spans="1:11" x14ac:dyDescent="0.25">
      <c r="A399" s="102">
        <v>402</v>
      </c>
      <c r="B399" s="103">
        <v>43836</v>
      </c>
      <c r="C399" s="104" t="s">
        <v>4600</v>
      </c>
      <c r="D399" s="105" t="s">
        <v>4601</v>
      </c>
      <c r="E399" s="106" t="s">
        <v>935</v>
      </c>
      <c r="F399" s="107" t="s">
        <v>936</v>
      </c>
      <c r="G399" s="106"/>
      <c r="H399" s="106"/>
      <c r="I399" s="108">
        <v>44499</v>
      </c>
      <c r="J399" s="102">
        <v>49</v>
      </c>
      <c r="K399" s="109">
        <v>1</v>
      </c>
    </row>
    <row r="400" spans="1:11" x14ac:dyDescent="0.25">
      <c r="A400" s="102">
        <v>403</v>
      </c>
      <c r="B400" s="103">
        <v>43836</v>
      </c>
      <c r="C400" s="104" t="s">
        <v>4600</v>
      </c>
      <c r="D400" s="105" t="s">
        <v>4601</v>
      </c>
      <c r="E400" s="106" t="s">
        <v>961</v>
      </c>
      <c r="F400" s="107" t="s">
        <v>962</v>
      </c>
      <c r="G400" s="106"/>
      <c r="H400" s="106"/>
      <c r="I400" s="108">
        <v>44562</v>
      </c>
      <c r="J400" s="102">
        <v>5</v>
      </c>
      <c r="K400" s="109">
        <v>54.67</v>
      </c>
    </row>
    <row r="401" spans="1:11" x14ac:dyDescent="0.25">
      <c r="A401" s="102">
        <v>404</v>
      </c>
      <c r="B401" s="103">
        <v>43836</v>
      </c>
      <c r="C401" s="104" t="s">
        <v>4600</v>
      </c>
      <c r="D401" s="105" t="s">
        <v>4601</v>
      </c>
      <c r="E401" s="106" t="s">
        <v>969</v>
      </c>
      <c r="F401" s="107" t="s">
        <v>970</v>
      </c>
      <c r="G401" s="106"/>
      <c r="H401" s="106"/>
      <c r="I401" s="108">
        <v>44469</v>
      </c>
      <c r="J401" s="102">
        <v>12</v>
      </c>
      <c r="K401" s="109">
        <v>36.770000000000003</v>
      </c>
    </row>
    <row r="402" spans="1:11" x14ac:dyDescent="0.25">
      <c r="A402" s="102">
        <v>405</v>
      </c>
      <c r="B402" s="103">
        <v>43836</v>
      </c>
      <c r="C402" s="104" t="s">
        <v>4600</v>
      </c>
      <c r="D402" s="105" t="s">
        <v>4601</v>
      </c>
      <c r="E402" s="106" t="s">
        <v>969</v>
      </c>
      <c r="F402" s="107" t="s">
        <v>970</v>
      </c>
      <c r="G402" s="106"/>
      <c r="H402" s="106"/>
      <c r="I402" s="108">
        <v>44440</v>
      </c>
      <c r="J402" s="102">
        <v>32</v>
      </c>
      <c r="K402" s="109">
        <v>36.770000000000003</v>
      </c>
    </row>
    <row r="403" spans="1:11" x14ac:dyDescent="0.25">
      <c r="A403" s="102">
        <v>406</v>
      </c>
      <c r="B403" s="103">
        <v>43836</v>
      </c>
      <c r="C403" s="104" t="s">
        <v>4600</v>
      </c>
      <c r="D403" s="105" t="s">
        <v>4601</v>
      </c>
      <c r="E403" s="106" t="s">
        <v>985</v>
      </c>
      <c r="F403" s="107" t="s">
        <v>986</v>
      </c>
      <c r="G403" s="106"/>
      <c r="H403" s="106"/>
      <c r="I403" s="108">
        <v>44255</v>
      </c>
      <c r="J403" s="102">
        <v>0.28999999999999998</v>
      </c>
      <c r="K403" s="109">
        <v>1</v>
      </c>
    </row>
    <row r="404" spans="1:11" x14ac:dyDescent="0.25">
      <c r="A404" s="102">
        <v>407</v>
      </c>
      <c r="B404" s="103">
        <v>43836</v>
      </c>
      <c r="C404" s="104" t="s">
        <v>4600</v>
      </c>
      <c r="D404" s="105" t="s">
        <v>4601</v>
      </c>
      <c r="E404" s="106" t="s">
        <v>987</v>
      </c>
      <c r="F404" s="107" t="s">
        <v>988</v>
      </c>
      <c r="G404" s="106"/>
      <c r="H404" s="106"/>
      <c r="I404" s="108">
        <v>44010</v>
      </c>
      <c r="J404" s="102">
        <v>83</v>
      </c>
      <c r="K404" s="109">
        <v>1</v>
      </c>
    </row>
    <row r="405" spans="1:11" x14ac:dyDescent="0.25">
      <c r="A405" s="102">
        <v>408</v>
      </c>
      <c r="B405" s="103">
        <v>43836</v>
      </c>
      <c r="C405" s="104" t="s">
        <v>4600</v>
      </c>
      <c r="D405" s="105" t="s">
        <v>4601</v>
      </c>
      <c r="E405" s="106" t="s">
        <v>987</v>
      </c>
      <c r="F405" s="107" t="s">
        <v>988</v>
      </c>
      <c r="G405" s="106"/>
      <c r="H405" s="106"/>
      <c r="I405" s="108">
        <v>43995</v>
      </c>
      <c r="J405" s="102">
        <v>42</v>
      </c>
      <c r="K405" s="109">
        <v>4</v>
      </c>
    </row>
    <row r="406" spans="1:11" x14ac:dyDescent="0.25">
      <c r="A406" s="102">
        <v>409</v>
      </c>
      <c r="B406" s="103">
        <v>43836</v>
      </c>
      <c r="C406" s="104" t="s">
        <v>4600</v>
      </c>
      <c r="D406" s="105" t="s">
        <v>4601</v>
      </c>
      <c r="E406" s="106" t="s">
        <v>991</v>
      </c>
      <c r="F406" s="107" t="s">
        <v>992</v>
      </c>
      <c r="G406" s="106"/>
      <c r="H406" s="106"/>
      <c r="I406" s="108">
        <v>43831</v>
      </c>
      <c r="J406" s="102">
        <v>1</v>
      </c>
      <c r="K406" s="109">
        <v>1</v>
      </c>
    </row>
    <row r="407" spans="1:11" x14ac:dyDescent="0.25">
      <c r="A407" s="102">
        <v>410</v>
      </c>
      <c r="B407" s="103">
        <v>43836</v>
      </c>
      <c r="C407" s="104" t="s">
        <v>4600</v>
      </c>
      <c r="D407" s="105" t="s">
        <v>4601</v>
      </c>
      <c r="E407" s="106" t="s">
        <v>991</v>
      </c>
      <c r="F407" s="107" t="s">
        <v>992</v>
      </c>
      <c r="G407" s="106"/>
      <c r="H407" s="106"/>
      <c r="I407" s="108">
        <v>43921</v>
      </c>
      <c r="J407" s="102">
        <v>37</v>
      </c>
      <c r="K407" s="109">
        <v>4.5</v>
      </c>
    </row>
    <row r="408" spans="1:11" x14ac:dyDescent="0.25">
      <c r="A408" s="102">
        <v>411</v>
      </c>
      <c r="B408" s="103">
        <v>43836</v>
      </c>
      <c r="C408" s="104" t="s">
        <v>4600</v>
      </c>
      <c r="D408" s="105" t="s">
        <v>4601</v>
      </c>
      <c r="E408" s="106" t="s">
        <v>995</v>
      </c>
      <c r="F408" s="107" t="s">
        <v>996</v>
      </c>
      <c r="G408" s="106"/>
      <c r="H408" s="106"/>
      <c r="I408" s="108">
        <v>44010</v>
      </c>
      <c r="J408" s="102">
        <v>19</v>
      </c>
      <c r="K408" s="109">
        <v>1</v>
      </c>
    </row>
    <row r="409" spans="1:11" x14ac:dyDescent="0.25">
      <c r="A409" s="102">
        <v>412</v>
      </c>
      <c r="B409" s="103">
        <v>43836</v>
      </c>
      <c r="C409" s="104" t="s">
        <v>4600</v>
      </c>
      <c r="D409" s="105" t="s">
        <v>4601</v>
      </c>
      <c r="E409" s="106" t="s">
        <v>995</v>
      </c>
      <c r="F409" s="107" t="s">
        <v>996</v>
      </c>
      <c r="G409" s="106"/>
      <c r="H409" s="106"/>
      <c r="I409" s="108">
        <v>44010</v>
      </c>
      <c r="J409" s="102">
        <v>19</v>
      </c>
      <c r="K409" s="109">
        <v>9.75</v>
      </c>
    </row>
    <row r="410" spans="1:11" x14ac:dyDescent="0.25">
      <c r="A410" s="102">
        <v>413</v>
      </c>
      <c r="B410" s="103">
        <v>43836</v>
      </c>
      <c r="C410" s="104" t="s">
        <v>4600</v>
      </c>
      <c r="D410" s="105" t="s">
        <v>4601</v>
      </c>
      <c r="E410" s="106" t="s">
        <v>997</v>
      </c>
      <c r="F410" s="107" t="s">
        <v>998</v>
      </c>
      <c r="G410" s="106"/>
      <c r="H410" s="106"/>
      <c r="I410" s="108">
        <v>44012</v>
      </c>
      <c r="J410" s="102">
        <v>38</v>
      </c>
      <c r="K410" s="109">
        <v>3.75</v>
      </c>
    </row>
    <row r="411" spans="1:11" x14ac:dyDescent="0.25">
      <c r="A411" s="102">
        <v>414</v>
      </c>
      <c r="B411" s="103">
        <v>43836</v>
      </c>
      <c r="C411" s="104" t="s">
        <v>4600</v>
      </c>
      <c r="D411" s="105" t="s">
        <v>4601</v>
      </c>
      <c r="E411" s="106" t="s">
        <v>997</v>
      </c>
      <c r="F411" s="107" t="s">
        <v>998</v>
      </c>
      <c r="G411" s="106"/>
      <c r="H411" s="106"/>
      <c r="I411" s="108">
        <v>44012</v>
      </c>
      <c r="J411" s="102">
        <v>176</v>
      </c>
      <c r="K411" s="109">
        <v>1</v>
      </c>
    </row>
    <row r="412" spans="1:11" x14ac:dyDescent="0.25">
      <c r="A412" s="102">
        <v>415</v>
      </c>
      <c r="B412" s="103">
        <v>43836</v>
      </c>
      <c r="C412" s="104" t="s">
        <v>4600</v>
      </c>
      <c r="D412" s="105" t="s">
        <v>4601</v>
      </c>
      <c r="E412" s="106" t="s">
        <v>1007</v>
      </c>
      <c r="F412" s="107" t="s">
        <v>1008</v>
      </c>
      <c r="G412" s="106"/>
      <c r="H412" s="106"/>
      <c r="I412" s="108">
        <v>44012</v>
      </c>
      <c r="J412" s="102">
        <v>79</v>
      </c>
      <c r="K412" s="109">
        <v>3.75</v>
      </c>
    </row>
    <row r="413" spans="1:11" x14ac:dyDescent="0.25">
      <c r="A413" s="102">
        <v>416</v>
      </c>
      <c r="B413" s="103">
        <v>43836</v>
      </c>
      <c r="C413" s="104" t="s">
        <v>4600</v>
      </c>
      <c r="D413" s="105" t="s">
        <v>4601</v>
      </c>
      <c r="E413" s="106" t="s">
        <v>1007</v>
      </c>
      <c r="F413" s="107" t="s">
        <v>1008</v>
      </c>
      <c r="G413" s="106"/>
      <c r="H413" s="106"/>
      <c r="I413" s="108">
        <v>43982</v>
      </c>
      <c r="J413" s="102">
        <v>281</v>
      </c>
      <c r="K413" s="109">
        <v>3.75</v>
      </c>
    </row>
    <row r="414" spans="1:11" x14ac:dyDescent="0.25">
      <c r="A414" s="102">
        <v>417</v>
      </c>
      <c r="B414" s="103">
        <v>43836</v>
      </c>
      <c r="C414" s="104" t="s">
        <v>4600</v>
      </c>
      <c r="D414" s="105" t="s">
        <v>4601</v>
      </c>
      <c r="E414" s="106" t="s">
        <v>1007</v>
      </c>
      <c r="F414" s="107" t="s">
        <v>1008</v>
      </c>
      <c r="G414" s="106"/>
      <c r="H414" s="106"/>
      <c r="I414" s="108">
        <v>44012</v>
      </c>
      <c r="J414" s="102">
        <v>98</v>
      </c>
      <c r="K414" s="109">
        <v>3.75</v>
      </c>
    </row>
    <row r="415" spans="1:11" x14ac:dyDescent="0.25">
      <c r="A415" s="102">
        <v>418</v>
      </c>
      <c r="B415" s="103">
        <v>43836</v>
      </c>
      <c r="C415" s="104" t="s">
        <v>4600</v>
      </c>
      <c r="D415" s="105" t="s">
        <v>4601</v>
      </c>
      <c r="E415" s="106" t="s">
        <v>1011</v>
      </c>
      <c r="F415" s="107" t="s">
        <v>1012</v>
      </c>
      <c r="G415" s="106"/>
      <c r="H415" s="106"/>
      <c r="I415" s="108">
        <v>44803</v>
      </c>
      <c r="J415" s="102">
        <v>53</v>
      </c>
      <c r="K415" s="109">
        <v>93.36</v>
      </c>
    </row>
    <row r="416" spans="1:11" x14ac:dyDescent="0.25">
      <c r="A416" s="102">
        <v>419</v>
      </c>
      <c r="B416" s="103">
        <v>43836</v>
      </c>
      <c r="C416" s="104" t="s">
        <v>4600</v>
      </c>
      <c r="D416" s="105" t="s">
        <v>4601</v>
      </c>
      <c r="E416" s="106" t="s">
        <v>1013</v>
      </c>
      <c r="F416" s="107" t="s">
        <v>1014</v>
      </c>
      <c r="G416" s="106"/>
      <c r="H416" s="106"/>
      <c r="I416" s="108">
        <v>44681</v>
      </c>
      <c r="J416" s="102">
        <v>120</v>
      </c>
      <c r="K416" s="109">
        <v>3.74</v>
      </c>
    </row>
    <row r="417" spans="1:11" x14ac:dyDescent="0.25">
      <c r="A417" s="102">
        <v>420</v>
      </c>
      <c r="B417" s="103">
        <v>43836</v>
      </c>
      <c r="C417" s="104" t="s">
        <v>4600</v>
      </c>
      <c r="D417" s="105" t="s">
        <v>4601</v>
      </c>
      <c r="E417" s="106" t="s">
        <v>1013</v>
      </c>
      <c r="F417" s="107" t="s">
        <v>1014</v>
      </c>
      <c r="G417" s="106"/>
      <c r="H417" s="106"/>
      <c r="I417" s="108">
        <v>44681</v>
      </c>
      <c r="J417" s="102">
        <v>81</v>
      </c>
      <c r="K417" s="109">
        <v>3.74</v>
      </c>
    </row>
    <row r="418" spans="1:11" x14ac:dyDescent="0.25">
      <c r="A418" s="102">
        <v>421</v>
      </c>
      <c r="B418" s="103">
        <v>43836</v>
      </c>
      <c r="C418" s="104" t="s">
        <v>4600</v>
      </c>
      <c r="D418" s="105" t="s">
        <v>4601</v>
      </c>
      <c r="E418" s="106" t="s">
        <v>1015</v>
      </c>
      <c r="F418" s="107" t="s">
        <v>1016</v>
      </c>
      <c r="G418" s="106"/>
      <c r="H418" s="106"/>
      <c r="I418" s="108">
        <v>44650</v>
      </c>
      <c r="J418" s="102">
        <v>4</v>
      </c>
      <c r="K418" s="109">
        <v>54</v>
      </c>
    </row>
    <row r="419" spans="1:11" x14ac:dyDescent="0.25">
      <c r="A419" s="102">
        <v>422</v>
      </c>
      <c r="B419" s="103">
        <v>43836</v>
      </c>
      <c r="C419" s="104" t="s">
        <v>4600</v>
      </c>
      <c r="D419" s="105" t="s">
        <v>4601</v>
      </c>
      <c r="E419" s="106" t="s">
        <v>1015</v>
      </c>
      <c r="F419" s="107" t="s">
        <v>1016</v>
      </c>
      <c r="G419" s="106"/>
      <c r="H419" s="106"/>
      <c r="I419" s="108">
        <v>44650</v>
      </c>
      <c r="J419" s="102">
        <v>0.95</v>
      </c>
      <c r="K419" s="109">
        <v>1</v>
      </c>
    </row>
    <row r="420" spans="1:11" x14ac:dyDescent="0.25">
      <c r="A420" s="102">
        <v>423</v>
      </c>
      <c r="B420" s="103">
        <v>43836</v>
      </c>
      <c r="C420" s="104" t="s">
        <v>4600</v>
      </c>
      <c r="D420" s="105" t="s">
        <v>4601</v>
      </c>
      <c r="E420" s="106" t="s">
        <v>1017</v>
      </c>
      <c r="F420" s="107" t="s">
        <v>1018</v>
      </c>
      <c r="G420" s="106"/>
      <c r="H420" s="106"/>
      <c r="I420" s="108">
        <v>44621</v>
      </c>
      <c r="J420" s="102">
        <v>6</v>
      </c>
      <c r="K420" s="109">
        <v>1</v>
      </c>
    </row>
    <row r="421" spans="1:11" x14ac:dyDescent="0.25">
      <c r="A421" s="102">
        <v>424</v>
      </c>
      <c r="B421" s="103">
        <v>43836</v>
      </c>
      <c r="C421" s="104" t="s">
        <v>4600</v>
      </c>
      <c r="D421" s="105" t="s">
        <v>4601</v>
      </c>
      <c r="E421" s="106" t="s">
        <v>1019</v>
      </c>
      <c r="F421" s="107" t="s">
        <v>1020</v>
      </c>
      <c r="G421" s="106"/>
      <c r="H421" s="106"/>
      <c r="I421" s="108">
        <v>44652</v>
      </c>
      <c r="J421" s="102">
        <v>36</v>
      </c>
      <c r="K421" s="109">
        <v>3.35</v>
      </c>
    </row>
    <row r="422" spans="1:11" x14ac:dyDescent="0.25">
      <c r="A422" s="102">
        <v>425</v>
      </c>
      <c r="B422" s="103">
        <v>43836</v>
      </c>
      <c r="C422" s="104" t="s">
        <v>4600</v>
      </c>
      <c r="D422" s="105" t="s">
        <v>4601</v>
      </c>
      <c r="E422" s="106" t="s">
        <v>1019</v>
      </c>
      <c r="F422" s="107" t="s">
        <v>1020</v>
      </c>
      <c r="G422" s="106"/>
      <c r="H422" s="106"/>
      <c r="I422" s="108">
        <v>44742</v>
      </c>
      <c r="J422" s="102">
        <v>47</v>
      </c>
      <c r="K422" s="109">
        <v>3.35</v>
      </c>
    </row>
    <row r="423" spans="1:11" x14ac:dyDescent="0.25">
      <c r="A423" s="102">
        <v>426</v>
      </c>
      <c r="B423" s="103">
        <v>43836</v>
      </c>
      <c r="C423" s="104" t="s">
        <v>4600</v>
      </c>
      <c r="D423" s="105" t="s">
        <v>4601</v>
      </c>
      <c r="E423" s="106" t="s">
        <v>1019</v>
      </c>
      <c r="F423" s="107" t="s">
        <v>1020</v>
      </c>
      <c r="G423" s="106"/>
      <c r="H423" s="106"/>
      <c r="I423" s="108">
        <v>44650</v>
      </c>
      <c r="J423" s="102">
        <v>24</v>
      </c>
      <c r="K423" s="109">
        <v>3.35</v>
      </c>
    </row>
    <row r="424" spans="1:11" x14ac:dyDescent="0.25">
      <c r="A424" s="102">
        <v>427</v>
      </c>
      <c r="B424" s="103">
        <v>43836</v>
      </c>
      <c r="C424" s="104" t="s">
        <v>4600</v>
      </c>
      <c r="D424" s="105" t="s">
        <v>4601</v>
      </c>
      <c r="E424" s="106" t="s">
        <v>1021</v>
      </c>
      <c r="F424" s="107" t="s">
        <v>1022</v>
      </c>
      <c r="G424" s="106"/>
      <c r="H424" s="106"/>
      <c r="I424" s="108">
        <v>44652</v>
      </c>
      <c r="J424" s="102">
        <v>3</v>
      </c>
      <c r="K424" s="109">
        <v>32.75</v>
      </c>
    </row>
    <row r="425" spans="1:11" x14ac:dyDescent="0.25">
      <c r="A425" s="102">
        <v>428</v>
      </c>
      <c r="B425" s="103">
        <v>43836</v>
      </c>
      <c r="C425" s="104" t="s">
        <v>4600</v>
      </c>
      <c r="D425" s="105" t="s">
        <v>4601</v>
      </c>
      <c r="E425" s="106" t="s">
        <v>1021</v>
      </c>
      <c r="F425" s="107" t="s">
        <v>1022</v>
      </c>
      <c r="G425" s="106"/>
      <c r="H425" s="106"/>
      <c r="I425" s="108">
        <v>44650</v>
      </c>
      <c r="J425" s="102">
        <v>2</v>
      </c>
      <c r="K425" s="109">
        <v>1</v>
      </c>
    </row>
    <row r="426" spans="1:11" x14ac:dyDescent="0.25">
      <c r="A426" s="102">
        <v>429</v>
      </c>
      <c r="B426" s="103">
        <v>43836</v>
      </c>
      <c r="C426" s="104" t="s">
        <v>4600</v>
      </c>
      <c r="D426" s="105" t="s">
        <v>4601</v>
      </c>
      <c r="E426" s="106" t="s">
        <v>1023</v>
      </c>
      <c r="F426" s="107" t="s">
        <v>1024</v>
      </c>
      <c r="G426" s="106"/>
      <c r="H426" s="106"/>
      <c r="I426" s="108">
        <v>44650</v>
      </c>
      <c r="J426" s="102">
        <v>24</v>
      </c>
      <c r="K426" s="109">
        <v>1</v>
      </c>
    </row>
    <row r="427" spans="1:11" x14ac:dyDescent="0.25">
      <c r="A427" s="102">
        <v>430</v>
      </c>
      <c r="B427" s="103">
        <v>43836</v>
      </c>
      <c r="C427" s="104" t="s">
        <v>4600</v>
      </c>
      <c r="D427" s="105" t="s">
        <v>4601</v>
      </c>
      <c r="E427" s="106" t="s">
        <v>1023</v>
      </c>
      <c r="F427" s="107" t="s">
        <v>1024</v>
      </c>
      <c r="G427" s="106"/>
      <c r="H427" s="106"/>
      <c r="I427" s="108">
        <v>44650</v>
      </c>
      <c r="J427" s="102">
        <v>48</v>
      </c>
      <c r="K427" s="109">
        <v>1</v>
      </c>
    </row>
    <row r="428" spans="1:11" x14ac:dyDescent="0.25">
      <c r="A428" s="102">
        <v>431</v>
      </c>
      <c r="B428" s="103">
        <v>43836</v>
      </c>
      <c r="C428" s="104" t="s">
        <v>4600</v>
      </c>
      <c r="D428" s="105" t="s">
        <v>4601</v>
      </c>
      <c r="E428" s="106" t="s">
        <v>1025</v>
      </c>
      <c r="F428" s="107" t="s">
        <v>1026</v>
      </c>
      <c r="G428" s="106"/>
      <c r="H428" s="106"/>
      <c r="I428" s="108">
        <v>44650</v>
      </c>
      <c r="J428" s="102">
        <v>2.35</v>
      </c>
      <c r="K428" s="109">
        <v>28.4</v>
      </c>
    </row>
    <row r="429" spans="1:11" x14ac:dyDescent="0.25">
      <c r="A429" s="102">
        <v>432</v>
      </c>
      <c r="B429" s="103">
        <v>43836</v>
      </c>
      <c r="C429" s="104" t="s">
        <v>4600</v>
      </c>
      <c r="D429" s="105" t="s">
        <v>4601</v>
      </c>
      <c r="E429" s="106" t="s">
        <v>1028</v>
      </c>
      <c r="F429" s="107" t="s">
        <v>1029</v>
      </c>
      <c r="G429" s="106"/>
      <c r="H429" s="106"/>
      <c r="I429" s="108">
        <v>44438</v>
      </c>
      <c r="J429" s="102">
        <v>0.25</v>
      </c>
      <c r="K429" s="109">
        <v>1</v>
      </c>
    </row>
    <row r="430" spans="1:11" x14ac:dyDescent="0.25">
      <c r="A430" s="102">
        <v>433</v>
      </c>
      <c r="B430" s="103">
        <v>43836</v>
      </c>
      <c r="C430" s="104" t="s">
        <v>4600</v>
      </c>
      <c r="D430" s="105" t="s">
        <v>4601</v>
      </c>
      <c r="E430" s="106" t="s">
        <v>1030</v>
      </c>
      <c r="F430" s="107" t="s">
        <v>1031</v>
      </c>
      <c r="G430" s="106"/>
      <c r="H430" s="106"/>
      <c r="I430" s="108">
        <v>44012</v>
      </c>
      <c r="J430" s="102">
        <v>30</v>
      </c>
      <c r="K430" s="109">
        <v>1</v>
      </c>
    </row>
    <row r="431" spans="1:11" x14ac:dyDescent="0.25">
      <c r="A431" s="102">
        <v>434</v>
      </c>
      <c r="B431" s="103">
        <v>43836</v>
      </c>
      <c r="C431" s="104" t="s">
        <v>4600</v>
      </c>
      <c r="D431" s="105" t="s">
        <v>4601</v>
      </c>
      <c r="E431" s="106" t="s">
        <v>1036</v>
      </c>
      <c r="F431" s="107" t="s">
        <v>1037</v>
      </c>
      <c r="G431" s="106"/>
      <c r="H431" s="106"/>
      <c r="I431" s="108">
        <v>44012</v>
      </c>
      <c r="J431" s="102">
        <v>1</v>
      </c>
      <c r="K431" s="109">
        <v>1</v>
      </c>
    </row>
    <row r="432" spans="1:11" x14ac:dyDescent="0.25">
      <c r="A432" s="102">
        <v>435</v>
      </c>
      <c r="B432" s="103">
        <v>43836</v>
      </c>
      <c r="C432" s="104" t="s">
        <v>4600</v>
      </c>
      <c r="D432" s="105" t="s">
        <v>4601</v>
      </c>
      <c r="E432" s="106" t="s">
        <v>1038</v>
      </c>
      <c r="F432" s="107" t="s">
        <v>1039</v>
      </c>
      <c r="G432" s="106"/>
      <c r="H432" s="106"/>
      <c r="I432" s="108">
        <v>44134</v>
      </c>
      <c r="J432" s="102">
        <v>14</v>
      </c>
      <c r="K432" s="109">
        <v>25</v>
      </c>
    </row>
    <row r="433" spans="1:11" x14ac:dyDescent="0.25">
      <c r="A433" s="102">
        <v>436</v>
      </c>
      <c r="B433" s="103">
        <v>43836</v>
      </c>
      <c r="C433" s="104" t="s">
        <v>4600</v>
      </c>
      <c r="D433" s="105" t="s">
        <v>4601</v>
      </c>
      <c r="E433" s="106" t="s">
        <v>1040</v>
      </c>
      <c r="F433" s="107" t="s">
        <v>1041</v>
      </c>
      <c r="G433" s="106"/>
      <c r="H433" s="106"/>
      <c r="I433" s="108">
        <v>44316</v>
      </c>
      <c r="J433" s="102">
        <v>0.25</v>
      </c>
      <c r="K433" s="109">
        <v>1</v>
      </c>
    </row>
    <row r="434" spans="1:11" x14ac:dyDescent="0.25">
      <c r="A434" s="102">
        <v>437</v>
      </c>
      <c r="B434" s="103">
        <v>43836</v>
      </c>
      <c r="C434" s="104" t="s">
        <v>4600</v>
      </c>
      <c r="D434" s="105" t="s">
        <v>4601</v>
      </c>
      <c r="E434" s="106" t="s">
        <v>1116</v>
      </c>
      <c r="F434" s="107" t="s">
        <v>1117</v>
      </c>
      <c r="G434" s="106"/>
      <c r="H434" s="106"/>
      <c r="I434" s="108">
        <v>44226</v>
      </c>
      <c r="J434" s="102">
        <v>5</v>
      </c>
      <c r="K434" s="109">
        <v>6.49</v>
      </c>
    </row>
    <row r="435" spans="1:11" x14ac:dyDescent="0.25">
      <c r="A435" s="102">
        <v>438</v>
      </c>
      <c r="B435" s="103">
        <v>43836</v>
      </c>
      <c r="C435" s="104" t="s">
        <v>4600</v>
      </c>
      <c r="D435" s="105" t="s">
        <v>4601</v>
      </c>
      <c r="E435" s="106" t="s">
        <v>1134</v>
      </c>
      <c r="F435" s="107" t="s">
        <v>1135</v>
      </c>
      <c r="G435" s="106"/>
      <c r="H435" s="106"/>
      <c r="I435" s="108">
        <v>44227</v>
      </c>
      <c r="J435" s="102">
        <v>18</v>
      </c>
      <c r="K435" s="109">
        <v>5.7</v>
      </c>
    </row>
    <row r="436" spans="1:11" x14ac:dyDescent="0.25">
      <c r="A436" s="102">
        <v>439</v>
      </c>
      <c r="B436" s="103">
        <v>43836</v>
      </c>
      <c r="C436" s="104" t="s">
        <v>4600</v>
      </c>
      <c r="D436" s="105" t="s">
        <v>4601</v>
      </c>
      <c r="E436" s="106" t="s">
        <v>1134</v>
      </c>
      <c r="F436" s="107" t="s">
        <v>1135</v>
      </c>
      <c r="G436" s="106"/>
      <c r="H436" s="106"/>
      <c r="I436" s="108">
        <v>44377</v>
      </c>
      <c r="J436" s="102">
        <v>4</v>
      </c>
      <c r="K436" s="109">
        <v>1</v>
      </c>
    </row>
    <row r="437" spans="1:11" x14ac:dyDescent="0.25">
      <c r="A437" s="102">
        <v>440</v>
      </c>
      <c r="B437" s="103">
        <v>43836</v>
      </c>
      <c r="C437" s="104" t="s">
        <v>4600</v>
      </c>
      <c r="D437" s="105" t="s">
        <v>4601</v>
      </c>
      <c r="E437" s="106" t="s">
        <v>1142</v>
      </c>
      <c r="F437" s="107" t="s">
        <v>1143</v>
      </c>
      <c r="G437" s="106"/>
      <c r="H437" s="106"/>
      <c r="I437" s="108">
        <v>44105</v>
      </c>
      <c r="J437" s="102">
        <v>120</v>
      </c>
      <c r="K437" s="109">
        <v>44.16</v>
      </c>
    </row>
    <row r="438" spans="1:11" x14ac:dyDescent="0.25">
      <c r="A438" s="102">
        <v>441</v>
      </c>
      <c r="B438" s="103">
        <v>43836</v>
      </c>
      <c r="C438" s="104" t="s">
        <v>4600</v>
      </c>
      <c r="D438" s="105" t="s">
        <v>4601</v>
      </c>
      <c r="E438" s="106" t="s">
        <v>1142</v>
      </c>
      <c r="F438" s="107" t="s">
        <v>1143</v>
      </c>
      <c r="G438" s="106"/>
      <c r="H438" s="106"/>
      <c r="I438" s="108">
        <v>44133</v>
      </c>
      <c r="J438" s="102">
        <v>43</v>
      </c>
      <c r="K438" s="109">
        <v>1</v>
      </c>
    </row>
    <row r="439" spans="1:11" x14ac:dyDescent="0.25">
      <c r="A439" s="102">
        <v>442</v>
      </c>
      <c r="B439" s="103">
        <v>43836</v>
      </c>
      <c r="C439" s="104" t="s">
        <v>4600</v>
      </c>
      <c r="D439" s="105" t="s">
        <v>4601</v>
      </c>
      <c r="E439" s="106" t="s">
        <v>1142</v>
      </c>
      <c r="F439" s="107" t="s">
        <v>1143</v>
      </c>
      <c r="G439" s="106"/>
      <c r="H439" s="106"/>
      <c r="I439" s="108">
        <v>44089</v>
      </c>
      <c r="J439" s="102">
        <v>1</v>
      </c>
      <c r="K439" s="109">
        <v>1</v>
      </c>
    </row>
    <row r="440" spans="1:11" x14ac:dyDescent="0.25">
      <c r="A440" s="102">
        <v>443</v>
      </c>
      <c r="B440" s="103">
        <v>43836</v>
      </c>
      <c r="C440" s="104" t="s">
        <v>4600</v>
      </c>
      <c r="D440" s="105" t="s">
        <v>4601</v>
      </c>
      <c r="E440" s="106" t="s">
        <v>1148</v>
      </c>
      <c r="F440" s="107" t="s">
        <v>1149</v>
      </c>
      <c r="G440" s="106"/>
      <c r="H440" s="106"/>
      <c r="I440" s="108">
        <v>44075</v>
      </c>
      <c r="J440" s="102">
        <v>80</v>
      </c>
      <c r="K440" s="109">
        <v>22.8</v>
      </c>
    </row>
    <row r="441" spans="1:11" x14ac:dyDescent="0.25">
      <c r="A441" s="102">
        <v>444</v>
      </c>
      <c r="B441" s="103">
        <v>43836</v>
      </c>
      <c r="C441" s="104" t="s">
        <v>4600</v>
      </c>
      <c r="D441" s="105" t="s">
        <v>4601</v>
      </c>
      <c r="E441" s="106" t="s">
        <v>1148</v>
      </c>
      <c r="F441" s="107" t="s">
        <v>1149</v>
      </c>
      <c r="G441" s="106"/>
      <c r="H441" s="106"/>
      <c r="I441" s="108">
        <v>44058</v>
      </c>
      <c r="J441" s="102">
        <v>44</v>
      </c>
      <c r="K441" s="109">
        <v>22.8</v>
      </c>
    </row>
    <row r="442" spans="1:11" x14ac:dyDescent="0.25">
      <c r="A442" s="102">
        <v>445</v>
      </c>
      <c r="B442" s="103">
        <v>43836</v>
      </c>
      <c r="C442" s="104" t="s">
        <v>4600</v>
      </c>
      <c r="D442" s="105" t="s">
        <v>4601</v>
      </c>
      <c r="E442" s="106" t="s">
        <v>1148</v>
      </c>
      <c r="F442" s="107" t="s">
        <v>1149</v>
      </c>
      <c r="G442" s="106"/>
      <c r="H442" s="106"/>
      <c r="I442" s="108">
        <v>44061</v>
      </c>
      <c r="J442" s="102">
        <v>12</v>
      </c>
      <c r="K442" s="109">
        <v>1</v>
      </c>
    </row>
    <row r="443" spans="1:11" x14ac:dyDescent="0.25">
      <c r="A443" s="102">
        <v>446</v>
      </c>
      <c r="B443" s="103">
        <v>43836</v>
      </c>
      <c r="C443" s="104" t="s">
        <v>4600</v>
      </c>
      <c r="D443" s="105" t="s">
        <v>4601</v>
      </c>
      <c r="E443" s="106" t="s">
        <v>1148</v>
      </c>
      <c r="F443" s="107" t="s">
        <v>1149</v>
      </c>
      <c r="G443" s="106"/>
      <c r="H443" s="106"/>
      <c r="I443" s="108">
        <v>43833</v>
      </c>
      <c r="J443" s="102">
        <v>80</v>
      </c>
      <c r="K443" s="109">
        <v>5.7</v>
      </c>
    </row>
    <row r="444" spans="1:11" x14ac:dyDescent="0.25">
      <c r="A444" s="102">
        <v>447</v>
      </c>
      <c r="B444" s="103">
        <v>43836</v>
      </c>
      <c r="C444" s="104" t="s">
        <v>4600</v>
      </c>
      <c r="D444" s="105" t="s">
        <v>4601</v>
      </c>
      <c r="E444" s="106" t="s">
        <v>1162</v>
      </c>
      <c r="F444" s="107" t="s">
        <v>1163</v>
      </c>
      <c r="G444" s="106"/>
      <c r="H444" s="106"/>
      <c r="I444" s="108">
        <v>44190</v>
      </c>
      <c r="J444" s="102">
        <v>17</v>
      </c>
      <c r="K444" s="109">
        <v>24</v>
      </c>
    </row>
    <row r="445" spans="1:11" x14ac:dyDescent="0.25">
      <c r="A445" s="102">
        <v>448</v>
      </c>
      <c r="B445" s="103">
        <v>43836</v>
      </c>
      <c r="C445" s="104" t="s">
        <v>4600</v>
      </c>
      <c r="D445" s="105" t="s">
        <v>4601</v>
      </c>
      <c r="E445" s="106" t="s">
        <v>1162</v>
      </c>
      <c r="F445" s="107" t="s">
        <v>1163</v>
      </c>
      <c r="G445" s="106"/>
      <c r="H445" s="106"/>
      <c r="I445" s="108">
        <v>44190</v>
      </c>
      <c r="J445" s="102">
        <v>5</v>
      </c>
      <c r="K445" s="109">
        <v>1</v>
      </c>
    </row>
    <row r="446" spans="1:11" x14ac:dyDescent="0.25">
      <c r="A446" s="102">
        <v>449</v>
      </c>
      <c r="B446" s="103">
        <v>43836</v>
      </c>
      <c r="C446" s="104" t="s">
        <v>4600</v>
      </c>
      <c r="D446" s="105" t="s">
        <v>4601</v>
      </c>
      <c r="E446" s="106" t="s">
        <v>1162</v>
      </c>
      <c r="F446" s="107" t="s">
        <v>1163</v>
      </c>
      <c r="G446" s="106"/>
      <c r="H446" s="106"/>
      <c r="I446" s="108">
        <v>44151</v>
      </c>
      <c r="J446" s="102">
        <v>0.25</v>
      </c>
      <c r="K446" s="109">
        <v>1</v>
      </c>
    </row>
    <row r="447" spans="1:11" x14ac:dyDescent="0.25">
      <c r="A447" s="102">
        <v>450</v>
      </c>
      <c r="B447" s="103">
        <v>43836</v>
      </c>
      <c r="C447" s="104" t="s">
        <v>4600</v>
      </c>
      <c r="D447" s="105" t="s">
        <v>4601</v>
      </c>
      <c r="E447" s="106" t="s">
        <v>1162</v>
      </c>
      <c r="F447" s="107" t="s">
        <v>1163</v>
      </c>
      <c r="G447" s="106"/>
      <c r="H447" s="106"/>
      <c r="I447" s="108">
        <v>43886</v>
      </c>
      <c r="J447" s="102">
        <v>0.5</v>
      </c>
      <c r="K447" s="109">
        <v>1</v>
      </c>
    </row>
    <row r="448" spans="1:11" x14ac:dyDescent="0.25">
      <c r="A448" s="102">
        <v>451</v>
      </c>
      <c r="B448" s="103">
        <v>43836</v>
      </c>
      <c r="C448" s="104" t="s">
        <v>4600</v>
      </c>
      <c r="D448" s="105" t="s">
        <v>4601</v>
      </c>
      <c r="E448" s="106" t="s">
        <v>1166</v>
      </c>
      <c r="F448" s="107" t="s">
        <v>1167</v>
      </c>
      <c r="G448" s="106"/>
      <c r="H448" s="106"/>
      <c r="I448" s="108">
        <v>43841</v>
      </c>
      <c r="J448" s="102">
        <v>9</v>
      </c>
      <c r="K448" s="109">
        <v>1</v>
      </c>
    </row>
    <row r="449" spans="1:11" x14ac:dyDescent="0.25">
      <c r="A449" s="102">
        <v>452</v>
      </c>
      <c r="B449" s="103">
        <v>43836</v>
      </c>
      <c r="C449" s="104" t="s">
        <v>4600</v>
      </c>
      <c r="D449" s="105" t="s">
        <v>4601</v>
      </c>
      <c r="E449" s="106" t="s">
        <v>1168</v>
      </c>
      <c r="F449" s="107" t="s">
        <v>1169</v>
      </c>
      <c r="G449" s="106"/>
      <c r="H449" s="106"/>
      <c r="I449" s="108">
        <v>44089</v>
      </c>
      <c r="J449" s="102">
        <v>128</v>
      </c>
      <c r="K449" s="109">
        <v>38.72</v>
      </c>
    </row>
    <row r="450" spans="1:11" x14ac:dyDescent="0.25">
      <c r="A450" s="102">
        <v>453</v>
      </c>
      <c r="B450" s="103">
        <v>43836</v>
      </c>
      <c r="C450" s="104" t="s">
        <v>4600</v>
      </c>
      <c r="D450" s="105" t="s">
        <v>4601</v>
      </c>
      <c r="E450" s="106" t="s">
        <v>1168</v>
      </c>
      <c r="F450" s="107" t="s">
        <v>1169</v>
      </c>
      <c r="G450" s="106"/>
      <c r="H450" s="106"/>
      <c r="I450" s="108">
        <v>44089</v>
      </c>
      <c r="J450" s="102">
        <v>19</v>
      </c>
      <c r="K450" s="109">
        <v>1</v>
      </c>
    </row>
    <row r="451" spans="1:11" x14ac:dyDescent="0.25">
      <c r="A451" s="102">
        <v>454</v>
      </c>
      <c r="B451" s="103">
        <v>43836</v>
      </c>
      <c r="C451" s="104" t="s">
        <v>4600</v>
      </c>
      <c r="D451" s="105" t="s">
        <v>4601</v>
      </c>
      <c r="E451" s="106" t="s">
        <v>1170</v>
      </c>
      <c r="F451" s="107" t="s">
        <v>1171</v>
      </c>
      <c r="G451" s="106"/>
      <c r="H451" s="106"/>
      <c r="I451" s="108">
        <v>44044</v>
      </c>
      <c r="J451" s="102">
        <v>16</v>
      </c>
      <c r="K451" s="109">
        <v>22.8</v>
      </c>
    </row>
    <row r="452" spans="1:11" x14ac:dyDescent="0.25">
      <c r="A452" s="102">
        <v>455</v>
      </c>
      <c r="B452" s="103">
        <v>43836</v>
      </c>
      <c r="C452" s="104" t="s">
        <v>4600</v>
      </c>
      <c r="D452" s="105" t="s">
        <v>4601</v>
      </c>
      <c r="E452" s="106" t="s">
        <v>1170</v>
      </c>
      <c r="F452" s="107" t="s">
        <v>1171</v>
      </c>
      <c r="G452" s="106"/>
      <c r="H452" s="106"/>
      <c r="I452" s="108">
        <v>44075</v>
      </c>
      <c r="J452" s="102">
        <v>80</v>
      </c>
      <c r="K452" s="109">
        <v>22.8</v>
      </c>
    </row>
    <row r="453" spans="1:11" x14ac:dyDescent="0.25">
      <c r="A453" s="102">
        <v>456</v>
      </c>
      <c r="B453" s="103">
        <v>43836</v>
      </c>
      <c r="C453" s="104" t="s">
        <v>4600</v>
      </c>
      <c r="D453" s="105" t="s">
        <v>4601</v>
      </c>
      <c r="E453" s="106" t="s">
        <v>1170</v>
      </c>
      <c r="F453" s="107" t="s">
        <v>1171</v>
      </c>
      <c r="G453" s="106"/>
      <c r="H453" s="106"/>
      <c r="I453" s="108">
        <v>44061</v>
      </c>
      <c r="J453" s="102">
        <v>12</v>
      </c>
      <c r="K453" s="109">
        <v>1</v>
      </c>
    </row>
    <row r="454" spans="1:11" x14ac:dyDescent="0.25">
      <c r="A454" s="102">
        <v>457</v>
      </c>
      <c r="B454" s="103">
        <v>43836</v>
      </c>
      <c r="C454" s="104" t="s">
        <v>4600</v>
      </c>
      <c r="D454" s="105" t="s">
        <v>4601</v>
      </c>
      <c r="E454" s="106" t="s">
        <v>1170</v>
      </c>
      <c r="F454" s="107" t="s">
        <v>1171</v>
      </c>
      <c r="G454" s="106"/>
      <c r="H454" s="106"/>
      <c r="I454" s="108">
        <v>43833</v>
      </c>
      <c r="J454" s="102">
        <v>80</v>
      </c>
      <c r="K454" s="109">
        <v>2.85</v>
      </c>
    </row>
    <row r="455" spans="1:11" x14ac:dyDescent="0.25">
      <c r="A455" s="102">
        <v>458</v>
      </c>
      <c r="B455" s="103">
        <v>43836</v>
      </c>
      <c r="C455" s="104" t="s">
        <v>4600</v>
      </c>
      <c r="D455" s="105" t="s">
        <v>4601</v>
      </c>
      <c r="E455" s="106" t="s">
        <v>1172</v>
      </c>
      <c r="F455" s="107" t="s">
        <v>1173</v>
      </c>
      <c r="G455" s="106"/>
      <c r="H455" s="106"/>
      <c r="I455" s="108">
        <v>44075</v>
      </c>
      <c r="J455" s="102">
        <v>32</v>
      </c>
      <c r="K455" s="109">
        <v>38.72</v>
      </c>
    </row>
    <row r="456" spans="1:11" x14ac:dyDescent="0.25">
      <c r="A456" s="102">
        <v>459</v>
      </c>
      <c r="B456" s="103">
        <v>43836</v>
      </c>
      <c r="C456" s="104" t="s">
        <v>4600</v>
      </c>
      <c r="D456" s="105" t="s">
        <v>4601</v>
      </c>
      <c r="E456" s="106" t="s">
        <v>1172</v>
      </c>
      <c r="F456" s="107" t="s">
        <v>1173</v>
      </c>
      <c r="G456" s="106"/>
      <c r="H456" s="106"/>
      <c r="I456" s="108">
        <v>44044</v>
      </c>
      <c r="J456" s="102">
        <v>32</v>
      </c>
      <c r="K456" s="109">
        <v>38.72</v>
      </c>
    </row>
    <row r="457" spans="1:11" x14ac:dyDescent="0.25">
      <c r="A457" s="102">
        <v>460</v>
      </c>
      <c r="B457" s="103">
        <v>43836</v>
      </c>
      <c r="C457" s="104" t="s">
        <v>4600</v>
      </c>
      <c r="D457" s="105" t="s">
        <v>4601</v>
      </c>
      <c r="E457" s="106" t="s">
        <v>1172</v>
      </c>
      <c r="F457" s="107" t="s">
        <v>1173</v>
      </c>
      <c r="G457" s="106"/>
      <c r="H457" s="106"/>
      <c r="I457" s="108">
        <v>44013</v>
      </c>
      <c r="J457" s="102">
        <v>32</v>
      </c>
      <c r="K457" s="109">
        <v>38.72</v>
      </c>
    </row>
    <row r="458" spans="1:11" x14ac:dyDescent="0.25">
      <c r="A458" s="102">
        <v>461</v>
      </c>
      <c r="B458" s="103">
        <v>43836</v>
      </c>
      <c r="C458" s="104" t="s">
        <v>4600</v>
      </c>
      <c r="D458" s="105" t="s">
        <v>4601</v>
      </c>
      <c r="E458" s="106" t="s">
        <v>1172</v>
      </c>
      <c r="F458" s="107" t="s">
        <v>1173</v>
      </c>
      <c r="G458" s="106"/>
      <c r="H458" s="106"/>
      <c r="I458" s="108">
        <v>43983</v>
      </c>
      <c r="J458" s="102">
        <v>32</v>
      </c>
      <c r="K458" s="109">
        <v>38.72</v>
      </c>
    </row>
    <row r="459" spans="1:11" x14ac:dyDescent="0.25">
      <c r="A459" s="102">
        <v>462</v>
      </c>
      <c r="B459" s="103">
        <v>43836</v>
      </c>
      <c r="C459" s="104" t="s">
        <v>4600</v>
      </c>
      <c r="D459" s="105" t="s">
        <v>4601</v>
      </c>
      <c r="E459" s="106" t="s">
        <v>1172</v>
      </c>
      <c r="F459" s="107" t="s">
        <v>1173</v>
      </c>
      <c r="G459" s="106"/>
      <c r="H459" s="106"/>
      <c r="I459" s="108">
        <v>44089</v>
      </c>
      <c r="J459" s="102">
        <v>32</v>
      </c>
      <c r="K459" s="109">
        <v>38.72</v>
      </c>
    </row>
    <row r="460" spans="1:11" x14ac:dyDescent="0.25">
      <c r="A460" s="102">
        <v>463</v>
      </c>
      <c r="B460" s="103">
        <v>43836</v>
      </c>
      <c r="C460" s="104" t="s">
        <v>4600</v>
      </c>
      <c r="D460" s="105" t="s">
        <v>4601</v>
      </c>
      <c r="E460" s="106" t="s">
        <v>1172</v>
      </c>
      <c r="F460" s="107" t="s">
        <v>1173</v>
      </c>
      <c r="G460" s="106"/>
      <c r="H460" s="106"/>
      <c r="I460" s="108">
        <v>43872</v>
      </c>
      <c r="J460" s="102">
        <v>23</v>
      </c>
      <c r="K460" s="109">
        <v>1</v>
      </c>
    </row>
    <row r="461" spans="1:11" x14ac:dyDescent="0.25">
      <c r="A461" s="102">
        <v>464</v>
      </c>
      <c r="B461" s="103">
        <v>43836</v>
      </c>
      <c r="C461" s="104" t="s">
        <v>4600</v>
      </c>
      <c r="D461" s="105" t="s">
        <v>4601</v>
      </c>
      <c r="E461" s="106" t="s">
        <v>1182</v>
      </c>
      <c r="F461" s="107" t="s">
        <v>1183</v>
      </c>
      <c r="G461" s="106"/>
      <c r="H461" s="106"/>
      <c r="I461" s="108">
        <v>44089</v>
      </c>
      <c r="J461" s="102">
        <v>15</v>
      </c>
      <c r="K461" s="109">
        <v>1</v>
      </c>
    </row>
    <row r="462" spans="1:11" x14ac:dyDescent="0.25">
      <c r="A462" s="102">
        <v>465</v>
      </c>
      <c r="B462" s="103">
        <v>43836</v>
      </c>
      <c r="C462" s="104" t="s">
        <v>4600</v>
      </c>
      <c r="D462" s="105" t="s">
        <v>4601</v>
      </c>
      <c r="E462" s="106" t="s">
        <v>1184</v>
      </c>
      <c r="F462" s="107" t="s">
        <v>1185</v>
      </c>
      <c r="G462" s="106"/>
      <c r="H462" s="106"/>
      <c r="I462" s="108">
        <v>44089</v>
      </c>
      <c r="J462" s="102">
        <v>16</v>
      </c>
      <c r="K462" s="109">
        <v>20.52</v>
      </c>
    </row>
    <row r="463" spans="1:11" x14ac:dyDescent="0.25">
      <c r="A463" s="102">
        <v>466</v>
      </c>
      <c r="B463" s="103">
        <v>43836</v>
      </c>
      <c r="C463" s="104" t="s">
        <v>4600</v>
      </c>
      <c r="D463" s="105" t="s">
        <v>4601</v>
      </c>
      <c r="E463" s="106" t="s">
        <v>1184</v>
      </c>
      <c r="F463" s="107" t="s">
        <v>1185</v>
      </c>
      <c r="G463" s="106"/>
      <c r="H463" s="106"/>
      <c r="I463" s="108">
        <v>44089</v>
      </c>
      <c r="J463" s="102">
        <v>2</v>
      </c>
      <c r="K463" s="109">
        <v>1</v>
      </c>
    </row>
    <row r="464" spans="1:11" x14ac:dyDescent="0.25">
      <c r="A464" s="102">
        <v>467</v>
      </c>
      <c r="B464" s="103">
        <v>43836</v>
      </c>
      <c r="C464" s="104" t="s">
        <v>4600</v>
      </c>
      <c r="D464" s="105" t="s">
        <v>4601</v>
      </c>
      <c r="E464" s="106" t="s">
        <v>1184</v>
      </c>
      <c r="F464" s="107" t="s">
        <v>1185</v>
      </c>
      <c r="G464" s="106"/>
      <c r="H464" s="106"/>
      <c r="I464" s="108">
        <v>44089</v>
      </c>
      <c r="J464" s="102">
        <v>19</v>
      </c>
      <c r="K464" s="109">
        <v>1</v>
      </c>
    </row>
    <row r="465" spans="1:11" x14ac:dyDescent="0.25">
      <c r="A465" s="102">
        <v>468</v>
      </c>
      <c r="B465" s="103">
        <v>43836</v>
      </c>
      <c r="C465" s="104" t="s">
        <v>4600</v>
      </c>
      <c r="D465" s="105" t="s">
        <v>4601</v>
      </c>
      <c r="E465" s="106" t="s">
        <v>1186</v>
      </c>
      <c r="F465" s="107" t="s">
        <v>4606</v>
      </c>
      <c r="G465" s="106"/>
      <c r="H465" s="106"/>
      <c r="I465" s="108">
        <v>44133</v>
      </c>
      <c r="J465" s="102">
        <v>24</v>
      </c>
      <c r="K465" s="109">
        <v>41.47</v>
      </c>
    </row>
    <row r="466" spans="1:11" x14ac:dyDescent="0.25">
      <c r="A466" s="102">
        <v>469</v>
      </c>
      <c r="B466" s="103">
        <v>43836</v>
      </c>
      <c r="C466" s="104" t="s">
        <v>4600</v>
      </c>
      <c r="D466" s="105" t="s">
        <v>4601</v>
      </c>
      <c r="E466" s="106" t="s">
        <v>1186</v>
      </c>
      <c r="F466" s="107" t="s">
        <v>1187</v>
      </c>
      <c r="G466" s="106"/>
      <c r="H466" s="106"/>
      <c r="I466" s="108">
        <v>44133</v>
      </c>
      <c r="J466" s="102">
        <v>12</v>
      </c>
      <c r="K466" s="109">
        <v>1</v>
      </c>
    </row>
    <row r="467" spans="1:11" x14ac:dyDescent="0.25">
      <c r="A467" s="102">
        <v>470</v>
      </c>
      <c r="B467" s="103">
        <v>43836</v>
      </c>
      <c r="C467" s="104" t="s">
        <v>4600</v>
      </c>
      <c r="D467" s="105" t="s">
        <v>4601</v>
      </c>
      <c r="E467" s="106" t="s">
        <v>1190</v>
      </c>
      <c r="F467" s="107" t="s">
        <v>4607</v>
      </c>
      <c r="G467" s="106"/>
      <c r="H467" s="106"/>
      <c r="I467" s="108">
        <v>44133</v>
      </c>
      <c r="J467" s="102">
        <v>12</v>
      </c>
      <c r="K467" s="109">
        <v>1</v>
      </c>
    </row>
    <row r="468" spans="1:11" x14ac:dyDescent="0.25">
      <c r="A468" s="102">
        <v>471</v>
      </c>
      <c r="B468" s="103">
        <v>43836</v>
      </c>
      <c r="C468" s="104" t="s">
        <v>4600</v>
      </c>
      <c r="D468" s="105" t="s">
        <v>4601</v>
      </c>
      <c r="E468" s="106" t="s">
        <v>1194</v>
      </c>
      <c r="F468" s="107" t="s">
        <v>1195</v>
      </c>
      <c r="G468" s="106"/>
      <c r="H468" s="106"/>
      <c r="I468" s="108">
        <v>44133</v>
      </c>
      <c r="J468" s="102">
        <v>125</v>
      </c>
      <c r="K468" s="109">
        <v>1</v>
      </c>
    </row>
    <row r="469" spans="1:11" x14ac:dyDescent="0.25">
      <c r="A469" s="102">
        <v>472</v>
      </c>
      <c r="B469" s="103">
        <v>43836</v>
      </c>
      <c r="C469" s="104" t="s">
        <v>4600</v>
      </c>
      <c r="D469" s="105" t="s">
        <v>4601</v>
      </c>
      <c r="E469" s="106" t="s">
        <v>1194</v>
      </c>
      <c r="F469" s="107" t="s">
        <v>1195</v>
      </c>
      <c r="G469" s="106"/>
      <c r="H469" s="106"/>
      <c r="I469" s="108">
        <v>43833</v>
      </c>
      <c r="J469" s="102">
        <v>240</v>
      </c>
      <c r="K469" s="109">
        <v>5.7</v>
      </c>
    </row>
    <row r="470" spans="1:11" x14ac:dyDescent="0.25">
      <c r="A470" s="102">
        <v>473</v>
      </c>
      <c r="B470" s="103">
        <v>43836</v>
      </c>
      <c r="C470" s="104" t="s">
        <v>4600</v>
      </c>
      <c r="D470" s="105" t="s">
        <v>4601</v>
      </c>
      <c r="E470" s="106" t="s">
        <v>1196</v>
      </c>
      <c r="F470" s="107" t="s">
        <v>1197</v>
      </c>
      <c r="G470" s="106"/>
      <c r="H470" s="106"/>
      <c r="I470" s="108">
        <v>43843</v>
      </c>
      <c r="J470" s="102">
        <v>3</v>
      </c>
      <c r="K470" s="109">
        <v>33.6</v>
      </c>
    </row>
    <row r="471" spans="1:11" x14ac:dyDescent="0.25">
      <c r="A471" s="102">
        <v>474</v>
      </c>
      <c r="B471" s="103">
        <v>43836</v>
      </c>
      <c r="C471" s="104" t="s">
        <v>4600</v>
      </c>
      <c r="D471" s="105" t="s">
        <v>4601</v>
      </c>
      <c r="E471" s="106" t="s">
        <v>1196</v>
      </c>
      <c r="F471" s="107" t="s">
        <v>1197</v>
      </c>
      <c r="G471" s="106"/>
      <c r="H471" s="106"/>
      <c r="I471" s="108">
        <v>43843</v>
      </c>
      <c r="J471" s="102">
        <v>0.44</v>
      </c>
      <c r="K471" s="109">
        <v>1</v>
      </c>
    </row>
    <row r="472" spans="1:11" x14ac:dyDescent="0.25">
      <c r="A472" s="102">
        <v>475</v>
      </c>
      <c r="B472" s="103">
        <v>43836</v>
      </c>
      <c r="C472" s="104" t="s">
        <v>4600</v>
      </c>
      <c r="D472" s="105" t="s">
        <v>4601</v>
      </c>
      <c r="E472" s="106" t="s">
        <v>1198</v>
      </c>
      <c r="F472" s="107" t="s">
        <v>1199</v>
      </c>
      <c r="G472" s="106"/>
      <c r="H472" s="106"/>
      <c r="I472" s="108">
        <v>43843</v>
      </c>
      <c r="J472" s="102">
        <v>5</v>
      </c>
      <c r="K472" s="109">
        <v>1</v>
      </c>
    </row>
    <row r="473" spans="1:11" x14ac:dyDescent="0.25">
      <c r="A473" s="102">
        <v>476</v>
      </c>
      <c r="B473" s="103">
        <v>43836</v>
      </c>
      <c r="C473" s="104" t="s">
        <v>4600</v>
      </c>
      <c r="D473" s="105" t="s">
        <v>4601</v>
      </c>
      <c r="E473" s="106" t="s">
        <v>1198</v>
      </c>
      <c r="F473" s="107" t="s">
        <v>1199</v>
      </c>
      <c r="G473" s="106"/>
      <c r="H473" s="106"/>
      <c r="I473" s="108">
        <v>43843</v>
      </c>
      <c r="J473" s="102">
        <v>0.69</v>
      </c>
      <c r="K473" s="109">
        <v>1</v>
      </c>
    </row>
    <row r="474" spans="1:11" x14ac:dyDescent="0.25">
      <c r="A474" s="102">
        <v>477</v>
      </c>
      <c r="B474" s="103">
        <v>43836</v>
      </c>
      <c r="C474" s="104" t="s">
        <v>4600</v>
      </c>
      <c r="D474" s="105" t="s">
        <v>4601</v>
      </c>
      <c r="E474" s="106" t="s">
        <v>1202</v>
      </c>
      <c r="F474" s="107" t="s">
        <v>1203</v>
      </c>
      <c r="G474" s="106"/>
      <c r="H474" s="106"/>
      <c r="I474" s="108">
        <v>44044</v>
      </c>
      <c r="J474" s="102">
        <v>32</v>
      </c>
      <c r="K474" s="109">
        <v>38.72</v>
      </c>
    </row>
    <row r="475" spans="1:11" x14ac:dyDescent="0.25">
      <c r="A475" s="102">
        <v>478</v>
      </c>
      <c r="B475" s="103">
        <v>43836</v>
      </c>
      <c r="C475" s="104" t="s">
        <v>4600</v>
      </c>
      <c r="D475" s="105" t="s">
        <v>4601</v>
      </c>
      <c r="E475" s="106" t="s">
        <v>1202</v>
      </c>
      <c r="F475" s="107" t="s">
        <v>1203</v>
      </c>
      <c r="G475" s="106"/>
      <c r="H475" s="106"/>
      <c r="I475" s="108">
        <v>44089</v>
      </c>
      <c r="J475" s="102">
        <v>64</v>
      </c>
      <c r="K475" s="109">
        <v>38.72</v>
      </c>
    </row>
    <row r="476" spans="1:11" x14ac:dyDescent="0.25">
      <c r="A476" s="102">
        <v>479</v>
      </c>
      <c r="B476" s="103">
        <v>43836</v>
      </c>
      <c r="C476" s="104" t="s">
        <v>4600</v>
      </c>
      <c r="D476" s="105" t="s">
        <v>4601</v>
      </c>
      <c r="E476" s="106" t="s">
        <v>1202</v>
      </c>
      <c r="F476" s="107" t="s">
        <v>1203</v>
      </c>
      <c r="G476" s="106"/>
      <c r="H476" s="106"/>
      <c r="I476" s="108">
        <v>44033</v>
      </c>
      <c r="J476" s="102">
        <v>3</v>
      </c>
      <c r="K476" s="109">
        <v>1</v>
      </c>
    </row>
    <row r="477" spans="1:11" x14ac:dyDescent="0.25">
      <c r="A477" s="102">
        <v>480</v>
      </c>
      <c r="B477" s="103">
        <v>43836</v>
      </c>
      <c r="C477" s="104" t="s">
        <v>4600</v>
      </c>
      <c r="D477" s="105" t="s">
        <v>4601</v>
      </c>
      <c r="E477" s="106" t="s">
        <v>1202</v>
      </c>
      <c r="F477" s="107" t="s">
        <v>1203</v>
      </c>
      <c r="G477" s="106"/>
      <c r="H477" s="106"/>
      <c r="I477" s="108">
        <v>44061</v>
      </c>
      <c r="J477" s="102">
        <v>16</v>
      </c>
      <c r="K477" s="109">
        <v>1</v>
      </c>
    </row>
    <row r="478" spans="1:11" x14ac:dyDescent="0.25">
      <c r="A478" s="102">
        <v>481</v>
      </c>
      <c r="B478" s="103">
        <v>43836</v>
      </c>
      <c r="C478" s="104" t="s">
        <v>4600</v>
      </c>
      <c r="D478" s="105" t="s">
        <v>4601</v>
      </c>
      <c r="E478" s="106" t="s">
        <v>1202</v>
      </c>
      <c r="F478" s="107" t="s">
        <v>1203</v>
      </c>
      <c r="G478" s="106"/>
      <c r="H478" s="106"/>
      <c r="I478" s="108">
        <v>43872</v>
      </c>
      <c r="J478" s="102">
        <v>1</v>
      </c>
      <c r="K478" s="109">
        <v>1</v>
      </c>
    </row>
    <row r="479" spans="1:11" x14ac:dyDescent="0.25">
      <c r="A479" s="102">
        <v>482</v>
      </c>
      <c r="B479" s="103">
        <v>43836</v>
      </c>
      <c r="C479" s="104" t="s">
        <v>4600</v>
      </c>
      <c r="D479" s="105" t="s">
        <v>4601</v>
      </c>
      <c r="E479" s="106" t="s">
        <v>1202</v>
      </c>
      <c r="F479" s="107" t="s">
        <v>1203</v>
      </c>
      <c r="G479" s="106"/>
      <c r="H479" s="106"/>
      <c r="I479" s="108">
        <v>44089</v>
      </c>
      <c r="J479" s="102">
        <v>4</v>
      </c>
      <c r="K479" s="109">
        <v>1</v>
      </c>
    </row>
    <row r="480" spans="1:11" x14ac:dyDescent="0.25">
      <c r="A480" s="102">
        <v>483</v>
      </c>
      <c r="B480" s="103">
        <v>43836</v>
      </c>
      <c r="C480" s="104" t="s">
        <v>4600</v>
      </c>
      <c r="D480" s="105" t="s">
        <v>4601</v>
      </c>
      <c r="E480" s="106" t="s">
        <v>1206</v>
      </c>
      <c r="F480" s="107" t="s">
        <v>1207</v>
      </c>
      <c r="G480" s="106"/>
      <c r="H480" s="106"/>
      <c r="I480" s="108">
        <v>44075</v>
      </c>
      <c r="J480" s="102">
        <v>72</v>
      </c>
      <c r="K480" s="109">
        <v>62.16</v>
      </c>
    </row>
    <row r="481" spans="1:11" x14ac:dyDescent="0.25">
      <c r="A481" s="102">
        <v>484</v>
      </c>
      <c r="B481" s="103">
        <v>43836</v>
      </c>
      <c r="C481" s="104" t="s">
        <v>4600</v>
      </c>
      <c r="D481" s="105" t="s">
        <v>4601</v>
      </c>
      <c r="E481" s="106" t="s">
        <v>1206</v>
      </c>
      <c r="F481" s="107" t="s">
        <v>1207</v>
      </c>
      <c r="G481" s="106"/>
      <c r="H481" s="106"/>
      <c r="I481" s="108">
        <v>44033</v>
      </c>
      <c r="J481" s="102">
        <v>48</v>
      </c>
      <c r="K481" s="109">
        <v>62.16</v>
      </c>
    </row>
    <row r="482" spans="1:11" x14ac:dyDescent="0.25">
      <c r="A482" s="102">
        <v>485</v>
      </c>
      <c r="B482" s="103">
        <v>43836</v>
      </c>
      <c r="C482" s="104" t="s">
        <v>4600</v>
      </c>
      <c r="D482" s="105" t="s">
        <v>4601</v>
      </c>
      <c r="E482" s="106" t="s">
        <v>1206</v>
      </c>
      <c r="F482" s="107" t="s">
        <v>1207</v>
      </c>
      <c r="G482" s="106"/>
      <c r="H482" s="106"/>
      <c r="I482" s="108">
        <v>44073</v>
      </c>
      <c r="J482" s="102">
        <v>240</v>
      </c>
      <c r="K482" s="109">
        <v>62.16</v>
      </c>
    </row>
    <row r="483" spans="1:11" x14ac:dyDescent="0.25">
      <c r="A483" s="102">
        <v>486</v>
      </c>
      <c r="B483" s="103">
        <v>43836</v>
      </c>
      <c r="C483" s="104" t="s">
        <v>4600</v>
      </c>
      <c r="D483" s="105" t="s">
        <v>4601</v>
      </c>
      <c r="E483" s="106" t="s">
        <v>1206</v>
      </c>
      <c r="F483" s="107" t="s">
        <v>1207</v>
      </c>
      <c r="G483" s="106"/>
      <c r="H483" s="106"/>
      <c r="I483" s="108">
        <v>44033</v>
      </c>
      <c r="J483" s="102">
        <v>59</v>
      </c>
      <c r="K483" s="109">
        <v>1</v>
      </c>
    </row>
    <row r="484" spans="1:11" x14ac:dyDescent="0.25">
      <c r="A484" s="102">
        <v>487</v>
      </c>
      <c r="B484" s="103">
        <v>43836</v>
      </c>
      <c r="C484" s="104" t="s">
        <v>4600</v>
      </c>
      <c r="D484" s="105" t="s">
        <v>4601</v>
      </c>
      <c r="E484" s="106" t="s">
        <v>1216</v>
      </c>
      <c r="F484" s="107" t="s">
        <v>1217</v>
      </c>
      <c r="G484" s="106"/>
      <c r="H484" s="106"/>
      <c r="I484" s="108">
        <v>44133</v>
      </c>
      <c r="J484" s="102">
        <v>64</v>
      </c>
      <c r="K484" s="109">
        <v>42.88</v>
      </c>
    </row>
    <row r="485" spans="1:11" x14ac:dyDescent="0.25">
      <c r="A485" s="102">
        <v>488</v>
      </c>
      <c r="B485" s="103">
        <v>43836</v>
      </c>
      <c r="C485" s="104" t="s">
        <v>4600</v>
      </c>
      <c r="D485" s="105" t="s">
        <v>4601</v>
      </c>
      <c r="E485" s="106" t="s">
        <v>1216</v>
      </c>
      <c r="F485" s="107" t="s">
        <v>1217</v>
      </c>
      <c r="G485" s="106"/>
      <c r="H485" s="106"/>
      <c r="I485" s="108">
        <v>44133</v>
      </c>
      <c r="J485" s="102">
        <v>17</v>
      </c>
      <c r="K485" s="109">
        <v>1</v>
      </c>
    </row>
    <row r="486" spans="1:11" x14ac:dyDescent="0.25">
      <c r="A486" s="102">
        <v>489</v>
      </c>
      <c r="B486" s="103">
        <v>43836</v>
      </c>
      <c r="C486" s="104" t="s">
        <v>4600</v>
      </c>
      <c r="D486" s="105" t="s">
        <v>4601</v>
      </c>
      <c r="E486" s="106" t="s">
        <v>1216</v>
      </c>
      <c r="F486" s="107" t="s">
        <v>1217</v>
      </c>
      <c r="G486" s="106"/>
      <c r="H486" s="106"/>
      <c r="I486" s="108">
        <v>43833</v>
      </c>
      <c r="J486" s="102">
        <v>80</v>
      </c>
      <c r="K486" s="109">
        <v>5.36</v>
      </c>
    </row>
    <row r="487" spans="1:11" x14ac:dyDescent="0.25">
      <c r="A487" s="102">
        <v>490</v>
      </c>
      <c r="B487" s="103">
        <v>43836</v>
      </c>
      <c r="C487" s="104" t="s">
        <v>4600</v>
      </c>
      <c r="D487" s="105" t="s">
        <v>4601</v>
      </c>
      <c r="E487" s="106" t="s">
        <v>1236</v>
      </c>
      <c r="F487" s="107" t="s">
        <v>1237</v>
      </c>
      <c r="G487" s="106"/>
      <c r="H487" s="106"/>
      <c r="I487" s="108">
        <v>44075</v>
      </c>
      <c r="J487" s="102">
        <v>32</v>
      </c>
      <c r="K487" s="109">
        <v>111.6</v>
      </c>
    </row>
    <row r="488" spans="1:11" x14ac:dyDescent="0.25">
      <c r="A488" s="102">
        <v>491</v>
      </c>
      <c r="B488" s="103">
        <v>43836</v>
      </c>
      <c r="C488" s="104" t="s">
        <v>4600</v>
      </c>
      <c r="D488" s="105" t="s">
        <v>4601</v>
      </c>
      <c r="E488" s="106" t="s">
        <v>1236</v>
      </c>
      <c r="F488" s="107" t="s">
        <v>1237</v>
      </c>
      <c r="G488" s="106"/>
      <c r="H488" s="106"/>
      <c r="I488" s="108">
        <v>44033</v>
      </c>
      <c r="J488" s="102">
        <v>1</v>
      </c>
      <c r="K488" s="109">
        <v>1</v>
      </c>
    </row>
    <row r="489" spans="1:11" x14ac:dyDescent="0.25">
      <c r="A489" s="102">
        <v>492</v>
      </c>
      <c r="B489" s="103">
        <v>43836</v>
      </c>
      <c r="C489" s="104" t="s">
        <v>4600</v>
      </c>
      <c r="D489" s="105" t="s">
        <v>4601</v>
      </c>
      <c r="E489" s="106" t="s">
        <v>1236</v>
      </c>
      <c r="F489" s="107" t="s">
        <v>1237</v>
      </c>
      <c r="G489" s="106"/>
      <c r="H489" s="106"/>
      <c r="I489" s="108">
        <v>44007</v>
      </c>
      <c r="J489" s="102">
        <v>3</v>
      </c>
      <c r="K489" s="109">
        <v>1</v>
      </c>
    </row>
    <row r="490" spans="1:11" x14ac:dyDescent="0.25">
      <c r="A490" s="102">
        <v>493</v>
      </c>
      <c r="B490" s="103">
        <v>43836</v>
      </c>
      <c r="C490" s="104" t="s">
        <v>4600</v>
      </c>
      <c r="D490" s="105" t="s">
        <v>4601</v>
      </c>
      <c r="E490" s="106" t="s">
        <v>1236</v>
      </c>
      <c r="F490" s="107" t="s">
        <v>1237</v>
      </c>
      <c r="G490" s="106"/>
      <c r="H490" s="106"/>
      <c r="I490" s="108">
        <v>44089</v>
      </c>
      <c r="J490" s="102">
        <v>12</v>
      </c>
      <c r="K490" s="109">
        <v>1</v>
      </c>
    </row>
    <row r="491" spans="1:11" x14ac:dyDescent="0.25">
      <c r="A491" s="102">
        <v>494</v>
      </c>
      <c r="B491" s="103">
        <v>43836</v>
      </c>
      <c r="C491" s="104" t="s">
        <v>4600</v>
      </c>
      <c r="D491" s="105" t="s">
        <v>4601</v>
      </c>
      <c r="E491" s="106" t="s">
        <v>1242</v>
      </c>
      <c r="F491" s="107" t="s">
        <v>1243</v>
      </c>
      <c r="G491" s="106"/>
      <c r="H491" s="106"/>
      <c r="I491" s="108">
        <v>44075</v>
      </c>
      <c r="J491" s="102">
        <v>16</v>
      </c>
      <c r="K491" s="109">
        <v>87.84</v>
      </c>
    </row>
    <row r="492" spans="1:11" x14ac:dyDescent="0.25">
      <c r="A492" s="102">
        <v>495</v>
      </c>
      <c r="B492" s="103">
        <v>43836</v>
      </c>
      <c r="C492" s="104" t="s">
        <v>4600</v>
      </c>
      <c r="D492" s="105" t="s">
        <v>4601</v>
      </c>
      <c r="E492" s="106" t="s">
        <v>1242</v>
      </c>
      <c r="F492" s="107" t="s">
        <v>1243</v>
      </c>
      <c r="G492" s="106"/>
      <c r="H492" s="106"/>
      <c r="I492" s="108">
        <v>44075</v>
      </c>
      <c r="J492" s="102">
        <v>32</v>
      </c>
      <c r="K492" s="109">
        <v>87.84</v>
      </c>
    </row>
    <row r="493" spans="1:11" x14ac:dyDescent="0.25">
      <c r="A493" s="102">
        <v>496</v>
      </c>
      <c r="B493" s="103">
        <v>43836</v>
      </c>
      <c r="C493" s="104" t="s">
        <v>4600</v>
      </c>
      <c r="D493" s="105" t="s">
        <v>4601</v>
      </c>
      <c r="E493" s="106" t="s">
        <v>1246</v>
      </c>
      <c r="F493" s="107" t="s">
        <v>1247</v>
      </c>
      <c r="G493" s="106"/>
      <c r="H493" s="106"/>
      <c r="I493" s="108">
        <v>43983</v>
      </c>
      <c r="J493" s="102">
        <v>32</v>
      </c>
      <c r="K493" s="109">
        <v>0.99</v>
      </c>
    </row>
    <row r="494" spans="1:11" x14ac:dyDescent="0.25">
      <c r="A494" s="102">
        <v>497</v>
      </c>
      <c r="B494" s="103">
        <v>43836</v>
      </c>
      <c r="C494" s="104" t="s">
        <v>4600</v>
      </c>
      <c r="D494" s="105" t="s">
        <v>4601</v>
      </c>
      <c r="E494" s="106" t="s">
        <v>1246</v>
      </c>
      <c r="F494" s="107" t="s">
        <v>1247</v>
      </c>
      <c r="G494" s="106"/>
      <c r="H494" s="106"/>
      <c r="I494" s="108">
        <v>44062</v>
      </c>
      <c r="J494" s="102">
        <v>8</v>
      </c>
      <c r="K494" s="109">
        <v>0.99</v>
      </c>
    </row>
    <row r="495" spans="1:11" x14ac:dyDescent="0.25">
      <c r="A495" s="102">
        <v>498</v>
      </c>
      <c r="B495" s="103">
        <v>43836</v>
      </c>
      <c r="C495" s="104" t="s">
        <v>4600</v>
      </c>
      <c r="D495" s="105" t="s">
        <v>4601</v>
      </c>
      <c r="E495" s="106" t="s">
        <v>1246</v>
      </c>
      <c r="F495" s="107" t="s">
        <v>1247</v>
      </c>
      <c r="G495" s="106"/>
      <c r="H495" s="106"/>
      <c r="I495" s="108">
        <v>43942</v>
      </c>
      <c r="J495" s="102">
        <v>15</v>
      </c>
      <c r="K495" s="109">
        <v>1</v>
      </c>
    </row>
    <row r="496" spans="1:11" x14ac:dyDescent="0.25">
      <c r="A496" s="102">
        <v>499</v>
      </c>
      <c r="B496" s="103">
        <v>43836</v>
      </c>
      <c r="C496" s="104" t="s">
        <v>4600</v>
      </c>
      <c r="D496" s="105" t="s">
        <v>4601</v>
      </c>
      <c r="E496" s="106" t="s">
        <v>1252</v>
      </c>
      <c r="F496" s="107" t="s">
        <v>1253</v>
      </c>
      <c r="G496" s="106"/>
      <c r="H496" s="106"/>
      <c r="I496" s="108">
        <v>44075</v>
      </c>
      <c r="J496" s="102">
        <v>32</v>
      </c>
      <c r="K496" s="109">
        <v>38.72</v>
      </c>
    </row>
    <row r="497" spans="1:11" x14ac:dyDescent="0.25">
      <c r="A497" s="102">
        <v>500</v>
      </c>
      <c r="B497" s="103">
        <v>43836</v>
      </c>
      <c r="C497" s="104" t="s">
        <v>4600</v>
      </c>
      <c r="D497" s="105" t="s">
        <v>4601</v>
      </c>
      <c r="E497" s="106" t="s">
        <v>1252</v>
      </c>
      <c r="F497" s="107" t="s">
        <v>1253</v>
      </c>
      <c r="G497" s="106"/>
      <c r="H497" s="106"/>
      <c r="I497" s="108">
        <v>44075</v>
      </c>
      <c r="J497" s="102">
        <v>152</v>
      </c>
      <c r="K497" s="109">
        <v>38.72</v>
      </c>
    </row>
    <row r="498" spans="1:11" x14ac:dyDescent="0.25">
      <c r="A498" s="102">
        <v>501</v>
      </c>
      <c r="B498" s="103">
        <v>43836</v>
      </c>
      <c r="C498" s="104" t="s">
        <v>4600</v>
      </c>
      <c r="D498" s="105" t="s">
        <v>4601</v>
      </c>
      <c r="E498" s="106" t="s">
        <v>1252</v>
      </c>
      <c r="F498" s="107" t="s">
        <v>1253</v>
      </c>
      <c r="G498" s="106"/>
      <c r="H498" s="106"/>
      <c r="I498" s="108">
        <v>44075</v>
      </c>
      <c r="J498" s="102">
        <v>160</v>
      </c>
      <c r="K498" s="109">
        <v>38.72</v>
      </c>
    </row>
    <row r="499" spans="1:11" x14ac:dyDescent="0.25">
      <c r="A499" s="102">
        <v>502</v>
      </c>
      <c r="B499" s="103">
        <v>43836</v>
      </c>
      <c r="C499" s="104" t="s">
        <v>4600</v>
      </c>
      <c r="D499" s="105" t="s">
        <v>4601</v>
      </c>
      <c r="E499" s="106" t="s">
        <v>1252</v>
      </c>
      <c r="F499" s="107" t="s">
        <v>1253</v>
      </c>
      <c r="G499" s="106"/>
      <c r="H499" s="106"/>
      <c r="I499" s="108">
        <v>44089</v>
      </c>
      <c r="J499" s="102">
        <v>72</v>
      </c>
      <c r="K499" s="109">
        <v>38.72</v>
      </c>
    </row>
    <row r="500" spans="1:11" x14ac:dyDescent="0.25">
      <c r="A500" s="102">
        <v>503</v>
      </c>
      <c r="B500" s="103">
        <v>43836</v>
      </c>
      <c r="C500" s="104" t="s">
        <v>4600</v>
      </c>
      <c r="D500" s="105" t="s">
        <v>4601</v>
      </c>
      <c r="E500" s="106" t="s">
        <v>1252</v>
      </c>
      <c r="F500" s="107" t="s">
        <v>1253</v>
      </c>
      <c r="G500" s="106"/>
      <c r="H500" s="106"/>
      <c r="I500" s="108">
        <v>44133</v>
      </c>
      <c r="J500" s="102">
        <v>16</v>
      </c>
      <c r="K500" s="109">
        <v>38.72</v>
      </c>
    </row>
    <row r="501" spans="1:11" x14ac:dyDescent="0.25">
      <c r="A501" s="102">
        <v>504</v>
      </c>
      <c r="B501" s="103">
        <v>43836</v>
      </c>
      <c r="C501" s="104" t="s">
        <v>4600</v>
      </c>
      <c r="D501" s="105" t="s">
        <v>4601</v>
      </c>
      <c r="E501" s="106" t="s">
        <v>1252</v>
      </c>
      <c r="F501" s="107" t="s">
        <v>1253</v>
      </c>
      <c r="G501" s="106"/>
      <c r="H501" s="106"/>
      <c r="I501" s="108">
        <v>44079</v>
      </c>
      <c r="J501" s="102">
        <v>48</v>
      </c>
      <c r="K501" s="109">
        <v>38.72</v>
      </c>
    </row>
    <row r="502" spans="1:11" x14ac:dyDescent="0.25">
      <c r="A502" s="102">
        <v>505</v>
      </c>
      <c r="B502" s="103">
        <v>43836</v>
      </c>
      <c r="C502" s="104" t="s">
        <v>4600</v>
      </c>
      <c r="D502" s="105" t="s">
        <v>4601</v>
      </c>
      <c r="E502" s="106" t="s">
        <v>1252</v>
      </c>
      <c r="F502" s="107" t="s">
        <v>1253</v>
      </c>
      <c r="G502" s="106"/>
      <c r="H502" s="106"/>
      <c r="I502" s="108">
        <v>44089</v>
      </c>
      <c r="J502" s="102">
        <v>120</v>
      </c>
      <c r="K502" s="109">
        <v>38.72</v>
      </c>
    </row>
    <row r="503" spans="1:11" x14ac:dyDescent="0.25">
      <c r="A503" s="102">
        <v>506</v>
      </c>
      <c r="B503" s="103">
        <v>43836</v>
      </c>
      <c r="C503" s="104" t="s">
        <v>4600</v>
      </c>
      <c r="D503" s="105" t="s">
        <v>4601</v>
      </c>
      <c r="E503" s="106" t="s">
        <v>1252</v>
      </c>
      <c r="F503" s="107" t="s">
        <v>1253</v>
      </c>
      <c r="G503" s="106"/>
      <c r="H503" s="106"/>
      <c r="I503" s="108">
        <v>44089</v>
      </c>
      <c r="J503" s="102">
        <v>31</v>
      </c>
      <c r="K503" s="109">
        <v>1</v>
      </c>
    </row>
    <row r="504" spans="1:11" x14ac:dyDescent="0.25">
      <c r="A504" s="102">
        <v>507</v>
      </c>
      <c r="B504" s="103">
        <v>43836</v>
      </c>
      <c r="C504" s="104" t="s">
        <v>4600</v>
      </c>
      <c r="D504" s="105" t="s">
        <v>4601</v>
      </c>
      <c r="E504" s="106" t="s">
        <v>1252</v>
      </c>
      <c r="F504" s="107" t="s">
        <v>1253</v>
      </c>
      <c r="G504" s="106"/>
      <c r="H504" s="106"/>
      <c r="I504" s="108">
        <v>43833</v>
      </c>
      <c r="J504" s="102">
        <v>760</v>
      </c>
      <c r="K504" s="109">
        <v>4.84</v>
      </c>
    </row>
    <row r="505" spans="1:11" x14ac:dyDescent="0.25">
      <c r="A505" s="102">
        <v>508</v>
      </c>
      <c r="B505" s="103">
        <v>43836</v>
      </c>
      <c r="C505" s="104" t="s">
        <v>4600</v>
      </c>
      <c r="D505" s="105" t="s">
        <v>4601</v>
      </c>
      <c r="E505" s="106" t="s">
        <v>1254</v>
      </c>
      <c r="F505" s="107" t="s">
        <v>1255</v>
      </c>
      <c r="G505" s="106"/>
      <c r="H505" s="106"/>
      <c r="I505" s="108">
        <v>44133</v>
      </c>
      <c r="J505" s="102">
        <v>16</v>
      </c>
      <c r="K505" s="109">
        <v>45.6</v>
      </c>
    </row>
    <row r="506" spans="1:11" x14ac:dyDescent="0.25">
      <c r="A506" s="102">
        <v>509</v>
      </c>
      <c r="B506" s="103">
        <v>43836</v>
      </c>
      <c r="C506" s="104" t="s">
        <v>4600</v>
      </c>
      <c r="D506" s="105" t="s">
        <v>4601</v>
      </c>
      <c r="E506" s="106" t="s">
        <v>1254</v>
      </c>
      <c r="F506" s="107" t="s">
        <v>1255</v>
      </c>
      <c r="G506" s="106"/>
      <c r="H506" s="106"/>
      <c r="I506" s="108">
        <v>44133</v>
      </c>
      <c r="J506" s="102">
        <v>6</v>
      </c>
      <c r="K506" s="109">
        <v>1</v>
      </c>
    </row>
    <row r="507" spans="1:11" x14ac:dyDescent="0.25">
      <c r="A507" s="102">
        <v>510</v>
      </c>
      <c r="B507" s="103">
        <v>43836</v>
      </c>
      <c r="C507" s="104" t="s">
        <v>4600</v>
      </c>
      <c r="D507" s="105" t="s">
        <v>4601</v>
      </c>
      <c r="E507" s="106" t="s">
        <v>1254</v>
      </c>
      <c r="F507" s="107" t="s">
        <v>1255</v>
      </c>
      <c r="G507" s="106"/>
      <c r="H507" s="106"/>
      <c r="I507" s="108">
        <v>44061</v>
      </c>
      <c r="J507" s="102">
        <v>1</v>
      </c>
      <c r="K507" s="109">
        <v>1</v>
      </c>
    </row>
    <row r="508" spans="1:11" x14ac:dyDescent="0.25">
      <c r="A508" s="102">
        <v>511</v>
      </c>
      <c r="B508" s="103">
        <v>43836</v>
      </c>
      <c r="C508" s="104" t="s">
        <v>4600</v>
      </c>
      <c r="D508" s="105" t="s">
        <v>4601</v>
      </c>
      <c r="E508" s="106" t="s">
        <v>1254</v>
      </c>
      <c r="F508" s="107" t="s">
        <v>1255</v>
      </c>
      <c r="G508" s="106"/>
      <c r="H508" s="106"/>
      <c r="I508" s="108">
        <v>43833</v>
      </c>
      <c r="J508" s="102">
        <v>120</v>
      </c>
      <c r="K508" s="109">
        <v>11.4</v>
      </c>
    </row>
    <row r="509" spans="1:11" x14ac:dyDescent="0.25">
      <c r="A509" s="102">
        <v>512</v>
      </c>
      <c r="B509" s="103">
        <v>43836</v>
      </c>
      <c r="C509" s="104" t="s">
        <v>4600</v>
      </c>
      <c r="D509" s="105" t="s">
        <v>4601</v>
      </c>
      <c r="E509" s="106" t="s">
        <v>1256</v>
      </c>
      <c r="F509" s="107" t="s">
        <v>1257</v>
      </c>
      <c r="G509" s="106"/>
      <c r="H509" s="106"/>
      <c r="I509" s="108">
        <v>44089</v>
      </c>
      <c r="J509" s="102">
        <v>13</v>
      </c>
      <c r="K509" s="109">
        <v>1</v>
      </c>
    </row>
    <row r="510" spans="1:11" x14ac:dyDescent="0.25">
      <c r="A510" s="102">
        <v>513</v>
      </c>
      <c r="B510" s="103">
        <v>43836</v>
      </c>
      <c r="C510" s="104" t="s">
        <v>4600</v>
      </c>
      <c r="D510" s="105" t="s">
        <v>4601</v>
      </c>
      <c r="E510" s="106" t="s">
        <v>1258</v>
      </c>
      <c r="F510" s="107" t="s">
        <v>1259</v>
      </c>
      <c r="G510" s="106"/>
      <c r="H510" s="106"/>
      <c r="I510" s="108">
        <v>44075</v>
      </c>
      <c r="J510" s="102">
        <v>80</v>
      </c>
      <c r="K510" s="109">
        <v>26</v>
      </c>
    </row>
    <row r="511" spans="1:11" x14ac:dyDescent="0.25">
      <c r="A511" s="102">
        <v>514</v>
      </c>
      <c r="B511" s="103">
        <v>43836</v>
      </c>
      <c r="C511" s="104" t="s">
        <v>4600</v>
      </c>
      <c r="D511" s="105" t="s">
        <v>4601</v>
      </c>
      <c r="E511" s="106" t="s">
        <v>1258</v>
      </c>
      <c r="F511" s="107" t="s">
        <v>1259</v>
      </c>
      <c r="G511" s="106"/>
      <c r="H511" s="106"/>
      <c r="I511" s="108">
        <v>44061</v>
      </c>
      <c r="J511" s="102">
        <v>48</v>
      </c>
      <c r="K511" s="109">
        <v>26</v>
      </c>
    </row>
    <row r="512" spans="1:11" x14ac:dyDescent="0.25">
      <c r="A512" s="102">
        <v>515</v>
      </c>
      <c r="B512" s="103">
        <v>43836</v>
      </c>
      <c r="C512" s="104" t="s">
        <v>4600</v>
      </c>
      <c r="D512" s="105" t="s">
        <v>4601</v>
      </c>
      <c r="E512" s="106" t="s">
        <v>1258</v>
      </c>
      <c r="F512" s="107" t="s">
        <v>1259</v>
      </c>
      <c r="G512" s="106"/>
      <c r="H512" s="106"/>
      <c r="I512" s="108">
        <v>44012</v>
      </c>
      <c r="J512" s="102">
        <v>40</v>
      </c>
      <c r="K512" s="109">
        <v>26</v>
      </c>
    </row>
    <row r="513" spans="1:11" x14ac:dyDescent="0.25">
      <c r="A513" s="102">
        <v>516</v>
      </c>
      <c r="B513" s="103">
        <v>43836</v>
      </c>
      <c r="C513" s="104" t="s">
        <v>4600</v>
      </c>
      <c r="D513" s="105" t="s">
        <v>4601</v>
      </c>
      <c r="E513" s="106" t="s">
        <v>1258</v>
      </c>
      <c r="F513" s="107" t="s">
        <v>1259</v>
      </c>
      <c r="G513" s="106"/>
      <c r="H513" s="106"/>
      <c r="I513" s="108">
        <v>43952</v>
      </c>
      <c r="J513" s="102">
        <v>40</v>
      </c>
      <c r="K513" s="109">
        <v>26</v>
      </c>
    </row>
    <row r="514" spans="1:11" x14ac:dyDescent="0.25">
      <c r="A514" s="102">
        <v>517</v>
      </c>
      <c r="B514" s="103">
        <v>43836</v>
      </c>
      <c r="C514" s="104" t="s">
        <v>4600</v>
      </c>
      <c r="D514" s="105" t="s">
        <v>4601</v>
      </c>
      <c r="E514" s="106" t="s">
        <v>1258</v>
      </c>
      <c r="F514" s="107" t="s">
        <v>1259</v>
      </c>
      <c r="G514" s="106"/>
      <c r="H514" s="106"/>
      <c r="I514" s="108">
        <v>43891</v>
      </c>
      <c r="J514" s="102">
        <v>32</v>
      </c>
      <c r="K514" s="109">
        <v>26</v>
      </c>
    </row>
    <row r="515" spans="1:11" x14ac:dyDescent="0.25">
      <c r="A515" s="102">
        <v>518</v>
      </c>
      <c r="B515" s="103">
        <v>43836</v>
      </c>
      <c r="C515" s="104" t="s">
        <v>4600</v>
      </c>
      <c r="D515" s="105" t="s">
        <v>4601</v>
      </c>
      <c r="E515" s="106" t="s">
        <v>1258</v>
      </c>
      <c r="F515" s="107" t="s">
        <v>1259</v>
      </c>
      <c r="G515" s="106"/>
      <c r="H515" s="106"/>
      <c r="I515" s="108">
        <v>43922</v>
      </c>
      <c r="J515" s="102">
        <v>8</v>
      </c>
      <c r="K515" s="109">
        <v>26</v>
      </c>
    </row>
    <row r="516" spans="1:11" x14ac:dyDescent="0.25">
      <c r="A516" s="102">
        <v>519</v>
      </c>
      <c r="B516" s="103">
        <v>43836</v>
      </c>
      <c r="C516" s="104" t="s">
        <v>4600</v>
      </c>
      <c r="D516" s="105" t="s">
        <v>4601</v>
      </c>
      <c r="E516" s="106" t="s">
        <v>1258</v>
      </c>
      <c r="F516" s="107" t="s">
        <v>1259</v>
      </c>
      <c r="G516" s="106"/>
      <c r="H516" s="106"/>
      <c r="I516" s="108">
        <v>44007</v>
      </c>
      <c r="J516" s="102">
        <v>3</v>
      </c>
      <c r="K516" s="109">
        <v>26</v>
      </c>
    </row>
    <row r="517" spans="1:11" x14ac:dyDescent="0.25">
      <c r="A517" s="102">
        <v>520</v>
      </c>
      <c r="B517" s="103">
        <v>43836</v>
      </c>
      <c r="C517" s="104" t="s">
        <v>4600</v>
      </c>
      <c r="D517" s="105" t="s">
        <v>4601</v>
      </c>
      <c r="E517" s="106" t="s">
        <v>1262</v>
      </c>
      <c r="F517" s="107" t="s">
        <v>1263</v>
      </c>
      <c r="G517" s="106"/>
      <c r="H517" s="106"/>
      <c r="I517" s="108">
        <v>44075</v>
      </c>
      <c r="J517" s="102">
        <v>36</v>
      </c>
      <c r="K517" s="109">
        <v>70.319999999999993</v>
      </c>
    </row>
    <row r="518" spans="1:11" x14ac:dyDescent="0.25">
      <c r="A518" s="102">
        <v>521</v>
      </c>
      <c r="B518" s="103">
        <v>43836</v>
      </c>
      <c r="C518" s="104" t="s">
        <v>4600</v>
      </c>
      <c r="D518" s="105" t="s">
        <v>4601</v>
      </c>
      <c r="E518" s="106" t="s">
        <v>1262</v>
      </c>
      <c r="F518" s="107" t="s">
        <v>1263</v>
      </c>
      <c r="G518" s="106"/>
      <c r="H518" s="106"/>
      <c r="I518" s="108">
        <v>44061</v>
      </c>
      <c r="J518" s="102">
        <v>36</v>
      </c>
      <c r="K518" s="109">
        <v>70.319999999999993</v>
      </c>
    </row>
    <row r="519" spans="1:11" x14ac:dyDescent="0.25">
      <c r="A519" s="102">
        <v>522</v>
      </c>
      <c r="B519" s="103">
        <v>43836</v>
      </c>
      <c r="C519" s="104" t="s">
        <v>4600</v>
      </c>
      <c r="D519" s="105" t="s">
        <v>4601</v>
      </c>
      <c r="E519" s="106" t="s">
        <v>1262</v>
      </c>
      <c r="F519" s="107" t="s">
        <v>1263</v>
      </c>
      <c r="G519" s="106"/>
      <c r="H519" s="106"/>
      <c r="I519" s="108">
        <v>44061</v>
      </c>
      <c r="J519" s="102">
        <v>65</v>
      </c>
      <c r="K519" s="109">
        <v>1</v>
      </c>
    </row>
    <row r="520" spans="1:11" x14ac:dyDescent="0.25">
      <c r="A520" s="102">
        <v>523</v>
      </c>
      <c r="B520" s="103">
        <v>43836</v>
      </c>
      <c r="C520" s="104" t="s">
        <v>4600</v>
      </c>
      <c r="D520" s="105" t="s">
        <v>4601</v>
      </c>
      <c r="E520" s="106" t="s">
        <v>1264</v>
      </c>
      <c r="F520" s="107" t="s">
        <v>1265</v>
      </c>
      <c r="G520" s="106"/>
      <c r="H520" s="106"/>
      <c r="I520" s="108">
        <v>44075</v>
      </c>
      <c r="J520" s="102">
        <v>144</v>
      </c>
      <c r="K520" s="109">
        <v>70.319999999999993</v>
      </c>
    </row>
    <row r="521" spans="1:11" x14ac:dyDescent="0.25">
      <c r="A521" s="102">
        <v>524</v>
      </c>
      <c r="B521" s="103">
        <v>43836</v>
      </c>
      <c r="C521" s="104" t="s">
        <v>4600</v>
      </c>
      <c r="D521" s="105" t="s">
        <v>4601</v>
      </c>
      <c r="E521" s="106" t="s">
        <v>1264</v>
      </c>
      <c r="F521" s="107" t="s">
        <v>1265</v>
      </c>
      <c r="G521" s="106"/>
      <c r="H521" s="106"/>
      <c r="I521" s="108">
        <v>44075</v>
      </c>
      <c r="J521" s="102">
        <v>216</v>
      </c>
      <c r="K521" s="109">
        <v>70.319999999999993</v>
      </c>
    </row>
    <row r="522" spans="1:11" x14ac:dyDescent="0.25">
      <c r="A522" s="102">
        <v>525</v>
      </c>
      <c r="B522" s="103">
        <v>43836</v>
      </c>
      <c r="C522" s="104" t="s">
        <v>4600</v>
      </c>
      <c r="D522" s="105" t="s">
        <v>4601</v>
      </c>
      <c r="E522" s="106" t="s">
        <v>1264</v>
      </c>
      <c r="F522" s="107" t="s">
        <v>1265</v>
      </c>
      <c r="G522" s="106"/>
      <c r="H522" s="106"/>
      <c r="I522" s="108">
        <v>44033</v>
      </c>
      <c r="J522" s="102">
        <v>180</v>
      </c>
      <c r="K522" s="109">
        <v>70.319999999999993</v>
      </c>
    </row>
    <row r="523" spans="1:11" x14ac:dyDescent="0.25">
      <c r="A523" s="102">
        <v>526</v>
      </c>
      <c r="B523" s="103">
        <v>43836</v>
      </c>
      <c r="C523" s="104" t="s">
        <v>4600</v>
      </c>
      <c r="D523" s="105" t="s">
        <v>4601</v>
      </c>
      <c r="E523" s="106" t="s">
        <v>1264</v>
      </c>
      <c r="F523" s="107" t="s">
        <v>1265</v>
      </c>
      <c r="G523" s="106"/>
      <c r="H523" s="106"/>
      <c r="I523" s="108">
        <v>44073</v>
      </c>
      <c r="J523" s="102">
        <v>180</v>
      </c>
      <c r="K523" s="109">
        <v>1</v>
      </c>
    </row>
    <row r="524" spans="1:11" x14ac:dyDescent="0.25">
      <c r="A524" s="102">
        <v>527</v>
      </c>
      <c r="B524" s="103">
        <v>43836</v>
      </c>
      <c r="C524" s="104" t="s">
        <v>4600</v>
      </c>
      <c r="D524" s="105" t="s">
        <v>4601</v>
      </c>
      <c r="E524" s="106" t="s">
        <v>1264</v>
      </c>
      <c r="F524" s="107" t="s">
        <v>1265</v>
      </c>
      <c r="G524" s="106"/>
      <c r="H524" s="106"/>
      <c r="I524" s="108">
        <v>44007</v>
      </c>
      <c r="J524" s="102">
        <v>12</v>
      </c>
      <c r="K524" s="109">
        <v>70.319999999999993</v>
      </c>
    </row>
    <row r="525" spans="1:11" x14ac:dyDescent="0.25">
      <c r="A525" s="102">
        <v>528</v>
      </c>
      <c r="B525" s="103">
        <v>43836</v>
      </c>
      <c r="C525" s="104" t="s">
        <v>4600</v>
      </c>
      <c r="D525" s="105" t="s">
        <v>4601</v>
      </c>
      <c r="E525" s="106" t="s">
        <v>1264</v>
      </c>
      <c r="F525" s="107" t="s">
        <v>1265</v>
      </c>
      <c r="G525" s="106"/>
      <c r="H525" s="106"/>
      <c r="I525" s="108">
        <v>44073</v>
      </c>
      <c r="J525" s="102">
        <v>240</v>
      </c>
      <c r="K525" s="109">
        <v>70.319999999999993</v>
      </c>
    </row>
    <row r="526" spans="1:11" x14ac:dyDescent="0.25">
      <c r="A526" s="102">
        <v>529</v>
      </c>
      <c r="B526" s="103">
        <v>43836</v>
      </c>
      <c r="C526" s="104" t="s">
        <v>4600</v>
      </c>
      <c r="D526" s="105" t="s">
        <v>4601</v>
      </c>
      <c r="E526" s="106" t="s">
        <v>1264</v>
      </c>
      <c r="F526" s="107" t="s">
        <v>1265</v>
      </c>
      <c r="G526" s="106"/>
      <c r="H526" s="106"/>
      <c r="I526" s="108">
        <v>44061</v>
      </c>
      <c r="J526" s="102">
        <v>43</v>
      </c>
      <c r="K526" s="109">
        <v>1</v>
      </c>
    </row>
    <row r="527" spans="1:11" x14ac:dyDescent="0.25">
      <c r="A527" s="102">
        <v>530</v>
      </c>
      <c r="B527" s="103">
        <v>43836</v>
      </c>
      <c r="C527" s="104" t="s">
        <v>4600</v>
      </c>
      <c r="D527" s="105" t="s">
        <v>4601</v>
      </c>
      <c r="E527" s="106" t="s">
        <v>1266</v>
      </c>
      <c r="F527" s="107" t="s">
        <v>1267</v>
      </c>
      <c r="G527" s="106"/>
      <c r="H527" s="106"/>
      <c r="I527" s="108">
        <v>44105</v>
      </c>
      <c r="J527" s="102">
        <v>136</v>
      </c>
      <c r="K527" s="109">
        <v>38.72</v>
      </c>
    </row>
    <row r="528" spans="1:11" x14ac:dyDescent="0.25">
      <c r="A528" s="102">
        <v>531</v>
      </c>
      <c r="B528" s="103">
        <v>43836</v>
      </c>
      <c r="C528" s="104" t="s">
        <v>4600</v>
      </c>
      <c r="D528" s="105" t="s">
        <v>4601</v>
      </c>
      <c r="E528" s="106" t="s">
        <v>1266</v>
      </c>
      <c r="F528" s="107" t="s">
        <v>1267</v>
      </c>
      <c r="G528" s="106"/>
      <c r="H528" s="106"/>
      <c r="I528" s="108">
        <v>44089</v>
      </c>
      <c r="J528" s="102">
        <v>40</v>
      </c>
      <c r="K528" s="109">
        <v>38.72</v>
      </c>
    </row>
    <row r="529" spans="1:11" x14ac:dyDescent="0.25">
      <c r="A529" s="102">
        <v>532</v>
      </c>
      <c r="B529" s="103">
        <v>43836</v>
      </c>
      <c r="C529" s="104" t="s">
        <v>4600</v>
      </c>
      <c r="D529" s="105" t="s">
        <v>4601</v>
      </c>
      <c r="E529" s="106" t="s">
        <v>1266</v>
      </c>
      <c r="F529" s="107" t="s">
        <v>1267</v>
      </c>
      <c r="G529" s="106"/>
      <c r="H529" s="106"/>
      <c r="I529" s="108">
        <v>44133</v>
      </c>
      <c r="J529" s="102">
        <v>16</v>
      </c>
      <c r="K529" s="109">
        <v>38.72</v>
      </c>
    </row>
    <row r="530" spans="1:11" x14ac:dyDescent="0.25">
      <c r="A530" s="102">
        <v>533</v>
      </c>
      <c r="B530" s="103">
        <v>43836</v>
      </c>
      <c r="C530" s="104" t="s">
        <v>4600</v>
      </c>
      <c r="D530" s="105" t="s">
        <v>4601</v>
      </c>
      <c r="E530" s="106" t="s">
        <v>1266</v>
      </c>
      <c r="F530" s="107" t="s">
        <v>1267</v>
      </c>
      <c r="G530" s="106"/>
      <c r="H530" s="106"/>
      <c r="I530" s="108">
        <v>44089</v>
      </c>
      <c r="J530" s="102">
        <v>22</v>
      </c>
      <c r="K530" s="109">
        <v>1</v>
      </c>
    </row>
    <row r="531" spans="1:11" x14ac:dyDescent="0.25">
      <c r="A531" s="102">
        <v>534</v>
      </c>
      <c r="B531" s="103">
        <v>43836</v>
      </c>
      <c r="C531" s="104" t="s">
        <v>4600</v>
      </c>
      <c r="D531" s="105" t="s">
        <v>4601</v>
      </c>
      <c r="E531" s="106" t="s">
        <v>1266</v>
      </c>
      <c r="F531" s="107" t="s">
        <v>1267</v>
      </c>
      <c r="G531" s="106"/>
      <c r="H531" s="106"/>
      <c r="I531" s="108">
        <v>43833</v>
      </c>
      <c r="J531" s="102">
        <v>224</v>
      </c>
      <c r="K531" s="109">
        <v>4.84</v>
      </c>
    </row>
    <row r="532" spans="1:11" x14ac:dyDescent="0.25">
      <c r="A532" s="102">
        <v>535</v>
      </c>
      <c r="B532" s="103">
        <v>43836</v>
      </c>
      <c r="C532" s="104" t="s">
        <v>4600</v>
      </c>
      <c r="D532" s="105" t="s">
        <v>4601</v>
      </c>
      <c r="E532" s="106" t="s">
        <v>1268</v>
      </c>
      <c r="F532" s="107" t="s">
        <v>1269</v>
      </c>
      <c r="G532" s="106"/>
      <c r="H532" s="106"/>
      <c r="I532" s="108">
        <v>44133</v>
      </c>
      <c r="J532" s="102">
        <v>10</v>
      </c>
      <c r="K532" s="109">
        <v>1</v>
      </c>
    </row>
    <row r="533" spans="1:11" x14ac:dyDescent="0.25">
      <c r="A533" s="102">
        <v>536</v>
      </c>
      <c r="B533" s="103">
        <v>43836</v>
      </c>
      <c r="C533" s="104" t="s">
        <v>4600</v>
      </c>
      <c r="D533" s="105" t="s">
        <v>4601</v>
      </c>
      <c r="E533" s="106" t="s">
        <v>1268</v>
      </c>
      <c r="F533" s="107" t="s">
        <v>1269</v>
      </c>
      <c r="G533" s="106"/>
      <c r="H533" s="106"/>
      <c r="I533" s="108">
        <v>43833</v>
      </c>
      <c r="J533" s="102">
        <v>384</v>
      </c>
      <c r="K533" s="109">
        <v>5.18</v>
      </c>
    </row>
    <row r="534" spans="1:11" x14ac:dyDescent="0.25">
      <c r="A534" s="102">
        <v>537</v>
      </c>
      <c r="B534" s="103">
        <v>43836</v>
      </c>
      <c r="C534" s="104" t="s">
        <v>4600</v>
      </c>
      <c r="D534" s="105" t="s">
        <v>4601</v>
      </c>
      <c r="E534" s="106" t="s">
        <v>1274</v>
      </c>
      <c r="F534" s="107" t="s">
        <v>1275</v>
      </c>
      <c r="G534" s="106"/>
      <c r="H534" s="106"/>
      <c r="I534" s="108">
        <v>44044</v>
      </c>
      <c r="J534" s="102">
        <v>72</v>
      </c>
      <c r="K534" s="109">
        <v>84.8</v>
      </c>
    </row>
    <row r="535" spans="1:11" x14ac:dyDescent="0.25">
      <c r="A535" s="102">
        <v>538</v>
      </c>
      <c r="B535" s="103">
        <v>43836</v>
      </c>
      <c r="C535" s="104" t="s">
        <v>4600</v>
      </c>
      <c r="D535" s="105" t="s">
        <v>4601</v>
      </c>
      <c r="E535" s="106" t="s">
        <v>1274</v>
      </c>
      <c r="F535" s="107" t="s">
        <v>1275</v>
      </c>
      <c r="G535" s="106"/>
      <c r="H535" s="106"/>
      <c r="I535" s="108">
        <v>44133</v>
      </c>
      <c r="J535" s="102">
        <v>16</v>
      </c>
      <c r="K535" s="109">
        <v>1</v>
      </c>
    </row>
    <row r="536" spans="1:11" x14ac:dyDescent="0.25">
      <c r="A536" s="102">
        <v>539</v>
      </c>
      <c r="B536" s="103">
        <v>43836</v>
      </c>
      <c r="C536" s="104" t="s">
        <v>4600</v>
      </c>
      <c r="D536" s="105" t="s">
        <v>4601</v>
      </c>
      <c r="E536" s="106" t="s">
        <v>1274</v>
      </c>
      <c r="F536" s="107" t="s">
        <v>1275</v>
      </c>
      <c r="G536" s="106"/>
      <c r="H536" s="106"/>
      <c r="I536" s="108">
        <v>44133</v>
      </c>
      <c r="J536" s="102">
        <v>17</v>
      </c>
      <c r="K536" s="109">
        <v>1</v>
      </c>
    </row>
    <row r="537" spans="1:11" x14ac:dyDescent="0.25">
      <c r="A537" s="102">
        <v>540</v>
      </c>
      <c r="B537" s="103">
        <v>43836</v>
      </c>
      <c r="C537" s="104" t="s">
        <v>4600</v>
      </c>
      <c r="D537" s="105" t="s">
        <v>4601</v>
      </c>
      <c r="E537" s="106" t="s">
        <v>1274</v>
      </c>
      <c r="F537" s="107" t="s">
        <v>1275</v>
      </c>
      <c r="G537" s="106"/>
      <c r="H537" s="106"/>
      <c r="I537" s="108">
        <v>43833</v>
      </c>
      <c r="J537" s="102">
        <v>8</v>
      </c>
      <c r="K537" s="109">
        <v>10.6</v>
      </c>
    </row>
    <row r="538" spans="1:11" x14ac:dyDescent="0.25">
      <c r="A538" s="102">
        <v>541</v>
      </c>
      <c r="B538" s="103">
        <v>43836</v>
      </c>
      <c r="C538" s="104" t="s">
        <v>4600</v>
      </c>
      <c r="D538" s="105" t="s">
        <v>4601</v>
      </c>
      <c r="E538" s="106" t="s">
        <v>1276</v>
      </c>
      <c r="F538" s="107" t="s">
        <v>1277</v>
      </c>
      <c r="G538" s="106"/>
      <c r="H538" s="106"/>
      <c r="I538" s="108">
        <v>43983</v>
      </c>
      <c r="J538" s="102">
        <v>35</v>
      </c>
      <c r="K538" s="109">
        <v>20.52</v>
      </c>
    </row>
    <row r="539" spans="1:11" x14ac:dyDescent="0.25">
      <c r="A539" s="102">
        <v>542</v>
      </c>
      <c r="B539" s="103">
        <v>43836</v>
      </c>
      <c r="C539" s="104" t="s">
        <v>4600</v>
      </c>
      <c r="D539" s="105" t="s">
        <v>4601</v>
      </c>
      <c r="E539" s="106" t="s">
        <v>1276</v>
      </c>
      <c r="F539" s="107" t="s">
        <v>1277</v>
      </c>
      <c r="G539" s="106"/>
      <c r="H539" s="106"/>
      <c r="I539" s="108">
        <v>43952</v>
      </c>
      <c r="J539" s="102">
        <v>25</v>
      </c>
      <c r="K539" s="109">
        <v>20.52</v>
      </c>
    </row>
    <row r="540" spans="1:11" x14ac:dyDescent="0.25">
      <c r="A540" s="102">
        <v>543</v>
      </c>
      <c r="B540" s="103">
        <v>43836</v>
      </c>
      <c r="C540" s="104" t="s">
        <v>4600</v>
      </c>
      <c r="D540" s="105" t="s">
        <v>4601</v>
      </c>
      <c r="E540" s="106" t="s">
        <v>1276</v>
      </c>
      <c r="F540" s="107" t="s">
        <v>1277</v>
      </c>
      <c r="G540" s="106"/>
      <c r="H540" s="106"/>
      <c r="I540" s="108">
        <v>43983</v>
      </c>
      <c r="J540" s="102">
        <v>28</v>
      </c>
      <c r="K540" s="109">
        <v>1</v>
      </c>
    </row>
    <row r="541" spans="1:11" x14ac:dyDescent="0.25">
      <c r="A541" s="102">
        <v>544</v>
      </c>
      <c r="B541" s="103">
        <v>43836</v>
      </c>
      <c r="C541" s="104" t="s">
        <v>4600</v>
      </c>
      <c r="D541" s="105" t="s">
        <v>4601</v>
      </c>
      <c r="E541" s="106" t="s">
        <v>1276</v>
      </c>
      <c r="F541" s="107" t="s">
        <v>1277</v>
      </c>
      <c r="G541" s="106"/>
      <c r="H541" s="106"/>
      <c r="I541" s="108">
        <v>43952</v>
      </c>
      <c r="J541" s="102">
        <v>20</v>
      </c>
      <c r="K541" s="109">
        <v>1</v>
      </c>
    </row>
    <row r="542" spans="1:11" x14ac:dyDescent="0.25">
      <c r="A542" s="102">
        <v>545</v>
      </c>
      <c r="B542" s="103">
        <v>43836</v>
      </c>
      <c r="C542" s="104" t="s">
        <v>4600</v>
      </c>
      <c r="D542" s="105" t="s">
        <v>4601</v>
      </c>
      <c r="E542" s="106" t="s">
        <v>1276</v>
      </c>
      <c r="F542" s="107" t="s">
        <v>1277</v>
      </c>
      <c r="G542" s="106"/>
      <c r="H542" s="106"/>
      <c r="I542" s="108">
        <v>43983</v>
      </c>
      <c r="J542" s="102">
        <v>28</v>
      </c>
      <c r="K542" s="109">
        <v>1</v>
      </c>
    </row>
    <row r="543" spans="1:11" x14ac:dyDescent="0.25">
      <c r="A543" s="102">
        <v>546</v>
      </c>
      <c r="B543" s="103">
        <v>43836</v>
      </c>
      <c r="C543" s="104" t="s">
        <v>4600</v>
      </c>
      <c r="D543" s="105" t="s">
        <v>4601</v>
      </c>
      <c r="E543" s="106" t="s">
        <v>1276</v>
      </c>
      <c r="F543" s="107" t="s">
        <v>1277</v>
      </c>
      <c r="G543" s="106"/>
      <c r="H543" s="106"/>
      <c r="I543" s="108">
        <v>43952</v>
      </c>
      <c r="J543" s="102">
        <v>20</v>
      </c>
      <c r="K543" s="109">
        <v>1</v>
      </c>
    </row>
    <row r="544" spans="1:11" x14ac:dyDescent="0.25">
      <c r="A544" s="102">
        <v>547</v>
      </c>
      <c r="B544" s="103">
        <v>43836</v>
      </c>
      <c r="C544" s="104" t="s">
        <v>4600</v>
      </c>
      <c r="D544" s="105" t="s">
        <v>4601</v>
      </c>
      <c r="E544" s="106" t="s">
        <v>1276</v>
      </c>
      <c r="F544" s="107" t="s">
        <v>1277</v>
      </c>
      <c r="G544" s="106"/>
      <c r="H544" s="106"/>
      <c r="I544" s="108">
        <v>43983</v>
      </c>
      <c r="J544" s="102">
        <v>28</v>
      </c>
      <c r="K544" s="109">
        <v>20.52</v>
      </c>
    </row>
    <row r="545" spans="1:11" x14ac:dyDescent="0.25">
      <c r="A545" s="102">
        <v>548</v>
      </c>
      <c r="B545" s="103">
        <v>43836</v>
      </c>
      <c r="C545" s="104" t="s">
        <v>4600</v>
      </c>
      <c r="D545" s="105" t="s">
        <v>4601</v>
      </c>
      <c r="E545" s="106" t="s">
        <v>1276</v>
      </c>
      <c r="F545" s="107" t="s">
        <v>1277</v>
      </c>
      <c r="G545" s="106"/>
      <c r="H545" s="106"/>
      <c r="I545" s="108">
        <v>43922</v>
      </c>
      <c r="J545" s="102">
        <v>20</v>
      </c>
      <c r="K545" s="109">
        <v>20.52</v>
      </c>
    </row>
    <row r="546" spans="1:11" x14ac:dyDescent="0.25">
      <c r="A546" s="102">
        <v>549</v>
      </c>
      <c r="B546" s="103">
        <v>43836</v>
      </c>
      <c r="C546" s="104" t="s">
        <v>4600</v>
      </c>
      <c r="D546" s="105" t="s">
        <v>4601</v>
      </c>
      <c r="E546" s="106" t="s">
        <v>1276</v>
      </c>
      <c r="F546" s="107" t="s">
        <v>1277</v>
      </c>
      <c r="G546" s="106"/>
      <c r="H546" s="106"/>
      <c r="I546" s="108">
        <v>43952</v>
      </c>
      <c r="J546" s="102">
        <v>20</v>
      </c>
      <c r="K546" s="109">
        <v>1</v>
      </c>
    </row>
    <row r="547" spans="1:11" x14ac:dyDescent="0.25">
      <c r="A547" s="102">
        <v>550</v>
      </c>
      <c r="B547" s="103">
        <v>43836</v>
      </c>
      <c r="C547" s="104" t="s">
        <v>4600</v>
      </c>
      <c r="D547" s="105" t="s">
        <v>4601</v>
      </c>
      <c r="E547" s="106" t="s">
        <v>1276</v>
      </c>
      <c r="F547" s="107" t="s">
        <v>1277</v>
      </c>
      <c r="G547" s="106"/>
      <c r="H547" s="106"/>
      <c r="I547" s="108">
        <v>43922</v>
      </c>
      <c r="J547" s="102">
        <v>20</v>
      </c>
      <c r="K547" s="109">
        <v>1</v>
      </c>
    </row>
    <row r="548" spans="1:11" x14ac:dyDescent="0.25">
      <c r="A548" s="102">
        <v>551</v>
      </c>
      <c r="B548" s="103">
        <v>43836</v>
      </c>
      <c r="C548" s="104" t="s">
        <v>4600</v>
      </c>
      <c r="D548" s="105" t="s">
        <v>4601</v>
      </c>
      <c r="E548" s="106" t="s">
        <v>1276</v>
      </c>
      <c r="F548" s="107" t="s">
        <v>1277</v>
      </c>
      <c r="G548" s="106"/>
      <c r="H548" s="106"/>
      <c r="I548" s="108">
        <v>43952</v>
      </c>
      <c r="J548" s="102">
        <v>20</v>
      </c>
      <c r="K548" s="109">
        <v>1</v>
      </c>
    </row>
    <row r="549" spans="1:11" x14ac:dyDescent="0.25">
      <c r="A549" s="102">
        <v>552</v>
      </c>
      <c r="B549" s="103">
        <v>43836</v>
      </c>
      <c r="C549" s="104" t="s">
        <v>4600</v>
      </c>
      <c r="D549" s="105" t="s">
        <v>4601</v>
      </c>
      <c r="E549" s="106" t="s">
        <v>1276</v>
      </c>
      <c r="F549" s="107" t="s">
        <v>1277</v>
      </c>
      <c r="G549" s="106"/>
      <c r="H549" s="106"/>
      <c r="I549" s="108">
        <v>43922</v>
      </c>
      <c r="J549" s="102">
        <v>20</v>
      </c>
      <c r="K549" s="109">
        <v>20.52</v>
      </c>
    </row>
    <row r="550" spans="1:11" x14ac:dyDescent="0.25">
      <c r="A550" s="102">
        <v>553</v>
      </c>
      <c r="B550" s="103">
        <v>43836</v>
      </c>
      <c r="C550" s="104" t="s">
        <v>4600</v>
      </c>
      <c r="D550" s="105" t="s">
        <v>4601</v>
      </c>
      <c r="E550" s="106" t="s">
        <v>1276</v>
      </c>
      <c r="F550" s="107" t="s">
        <v>1277</v>
      </c>
      <c r="G550" s="106"/>
      <c r="H550" s="106"/>
      <c r="I550" s="108">
        <v>43922</v>
      </c>
      <c r="J550" s="102">
        <v>20</v>
      </c>
      <c r="K550" s="109">
        <v>20.52</v>
      </c>
    </row>
    <row r="551" spans="1:11" x14ac:dyDescent="0.25">
      <c r="A551" s="102">
        <v>554</v>
      </c>
      <c r="B551" s="103">
        <v>43836</v>
      </c>
      <c r="C551" s="104" t="s">
        <v>4600</v>
      </c>
      <c r="D551" s="105" t="s">
        <v>4601</v>
      </c>
      <c r="E551" s="106" t="s">
        <v>1276</v>
      </c>
      <c r="F551" s="107" t="s">
        <v>1277</v>
      </c>
      <c r="G551" s="106"/>
      <c r="H551" s="106"/>
      <c r="I551" s="108">
        <v>43952</v>
      </c>
      <c r="J551" s="102">
        <v>20</v>
      </c>
      <c r="K551" s="109">
        <v>20.52</v>
      </c>
    </row>
    <row r="552" spans="1:11" x14ac:dyDescent="0.25">
      <c r="A552" s="102">
        <v>555</v>
      </c>
      <c r="B552" s="103">
        <v>43836</v>
      </c>
      <c r="C552" s="104" t="s">
        <v>4600</v>
      </c>
      <c r="D552" s="105" t="s">
        <v>4601</v>
      </c>
      <c r="E552" s="106" t="s">
        <v>1276</v>
      </c>
      <c r="F552" s="107" t="s">
        <v>1277</v>
      </c>
      <c r="G552" s="106"/>
      <c r="H552" s="106"/>
      <c r="I552" s="108">
        <v>43922</v>
      </c>
      <c r="J552" s="102">
        <v>15</v>
      </c>
      <c r="K552" s="109">
        <v>20.52</v>
      </c>
    </row>
    <row r="553" spans="1:11" x14ac:dyDescent="0.25">
      <c r="A553" s="102">
        <v>556</v>
      </c>
      <c r="B553" s="103">
        <v>43836</v>
      </c>
      <c r="C553" s="104" t="s">
        <v>4600</v>
      </c>
      <c r="D553" s="105" t="s">
        <v>4601</v>
      </c>
      <c r="E553" s="106" t="s">
        <v>1276</v>
      </c>
      <c r="F553" s="107" t="s">
        <v>1277</v>
      </c>
      <c r="G553" s="106"/>
      <c r="H553" s="106"/>
      <c r="I553" s="108">
        <v>43952</v>
      </c>
      <c r="J553" s="102">
        <v>20</v>
      </c>
      <c r="K553" s="109">
        <v>20.52</v>
      </c>
    </row>
    <row r="554" spans="1:11" x14ac:dyDescent="0.25">
      <c r="A554" s="102">
        <v>557</v>
      </c>
      <c r="B554" s="103">
        <v>43836</v>
      </c>
      <c r="C554" s="104" t="s">
        <v>4600</v>
      </c>
      <c r="D554" s="105" t="s">
        <v>4601</v>
      </c>
      <c r="E554" s="106" t="s">
        <v>1276</v>
      </c>
      <c r="F554" s="107" t="s">
        <v>1277</v>
      </c>
      <c r="G554" s="106"/>
      <c r="H554" s="106"/>
      <c r="I554" s="108">
        <v>43969</v>
      </c>
      <c r="J554" s="102">
        <v>15</v>
      </c>
      <c r="K554" s="109">
        <v>20.52</v>
      </c>
    </row>
    <row r="555" spans="1:11" x14ac:dyDescent="0.25">
      <c r="A555" s="102">
        <v>558</v>
      </c>
      <c r="B555" s="103">
        <v>43836</v>
      </c>
      <c r="C555" s="104" t="s">
        <v>4600</v>
      </c>
      <c r="D555" s="105" t="s">
        <v>4601</v>
      </c>
      <c r="E555" s="106" t="s">
        <v>1276</v>
      </c>
      <c r="F555" s="107" t="s">
        <v>1277</v>
      </c>
      <c r="G555" s="106"/>
      <c r="H555" s="106"/>
      <c r="I555" s="108">
        <v>43942</v>
      </c>
      <c r="J555" s="102">
        <v>10</v>
      </c>
      <c r="K555" s="109">
        <v>1</v>
      </c>
    </row>
    <row r="556" spans="1:11" x14ac:dyDescent="0.25">
      <c r="A556" s="102">
        <v>559</v>
      </c>
      <c r="B556" s="103">
        <v>43836</v>
      </c>
      <c r="C556" s="104" t="s">
        <v>4600</v>
      </c>
      <c r="D556" s="105" t="s">
        <v>4601</v>
      </c>
      <c r="E556" s="106" t="s">
        <v>1276</v>
      </c>
      <c r="F556" s="107" t="s">
        <v>1277</v>
      </c>
      <c r="G556" s="106"/>
      <c r="H556" s="106"/>
      <c r="I556" s="108">
        <v>43942</v>
      </c>
      <c r="J556" s="102">
        <v>0.83</v>
      </c>
      <c r="K556" s="109">
        <v>1</v>
      </c>
    </row>
    <row r="557" spans="1:11" x14ac:dyDescent="0.25">
      <c r="A557" s="102">
        <v>560</v>
      </c>
      <c r="B557" s="103">
        <v>43836</v>
      </c>
      <c r="C557" s="104" t="s">
        <v>4600</v>
      </c>
      <c r="D557" s="105" t="s">
        <v>4601</v>
      </c>
      <c r="E557" s="106" t="s">
        <v>1278</v>
      </c>
      <c r="F557" s="107" t="s">
        <v>1279</v>
      </c>
      <c r="G557" s="106"/>
      <c r="H557" s="106"/>
      <c r="I557" s="108">
        <v>44041</v>
      </c>
      <c r="J557" s="102">
        <v>10</v>
      </c>
      <c r="K557" s="109">
        <v>1</v>
      </c>
    </row>
    <row r="558" spans="1:11" x14ac:dyDescent="0.25">
      <c r="A558" s="102">
        <v>561</v>
      </c>
      <c r="B558" s="103">
        <v>43836</v>
      </c>
      <c r="C558" s="104" t="s">
        <v>4600</v>
      </c>
      <c r="D558" s="105" t="s">
        <v>4601</v>
      </c>
      <c r="E558" s="106" t="s">
        <v>1278</v>
      </c>
      <c r="F558" s="107" t="s">
        <v>1279</v>
      </c>
      <c r="G558" s="106"/>
      <c r="H558" s="106"/>
      <c r="I558" s="108">
        <v>44041</v>
      </c>
      <c r="J558" s="102">
        <v>0.2</v>
      </c>
      <c r="K558" s="109">
        <v>1</v>
      </c>
    </row>
    <row r="559" spans="1:11" x14ac:dyDescent="0.25">
      <c r="A559" s="102">
        <v>562</v>
      </c>
      <c r="B559" s="103">
        <v>43836</v>
      </c>
      <c r="C559" s="104" t="s">
        <v>4600</v>
      </c>
      <c r="D559" s="105" t="s">
        <v>4601</v>
      </c>
      <c r="E559" s="106" t="s">
        <v>1280</v>
      </c>
      <c r="F559" s="107" t="s">
        <v>1281</v>
      </c>
      <c r="G559" s="106"/>
      <c r="H559" s="106"/>
      <c r="I559" s="108">
        <v>44075</v>
      </c>
      <c r="J559" s="102">
        <v>80</v>
      </c>
      <c r="K559" s="109">
        <v>55.2</v>
      </c>
    </row>
    <row r="560" spans="1:11" x14ac:dyDescent="0.25">
      <c r="A560" s="102">
        <v>563</v>
      </c>
      <c r="B560" s="103">
        <v>43836</v>
      </c>
      <c r="C560" s="104" t="s">
        <v>4600</v>
      </c>
      <c r="D560" s="105" t="s">
        <v>4601</v>
      </c>
      <c r="E560" s="106" t="s">
        <v>1280</v>
      </c>
      <c r="F560" s="107" t="s">
        <v>1281</v>
      </c>
      <c r="G560" s="106"/>
      <c r="H560" s="106"/>
      <c r="I560" s="108">
        <v>44074</v>
      </c>
      <c r="J560" s="102">
        <v>136</v>
      </c>
      <c r="K560" s="109">
        <v>1</v>
      </c>
    </row>
    <row r="561" spans="1:11" x14ac:dyDescent="0.25">
      <c r="A561" s="102">
        <v>564</v>
      </c>
      <c r="B561" s="103">
        <v>43836</v>
      </c>
      <c r="C561" s="104" t="s">
        <v>4600</v>
      </c>
      <c r="D561" s="105" t="s">
        <v>4601</v>
      </c>
      <c r="E561" s="106" t="s">
        <v>1280</v>
      </c>
      <c r="F561" s="107" t="s">
        <v>1281</v>
      </c>
      <c r="G561" s="106"/>
      <c r="H561" s="106"/>
      <c r="I561" s="108">
        <v>44075</v>
      </c>
      <c r="J561" s="102">
        <v>160</v>
      </c>
      <c r="K561" s="109">
        <v>55.2</v>
      </c>
    </row>
    <row r="562" spans="1:11" x14ac:dyDescent="0.25">
      <c r="A562" s="102">
        <v>565</v>
      </c>
      <c r="B562" s="103">
        <v>43836</v>
      </c>
      <c r="C562" s="104" t="s">
        <v>4600</v>
      </c>
      <c r="D562" s="105" t="s">
        <v>4601</v>
      </c>
      <c r="E562" s="106" t="s">
        <v>1280</v>
      </c>
      <c r="F562" s="107" t="s">
        <v>1281</v>
      </c>
      <c r="G562" s="106"/>
      <c r="H562" s="106"/>
      <c r="I562" s="108">
        <v>43833</v>
      </c>
      <c r="J562" s="102">
        <v>240</v>
      </c>
      <c r="K562" s="109">
        <v>6.9</v>
      </c>
    </row>
    <row r="563" spans="1:11" x14ac:dyDescent="0.25">
      <c r="A563" s="102">
        <v>566</v>
      </c>
      <c r="B563" s="103">
        <v>43836</v>
      </c>
      <c r="C563" s="104" t="s">
        <v>4600</v>
      </c>
      <c r="D563" s="105" t="s">
        <v>4601</v>
      </c>
      <c r="E563" s="106" t="s">
        <v>1282</v>
      </c>
      <c r="F563" s="107" t="s">
        <v>1283</v>
      </c>
      <c r="G563" s="106"/>
      <c r="H563" s="106"/>
      <c r="I563" s="108">
        <v>43952</v>
      </c>
      <c r="J563" s="102">
        <v>72</v>
      </c>
      <c r="K563" s="109">
        <v>45.6</v>
      </c>
    </row>
    <row r="564" spans="1:11" x14ac:dyDescent="0.25">
      <c r="A564" s="102">
        <v>567</v>
      </c>
      <c r="B564" s="103">
        <v>43836</v>
      </c>
      <c r="C564" s="104" t="s">
        <v>4600</v>
      </c>
      <c r="D564" s="105" t="s">
        <v>4601</v>
      </c>
      <c r="E564" s="106" t="s">
        <v>1282</v>
      </c>
      <c r="F564" s="107" t="s">
        <v>1283</v>
      </c>
      <c r="G564" s="106"/>
      <c r="H564" s="106"/>
      <c r="I564" s="108">
        <v>44012</v>
      </c>
      <c r="J564" s="102">
        <v>64</v>
      </c>
      <c r="K564" s="109">
        <v>45.6</v>
      </c>
    </row>
    <row r="565" spans="1:11" x14ac:dyDescent="0.25">
      <c r="A565" s="102">
        <v>568</v>
      </c>
      <c r="B565" s="103">
        <v>43836</v>
      </c>
      <c r="C565" s="104" t="s">
        <v>4600</v>
      </c>
      <c r="D565" s="105" t="s">
        <v>4601</v>
      </c>
      <c r="E565" s="106" t="s">
        <v>1282</v>
      </c>
      <c r="F565" s="107" t="s">
        <v>1283</v>
      </c>
      <c r="G565" s="106"/>
      <c r="H565" s="106"/>
      <c r="I565" s="108">
        <v>43951</v>
      </c>
      <c r="J565" s="102">
        <v>64</v>
      </c>
      <c r="K565" s="109">
        <v>45.6</v>
      </c>
    </row>
    <row r="566" spans="1:11" x14ac:dyDescent="0.25">
      <c r="A566" s="102">
        <v>569</v>
      </c>
      <c r="B566" s="103">
        <v>43836</v>
      </c>
      <c r="C566" s="104" t="s">
        <v>4600</v>
      </c>
      <c r="D566" s="105" t="s">
        <v>4601</v>
      </c>
      <c r="E566" s="106" t="s">
        <v>1282</v>
      </c>
      <c r="F566" s="107" t="s">
        <v>1283</v>
      </c>
      <c r="G566" s="106"/>
      <c r="H566" s="106"/>
      <c r="I566" s="108">
        <v>43841</v>
      </c>
      <c r="J566" s="102">
        <v>3</v>
      </c>
      <c r="K566" s="109">
        <v>1</v>
      </c>
    </row>
    <row r="567" spans="1:11" x14ac:dyDescent="0.25">
      <c r="A567" s="102">
        <v>570</v>
      </c>
      <c r="B567" s="103">
        <v>43836</v>
      </c>
      <c r="C567" s="104" t="s">
        <v>4600</v>
      </c>
      <c r="D567" s="105" t="s">
        <v>4601</v>
      </c>
      <c r="E567" s="106" t="s">
        <v>1282</v>
      </c>
      <c r="F567" s="107" t="s">
        <v>1283</v>
      </c>
      <c r="G567" s="106"/>
      <c r="H567" s="106"/>
      <c r="I567" s="108">
        <v>43872</v>
      </c>
      <c r="J567" s="102">
        <v>13</v>
      </c>
      <c r="K567" s="109">
        <v>1</v>
      </c>
    </row>
    <row r="568" spans="1:11" x14ac:dyDescent="0.25">
      <c r="A568" s="102">
        <v>571</v>
      </c>
      <c r="B568" s="103">
        <v>43836</v>
      </c>
      <c r="C568" s="104" t="s">
        <v>4600</v>
      </c>
      <c r="D568" s="105" t="s">
        <v>4601</v>
      </c>
      <c r="E568" s="106" t="s">
        <v>1282</v>
      </c>
      <c r="F568" s="107" t="s">
        <v>1283</v>
      </c>
      <c r="G568" s="106"/>
      <c r="H568" s="106"/>
      <c r="I568" s="108">
        <v>43942</v>
      </c>
      <c r="J568" s="102">
        <v>10</v>
      </c>
      <c r="K568" s="109">
        <v>1</v>
      </c>
    </row>
    <row r="569" spans="1:11" x14ac:dyDescent="0.25">
      <c r="A569" s="102">
        <v>572</v>
      </c>
      <c r="B569" s="103">
        <v>43836</v>
      </c>
      <c r="C569" s="104" t="s">
        <v>4600</v>
      </c>
      <c r="D569" s="105" t="s">
        <v>4601</v>
      </c>
      <c r="E569" s="106" t="s">
        <v>1284</v>
      </c>
      <c r="F569" s="107" t="s">
        <v>1285</v>
      </c>
      <c r="G569" s="106"/>
      <c r="H569" s="106"/>
      <c r="I569" s="108">
        <v>44135</v>
      </c>
      <c r="J569" s="102">
        <v>29</v>
      </c>
      <c r="K569" s="109">
        <v>1</v>
      </c>
    </row>
    <row r="570" spans="1:11" x14ac:dyDescent="0.25">
      <c r="A570" s="102">
        <v>573</v>
      </c>
      <c r="B570" s="103">
        <v>43836</v>
      </c>
      <c r="C570" s="104" t="s">
        <v>4600</v>
      </c>
      <c r="D570" s="105" t="s">
        <v>4601</v>
      </c>
      <c r="E570" s="106" t="s">
        <v>1284</v>
      </c>
      <c r="F570" s="107" t="s">
        <v>1285</v>
      </c>
      <c r="G570" s="106"/>
      <c r="H570" s="106"/>
      <c r="I570" s="108">
        <v>44135</v>
      </c>
      <c r="J570" s="102">
        <v>0.33</v>
      </c>
      <c r="K570" s="109">
        <v>1</v>
      </c>
    </row>
    <row r="571" spans="1:11" x14ac:dyDescent="0.25">
      <c r="A571" s="102">
        <v>574</v>
      </c>
      <c r="B571" s="103">
        <v>43836</v>
      </c>
      <c r="C571" s="104" t="s">
        <v>4600</v>
      </c>
      <c r="D571" s="105" t="s">
        <v>4601</v>
      </c>
      <c r="E571" s="106" t="s">
        <v>1286</v>
      </c>
      <c r="F571" s="107" t="s">
        <v>1287</v>
      </c>
      <c r="G571" s="106"/>
      <c r="H571" s="106"/>
      <c r="I571" s="108">
        <v>43952</v>
      </c>
      <c r="J571" s="102">
        <v>1</v>
      </c>
      <c r="K571" s="109">
        <v>1</v>
      </c>
    </row>
    <row r="572" spans="1:11" x14ac:dyDescent="0.25">
      <c r="A572" s="102">
        <v>575</v>
      </c>
      <c r="B572" s="103">
        <v>43836</v>
      </c>
      <c r="C572" s="104" t="s">
        <v>4600</v>
      </c>
      <c r="D572" s="105" t="s">
        <v>4601</v>
      </c>
      <c r="E572" s="106" t="s">
        <v>1286</v>
      </c>
      <c r="F572" s="107" t="s">
        <v>1287</v>
      </c>
      <c r="G572" s="106"/>
      <c r="H572" s="106"/>
      <c r="I572" s="108">
        <v>43952</v>
      </c>
      <c r="J572" s="102">
        <v>0.92</v>
      </c>
      <c r="K572" s="109">
        <v>1</v>
      </c>
    </row>
    <row r="573" spans="1:11" x14ac:dyDescent="0.25">
      <c r="A573" s="102">
        <v>576</v>
      </c>
      <c r="B573" s="103">
        <v>43836</v>
      </c>
      <c r="C573" s="104" t="s">
        <v>4600</v>
      </c>
      <c r="D573" s="105" t="s">
        <v>4601</v>
      </c>
      <c r="E573" s="106" t="s">
        <v>1288</v>
      </c>
      <c r="F573" s="107" t="s">
        <v>1289</v>
      </c>
      <c r="G573" s="106"/>
      <c r="H573" s="106"/>
      <c r="I573" s="108">
        <v>44089</v>
      </c>
      <c r="J573" s="102">
        <v>27</v>
      </c>
      <c r="K573" s="109">
        <v>1</v>
      </c>
    </row>
    <row r="574" spans="1:11" x14ac:dyDescent="0.25">
      <c r="A574" s="102">
        <v>577</v>
      </c>
      <c r="B574" s="103">
        <v>43836</v>
      </c>
      <c r="C574" s="104" t="s">
        <v>4600</v>
      </c>
      <c r="D574" s="105" t="s">
        <v>4601</v>
      </c>
      <c r="E574" s="106" t="s">
        <v>1288</v>
      </c>
      <c r="F574" s="107" t="s">
        <v>1289</v>
      </c>
      <c r="G574" s="106"/>
      <c r="H574" s="106"/>
      <c r="I574" s="108">
        <v>43833</v>
      </c>
      <c r="J574" s="102">
        <v>160</v>
      </c>
      <c r="K574" s="109">
        <v>5.52</v>
      </c>
    </row>
    <row r="575" spans="1:11" x14ac:dyDescent="0.25">
      <c r="A575" s="102">
        <v>578</v>
      </c>
      <c r="B575" s="103">
        <v>43836</v>
      </c>
      <c r="C575" s="104" t="s">
        <v>4600</v>
      </c>
      <c r="D575" s="105" t="s">
        <v>4601</v>
      </c>
      <c r="E575" s="106" t="s">
        <v>1292</v>
      </c>
      <c r="F575" s="107" t="s">
        <v>1293</v>
      </c>
      <c r="G575" s="106"/>
      <c r="H575" s="106"/>
      <c r="I575" s="108">
        <v>44133</v>
      </c>
      <c r="J575" s="102">
        <v>32</v>
      </c>
      <c r="K575" s="109">
        <v>33.6</v>
      </c>
    </row>
    <row r="576" spans="1:11" x14ac:dyDescent="0.25">
      <c r="A576" s="102">
        <v>579</v>
      </c>
      <c r="B576" s="103">
        <v>43836</v>
      </c>
      <c r="C576" s="104" t="s">
        <v>4600</v>
      </c>
      <c r="D576" s="105" t="s">
        <v>4601</v>
      </c>
      <c r="E576" s="106" t="s">
        <v>1292</v>
      </c>
      <c r="F576" s="107" t="s">
        <v>1293</v>
      </c>
      <c r="G576" s="106"/>
      <c r="H576" s="106"/>
      <c r="I576" s="108">
        <v>44133</v>
      </c>
      <c r="J576" s="102">
        <v>11</v>
      </c>
      <c r="K576" s="109">
        <v>33.6</v>
      </c>
    </row>
    <row r="577" spans="1:11" x14ac:dyDescent="0.25">
      <c r="A577" s="102">
        <v>580</v>
      </c>
      <c r="B577" s="103">
        <v>43836</v>
      </c>
      <c r="C577" s="104" t="s">
        <v>4600</v>
      </c>
      <c r="D577" s="105" t="s">
        <v>4601</v>
      </c>
      <c r="E577" s="106" t="s">
        <v>1292</v>
      </c>
      <c r="F577" s="107" t="s">
        <v>1293</v>
      </c>
      <c r="G577" s="106"/>
      <c r="H577" s="106"/>
      <c r="I577" s="108">
        <v>44133</v>
      </c>
      <c r="J577" s="102">
        <v>0.83</v>
      </c>
      <c r="K577" s="109">
        <v>1</v>
      </c>
    </row>
    <row r="578" spans="1:11" x14ac:dyDescent="0.25">
      <c r="A578" s="102">
        <v>581</v>
      </c>
      <c r="B578" s="103">
        <v>43836</v>
      </c>
      <c r="C578" s="104" t="s">
        <v>4600</v>
      </c>
      <c r="D578" s="105" t="s">
        <v>4601</v>
      </c>
      <c r="E578" s="106" t="s">
        <v>1294</v>
      </c>
      <c r="F578" s="107" t="s">
        <v>1295</v>
      </c>
      <c r="G578" s="106"/>
      <c r="H578" s="106"/>
      <c r="I578" s="108">
        <v>44133</v>
      </c>
      <c r="J578" s="102">
        <v>4</v>
      </c>
      <c r="K578" s="109">
        <v>31</v>
      </c>
    </row>
    <row r="579" spans="1:11" x14ac:dyDescent="0.25">
      <c r="A579" s="102">
        <v>582</v>
      </c>
      <c r="B579" s="103">
        <v>43836</v>
      </c>
      <c r="C579" s="104" t="s">
        <v>4600</v>
      </c>
      <c r="D579" s="105" t="s">
        <v>4601</v>
      </c>
      <c r="E579" s="106" t="s">
        <v>1294</v>
      </c>
      <c r="F579" s="107" t="s">
        <v>1295</v>
      </c>
      <c r="G579" s="106"/>
      <c r="H579" s="106"/>
      <c r="I579" s="108">
        <v>44133</v>
      </c>
      <c r="J579" s="102">
        <v>0.9</v>
      </c>
      <c r="K579" s="109">
        <v>1</v>
      </c>
    </row>
    <row r="580" spans="1:11" x14ac:dyDescent="0.25">
      <c r="A580" s="102">
        <v>583</v>
      </c>
      <c r="B580" s="103">
        <v>43836</v>
      </c>
      <c r="C580" s="104" t="s">
        <v>4600</v>
      </c>
      <c r="D580" s="105" t="s">
        <v>4601</v>
      </c>
      <c r="E580" s="106" t="s">
        <v>1294</v>
      </c>
      <c r="F580" s="107" t="s">
        <v>1295</v>
      </c>
      <c r="G580" s="106"/>
      <c r="H580" s="106"/>
      <c r="I580" s="108">
        <v>43833</v>
      </c>
      <c r="J580" s="102">
        <v>66</v>
      </c>
      <c r="K580" s="109">
        <v>31</v>
      </c>
    </row>
    <row r="581" spans="1:11" x14ac:dyDescent="0.25">
      <c r="A581" s="102">
        <v>584</v>
      </c>
      <c r="B581" s="103">
        <v>43836</v>
      </c>
      <c r="C581" s="104" t="s">
        <v>4600</v>
      </c>
      <c r="D581" s="105" t="s">
        <v>4601</v>
      </c>
      <c r="E581" s="106" t="s">
        <v>1298</v>
      </c>
      <c r="F581" s="107" t="s">
        <v>1299</v>
      </c>
      <c r="G581" s="106"/>
      <c r="H581" s="106"/>
      <c r="I581" s="108">
        <v>44133</v>
      </c>
      <c r="J581" s="102">
        <v>56</v>
      </c>
      <c r="K581" s="109">
        <v>22.68</v>
      </c>
    </row>
    <row r="582" spans="1:11" x14ac:dyDescent="0.25">
      <c r="A582" s="102">
        <v>585</v>
      </c>
      <c r="B582" s="103">
        <v>43836</v>
      </c>
      <c r="C582" s="104" t="s">
        <v>4600</v>
      </c>
      <c r="D582" s="105" t="s">
        <v>4601</v>
      </c>
      <c r="E582" s="106" t="s">
        <v>1298</v>
      </c>
      <c r="F582" s="107" t="s">
        <v>1299</v>
      </c>
      <c r="G582" s="106"/>
      <c r="H582" s="106"/>
      <c r="I582" s="108">
        <v>44133</v>
      </c>
      <c r="J582" s="102">
        <v>16</v>
      </c>
      <c r="K582" s="109">
        <v>1</v>
      </c>
    </row>
    <row r="583" spans="1:11" x14ac:dyDescent="0.25">
      <c r="A583" s="102">
        <v>586</v>
      </c>
      <c r="B583" s="103">
        <v>43836</v>
      </c>
      <c r="C583" s="104" t="s">
        <v>4600</v>
      </c>
      <c r="D583" s="105" t="s">
        <v>4601</v>
      </c>
      <c r="E583" s="106" t="s">
        <v>1300</v>
      </c>
      <c r="F583" s="107" t="s">
        <v>1301</v>
      </c>
      <c r="G583" s="106"/>
      <c r="H583" s="106"/>
      <c r="I583" s="108">
        <v>44195</v>
      </c>
      <c r="J583" s="102">
        <v>7</v>
      </c>
      <c r="K583" s="109">
        <v>27</v>
      </c>
    </row>
    <row r="584" spans="1:11" x14ac:dyDescent="0.25">
      <c r="A584" s="102">
        <v>587</v>
      </c>
      <c r="B584" s="103">
        <v>43836</v>
      </c>
      <c r="C584" s="104" t="s">
        <v>4600</v>
      </c>
      <c r="D584" s="105" t="s">
        <v>4601</v>
      </c>
      <c r="E584" s="106" t="s">
        <v>1300</v>
      </c>
      <c r="F584" s="107" t="s">
        <v>1301</v>
      </c>
      <c r="G584" s="106"/>
      <c r="H584" s="106"/>
      <c r="I584" s="108">
        <v>44190</v>
      </c>
      <c r="J584" s="102">
        <v>6</v>
      </c>
      <c r="K584" s="109">
        <v>1</v>
      </c>
    </row>
    <row r="585" spans="1:11" x14ac:dyDescent="0.25">
      <c r="A585" s="102">
        <v>588</v>
      </c>
      <c r="B585" s="103">
        <v>43836</v>
      </c>
      <c r="C585" s="104" t="s">
        <v>4600</v>
      </c>
      <c r="D585" s="105" t="s">
        <v>4601</v>
      </c>
      <c r="E585" s="106" t="s">
        <v>1300</v>
      </c>
      <c r="F585" s="107" t="s">
        <v>1301</v>
      </c>
      <c r="G585" s="106"/>
      <c r="H585" s="106"/>
      <c r="I585" s="108">
        <v>44190</v>
      </c>
      <c r="J585" s="102">
        <v>0.75</v>
      </c>
      <c r="K585" s="109">
        <v>1</v>
      </c>
    </row>
    <row r="586" spans="1:11" x14ac:dyDescent="0.25">
      <c r="A586" s="102">
        <v>589</v>
      </c>
      <c r="B586" s="103">
        <v>43836</v>
      </c>
      <c r="C586" s="104" t="s">
        <v>4600</v>
      </c>
      <c r="D586" s="105" t="s">
        <v>4601</v>
      </c>
      <c r="E586" s="106" t="s">
        <v>1302</v>
      </c>
      <c r="F586" s="107" t="s">
        <v>1303</v>
      </c>
      <c r="G586" s="106"/>
      <c r="H586" s="106"/>
      <c r="I586" s="108">
        <v>44153</v>
      </c>
      <c r="J586" s="102">
        <v>25</v>
      </c>
      <c r="K586" s="109">
        <v>34.200000000000003</v>
      </c>
    </row>
    <row r="587" spans="1:11" x14ac:dyDescent="0.25">
      <c r="A587" s="102">
        <v>590</v>
      </c>
      <c r="B587" s="103">
        <v>43836</v>
      </c>
      <c r="C587" s="104" t="s">
        <v>4600</v>
      </c>
      <c r="D587" s="105" t="s">
        <v>4601</v>
      </c>
      <c r="E587" s="106" t="s">
        <v>1302</v>
      </c>
      <c r="F587" s="107" t="s">
        <v>1303</v>
      </c>
      <c r="G587" s="106"/>
      <c r="H587" s="106"/>
      <c r="I587" s="108">
        <v>44190</v>
      </c>
      <c r="J587" s="102">
        <v>43</v>
      </c>
      <c r="K587" s="109">
        <v>34.200000000000003</v>
      </c>
    </row>
    <row r="588" spans="1:11" x14ac:dyDescent="0.25">
      <c r="A588" s="102">
        <v>591</v>
      </c>
      <c r="B588" s="103">
        <v>43836</v>
      </c>
      <c r="C588" s="104" t="s">
        <v>4600</v>
      </c>
      <c r="D588" s="105" t="s">
        <v>4601</v>
      </c>
      <c r="E588" s="106" t="s">
        <v>1302</v>
      </c>
      <c r="F588" s="107" t="s">
        <v>1303</v>
      </c>
      <c r="G588" s="106"/>
      <c r="H588" s="106"/>
      <c r="I588" s="108">
        <v>44151</v>
      </c>
      <c r="J588" s="102">
        <v>4</v>
      </c>
      <c r="K588" s="109">
        <v>1</v>
      </c>
    </row>
    <row r="589" spans="1:11" x14ac:dyDescent="0.25">
      <c r="A589" s="102">
        <v>592</v>
      </c>
      <c r="B589" s="103">
        <v>43836</v>
      </c>
      <c r="C589" s="104" t="s">
        <v>4600</v>
      </c>
      <c r="D589" s="105" t="s">
        <v>4601</v>
      </c>
      <c r="E589" s="106" t="s">
        <v>1304</v>
      </c>
      <c r="F589" s="107" t="s">
        <v>1305</v>
      </c>
      <c r="G589" s="106"/>
      <c r="H589" s="106"/>
      <c r="I589" s="108">
        <v>44075</v>
      </c>
      <c r="J589" s="102">
        <v>48</v>
      </c>
      <c r="K589" s="109">
        <v>41.44</v>
      </c>
    </row>
    <row r="590" spans="1:11" x14ac:dyDescent="0.25">
      <c r="A590" s="102">
        <v>593</v>
      </c>
      <c r="B590" s="103">
        <v>43836</v>
      </c>
      <c r="C590" s="104" t="s">
        <v>4600</v>
      </c>
      <c r="D590" s="105" t="s">
        <v>4601</v>
      </c>
      <c r="E590" s="106" t="s">
        <v>1304</v>
      </c>
      <c r="F590" s="107" t="s">
        <v>1305</v>
      </c>
      <c r="G590" s="106"/>
      <c r="H590" s="106"/>
      <c r="I590" s="108">
        <v>44089</v>
      </c>
      <c r="J590" s="102">
        <v>24</v>
      </c>
      <c r="K590" s="109">
        <v>41.44</v>
      </c>
    </row>
    <row r="591" spans="1:11" x14ac:dyDescent="0.25">
      <c r="A591" s="102">
        <v>594</v>
      </c>
      <c r="B591" s="103">
        <v>43836</v>
      </c>
      <c r="C591" s="104" t="s">
        <v>4600</v>
      </c>
      <c r="D591" s="105" t="s">
        <v>4601</v>
      </c>
      <c r="E591" s="106" t="s">
        <v>1304</v>
      </c>
      <c r="F591" s="107" t="s">
        <v>1305</v>
      </c>
      <c r="G591" s="106"/>
      <c r="H591" s="106"/>
      <c r="I591" s="108">
        <v>43833</v>
      </c>
      <c r="J591" s="102">
        <v>160</v>
      </c>
      <c r="K591" s="109">
        <v>5.18</v>
      </c>
    </row>
    <row r="592" spans="1:11" x14ac:dyDescent="0.25">
      <c r="A592" s="102">
        <v>595</v>
      </c>
      <c r="B592" s="103">
        <v>43836</v>
      </c>
      <c r="C592" s="104" t="s">
        <v>4600</v>
      </c>
      <c r="D592" s="105" t="s">
        <v>4601</v>
      </c>
      <c r="E592" s="106" t="s">
        <v>1314</v>
      </c>
      <c r="F592" s="107" t="s">
        <v>1315</v>
      </c>
      <c r="G592" s="106"/>
      <c r="H592" s="106"/>
      <c r="I592" s="108">
        <v>44190</v>
      </c>
      <c r="J592" s="102">
        <v>8</v>
      </c>
      <c r="K592" s="109">
        <v>52.8</v>
      </c>
    </row>
    <row r="593" spans="1:11" x14ac:dyDescent="0.25">
      <c r="A593" s="102">
        <v>596</v>
      </c>
      <c r="B593" s="103">
        <v>43836</v>
      </c>
      <c r="C593" s="104" t="s">
        <v>4600</v>
      </c>
      <c r="D593" s="105" t="s">
        <v>4601</v>
      </c>
      <c r="E593" s="106" t="s">
        <v>1314</v>
      </c>
      <c r="F593" s="107" t="s">
        <v>1315</v>
      </c>
      <c r="G593" s="106"/>
      <c r="H593" s="106"/>
      <c r="I593" s="108">
        <v>44190</v>
      </c>
      <c r="J593" s="102">
        <v>6</v>
      </c>
      <c r="K593" s="109">
        <v>1</v>
      </c>
    </row>
    <row r="594" spans="1:11" x14ac:dyDescent="0.25">
      <c r="A594" s="102">
        <v>597</v>
      </c>
      <c r="B594" s="103">
        <v>43836</v>
      </c>
      <c r="C594" s="104" t="s">
        <v>4600</v>
      </c>
      <c r="D594" s="105" t="s">
        <v>4601</v>
      </c>
      <c r="E594" s="106" t="s">
        <v>1314</v>
      </c>
      <c r="F594" s="107" t="s">
        <v>1315</v>
      </c>
      <c r="G594" s="106"/>
      <c r="H594" s="106"/>
      <c r="I594" s="108">
        <v>44190</v>
      </c>
      <c r="J594" s="102">
        <v>0.75</v>
      </c>
      <c r="K594" s="109">
        <v>1</v>
      </c>
    </row>
    <row r="595" spans="1:11" x14ac:dyDescent="0.25">
      <c r="A595" s="102">
        <v>598</v>
      </c>
      <c r="B595" s="103">
        <v>43836</v>
      </c>
      <c r="C595" s="104" t="s">
        <v>4600</v>
      </c>
      <c r="D595" s="105" t="s">
        <v>4601</v>
      </c>
      <c r="E595" s="106" t="s">
        <v>1318</v>
      </c>
      <c r="F595" s="107" t="s">
        <v>1319</v>
      </c>
      <c r="G595" s="106"/>
      <c r="H595" s="106"/>
      <c r="I595" s="108">
        <v>44195</v>
      </c>
      <c r="J595" s="102">
        <v>31</v>
      </c>
      <c r="K595" s="109">
        <v>25.8</v>
      </c>
    </row>
    <row r="596" spans="1:11" x14ac:dyDescent="0.25">
      <c r="A596" s="102">
        <v>599</v>
      </c>
      <c r="B596" s="103">
        <v>43836</v>
      </c>
      <c r="C596" s="104" t="s">
        <v>4600</v>
      </c>
      <c r="D596" s="105" t="s">
        <v>4601</v>
      </c>
      <c r="E596" s="106" t="s">
        <v>1318</v>
      </c>
      <c r="F596" s="107" t="s">
        <v>1319</v>
      </c>
      <c r="G596" s="106"/>
      <c r="H596" s="106"/>
      <c r="I596" s="108">
        <v>44129</v>
      </c>
      <c r="J596" s="102">
        <v>5</v>
      </c>
      <c r="K596" s="109">
        <v>1</v>
      </c>
    </row>
    <row r="597" spans="1:11" x14ac:dyDescent="0.25">
      <c r="A597" s="102">
        <v>600</v>
      </c>
      <c r="B597" s="103">
        <v>43836</v>
      </c>
      <c r="C597" s="104" t="s">
        <v>4600</v>
      </c>
      <c r="D597" s="105" t="s">
        <v>4601</v>
      </c>
      <c r="E597" s="106" t="s">
        <v>1318</v>
      </c>
      <c r="F597" s="107" t="s">
        <v>1319</v>
      </c>
      <c r="G597" s="106"/>
      <c r="H597" s="106"/>
      <c r="I597" s="108">
        <v>44129</v>
      </c>
      <c r="J597" s="102">
        <v>0.25</v>
      </c>
      <c r="K597" s="109">
        <v>1</v>
      </c>
    </row>
    <row r="598" spans="1:11" x14ac:dyDescent="0.25">
      <c r="A598" s="102">
        <v>601</v>
      </c>
      <c r="B598" s="103">
        <v>43836</v>
      </c>
      <c r="C598" s="104" t="s">
        <v>4600</v>
      </c>
      <c r="D598" s="105" t="s">
        <v>4601</v>
      </c>
      <c r="E598" s="106" t="s">
        <v>1322</v>
      </c>
      <c r="F598" s="107" t="s">
        <v>1323</v>
      </c>
      <c r="G598" s="106"/>
      <c r="H598" s="106"/>
      <c r="I598" s="108">
        <v>44195</v>
      </c>
      <c r="J598" s="102">
        <v>42</v>
      </c>
      <c r="K598" s="109">
        <v>23.4</v>
      </c>
    </row>
    <row r="599" spans="1:11" x14ac:dyDescent="0.25">
      <c r="A599" s="102">
        <v>602</v>
      </c>
      <c r="B599" s="103">
        <v>43836</v>
      </c>
      <c r="C599" s="104" t="s">
        <v>4600</v>
      </c>
      <c r="D599" s="105" t="s">
        <v>4601</v>
      </c>
      <c r="E599" s="106" t="s">
        <v>1322</v>
      </c>
      <c r="F599" s="107" t="s">
        <v>1323</v>
      </c>
      <c r="G599" s="106"/>
      <c r="H599" s="106"/>
      <c r="I599" s="108">
        <v>44190</v>
      </c>
      <c r="J599" s="102">
        <v>2</v>
      </c>
      <c r="K599" s="109">
        <v>1</v>
      </c>
    </row>
    <row r="600" spans="1:11" x14ac:dyDescent="0.25">
      <c r="A600" s="102">
        <v>603</v>
      </c>
      <c r="B600" s="103">
        <v>43836</v>
      </c>
      <c r="C600" s="104" t="s">
        <v>4600</v>
      </c>
      <c r="D600" s="105" t="s">
        <v>4601</v>
      </c>
      <c r="E600" s="106" t="s">
        <v>1322</v>
      </c>
      <c r="F600" s="107" t="s">
        <v>1323</v>
      </c>
      <c r="G600" s="106"/>
      <c r="H600" s="106"/>
      <c r="I600" s="108">
        <v>44151</v>
      </c>
      <c r="J600" s="102">
        <v>0.25</v>
      </c>
      <c r="K600" s="109">
        <v>1</v>
      </c>
    </row>
    <row r="601" spans="1:11" x14ac:dyDescent="0.25">
      <c r="A601" s="102">
        <v>604</v>
      </c>
      <c r="B601" s="103">
        <v>43836</v>
      </c>
      <c r="C601" s="104" t="s">
        <v>4600</v>
      </c>
      <c r="D601" s="105" t="s">
        <v>4601</v>
      </c>
      <c r="E601" s="106" t="s">
        <v>1324</v>
      </c>
      <c r="F601" s="107" t="s">
        <v>1325</v>
      </c>
      <c r="G601" s="106"/>
      <c r="H601" s="106"/>
      <c r="I601" s="108">
        <v>44190</v>
      </c>
      <c r="J601" s="102">
        <v>7</v>
      </c>
      <c r="K601" s="109">
        <v>1</v>
      </c>
    </row>
    <row r="602" spans="1:11" x14ac:dyDescent="0.25">
      <c r="A602" s="102">
        <v>605</v>
      </c>
      <c r="B602" s="103">
        <v>43836</v>
      </c>
      <c r="C602" s="104" t="s">
        <v>4600</v>
      </c>
      <c r="D602" s="105" t="s">
        <v>4601</v>
      </c>
      <c r="E602" s="106" t="s">
        <v>1324</v>
      </c>
      <c r="F602" s="107" t="s">
        <v>1325</v>
      </c>
      <c r="G602" s="106"/>
      <c r="H602" s="106"/>
      <c r="I602" s="108">
        <v>44190</v>
      </c>
      <c r="J602" s="102">
        <v>0.25</v>
      </c>
      <c r="K602" s="109">
        <v>1</v>
      </c>
    </row>
    <row r="603" spans="1:11" x14ac:dyDescent="0.25">
      <c r="A603" s="102">
        <v>606</v>
      </c>
      <c r="B603" s="103">
        <v>43836</v>
      </c>
      <c r="C603" s="104" t="s">
        <v>4600</v>
      </c>
      <c r="D603" s="105" t="s">
        <v>4601</v>
      </c>
      <c r="E603" s="106" t="s">
        <v>1326</v>
      </c>
      <c r="F603" s="107" t="s">
        <v>1327</v>
      </c>
      <c r="G603" s="106"/>
      <c r="H603" s="106"/>
      <c r="I603" s="108">
        <v>44089</v>
      </c>
      <c r="J603" s="102">
        <v>24</v>
      </c>
      <c r="K603" s="109">
        <v>41.44</v>
      </c>
    </row>
    <row r="604" spans="1:11" x14ac:dyDescent="0.25">
      <c r="A604" s="102">
        <v>607</v>
      </c>
      <c r="B604" s="103">
        <v>43836</v>
      </c>
      <c r="C604" s="104" t="s">
        <v>4600</v>
      </c>
      <c r="D604" s="105" t="s">
        <v>4601</v>
      </c>
      <c r="E604" s="106" t="s">
        <v>1326</v>
      </c>
      <c r="F604" s="107" t="s">
        <v>1327</v>
      </c>
      <c r="G604" s="106"/>
      <c r="H604" s="106"/>
      <c r="I604" s="108">
        <v>44061</v>
      </c>
      <c r="J604" s="102">
        <v>32</v>
      </c>
      <c r="K604" s="109">
        <v>41.44</v>
      </c>
    </row>
    <row r="605" spans="1:11" x14ac:dyDescent="0.25">
      <c r="A605" s="102">
        <v>608</v>
      </c>
      <c r="B605" s="103">
        <v>43836</v>
      </c>
      <c r="C605" s="104" t="s">
        <v>4600</v>
      </c>
      <c r="D605" s="105" t="s">
        <v>4601</v>
      </c>
      <c r="E605" s="106" t="s">
        <v>1326</v>
      </c>
      <c r="F605" s="107" t="s">
        <v>1327</v>
      </c>
      <c r="G605" s="106"/>
      <c r="H605" s="106"/>
      <c r="I605" s="108">
        <v>44089</v>
      </c>
      <c r="J605" s="102">
        <v>32</v>
      </c>
      <c r="K605" s="109">
        <v>41.44</v>
      </c>
    </row>
    <row r="606" spans="1:11" x14ac:dyDescent="0.25">
      <c r="A606" s="102">
        <v>609</v>
      </c>
      <c r="B606" s="103">
        <v>43836</v>
      </c>
      <c r="C606" s="104" t="s">
        <v>4600</v>
      </c>
      <c r="D606" s="105" t="s">
        <v>4601</v>
      </c>
      <c r="E606" s="106" t="s">
        <v>1326</v>
      </c>
      <c r="F606" s="107" t="s">
        <v>1327</v>
      </c>
      <c r="G606" s="106"/>
      <c r="H606" s="106"/>
      <c r="I606" s="108">
        <v>44061</v>
      </c>
      <c r="J606" s="102">
        <v>15</v>
      </c>
      <c r="K606" s="109">
        <v>1</v>
      </c>
    </row>
    <row r="607" spans="1:11" x14ac:dyDescent="0.25">
      <c r="A607" s="102">
        <v>610</v>
      </c>
      <c r="B607" s="103">
        <v>43836</v>
      </c>
      <c r="C607" s="104" t="s">
        <v>4600</v>
      </c>
      <c r="D607" s="105" t="s">
        <v>4601</v>
      </c>
      <c r="E607" s="106" t="s">
        <v>1326</v>
      </c>
      <c r="F607" s="107" t="s">
        <v>1327</v>
      </c>
      <c r="G607" s="106"/>
      <c r="H607" s="106"/>
      <c r="I607" s="108">
        <v>44061</v>
      </c>
      <c r="J607" s="102">
        <v>31</v>
      </c>
      <c r="K607" s="109">
        <v>1</v>
      </c>
    </row>
    <row r="608" spans="1:11" x14ac:dyDescent="0.25">
      <c r="A608" s="102">
        <v>611</v>
      </c>
      <c r="B608" s="103">
        <v>43836</v>
      </c>
      <c r="C608" s="104" t="s">
        <v>4600</v>
      </c>
      <c r="D608" s="105" t="s">
        <v>4601</v>
      </c>
      <c r="E608" s="106" t="s">
        <v>1326</v>
      </c>
      <c r="F608" s="107" t="s">
        <v>1327</v>
      </c>
      <c r="G608" s="106"/>
      <c r="H608" s="106"/>
      <c r="I608" s="108">
        <v>43833</v>
      </c>
      <c r="J608" s="102">
        <v>160</v>
      </c>
      <c r="K608" s="109">
        <v>5.18</v>
      </c>
    </row>
    <row r="609" spans="1:11" x14ac:dyDescent="0.25">
      <c r="A609" s="102">
        <v>612</v>
      </c>
      <c r="B609" s="103">
        <v>43836</v>
      </c>
      <c r="C609" s="104" t="s">
        <v>4600</v>
      </c>
      <c r="D609" s="105" t="s">
        <v>4601</v>
      </c>
      <c r="E609" s="106" t="s">
        <v>1328</v>
      </c>
      <c r="F609" s="107" t="s">
        <v>1329</v>
      </c>
      <c r="G609" s="106"/>
      <c r="H609" s="106"/>
      <c r="I609" s="108">
        <v>44180</v>
      </c>
      <c r="J609" s="102">
        <v>0.5</v>
      </c>
      <c r="K609" s="109">
        <v>1</v>
      </c>
    </row>
    <row r="610" spans="1:11" x14ac:dyDescent="0.25">
      <c r="A610" s="102">
        <v>613</v>
      </c>
      <c r="B610" s="103">
        <v>43836</v>
      </c>
      <c r="C610" s="104" t="s">
        <v>4600</v>
      </c>
      <c r="D610" s="105" t="s">
        <v>4601</v>
      </c>
      <c r="E610" s="106" t="s">
        <v>1330</v>
      </c>
      <c r="F610" s="107" t="s">
        <v>1331</v>
      </c>
      <c r="G610" s="106"/>
      <c r="H610" s="106"/>
      <c r="I610" s="108">
        <v>43872</v>
      </c>
      <c r="J610" s="102">
        <v>48</v>
      </c>
      <c r="K610" s="109">
        <v>24.4</v>
      </c>
    </row>
    <row r="611" spans="1:11" x14ac:dyDescent="0.25">
      <c r="A611" s="102">
        <v>614</v>
      </c>
      <c r="B611" s="103">
        <v>43836</v>
      </c>
      <c r="C611" s="104" t="s">
        <v>4600</v>
      </c>
      <c r="D611" s="105" t="s">
        <v>4601</v>
      </c>
      <c r="E611" s="106" t="s">
        <v>1330</v>
      </c>
      <c r="F611" s="107" t="s">
        <v>1331</v>
      </c>
      <c r="G611" s="106"/>
      <c r="H611" s="106"/>
      <c r="I611" s="108">
        <v>43872</v>
      </c>
      <c r="J611" s="102">
        <v>7</v>
      </c>
      <c r="K611" s="109">
        <v>1</v>
      </c>
    </row>
    <row r="612" spans="1:11" x14ac:dyDescent="0.25">
      <c r="A612" s="102">
        <v>615</v>
      </c>
      <c r="B612" s="103">
        <v>43836</v>
      </c>
      <c r="C612" s="104" t="s">
        <v>4600</v>
      </c>
      <c r="D612" s="105" t="s">
        <v>4601</v>
      </c>
      <c r="E612" s="106" t="s">
        <v>1334</v>
      </c>
      <c r="F612" s="107" t="s">
        <v>1335</v>
      </c>
      <c r="G612" s="106"/>
      <c r="H612" s="106"/>
      <c r="I612" s="108">
        <v>44013</v>
      </c>
      <c r="J612" s="102">
        <v>56</v>
      </c>
      <c r="K612" s="109">
        <v>146.4</v>
      </c>
    </row>
    <row r="613" spans="1:11" x14ac:dyDescent="0.25">
      <c r="A613" s="102">
        <v>616</v>
      </c>
      <c r="B613" s="103">
        <v>43836</v>
      </c>
      <c r="C613" s="104" t="s">
        <v>4600</v>
      </c>
      <c r="D613" s="105" t="s">
        <v>4601</v>
      </c>
      <c r="E613" s="106" t="s">
        <v>1334</v>
      </c>
      <c r="F613" s="107" t="s">
        <v>1335</v>
      </c>
      <c r="G613" s="106"/>
      <c r="H613" s="106"/>
      <c r="I613" s="108">
        <v>43981</v>
      </c>
      <c r="J613" s="102">
        <v>16</v>
      </c>
      <c r="K613" s="109">
        <v>146.4</v>
      </c>
    </row>
    <row r="614" spans="1:11" x14ac:dyDescent="0.25">
      <c r="A614" s="102">
        <v>617</v>
      </c>
      <c r="B614" s="103">
        <v>43836</v>
      </c>
      <c r="C614" s="104" t="s">
        <v>4600</v>
      </c>
      <c r="D614" s="105" t="s">
        <v>4601</v>
      </c>
      <c r="E614" s="106" t="s">
        <v>1334</v>
      </c>
      <c r="F614" s="107" t="s">
        <v>1335</v>
      </c>
      <c r="G614" s="106"/>
      <c r="H614" s="106"/>
      <c r="I614" s="108">
        <v>44012</v>
      </c>
      <c r="J614" s="102">
        <v>16</v>
      </c>
      <c r="K614" s="109">
        <v>146.4</v>
      </c>
    </row>
    <row r="615" spans="1:11" x14ac:dyDescent="0.25">
      <c r="A615" s="102">
        <v>618</v>
      </c>
      <c r="B615" s="103">
        <v>43836</v>
      </c>
      <c r="C615" s="104" t="s">
        <v>4600</v>
      </c>
      <c r="D615" s="105" t="s">
        <v>4601</v>
      </c>
      <c r="E615" s="106" t="s">
        <v>1334</v>
      </c>
      <c r="F615" s="107" t="s">
        <v>1335</v>
      </c>
      <c r="G615" s="106"/>
      <c r="H615" s="106"/>
      <c r="I615" s="108">
        <v>44073</v>
      </c>
      <c r="J615" s="102">
        <v>32</v>
      </c>
      <c r="K615" s="109">
        <v>146.4</v>
      </c>
    </row>
    <row r="616" spans="1:11" x14ac:dyDescent="0.25">
      <c r="A616" s="102">
        <v>619</v>
      </c>
      <c r="B616" s="103">
        <v>43836</v>
      </c>
      <c r="C616" s="104" t="s">
        <v>4600</v>
      </c>
      <c r="D616" s="105" t="s">
        <v>4601</v>
      </c>
      <c r="E616" s="106" t="s">
        <v>1334</v>
      </c>
      <c r="F616" s="107" t="s">
        <v>1335</v>
      </c>
      <c r="G616" s="106"/>
      <c r="H616" s="106"/>
      <c r="I616" s="108">
        <v>44104</v>
      </c>
      <c r="J616" s="102">
        <v>32</v>
      </c>
      <c r="K616" s="109">
        <v>146.4</v>
      </c>
    </row>
    <row r="617" spans="1:11" x14ac:dyDescent="0.25">
      <c r="A617" s="102">
        <v>620</v>
      </c>
      <c r="B617" s="103">
        <v>43836</v>
      </c>
      <c r="C617" s="104" t="s">
        <v>4600</v>
      </c>
      <c r="D617" s="105" t="s">
        <v>4601</v>
      </c>
      <c r="E617" s="106" t="s">
        <v>1334</v>
      </c>
      <c r="F617" s="107" t="s">
        <v>1335</v>
      </c>
      <c r="G617" s="106"/>
      <c r="H617" s="106"/>
      <c r="I617" s="108">
        <v>43967</v>
      </c>
      <c r="J617" s="102">
        <v>3</v>
      </c>
      <c r="K617" s="109">
        <v>1</v>
      </c>
    </row>
    <row r="618" spans="1:11" x14ac:dyDescent="0.25">
      <c r="A618" s="102">
        <v>621</v>
      </c>
      <c r="B618" s="103">
        <v>43836</v>
      </c>
      <c r="C618" s="104" t="s">
        <v>4600</v>
      </c>
      <c r="D618" s="105" t="s">
        <v>4601</v>
      </c>
      <c r="E618" s="106" t="s">
        <v>1334</v>
      </c>
      <c r="F618" s="107" t="s">
        <v>1335</v>
      </c>
      <c r="G618" s="106"/>
      <c r="H618" s="106"/>
      <c r="I618" s="108">
        <v>44007</v>
      </c>
      <c r="J618" s="102">
        <v>12</v>
      </c>
      <c r="K618" s="109">
        <v>1</v>
      </c>
    </row>
    <row r="619" spans="1:11" x14ac:dyDescent="0.25">
      <c r="A619" s="102">
        <v>622</v>
      </c>
      <c r="B619" s="103">
        <v>43836</v>
      </c>
      <c r="C619" s="104" t="s">
        <v>4600</v>
      </c>
      <c r="D619" s="105" t="s">
        <v>4601</v>
      </c>
      <c r="E619" s="106" t="s">
        <v>1338</v>
      </c>
      <c r="F619" s="107" t="s">
        <v>1339</v>
      </c>
      <c r="G619" s="106"/>
      <c r="H619" s="106"/>
      <c r="I619" s="108">
        <v>44075</v>
      </c>
      <c r="J619" s="102">
        <v>72</v>
      </c>
      <c r="K619" s="109">
        <v>45.6</v>
      </c>
    </row>
    <row r="620" spans="1:11" x14ac:dyDescent="0.25">
      <c r="A620" s="102">
        <v>623</v>
      </c>
      <c r="B620" s="103">
        <v>43836</v>
      </c>
      <c r="C620" s="104" t="s">
        <v>4600</v>
      </c>
      <c r="D620" s="105" t="s">
        <v>4601</v>
      </c>
      <c r="E620" s="106" t="s">
        <v>1338</v>
      </c>
      <c r="F620" s="107" t="s">
        <v>1339</v>
      </c>
      <c r="G620" s="106"/>
      <c r="H620" s="106"/>
      <c r="I620" s="108">
        <v>44061</v>
      </c>
      <c r="J620" s="102">
        <v>31</v>
      </c>
      <c r="K620" s="109">
        <v>1</v>
      </c>
    </row>
    <row r="621" spans="1:11" x14ac:dyDescent="0.25">
      <c r="A621" s="102">
        <v>624</v>
      </c>
      <c r="B621" s="103">
        <v>43836</v>
      </c>
      <c r="C621" s="104" t="s">
        <v>4600</v>
      </c>
      <c r="D621" s="105" t="s">
        <v>4601</v>
      </c>
      <c r="E621" s="106" t="s">
        <v>1340</v>
      </c>
      <c r="F621" s="107" t="s">
        <v>1341</v>
      </c>
      <c r="G621" s="106"/>
      <c r="H621" s="106"/>
      <c r="I621" s="108">
        <v>43872</v>
      </c>
      <c r="J621" s="102">
        <v>3</v>
      </c>
      <c r="K621" s="109">
        <v>1</v>
      </c>
    </row>
    <row r="622" spans="1:11" x14ac:dyDescent="0.25">
      <c r="A622" s="102">
        <v>625</v>
      </c>
      <c r="B622" s="103">
        <v>43836</v>
      </c>
      <c r="C622" s="104" t="s">
        <v>4600</v>
      </c>
      <c r="D622" s="105" t="s">
        <v>4601</v>
      </c>
      <c r="E622" s="106" t="s">
        <v>1342</v>
      </c>
      <c r="F622" s="107" t="s">
        <v>1343</v>
      </c>
      <c r="G622" s="106"/>
      <c r="H622" s="106"/>
      <c r="I622" s="108">
        <v>44075</v>
      </c>
      <c r="J622" s="102">
        <v>8</v>
      </c>
      <c r="K622" s="109">
        <v>24.4</v>
      </c>
    </row>
    <row r="623" spans="1:11" x14ac:dyDescent="0.25">
      <c r="A623" s="102">
        <v>626</v>
      </c>
      <c r="B623" s="103">
        <v>43836</v>
      </c>
      <c r="C623" s="104" t="s">
        <v>4600</v>
      </c>
      <c r="D623" s="105" t="s">
        <v>4601</v>
      </c>
      <c r="E623" s="106" t="s">
        <v>1342</v>
      </c>
      <c r="F623" s="107" t="s">
        <v>1343</v>
      </c>
      <c r="G623" s="106"/>
      <c r="H623" s="106"/>
      <c r="I623" s="108">
        <v>44061</v>
      </c>
      <c r="J623" s="102">
        <v>36</v>
      </c>
      <c r="K623" s="109">
        <v>24.4</v>
      </c>
    </row>
    <row r="624" spans="1:11" x14ac:dyDescent="0.25">
      <c r="A624" s="102">
        <v>627</v>
      </c>
      <c r="B624" s="103">
        <v>43836</v>
      </c>
      <c r="C624" s="104" t="s">
        <v>4600</v>
      </c>
      <c r="D624" s="105" t="s">
        <v>4601</v>
      </c>
      <c r="E624" s="106" t="s">
        <v>1342</v>
      </c>
      <c r="F624" s="107" t="s">
        <v>1343</v>
      </c>
      <c r="G624" s="106"/>
      <c r="H624" s="106"/>
      <c r="I624" s="108">
        <v>44033</v>
      </c>
      <c r="J624" s="102">
        <v>16</v>
      </c>
      <c r="K624" s="109">
        <v>1</v>
      </c>
    </row>
    <row r="625" spans="1:11" x14ac:dyDescent="0.25">
      <c r="A625" s="102">
        <v>628</v>
      </c>
      <c r="B625" s="103">
        <v>43836</v>
      </c>
      <c r="C625" s="104" t="s">
        <v>4600</v>
      </c>
      <c r="D625" s="105" t="s">
        <v>4601</v>
      </c>
      <c r="E625" s="106" t="s">
        <v>1344</v>
      </c>
      <c r="F625" s="107" t="s">
        <v>1345</v>
      </c>
      <c r="G625" s="106"/>
      <c r="H625" s="106"/>
      <c r="I625" s="108">
        <v>44089</v>
      </c>
      <c r="J625" s="102">
        <v>20</v>
      </c>
      <c r="K625" s="109">
        <v>22.8</v>
      </c>
    </row>
    <row r="626" spans="1:11" x14ac:dyDescent="0.25">
      <c r="A626" s="102">
        <v>629</v>
      </c>
      <c r="B626" s="103">
        <v>43836</v>
      </c>
      <c r="C626" s="104" t="s">
        <v>4600</v>
      </c>
      <c r="D626" s="105" t="s">
        <v>4601</v>
      </c>
      <c r="E626" s="106" t="s">
        <v>1344</v>
      </c>
      <c r="F626" s="107" t="s">
        <v>1345</v>
      </c>
      <c r="G626" s="106"/>
      <c r="H626" s="106"/>
      <c r="I626" s="108">
        <v>44061</v>
      </c>
      <c r="J626" s="102">
        <v>20</v>
      </c>
      <c r="K626" s="109">
        <v>1</v>
      </c>
    </row>
    <row r="627" spans="1:11" x14ac:dyDescent="0.25">
      <c r="A627" s="102">
        <v>630</v>
      </c>
      <c r="B627" s="103">
        <v>43836</v>
      </c>
      <c r="C627" s="104" t="s">
        <v>4600</v>
      </c>
      <c r="D627" s="105" t="s">
        <v>4601</v>
      </c>
      <c r="E627" s="106" t="s">
        <v>1370</v>
      </c>
      <c r="F627" s="107" t="s">
        <v>1371</v>
      </c>
      <c r="G627" s="106"/>
      <c r="H627" s="106"/>
      <c r="I627" s="108">
        <v>44089</v>
      </c>
      <c r="J627" s="102">
        <v>8</v>
      </c>
      <c r="K627" s="109">
        <v>38.72</v>
      </c>
    </row>
    <row r="628" spans="1:11" x14ac:dyDescent="0.25">
      <c r="A628" s="102">
        <v>631</v>
      </c>
      <c r="B628" s="103">
        <v>43836</v>
      </c>
      <c r="C628" s="104" t="s">
        <v>4600</v>
      </c>
      <c r="D628" s="105" t="s">
        <v>4601</v>
      </c>
      <c r="E628" s="106" t="s">
        <v>1370</v>
      </c>
      <c r="F628" s="107" t="s">
        <v>1371</v>
      </c>
      <c r="G628" s="106"/>
      <c r="H628" s="106"/>
      <c r="I628" s="108">
        <v>44061</v>
      </c>
      <c r="J628" s="102">
        <v>48</v>
      </c>
      <c r="K628" s="109">
        <v>38.72</v>
      </c>
    </row>
    <row r="629" spans="1:11" x14ac:dyDescent="0.25">
      <c r="A629" s="102">
        <v>632</v>
      </c>
      <c r="B629" s="103">
        <v>43836</v>
      </c>
      <c r="C629" s="104" t="s">
        <v>4600</v>
      </c>
      <c r="D629" s="105" t="s">
        <v>4601</v>
      </c>
      <c r="E629" s="106" t="s">
        <v>1370</v>
      </c>
      <c r="F629" s="107" t="s">
        <v>1371</v>
      </c>
      <c r="G629" s="106"/>
      <c r="H629" s="106"/>
      <c r="I629" s="108">
        <v>44089</v>
      </c>
      <c r="J629" s="102">
        <v>88</v>
      </c>
      <c r="K629" s="109">
        <v>38.72</v>
      </c>
    </row>
    <row r="630" spans="1:11" x14ac:dyDescent="0.25">
      <c r="A630" s="102">
        <v>633</v>
      </c>
      <c r="B630" s="103">
        <v>43836</v>
      </c>
      <c r="C630" s="104" t="s">
        <v>4600</v>
      </c>
      <c r="D630" s="105" t="s">
        <v>4601</v>
      </c>
      <c r="E630" s="106" t="s">
        <v>1370</v>
      </c>
      <c r="F630" s="107" t="s">
        <v>1371</v>
      </c>
      <c r="G630" s="106"/>
      <c r="H630" s="106"/>
      <c r="I630" s="108">
        <v>44089</v>
      </c>
      <c r="J630" s="102">
        <v>120</v>
      </c>
      <c r="K630" s="109">
        <v>38.72</v>
      </c>
    </row>
    <row r="631" spans="1:11" x14ac:dyDescent="0.25">
      <c r="A631" s="102">
        <v>634</v>
      </c>
      <c r="B631" s="103">
        <v>43836</v>
      </c>
      <c r="C631" s="104" t="s">
        <v>4600</v>
      </c>
      <c r="D631" s="105" t="s">
        <v>4601</v>
      </c>
      <c r="E631" s="106" t="s">
        <v>1370</v>
      </c>
      <c r="F631" s="107" t="s">
        <v>1371</v>
      </c>
      <c r="G631" s="106"/>
      <c r="H631" s="106"/>
      <c r="I631" s="108">
        <v>44061</v>
      </c>
      <c r="J631" s="102">
        <v>22</v>
      </c>
      <c r="K631" s="109">
        <v>1</v>
      </c>
    </row>
    <row r="632" spans="1:11" x14ac:dyDescent="0.25">
      <c r="A632" s="102">
        <v>635</v>
      </c>
      <c r="B632" s="103">
        <v>43836</v>
      </c>
      <c r="C632" s="104" t="s">
        <v>4600</v>
      </c>
      <c r="D632" s="105" t="s">
        <v>4601</v>
      </c>
      <c r="E632" s="106" t="s">
        <v>1370</v>
      </c>
      <c r="F632" s="107" t="s">
        <v>1371</v>
      </c>
      <c r="G632" s="106"/>
      <c r="H632" s="106"/>
      <c r="I632" s="108">
        <v>43833</v>
      </c>
      <c r="J632" s="102">
        <v>160</v>
      </c>
      <c r="K632" s="109">
        <v>4.84</v>
      </c>
    </row>
    <row r="633" spans="1:11" x14ac:dyDescent="0.25">
      <c r="A633" s="102">
        <v>636</v>
      </c>
      <c r="B633" s="103">
        <v>43836</v>
      </c>
      <c r="C633" s="104" t="s">
        <v>4600</v>
      </c>
      <c r="D633" s="105" t="s">
        <v>4601</v>
      </c>
      <c r="E633" s="106" t="s">
        <v>1378</v>
      </c>
      <c r="F633" s="107" t="s">
        <v>1379</v>
      </c>
      <c r="G633" s="106"/>
      <c r="H633" s="106"/>
      <c r="I633" s="108">
        <v>44104</v>
      </c>
      <c r="J633" s="102">
        <v>80</v>
      </c>
      <c r="K633" s="109">
        <v>26</v>
      </c>
    </row>
    <row r="634" spans="1:11" x14ac:dyDescent="0.25">
      <c r="A634" s="102">
        <v>637</v>
      </c>
      <c r="B634" s="103">
        <v>43836</v>
      </c>
      <c r="C634" s="104" t="s">
        <v>4600</v>
      </c>
      <c r="D634" s="105" t="s">
        <v>4601</v>
      </c>
      <c r="E634" s="106" t="s">
        <v>1378</v>
      </c>
      <c r="F634" s="107" t="s">
        <v>1379</v>
      </c>
      <c r="G634" s="106"/>
      <c r="H634" s="106"/>
      <c r="I634" s="108">
        <v>44044</v>
      </c>
      <c r="J634" s="102">
        <v>8</v>
      </c>
      <c r="K634" s="109">
        <v>26</v>
      </c>
    </row>
    <row r="635" spans="1:11" x14ac:dyDescent="0.25">
      <c r="A635" s="102">
        <v>638</v>
      </c>
      <c r="B635" s="103">
        <v>43836</v>
      </c>
      <c r="C635" s="104" t="s">
        <v>4600</v>
      </c>
      <c r="D635" s="105" t="s">
        <v>4601</v>
      </c>
      <c r="E635" s="106" t="s">
        <v>1378</v>
      </c>
      <c r="F635" s="107" t="s">
        <v>1379</v>
      </c>
      <c r="G635" s="106"/>
      <c r="H635" s="106"/>
      <c r="I635" s="108">
        <v>43909</v>
      </c>
      <c r="J635" s="102">
        <v>56</v>
      </c>
      <c r="K635" s="109">
        <v>1</v>
      </c>
    </row>
    <row r="636" spans="1:11" x14ac:dyDescent="0.25">
      <c r="A636" s="102">
        <v>639</v>
      </c>
      <c r="B636" s="103">
        <v>43836</v>
      </c>
      <c r="C636" s="104" t="s">
        <v>4600</v>
      </c>
      <c r="D636" s="105" t="s">
        <v>4601</v>
      </c>
      <c r="E636" s="106" t="s">
        <v>1378</v>
      </c>
      <c r="F636" s="107" t="s">
        <v>1379</v>
      </c>
      <c r="G636" s="106"/>
      <c r="H636" s="106"/>
      <c r="I636" s="108">
        <v>43872</v>
      </c>
      <c r="J636" s="102">
        <v>16</v>
      </c>
      <c r="K636" s="109">
        <v>1</v>
      </c>
    </row>
    <row r="637" spans="1:11" x14ac:dyDescent="0.25">
      <c r="A637" s="102">
        <v>640</v>
      </c>
      <c r="B637" s="103">
        <v>43836</v>
      </c>
      <c r="C637" s="104" t="s">
        <v>4600</v>
      </c>
      <c r="D637" s="105" t="s">
        <v>4601</v>
      </c>
      <c r="E637" s="106" t="s">
        <v>1378</v>
      </c>
      <c r="F637" s="107" t="s">
        <v>1379</v>
      </c>
      <c r="G637" s="106"/>
      <c r="H637" s="106"/>
      <c r="I637" s="108">
        <v>43841</v>
      </c>
      <c r="J637" s="102">
        <v>0.8</v>
      </c>
      <c r="K637" s="109">
        <v>1</v>
      </c>
    </row>
    <row r="638" spans="1:11" x14ac:dyDescent="0.25">
      <c r="A638" s="102">
        <v>641</v>
      </c>
      <c r="B638" s="103">
        <v>43836</v>
      </c>
      <c r="C638" s="104" t="s">
        <v>4600</v>
      </c>
      <c r="D638" s="105" t="s">
        <v>4601</v>
      </c>
      <c r="E638" s="106" t="s">
        <v>1388</v>
      </c>
      <c r="F638" s="107" t="s">
        <v>1389</v>
      </c>
      <c r="G638" s="106"/>
      <c r="H638" s="106"/>
      <c r="I638" s="108">
        <v>43967</v>
      </c>
      <c r="J638" s="102">
        <v>0.57999999999999996</v>
      </c>
      <c r="K638" s="109">
        <v>1</v>
      </c>
    </row>
    <row r="639" spans="1:11" x14ac:dyDescent="0.25">
      <c r="A639" s="102">
        <v>642</v>
      </c>
      <c r="B639" s="103">
        <v>43836</v>
      </c>
      <c r="C639" s="104" t="s">
        <v>4600</v>
      </c>
      <c r="D639" s="105" t="s">
        <v>4601</v>
      </c>
      <c r="E639" s="106" t="s">
        <v>1402</v>
      </c>
      <c r="F639" s="107" t="s">
        <v>1403</v>
      </c>
      <c r="G639" s="106"/>
      <c r="H639" s="106"/>
      <c r="I639" s="108">
        <v>44285</v>
      </c>
      <c r="J639" s="102">
        <v>89</v>
      </c>
      <c r="K639" s="109">
        <v>12.5</v>
      </c>
    </row>
    <row r="640" spans="1:11" x14ac:dyDescent="0.25">
      <c r="A640" s="102">
        <v>643</v>
      </c>
      <c r="B640" s="103">
        <v>43836</v>
      </c>
      <c r="C640" s="104" t="s">
        <v>4600</v>
      </c>
      <c r="D640" s="105" t="s">
        <v>4601</v>
      </c>
      <c r="E640" s="106" t="s">
        <v>1402</v>
      </c>
      <c r="F640" s="107" t="s">
        <v>1403</v>
      </c>
      <c r="G640" s="106"/>
      <c r="H640" s="106"/>
      <c r="I640" s="108">
        <v>44286</v>
      </c>
      <c r="J640" s="102">
        <v>17</v>
      </c>
      <c r="K640" s="109">
        <v>12.5</v>
      </c>
    </row>
    <row r="641" spans="1:11" x14ac:dyDescent="0.25">
      <c r="A641" s="102">
        <v>644</v>
      </c>
      <c r="B641" s="103">
        <v>43836</v>
      </c>
      <c r="C641" s="104" t="s">
        <v>4600</v>
      </c>
      <c r="D641" s="105" t="s">
        <v>4601</v>
      </c>
      <c r="E641" s="106" t="s">
        <v>1412</v>
      </c>
      <c r="F641" s="107" t="s">
        <v>1413</v>
      </c>
      <c r="G641" s="106"/>
      <c r="H641" s="106"/>
      <c r="I641" s="108">
        <v>44256</v>
      </c>
      <c r="J641" s="102">
        <v>96</v>
      </c>
      <c r="K641" s="109">
        <v>12.5</v>
      </c>
    </row>
    <row r="642" spans="1:11" x14ac:dyDescent="0.25">
      <c r="A642" s="102">
        <v>645</v>
      </c>
      <c r="B642" s="103">
        <v>43836</v>
      </c>
      <c r="C642" s="104" t="s">
        <v>4600</v>
      </c>
      <c r="D642" s="105" t="s">
        <v>4601</v>
      </c>
      <c r="E642" s="106" t="s">
        <v>1412</v>
      </c>
      <c r="F642" s="107" t="s">
        <v>1413</v>
      </c>
      <c r="G642" s="106"/>
      <c r="H642" s="106"/>
      <c r="I642" s="108">
        <v>44286</v>
      </c>
      <c r="J642" s="102">
        <v>34</v>
      </c>
      <c r="K642" s="109">
        <v>12.5</v>
      </c>
    </row>
    <row r="643" spans="1:11" x14ac:dyDescent="0.25">
      <c r="A643" s="102">
        <v>646</v>
      </c>
      <c r="B643" s="103">
        <v>43836</v>
      </c>
      <c r="C643" s="104" t="s">
        <v>4600</v>
      </c>
      <c r="D643" s="105" t="s">
        <v>4601</v>
      </c>
      <c r="E643" s="106" t="s">
        <v>1414</v>
      </c>
      <c r="F643" s="107" t="s">
        <v>1415</v>
      </c>
      <c r="G643" s="106"/>
      <c r="H643" s="106"/>
      <c r="I643" s="108">
        <v>44316</v>
      </c>
      <c r="J643" s="102">
        <v>1.42</v>
      </c>
      <c r="K643" s="109">
        <v>12.99</v>
      </c>
    </row>
    <row r="644" spans="1:11" x14ac:dyDescent="0.25">
      <c r="A644" s="102">
        <v>647</v>
      </c>
      <c r="B644" s="103">
        <v>43836</v>
      </c>
      <c r="C644" s="104" t="s">
        <v>4600</v>
      </c>
      <c r="D644" s="105" t="s">
        <v>4601</v>
      </c>
      <c r="E644" s="106" t="s">
        <v>1418</v>
      </c>
      <c r="F644" s="107" t="s">
        <v>1419</v>
      </c>
      <c r="G644" s="106"/>
      <c r="H644" s="106"/>
      <c r="I644" s="108">
        <v>44651</v>
      </c>
      <c r="J644" s="102">
        <v>30</v>
      </c>
      <c r="K644" s="109">
        <v>1</v>
      </c>
    </row>
    <row r="645" spans="1:11" x14ac:dyDescent="0.25">
      <c r="A645" s="102">
        <v>648</v>
      </c>
      <c r="B645" s="103">
        <v>43836</v>
      </c>
      <c r="C645" s="104" t="s">
        <v>4600</v>
      </c>
      <c r="D645" s="105" t="s">
        <v>4601</v>
      </c>
      <c r="E645" s="106" t="s">
        <v>1418</v>
      </c>
      <c r="F645" s="107" t="s">
        <v>1419</v>
      </c>
      <c r="G645" s="106"/>
      <c r="H645" s="106"/>
      <c r="I645" s="108">
        <v>44650</v>
      </c>
      <c r="J645" s="102">
        <v>7</v>
      </c>
      <c r="K645" s="109">
        <v>1</v>
      </c>
    </row>
    <row r="646" spans="1:11" x14ac:dyDescent="0.25">
      <c r="A646" s="102">
        <v>649</v>
      </c>
      <c r="B646" s="103">
        <v>43836</v>
      </c>
      <c r="C646" s="104" t="s">
        <v>4600</v>
      </c>
      <c r="D646" s="105" t="s">
        <v>4601</v>
      </c>
      <c r="E646" s="106" t="s">
        <v>1422</v>
      </c>
      <c r="F646" s="107" t="s">
        <v>1423</v>
      </c>
      <c r="G646" s="106"/>
      <c r="H646" s="106"/>
      <c r="I646" s="108">
        <v>44195</v>
      </c>
      <c r="J646" s="102">
        <v>0.3</v>
      </c>
      <c r="K646" s="109">
        <v>6.99</v>
      </c>
    </row>
    <row r="647" spans="1:11" x14ac:dyDescent="0.25">
      <c r="A647" s="102">
        <v>650</v>
      </c>
      <c r="B647" s="103">
        <v>43836</v>
      </c>
      <c r="C647" s="104" t="s">
        <v>4600</v>
      </c>
      <c r="D647" s="105" t="s">
        <v>4601</v>
      </c>
      <c r="E647" s="106" t="s">
        <v>1426</v>
      </c>
      <c r="F647" s="107" t="s">
        <v>1427</v>
      </c>
      <c r="G647" s="106"/>
      <c r="H647" s="106"/>
      <c r="I647" s="108">
        <v>44530</v>
      </c>
      <c r="J647" s="102">
        <v>22</v>
      </c>
      <c r="K647" s="109">
        <v>16</v>
      </c>
    </row>
    <row r="648" spans="1:11" x14ac:dyDescent="0.25">
      <c r="A648" s="102">
        <v>651</v>
      </c>
      <c r="B648" s="103">
        <v>43836</v>
      </c>
      <c r="C648" s="104" t="s">
        <v>4600</v>
      </c>
      <c r="D648" s="105" t="s">
        <v>4601</v>
      </c>
      <c r="E648" s="106" t="s">
        <v>1426</v>
      </c>
      <c r="F648" s="107" t="s">
        <v>1427</v>
      </c>
      <c r="G648" s="106"/>
      <c r="H648" s="106"/>
      <c r="I648" s="108">
        <v>44804</v>
      </c>
      <c r="J648" s="102">
        <v>171</v>
      </c>
      <c r="K648" s="109">
        <v>16</v>
      </c>
    </row>
    <row r="649" spans="1:11" x14ac:dyDescent="0.25">
      <c r="A649" s="102">
        <v>652</v>
      </c>
      <c r="B649" s="103">
        <v>43836</v>
      </c>
      <c r="C649" s="104" t="s">
        <v>4600</v>
      </c>
      <c r="D649" s="105" t="s">
        <v>4601</v>
      </c>
      <c r="E649" s="106" t="s">
        <v>1426</v>
      </c>
      <c r="F649" s="107" t="s">
        <v>1427</v>
      </c>
      <c r="G649" s="106"/>
      <c r="H649" s="106"/>
      <c r="I649" s="108">
        <v>44530</v>
      </c>
      <c r="J649" s="102">
        <v>171</v>
      </c>
      <c r="K649" s="109">
        <v>16</v>
      </c>
    </row>
    <row r="650" spans="1:11" x14ac:dyDescent="0.25">
      <c r="A650" s="102">
        <v>653</v>
      </c>
      <c r="B650" s="103">
        <v>43836</v>
      </c>
      <c r="C650" s="104" t="s">
        <v>4600</v>
      </c>
      <c r="D650" s="105" t="s">
        <v>4601</v>
      </c>
      <c r="E650" s="106" t="s">
        <v>1432</v>
      </c>
      <c r="F650" s="107" t="s">
        <v>1433</v>
      </c>
      <c r="G650" s="106"/>
      <c r="H650" s="106"/>
      <c r="I650" s="108">
        <v>43889</v>
      </c>
      <c r="J650" s="102">
        <v>5</v>
      </c>
      <c r="K650" s="109">
        <v>62</v>
      </c>
    </row>
    <row r="651" spans="1:11" x14ac:dyDescent="0.25">
      <c r="A651" s="102">
        <v>654</v>
      </c>
      <c r="B651" s="103">
        <v>43836</v>
      </c>
      <c r="C651" s="104" t="s">
        <v>4600</v>
      </c>
      <c r="D651" s="105" t="s">
        <v>4601</v>
      </c>
      <c r="E651" s="106" t="s">
        <v>1442</v>
      </c>
      <c r="F651" s="107" t="s">
        <v>1443</v>
      </c>
      <c r="G651" s="106"/>
      <c r="H651" s="106"/>
      <c r="I651" s="108">
        <v>44227</v>
      </c>
      <c r="J651" s="102">
        <v>10</v>
      </c>
      <c r="K651" s="109">
        <v>1</v>
      </c>
    </row>
    <row r="652" spans="1:11" x14ac:dyDescent="0.25">
      <c r="A652" s="102">
        <v>655</v>
      </c>
      <c r="B652" s="103">
        <v>43836</v>
      </c>
      <c r="C652" s="104" t="s">
        <v>4600</v>
      </c>
      <c r="D652" s="105" t="s">
        <v>4601</v>
      </c>
      <c r="E652" s="106" t="s">
        <v>1442</v>
      </c>
      <c r="F652" s="107" t="s">
        <v>1443</v>
      </c>
      <c r="G652" s="106"/>
      <c r="H652" s="106"/>
      <c r="I652" s="108">
        <v>44226</v>
      </c>
      <c r="J652" s="102">
        <v>19</v>
      </c>
      <c r="K652" s="109">
        <v>1</v>
      </c>
    </row>
    <row r="653" spans="1:11" x14ac:dyDescent="0.25">
      <c r="A653" s="102">
        <v>656</v>
      </c>
      <c r="B653" s="103">
        <v>43836</v>
      </c>
      <c r="C653" s="104" t="s">
        <v>4600</v>
      </c>
      <c r="D653" s="105" t="s">
        <v>4601</v>
      </c>
      <c r="E653" s="106" t="s">
        <v>1442</v>
      </c>
      <c r="F653" s="107" t="s">
        <v>1443</v>
      </c>
      <c r="G653" s="106"/>
      <c r="H653" s="106"/>
      <c r="I653" s="108">
        <v>44226</v>
      </c>
      <c r="J653" s="102">
        <v>0.85</v>
      </c>
      <c r="K653" s="109">
        <v>1</v>
      </c>
    </row>
    <row r="654" spans="1:11" x14ac:dyDescent="0.25">
      <c r="A654" s="102">
        <v>657</v>
      </c>
      <c r="B654" s="103">
        <v>43836</v>
      </c>
      <c r="C654" s="104" t="s">
        <v>4600</v>
      </c>
      <c r="D654" s="105" t="s">
        <v>4601</v>
      </c>
      <c r="E654" s="106" t="s">
        <v>1446</v>
      </c>
      <c r="F654" s="107" t="s">
        <v>1447</v>
      </c>
      <c r="G654" s="106"/>
      <c r="H654" s="106"/>
      <c r="I654" s="108">
        <v>44438</v>
      </c>
      <c r="J654" s="102">
        <v>9</v>
      </c>
      <c r="K654" s="109">
        <v>24.5</v>
      </c>
    </row>
    <row r="655" spans="1:11" x14ac:dyDescent="0.25">
      <c r="A655" s="102">
        <v>658</v>
      </c>
      <c r="B655" s="103">
        <v>43836</v>
      </c>
      <c r="C655" s="104" t="s">
        <v>4600</v>
      </c>
      <c r="D655" s="105" t="s">
        <v>4601</v>
      </c>
      <c r="E655" s="106" t="s">
        <v>1450</v>
      </c>
      <c r="F655" s="107" t="s">
        <v>1451</v>
      </c>
      <c r="G655" s="106"/>
      <c r="H655" s="106"/>
      <c r="I655" s="108">
        <v>44165</v>
      </c>
      <c r="J655" s="102">
        <v>18</v>
      </c>
      <c r="K655" s="109">
        <v>1</v>
      </c>
    </row>
    <row r="656" spans="1:11" x14ac:dyDescent="0.25">
      <c r="A656" s="102">
        <v>659</v>
      </c>
      <c r="B656" s="103">
        <v>43836</v>
      </c>
      <c r="C656" s="104" t="s">
        <v>4600</v>
      </c>
      <c r="D656" s="105" t="s">
        <v>4601</v>
      </c>
      <c r="E656" s="106" t="s">
        <v>1450</v>
      </c>
      <c r="F656" s="107" t="s">
        <v>1451</v>
      </c>
      <c r="G656" s="106"/>
      <c r="H656" s="106"/>
      <c r="I656" s="108">
        <v>43951</v>
      </c>
      <c r="J656" s="102">
        <v>7</v>
      </c>
      <c r="K656" s="109">
        <v>1</v>
      </c>
    </row>
    <row r="657" spans="1:11" x14ac:dyDescent="0.25">
      <c r="A657" s="102">
        <v>660</v>
      </c>
      <c r="B657" s="103">
        <v>43836</v>
      </c>
      <c r="C657" s="104" t="s">
        <v>4600</v>
      </c>
      <c r="D657" s="105" t="s">
        <v>4601</v>
      </c>
      <c r="E657" s="106" t="s">
        <v>1452</v>
      </c>
      <c r="F657" s="107" t="s">
        <v>1453</v>
      </c>
      <c r="G657" s="106"/>
      <c r="H657" s="106"/>
      <c r="I657" s="108">
        <v>44286</v>
      </c>
      <c r="J657" s="102">
        <v>112</v>
      </c>
      <c r="K657" s="109">
        <v>11.5</v>
      </c>
    </row>
    <row r="658" spans="1:11" x14ac:dyDescent="0.25">
      <c r="A658" s="102">
        <v>661</v>
      </c>
      <c r="B658" s="103">
        <v>43836</v>
      </c>
      <c r="C658" s="104" t="s">
        <v>4600</v>
      </c>
      <c r="D658" s="105" t="s">
        <v>4601</v>
      </c>
      <c r="E658" s="106" t="s">
        <v>1452</v>
      </c>
      <c r="F658" s="107" t="s">
        <v>1453</v>
      </c>
      <c r="G658" s="106"/>
      <c r="H658" s="106"/>
      <c r="I658" s="108">
        <v>44286</v>
      </c>
      <c r="J658" s="102">
        <v>26</v>
      </c>
      <c r="K658" s="109">
        <v>11.5</v>
      </c>
    </row>
    <row r="659" spans="1:11" x14ac:dyDescent="0.25">
      <c r="A659" s="102">
        <v>662</v>
      </c>
      <c r="B659" s="103">
        <v>43836</v>
      </c>
      <c r="C659" s="104" t="s">
        <v>4600</v>
      </c>
      <c r="D659" s="105" t="s">
        <v>4601</v>
      </c>
      <c r="E659" s="106" t="s">
        <v>1454</v>
      </c>
      <c r="F659" s="107" t="s">
        <v>1455</v>
      </c>
      <c r="G659" s="106"/>
      <c r="H659" s="106"/>
      <c r="I659" s="108">
        <v>44286</v>
      </c>
      <c r="J659" s="102">
        <v>39</v>
      </c>
      <c r="K659" s="109">
        <v>12.5</v>
      </c>
    </row>
    <row r="660" spans="1:11" x14ac:dyDescent="0.25">
      <c r="A660" s="102">
        <v>663</v>
      </c>
      <c r="B660" s="103">
        <v>43836</v>
      </c>
      <c r="C660" s="104" t="s">
        <v>4600</v>
      </c>
      <c r="D660" s="105" t="s">
        <v>4601</v>
      </c>
      <c r="E660" s="106" t="s">
        <v>1454</v>
      </c>
      <c r="F660" s="107" t="s">
        <v>1455</v>
      </c>
      <c r="G660" s="106"/>
      <c r="H660" s="106"/>
      <c r="I660" s="108">
        <v>44286</v>
      </c>
      <c r="J660" s="102">
        <v>30</v>
      </c>
      <c r="K660" s="109">
        <v>12.5</v>
      </c>
    </row>
    <row r="661" spans="1:11" x14ac:dyDescent="0.25">
      <c r="A661" s="102">
        <v>664</v>
      </c>
      <c r="B661" s="103">
        <v>43836</v>
      </c>
      <c r="C661" s="104" t="s">
        <v>4600</v>
      </c>
      <c r="D661" s="105" t="s">
        <v>4601</v>
      </c>
      <c r="E661" s="106" t="s">
        <v>1462</v>
      </c>
      <c r="F661" s="107" t="s">
        <v>1463</v>
      </c>
      <c r="G661" s="106"/>
      <c r="H661" s="106"/>
      <c r="I661" s="108">
        <v>44286</v>
      </c>
      <c r="J661" s="102">
        <v>53</v>
      </c>
      <c r="K661" s="109">
        <v>12.5</v>
      </c>
    </row>
    <row r="662" spans="1:11" x14ac:dyDescent="0.25">
      <c r="A662" s="102">
        <v>665</v>
      </c>
      <c r="B662" s="103">
        <v>43836</v>
      </c>
      <c r="C662" s="104" t="s">
        <v>4600</v>
      </c>
      <c r="D662" s="105" t="s">
        <v>4601</v>
      </c>
      <c r="E662" s="106" t="s">
        <v>1462</v>
      </c>
      <c r="F662" s="107" t="s">
        <v>1463</v>
      </c>
      <c r="G662" s="106"/>
      <c r="H662" s="106"/>
      <c r="I662" s="108">
        <v>44286</v>
      </c>
      <c r="J662" s="102">
        <v>34</v>
      </c>
      <c r="K662" s="109">
        <v>12.5</v>
      </c>
    </row>
    <row r="663" spans="1:11" x14ac:dyDescent="0.25">
      <c r="A663" s="102">
        <v>666</v>
      </c>
      <c r="B663" s="103">
        <v>43836</v>
      </c>
      <c r="C663" s="104" t="s">
        <v>4600</v>
      </c>
      <c r="D663" s="105" t="s">
        <v>4601</v>
      </c>
      <c r="E663" s="106" t="s">
        <v>1470</v>
      </c>
      <c r="F663" s="107" t="s">
        <v>1471</v>
      </c>
      <c r="G663" s="106"/>
      <c r="H663" s="106"/>
      <c r="I663" s="108">
        <v>44196</v>
      </c>
      <c r="J663" s="102">
        <v>12</v>
      </c>
      <c r="K663" s="109">
        <v>7.5</v>
      </c>
    </row>
    <row r="664" spans="1:11" x14ac:dyDescent="0.25">
      <c r="A664" s="102">
        <v>667</v>
      </c>
      <c r="B664" s="103">
        <v>43836</v>
      </c>
      <c r="C664" s="104" t="s">
        <v>4600</v>
      </c>
      <c r="D664" s="105" t="s">
        <v>4601</v>
      </c>
      <c r="E664" s="106" t="s">
        <v>1470</v>
      </c>
      <c r="F664" s="107" t="s">
        <v>1471</v>
      </c>
      <c r="G664" s="106"/>
      <c r="H664" s="106"/>
      <c r="I664" s="108">
        <v>44257</v>
      </c>
      <c r="J664" s="102">
        <v>192</v>
      </c>
      <c r="K664" s="109">
        <v>7.5</v>
      </c>
    </row>
    <row r="665" spans="1:11" x14ac:dyDescent="0.25">
      <c r="A665" s="102">
        <v>668</v>
      </c>
      <c r="B665" s="103">
        <v>43836</v>
      </c>
      <c r="C665" s="104" t="s">
        <v>4600</v>
      </c>
      <c r="D665" s="105" t="s">
        <v>4601</v>
      </c>
      <c r="E665" s="106" t="s">
        <v>1472</v>
      </c>
      <c r="F665" s="107" t="s">
        <v>1473</v>
      </c>
      <c r="G665" s="106"/>
      <c r="H665" s="106"/>
      <c r="I665" s="108">
        <v>44286</v>
      </c>
      <c r="J665" s="102">
        <v>47</v>
      </c>
      <c r="K665" s="109">
        <v>15</v>
      </c>
    </row>
    <row r="666" spans="1:11" x14ac:dyDescent="0.25">
      <c r="A666" s="102">
        <v>669</v>
      </c>
      <c r="B666" s="103">
        <v>43836</v>
      </c>
      <c r="C666" s="104" t="s">
        <v>4600</v>
      </c>
      <c r="D666" s="105" t="s">
        <v>4601</v>
      </c>
      <c r="E666" s="106" t="s">
        <v>1472</v>
      </c>
      <c r="F666" s="107" t="s">
        <v>1473</v>
      </c>
      <c r="G666" s="106"/>
      <c r="H666" s="106"/>
      <c r="I666" s="108">
        <v>44377</v>
      </c>
      <c r="J666" s="102">
        <v>50</v>
      </c>
      <c r="K666" s="109">
        <v>15</v>
      </c>
    </row>
    <row r="667" spans="1:11" x14ac:dyDescent="0.25">
      <c r="A667" s="102">
        <v>670</v>
      </c>
      <c r="B667" s="103">
        <v>43836</v>
      </c>
      <c r="C667" s="104" t="s">
        <v>4600</v>
      </c>
      <c r="D667" s="105" t="s">
        <v>4601</v>
      </c>
      <c r="E667" s="106" t="s">
        <v>1490</v>
      </c>
      <c r="F667" s="107" t="s">
        <v>1491</v>
      </c>
      <c r="G667" s="106"/>
      <c r="H667" s="106"/>
      <c r="I667" s="108">
        <v>44652</v>
      </c>
      <c r="J667" s="102">
        <v>10</v>
      </c>
      <c r="K667" s="109">
        <v>9.99</v>
      </c>
    </row>
    <row r="668" spans="1:11" x14ac:dyDescent="0.25">
      <c r="A668" s="102">
        <v>671</v>
      </c>
      <c r="B668" s="103">
        <v>43836</v>
      </c>
      <c r="C668" s="104" t="s">
        <v>4600</v>
      </c>
      <c r="D668" s="105" t="s">
        <v>4601</v>
      </c>
      <c r="E668" s="106" t="s">
        <v>1490</v>
      </c>
      <c r="F668" s="107" t="s">
        <v>1491</v>
      </c>
      <c r="G668" s="106"/>
      <c r="H668" s="106"/>
      <c r="I668" s="108">
        <v>44681</v>
      </c>
      <c r="J668" s="102">
        <v>21</v>
      </c>
      <c r="K668" s="109">
        <v>9.99</v>
      </c>
    </row>
    <row r="669" spans="1:11" x14ac:dyDescent="0.25">
      <c r="A669" s="102">
        <v>672</v>
      </c>
      <c r="B669" s="103">
        <v>43836</v>
      </c>
      <c r="C669" s="104" t="s">
        <v>4600</v>
      </c>
      <c r="D669" s="105" t="s">
        <v>4601</v>
      </c>
      <c r="E669" s="106" t="s">
        <v>1494</v>
      </c>
      <c r="F669" s="107" t="s">
        <v>1495</v>
      </c>
      <c r="G669" s="106"/>
      <c r="H669" s="106"/>
      <c r="I669" s="108">
        <v>44439</v>
      </c>
      <c r="J669" s="102">
        <v>23</v>
      </c>
      <c r="K669" s="109">
        <v>14.55</v>
      </c>
    </row>
    <row r="670" spans="1:11" x14ac:dyDescent="0.25">
      <c r="A670" s="102">
        <v>673</v>
      </c>
      <c r="B670" s="103">
        <v>43836</v>
      </c>
      <c r="C670" s="104" t="s">
        <v>4600</v>
      </c>
      <c r="D670" s="105" t="s">
        <v>4601</v>
      </c>
      <c r="E670" s="106" t="s">
        <v>1494</v>
      </c>
      <c r="F670" s="107" t="s">
        <v>1495</v>
      </c>
      <c r="G670" s="106"/>
      <c r="H670" s="106"/>
      <c r="I670" s="108">
        <v>44439</v>
      </c>
      <c r="J670" s="102">
        <v>0.5</v>
      </c>
      <c r="K670" s="109">
        <v>1</v>
      </c>
    </row>
    <row r="671" spans="1:11" x14ac:dyDescent="0.25">
      <c r="A671" s="102">
        <v>674</v>
      </c>
      <c r="B671" s="103">
        <v>43836</v>
      </c>
      <c r="C671" s="104" t="s">
        <v>4600</v>
      </c>
      <c r="D671" s="105" t="s">
        <v>4601</v>
      </c>
      <c r="E671" s="106" t="s">
        <v>1496</v>
      </c>
      <c r="F671" s="107" t="s">
        <v>1497</v>
      </c>
      <c r="G671" s="106"/>
      <c r="H671" s="106"/>
      <c r="I671" s="108">
        <v>44195</v>
      </c>
      <c r="J671" s="102">
        <v>24</v>
      </c>
      <c r="K671" s="109">
        <v>12.5</v>
      </c>
    </row>
    <row r="672" spans="1:11" x14ac:dyDescent="0.25">
      <c r="A672" s="102">
        <v>675</v>
      </c>
      <c r="B672" s="103">
        <v>43836</v>
      </c>
      <c r="C672" s="104" t="s">
        <v>4600</v>
      </c>
      <c r="D672" s="105" t="s">
        <v>4601</v>
      </c>
      <c r="E672" s="106" t="s">
        <v>1496</v>
      </c>
      <c r="F672" s="107" t="s">
        <v>1497</v>
      </c>
      <c r="G672" s="106"/>
      <c r="H672" s="106"/>
      <c r="I672" s="108">
        <v>44349</v>
      </c>
      <c r="J672" s="102">
        <v>16</v>
      </c>
      <c r="K672" s="109">
        <v>12.5</v>
      </c>
    </row>
    <row r="673" spans="1:11" x14ac:dyDescent="0.25">
      <c r="A673" s="102">
        <v>676</v>
      </c>
      <c r="B673" s="103">
        <v>43836</v>
      </c>
      <c r="C673" s="104" t="s">
        <v>4600</v>
      </c>
      <c r="D673" s="105" t="s">
        <v>4601</v>
      </c>
      <c r="E673" s="106" t="s">
        <v>1524</v>
      </c>
      <c r="F673" s="107" t="s">
        <v>1525</v>
      </c>
      <c r="G673" s="106"/>
      <c r="H673" s="106"/>
      <c r="I673" s="108">
        <v>44407</v>
      </c>
      <c r="J673" s="102">
        <v>30</v>
      </c>
      <c r="K673" s="109">
        <v>1</v>
      </c>
    </row>
    <row r="674" spans="1:11" x14ac:dyDescent="0.25">
      <c r="A674" s="102">
        <v>677</v>
      </c>
      <c r="B674" s="103">
        <v>43836</v>
      </c>
      <c r="C674" s="104" t="s">
        <v>4600</v>
      </c>
      <c r="D674" s="105" t="s">
        <v>4601</v>
      </c>
      <c r="E674" s="106" t="s">
        <v>1524</v>
      </c>
      <c r="F674" s="107" t="s">
        <v>1525</v>
      </c>
      <c r="G674" s="106"/>
      <c r="H674" s="106"/>
      <c r="I674" s="108">
        <v>44407</v>
      </c>
      <c r="J674" s="102">
        <v>30</v>
      </c>
      <c r="K674" s="109">
        <v>1</v>
      </c>
    </row>
    <row r="675" spans="1:11" x14ac:dyDescent="0.25">
      <c r="A675" s="102">
        <v>678</v>
      </c>
      <c r="B675" s="103">
        <v>43836</v>
      </c>
      <c r="C675" s="104" t="s">
        <v>4600</v>
      </c>
      <c r="D675" s="105" t="s">
        <v>4601</v>
      </c>
      <c r="E675" s="106" t="s">
        <v>1558</v>
      </c>
      <c r="F675" s="107" t="s">
        <v>1559</v>
      </c>
      <c r="G675" s="106"/>
      <c r="H675" s="106"/>
      <c r="I675" s="108">
        <v>44805</v>
      </c>
      <c r="J675" s="102">
        <v>19</v>
      </c>
      <c r="K675" s="109">
        <v>0</v>
      </c>
    </row>
    <row r="676" spans="1:11" x14ac:dyDescent="0.25">
      <c r="A676" s="102">
        <v>679</v>
      </c>
      <c r="B676" s="103">
        <v>43836</v>
      </c>
      <c r="C676" s="104" t="s">
        <v>4600</v>
      </c>
      <c r="D676" s="105" t="s">
        <v>4601</v>
      </c>
      <c r="E676" s="106" t="s">
        <v>1560</v>
      </c>
      <c r="F676" s="107" t="s">
        <v>1561</v>
      </c>
      <c r="G676" s="106"/>
      <c r="H676" s="106"/>
      <c r="I676" s="108">
        <v>44470</v>
      </c>
      <c r="J676" s="102">
        <v>1</v>
      </c>
      <c r="K676" s="109">
        <v>1</v>
      </c>
    </row>
    <row r="677" spans="1:11" x14ac:dyDescent="0.25">
      <c r="A677" s="102">
        <v>680</v>
      </c>
      <c r="B677" s="103">
        <v>43836</v>
      </c>
      <c r="C677" s="104" t="s">
        <v>4600</v>
      </c>
      <c r="D677" s="105" t="s">
        <v>4601</v>
      </c>
      <c r="E677" s="106" t="s">
        <v>1562</v>
      </c>
      <c r="F677" s="107" t="s">
        <v>1563</v>
      </c>
      <c r="G677" s="106"/>
      <c r="H677" s="106"/>
      <c r="I677" s="108">
        <v>44774</v>
      </c>
      <c r="J677" s="102">
        <v>2.33</v>
      </c>
      <c r="K677" s="109">
        <v>0</v>
      </c>
    </row>
    <row r="678" spans="1:11" x14ac:dyDescent="0.25">
      <c r="A678" s="102">
        <v>681</v>
      </c>
      <c r="B678" s="103">
        <v>43836</v>
      </c>
      <c r="C678" s="104" t="s">
        <v>4600</v>
      </c>
      <c r="D678" s="105" t="s">
        <v>4601</v>
      </c>
      <c r="E678" s="106" t="s">
        <v>1564</v>
      </c>
      <c r="F678" s="107" t="s">
        <v>1565</v>
      </c>
      <c r="G678" s="106"/>
      <c r="H678" s="106"/>
      <c r="I678" s="108">
        <v>44866</v>
      </c>
      <c r="J678" s="102">
        <v>4</v>
      </c>
      <c r="K678" s="109">
        <v>0</v>
      </c>
    </row>
    <row r="679" spans="1:11" x14ac:dyDescent="0.25">
      <c r="A679" s="102">
        <v>682</v>
      </c>
      <c r="B679" s="103">
        <v>43836</v>
      </c>
      <c r="C679" s="104" t="s">
        <v>4600</v>
      </c>
      <c r="D679" s="105" t="s">
        <v>4601</v>
      </c>
      <c r="E679" s="106" t="s">
        <v>1564</v>
      </c>
      <c r="F679" s="107" t="s">
        <v>1565</v>
      </c>
      <c r="G679" s="106"/>
      <c r="H679" s="106"/>
      <c r="I679" s="108">
        <v>44866</v>
      </c>
      <c r="J679" s="102">
        <v>0.17</v>
      </c>
      <c r="K679" s="109">
        <v>1</v>
      </c>
    </row>
    <row r="680" spans="1:11" x14ac:dyDescent="0.25">
      <c r="A680" s="102">
        <v>683</v>
      </c>
      <c r="B680" s="103">
        <v>43836</v>
      </c>
      <c r="C680" s="104" t="s">
        <v>4600</v>
      </c>
      <c r="D680" s="105" t="s">
        <v>4601</v>
      </c>
      <c r="E680" s="106" t="s">
        <v>1566</v>
      </c>
      <c r="F680" s="107" t="s">
        <v>1567</v>
      </c>
      <c r="G680" s="106"/>
      <c r="H680" s="106"/>
      <c r="I680" s="108">
        <v>44866</v>
      </c>
      <c r="J680" s="102">
        <v>1</v>
      </c>
      <c r="K680" s="109">
        <v>1</v>
      </c>
    </row>
    <row r="681" spans="1:11" x14ac:dyDescent="0.25">
      <c r="A681" s="102">
        <v>684</v>
      </c>
      <c r="B681" s="103">
        <v>43836</v>
      </c>
      <c r="C681" s="104" t="s">
        <v>4600</v>
      </c>
      <c r="D681" s="105" t="s">
        <v>4601</v>
      </c>
      <c r="E681" s="106" t="s">
        <v>1566</v>
      </c>
      <c r="F681" s="107" t="s">
        <v>1567</v>
      </c>
      <c r="G681" s="106"/>
      <c r="H681" s="106"/>
      <c r="I681" s="108">
        <v>44866</v>
      </c>
      <c r="J681" s="102">
        <v>0.25</v>
      </c>
      <c r="K681" s="109">
        <v>1</v>
      </c>
    </row>
    <row r="682" spans="1:11" x14ac:dyDescent="0.25">
      <c r="A682" s="102">
        <v>685</v>
      </c>
      <c r="B682" s="103">
        <v>43836</v>
      </c>
      <c r="C682" s="104" t="s">
        <v>4600</v>
      </c>
      <c r="D682" s="105" t="s">
        <v>4601</v>
      </c>
      <c r="E682" s="106" t="s">
        <v>1568</v>
      </c>
      <c r="F682" s="107" t="s">
        <v>1569</v>
      </c>
      <c r="G682" s="106"/>
      <c r="H682" s="106"/>
      <c r="I682" s="108">
        <v>44774</v>
      </c>
      <c r="J682" s="102">
        <v>1</v>
      </c>
      <c r="K682" s="109">
        <v>1</v>
      </c>
    </row>
    <row r="683" spans="1:11" x14ac:dyDescent="0.25">
      <c r="A683" s="102">
        <v>686</v>
      </c>
      <c r="B683" s="103">
        <v>43836</v>
      </c>
      <c r="C683" s="104" t="s">
        <v>4600</v>
      </c>
      <c r="D683" s="105" t="s">
        <v>4601</v>
      </c>
      <c r="E683" s="106" t="s">
        <v>1574</v>
      </c>
      <c r="F683" s="107" t="s">
        <v>1575</v>
      </c>
      <c r="G683" s="106"/>
      <c r="H683" s="106"/>
      <c r="I683" s="108">
        <v>44866</v>
      </c>
      <c r="J683" s="102">
        <v>14</v>
      </c>
      <c r="K683" s="109">
        <v>0</v>
      </c>
    </row>
    <row r="684" spans="1:11" x14ac:dyDescent="0.25">
      <c r="A684" s="102">
        <v>687</v>
      </c>
      <c r="B684" s="103">
        <v>43836</v>
      </c>
      <c r="C684" s="104" t="s">
        <v>4600</v>
      </c>
      <c r="D684" s="105" t="s">
        <v>4601</v>
      </c>
      <c r="E684" s="106" t="s">
        <v>1582</v>
      </c>
      <c r="F684" s="107" t="s">
        <v>1583</v>
      </c>
      <c r="G684" s="106"/>
      <c r="H684" s="106"/>
      <c r="I684" s="108">
        <v>44866</v>
      </c>
      <c r="J684" s="102">
        <v>8</v>
      </c>
      <c r="K684" s="109">
        <v>0</v>
      </c>
    </row>
    <row r="685" spans="1:11" x14ac:dyDescent="0.25">
      <c r="A685" s="102">
        <v>688</v>
      </c>
      <c r="B685" s="103">
        <v>43836</v>
      </c>
      <c r="C685" s="104" t="s">
        <v>4600</v>
      </c>
      <c r="D685" s="105" t="s">
        <v>4601</v>
      </c>
      <c r="E685" s="106" t="s">
        <v>1584</v>
      </c>
      <c r="F685" s="107" t="s">
        <v>1585</v>
      </c>
      <c r="G685" s="106"/>
      <c r="H685" s="106"/>
      <c r="I685" s="108">
        <v>44895</v>
      </c>
      <c r="J685" s="102">
        <v>11</v>
      </c>
      <c r="K685" s="109">
        <v>0</v>
      </c>
    </row>
    <row r="686" spans="1:11" x14ac:dyDescent="0.25">
      <c r="A686" s="102">
        <v>689</v>
      </c>
      <c r="B686" s="103">
        <v>43836</v>
      </c>
      <c r="C686" s="104" t="s">
        <v>4600</v>
      </c>
      <c r="D686" s="105" t="s">
        <v>4601</v>
      </c>
      <c r="E686" s="106" t="s">
        <v>1586</v>
      </c>
      <c r="F686" s="107" t="s">
        <v>1587</v>
      </c>
      <c r="G686" s="106"/>
      <c r="H686" s="106"/>
      <c r="I686" s="108">
        <v>44895</v>
      </c>
      <c r="J686" s="102">
        <v>181</v>
      </c>
      <c r="K686" s="109">
        <v>0</v>
      </c>
    </row>
    <row r="687" spans="1:11" x14ac:dyDescent="0.25">
      <c r="A687" s="102">
        <v>690</v>
      </c>
      <c r="B687" s="103">
        <v>43836</v>
      </c>
      <c r="C687" s="104" t="s">
        <v>4600</v>
      </c>
      <c r="D687" s="105" t="s">
        <v>4601</v>
      </c>
      <c r="E687" s="106" t="s">
        <v>1588</v>
      </c>
      <c r="F687" s="107" t="s">
        <v>1589</v>
      </c>
      <c r="G687" s="106"/>
      <c r="H687" s="106"/>
      <c r="I687" s="108">
        <v>44440</v>
      </c>
      <c r="J687" s="102">
        <v>2</v>
      </c>
      <c r="K687" s="109">
        <v>0</v>
      </c>
    </row>
    <row r="688" spans="1:11" x14ac:dyDescent="0.25">
      <c r="A688" s="102">
        <v>691</v>
      </c>
      <c r="B688" s="103">
        <v>43836</v>
      </c>
      <c r="C688" s="104" t="s">
        <v>4600</v>
      </c>
      <c r="D688" s="105" t="s">
        <v>4601</v>
      </c>
      <c r="E688" s="106" t="s">
        <v>1594</v>
      </c>
      <c r="F688" s="107" t="s">
        <v>1595</v>
      </c>
      <c r="G688" s="106"/>
      <c r="H688" s="106"/>
      <c r="I688" s="108">
        <v>44470</v>
      </c>
      <c r="J688" s="102">
        <v>4</v>
      </c>
      <c r="K688" s="109">
        <v>0</v>
      </c>
    </row>
    <row r="689" spans="1:11" x14ac:dyDescent="0.25">
      <c r="A689" s="102">
        <v>692</v>
      </c>
      <c r="B689" s="103">
        <v>43836</v>
      </c>
      <c r="C689" s="104" t="s">
        <v>4600</v>
      </c>
      <c r="D689" s="105" t="s">
        <v>4601</v>
      </c>
      <c r="E689" s="106" t="s">
        <v>1594</v>
      </c>
      <c r="F689" s="107" t="s">
        <v>1595</v>
      </c>
      <c r="G689" s="106"/>
      <c r="H689" s="106"/>
      <c r="I689" s="108">
        <v>44470</v>
      </c>
      <c r="J689" s="102">
        <v>6.33</v>
      </c>
      <c r="K689" s="109">
        <v>0</v>
      </c>
    </row>
    <row r="690" spans="1:11" x14ac:dyDescent="0.25">
      <c r="A690" s="102">
        <v>693</v>
      </c>
      <c r="B690" s="103">
        <v>43836</v>
      </c>
      <c r="C690" s="104" t="s">
        <v>4600</v>
      </c>
      <c r="D690" s="105" t="s">
        <v>4601</v>
      </c>
      <c r="E690" s="106" t="s">
        <v>1598</v>
      </c>
      <c r="F690" s="107" t="s">
        <v>1599</v>
      </c>
      <c r="G690" s="106"/>
      <c r="H690" s="106"/>
      <c r="I690" s="108">
        <v>44635</v>
      </c>
      <c r="J690" s="102">
        <v>7</v>
      </c>
      <c r="K690" s="109">
        <v>0</v>
      </c>
    </row>
    <row r="691" spans="1:11" x14ac:dyDescent="0.25">
      <c r="A691" s="102">
        <v>694</v>
      </c>
      <c r="B691" s="103">
        <v>43836</v>
      </c>
      <c r="C691" s="104" t="s">
        <v>4600</v>
      </c>
      <c r="D691" s="105" t="s">
        <v>4601</v>
      </c>
      <c r="E691" s="106" t="s">
        <v>1600</v>
      </c>
      <c r="F691" s="107" t="s">
        <v>1601</v>
      </c>
      <c r="G691" s="106"/>
      <c r="H691" s="106"/>
      <c r="I691" s="108">
        <v>44807</v>
      </c>
      <c r="J691" s="102">
        <v>26</v>
      </c>
      <c r="K691" s="109">
        <v>0</v>
      </c>
    </row>
    <row r="692" spans="1:11" x14ac:dyDescent="0.25">
      <c r="A692" s="102">
        <v>695</v>
      </c>
      <c r="B692" s="103">
        <v>43836</v>
      </c>
      <c r="C692" s="104" t="s">
        <v>4600</v>
      </c>
      <c r="D692" s="105" t="s">
        <v>4601</v>
      </c>
      <c r="E692" s="106" t="s">
        <v>1608</v>
      </c>
      <c r="F692" s="107" t="s">
        <v>1609</v>
      </c>
      <c r="G692" s="106"/>
      <c r="H692" s="106"/>
      <c r="I692" s="108">
        <v>44895</v>
      </c>
      <c r="J692" s="102">
        <v>13</v>
      </c>
      <c r="K692" s="109">
        <v>0</v>
      </c>
    </row>
    <row r="693" spans="1:11" x14ac:dyDescent="0.25">
      <c r="A693" s="102">
        <v>696</v>
      </c>
      <c r="B693" s="103">
        <v>43836</v>
      </c>
      <c r="C693" s="104" t="s">
        <v>4600</v>
      </c>
      <c r="D693" s="105" t="s">
        <v>4601</v>
      </c>
      <c r="E693" s="106" t="s">
        <v>1618</v>
      </c>
      <c r="F693" s="107" t="s">
        <v>1619</v>
      </c>
      <c r="G693" s="106"/>
      <c r="H693" s="106"/>
      <c r="I693" s="108">
        <v>44607</v>
      </c>
      <c r="J693" s="102">
        <v>6.92</v>
      </c>
      <c r="K693" s="109">
        <v>0</v>
      </c>
    </row>
    <row r="694" spans="1:11" x14ac:dyDescent="0.25">
      <c r="A694" s="102">
        <v>697</v>
      </c>
      <c r="B694" s="103">
        <v>43836</v>
      </c>
      <c r="C694" s="104" t="s">
        <v>4600</v>
      </c>
      <c r="D694" s="105" t="s">
        <v>4601</v>
      </c>
      <c r="E694" s="106" t="s">
        <v>1676</v>
      </c>
      <c r="F694" s="107" t="s">
        <v>1677</v>
      </c>
      <c r="G694" s="106"/>
      <c r="H694" s="106"/>
      <c r="I694" s="108">
        <v>44316</v>
      </c>
      <c r="J694" s="102">
        <v>0.25</v>
      </c>
      <c r="K694" s="109">
        <v>1</v>
      </c>
    </row>
    <row r="695" spans="1:11" x14ac:dyDescent="0.25">
      <c r="A695" s="102">
        <v>698</v>
      </c>
      <c r="B695" s="103">
        <v>43836</v>
      </c>
      <c r="C695" s="104" t="s">
        <v>4600</v>
      </c>
      <c r="D695" s="105" t="s">
        <v>4601</v>
      </c>
      <c r="E695" s="106" t="s">
        <v>1678</v>
      </c>
      <c r="F695" s="107" t="s">
        <v>1679</v>
      </c>
      <c r="G695" s="106"/>
      <c r="H695" s="106"/>
      <c r="I695" s="108">
        <v>44255</v>
      </c>
      <c r="J695" s="102">
        <v>0.13</v>
      </c>
      <c r="K695" s="109">
        <v>1</v>
      </c>
    </row>
    <row r="696" spans="1:11" x14ac:dyDescent="0.25">
      <c r="A696" s="102">
        <v>699</v>
      </c>
      <c r="B696" s="103">
        <v>43836</v>
      </c>
      <c r="C696" s="104" t="s">
        <v>4600</v>
      </c>
      <c r="D696" s="105" t="s">
        <v>4601</v>
      </c>
      <c r="E696" s="106" t="s">
        <v>1750</v>
      </c>
      <c r="F696" s="107" t="s">
        <v>1751</v>
      </c>
      <c r="G696" s="106"/>
      <c r="H696" s="106"/>
      <c r="I696" s="108">
        <v>44490</v>
      </c>
      <c r="J696" s="102">
        <v>4</v>
      </c>
      <c r="K696" s="109">
        <v>1</v>
      </c>
    </row>
    <row r="697" spans="1:11" x14ac:dyDescent="0.25">
      <c r="A697" s="102">
        <v>700</v>
      </c>
      <c r="B697" s="103">
        <v>43836</v>
      </c>
      <c r="C697" s="104" t="s">
        <v>4600</v>
      </c>
      <c r="D697" s="105" t="s">
        <v>4601</v>
      </c>
      <c r="E697" s="106" t="s">
        <v>1764</v>
      </c>
      <c r="F697" s="107" t="s">
        <v>1765</v>
      </c>
      <c r="G697" s="106"/>
      <c r="H697" s="106"/>
      <c r="I697" s="108">
        <v>43831</v>
      </c>
      <c r="J697" s="102">
        <v>2</v>
      </c>
      <c r="K697" s="109">
        <v>1</v>
      </c>
    </row>
    <row r="698" spans="1:11" x14ac:dyDescent="0.25">
      <c r="A698" s="102">
        <v>701</v>
      </c>
      <c r="B698" s="103">
        <v>43836</v>
      </c>
      <c r="C698" s="104" t="s">
        <v>4600</v>
      </c>
      <c r="D698" s="105" t="s">
        <v>4601</v>
      </c>
      <c r="E698" s="106" t="s">
        <v>1785</v>
      </c>
      <c r="F698" s="107" t="s">
        <v>1786</v>
      </c>
      <c r="G698" s="106"/>
      <c r="H698" s="106"/>
      <c r="I698" s="108">
        <v>43831</v>
      </c>
      <c r="J698" s="102">
        <v>1</v>
      </c>
      <c r="K698" s="109">
        <v>1</v>
      </c>
    </row>
    <row r="699" spans="1:11" x14ac:dyDescent="0.25">
      <c r="A699" s="102">
        <v>702</v>
      </c>
      <c r="B699" s="103">
        <v>43836</v>
      </c>
      <c r="C699" s="104" t="s">
        <v>4600</v>
      </c>
      <c r="D699" s="105" t="s">
        <v>4601</v>
      </c>
      <c r="E699" s="106" t="s">
        <v>1797</v>
      </c>
      <c r="F699" s="107" t="s">
        <v>1798</v>
      </c>
      <c r="G699" s="106"/>
      <c r="H699" s="106"/>
      <c r="I699" s="108">
        <v>44591</v>
      </c>
      <c r="J699" s="102">
        <v>1</v>
      </c>
      <c r="K699" s="109">
        <v>1</v>
      </c>
    </row>
    <row r="700" spans="1:11" x14ac:dyDescent="0.25">
      <c r="A700" s="102">
        <v>703</v>
      </c>
      <c r="B700" s="103">
        <v>43836</v>
      </c>
      <c r="C700" s="104" t="s">
        <v>4600</v>
      </c>
      <c r="D700" s="105" t="s">
        <v>4601</v>
      </c>
      <c r="E700" s="106" t="s">
        <v>1801</v>
      </c>
      <c r="F700" s="107" t="s">
        <v>1802</v>
      </c>
      <c r="G700" s="106"/>
      <c r="H700" s="106"/>
      <c r="I700" s="108">
        <v>44197</v>
      </c>
      <c r="J700" s="102">
        <v>3</v>
      </c>
      <c r="K700" s="109">
        <v>1</v>
      </c>
    </row>
    <row r="701" spans="1:11" x14ac:dyDescent="0.25">
      <c r="A701" s="102">
        <v>704</v>
      </c>
      <c r="B701" s="103">
        <v>43836</v>
      </c>
      <c r="C701" s="104" t="s">
        <v>4600</v>
      </c>
      <c r="D701" s="105" t="s">
        <v>4601</v>
      </c>
      <c r="E701" s="106" t="s">
        <v>1927</v>
      </c>
      <c r="F701" s="107" t="s">
        <v>1928</v>
      </c>
      <c r="G701" s="106"/>
      <c r="H701" s="106"/>
      <c r="I701" s="108">
        <v>44439</v>
      </c>
      <c r="J701" s="102">
        <v>18</v>
      </c>
      <c r="K701" s="109">
        <v>8</v>
      </c>
    </row>
    <row r="702" spans="1:11" x14ac:dyDescent="0.25">
      <c r="A702" s="102">
        <v>705</v>
      </c>
      <c r="B702" s="103">
        <v>43836</v>
      </c>
      <c r="C702" s="104" t="s">
        <v>4600</v>
      </c>
      <c r="D702" s="105" t="s">
        <v>4601</v>
      </c>
      <c r="E702" s="106" t="s">
        <v>1927</v>
      </c>
      <c r="F702" s="107" t="s">
        <v>1928</v>
      </c>
      <c r="G702" s="106"/>
      <c r="H702" s="106"/>
      <c r="I702" s="108">
        <v>44439</v>
      </c>
      <c r="J702" s="102">
        <v>0.25</v>
      </c>
      <c r="K702" s="109">
        <v>8</v>
      </c>
    </row>
    <row r="703" spans="1:11" x14ac:dyDescent="0.25">
      <c r="A703" s="102">
        <v>706</v>
      </c>
      <c r="B703" s="103">
        <v>43836</v>
      </c>
      <c r="C703" s="104" t="s">
        <v>4600</v>
      </c>
      <c r="D703" s="105" t="s">
        <v>4601</v>
      </c>
      <c r="E703" s="106" t="s">
        <v>1937</v>
      </c>
      <c r="F703" s="107" t="s">
        <v>1938</v>
      </c>
      <c r="G703" s="106"/>
      <c r="H703" s="106"/>
      <c r="I703" s="108">
        <v>44256</v>
      </c>
      <c r="J703" s="102">
        <v>0.88</v>
      </c>
      <c r="K703" s="109">
        <v>1</v>
      </c>
    </row>
    <row r="704" spans="1:11" x14ac:dyDescent="0.25">
      <c r="A704" s="102">
        <v>707</v>
      </c>
      <c r="B704" s="103">
        <v>43836</v>
      </c>
      <c r="C704" s="104" t="s">
        <v>4600</v>
      </c>
      <c r="D704" s="105" t="s">
        <v>4601</v>
      </c>
      <c r="E704" s="106" t="s">
        <v>1943</v>
      </c>
      <c r="F704" s="107" t="s">
        <v>1944</v>
      </c>
      <c r="G704" s="106"/>
      <c r="H704" s="106"/>
      <c r="I704" s="108">
        <v>44195</v>
      </c>
      <c r="J704" s="102">
        <v>1</v>
      </c>
      <c r="K704" s="109">
        <v>1</v>
      </c>
    </row>
    <row r="705" spans="1:11" x14ac:dyDescent="0.25">
      <c r="A705" s="102">
        <v>708</v>
      </c>
      <c r="B705" s="103">
        <v>43836</v>
      </c>
      <c r="C705" s="104" t="s">
        <v>4600</v>
      </c>
      <c r="D705" s="105" t="s">
        <v>4601</v>
      </c>
      <c r="E705" s="106" t="s">
        <v>1953</v>
      </c>
      <c r="F705" s="107" t="s">
        <v>1954</v>
      </c>
      <c r="G705" s="106"/>
      <c r="H705" s="106"/>
      <c r="I705" s="108">
        <v>44195</v>
      </c>
      <c r="J705" s="102">
        <v>1</v>
      </c>
      <c r="K705" s="109">
        <v>1</v>
      </c>
    </row>
    <row r="706" spans="1:11" x14ac:dyDescent="0.25">
      <c r="A706" s="102">
        <v>709</v>
      </c>
      <c r="B706" s="103">
        <v>43836</v>
      </c>
      <c r="C706" s="104" t="s">
        <v>4600</v>
      </c>
      <c r="D706" s="105" t="s">
        <v>4601</v>
      </c>
      <c r="E706" s="106" t="s">
        <v>2041</v>
      </c>
      <c r="F706" s="107" t="s">
        <v>2042</v>
      </c>
      <c r="G706" s="106"/>
      <c r="H706" s="106"/>
      <c r="I706" s="108">
        <v>43831</v>
      </c>
      <c r="J706" s="102">
        <v>0.73</v>
      </c>
      <c r="K706" s="109">
        <v>1</v>
      </c>
    </row>
    <row r="707" spans="1:11" x14ac:dyDescent="0.25">
      <c r="A707" s="102">
        <v>710</v>
      </c>
      <c r="B707" s="103">
        <v>43836</v>
      </c>
      <c r="C707" s="104" t="s">
        <v>4600</v>
      </c>
      <c r="D707" s="105" t="s">
        <v>4601</v>
      </c>
      <c r="E707" s="106" t="s">
        <v>2063</v>
      </c>
      <c r="F707" s="107" t="s">
        <v>4608</v>
      </c>
      <c r="G707" s="106"/>
      <c r="H707" s="106"/>
      <c r="I707" s="108">
        <v>43831</v>
      </c>
      <c r="J707" s="102">
        <v>4</v>
      </c>
      <c r="K707" s="109">
        <v>1</v>
      </c>
    </row>
    <row r="708" spans="1:11" x14ac:dyDescent="0.25">
      <c r="A708" s="102">
        <v>711</v>
      </c>
      <c r="B708" s="103">
        <v>43836</v>
      </c>
      <c r="C708" s="104" t="s">
        <v>4600</v>
      </c>
      <c r="D708" s="105" t="s">
        <v>4601</v>
      </c>
      <c r="E708" s="106" t="s">
        <v>2065</v>
      </c>
      <c r="F708" s="107" t="s">
        <v>2066</v>
      </c>
      <c r="G708" s="106"/>
      <c r="H708" s="106"/>
      <c r="I708" s="108">
        <v>43831</v>
      </c>
      <c r="J708" s="102">
        <v>2</v>
      </c>
      <c r="K708" s="109">
        <v>1</v>
      </c>
    </row>
    <row r="709" spans="1:11" x14ac:dyDescent="0.25">
      <c r="A709" s="102">
        <v>712</v>
      </c>
      <c r="B709" s="103">
        <v>43836</v>
      </c>
      <c r="C709" s="104" t="s">
        <v>4600</v>
      </c>
      <c r="D709" s="105" t="s">
        <v>4601</v>
      </c>
      <c r="E709" s="106" t="s">
        <v>2067</v>
      </c>
      <c r="F709" s="107" t="s">
        <v>2068</v>
      </c>
      <c r="G709" s="106"/>
      <c r="H709" s="106"/>
      <c r="I709" s="108">
        <v>44317</v>
      </c>
      <c r="J709" s="102">
        <v>1</v>
      </c>
      <c r="K709" s="109">
        <v>1</v>
      </c>
    </row>
    <row r="710" spans="1:11" x14ac:dyDescent="0.25">
      <c r="A710" s="102">
        <v>713</v>
      </c>
      <c r="B710" s="103">
        <v>43836</v>
      </c>
      <c r="C710" s="104" t="s">
        <v>4600</v>
      </c>
      <c r="D710" s="105" t="s">
        <v>4601</v>
      </c>
      <c r="E710" s="106" t="s">
        <v>2091</v>
      </c>
      <c r="F710" s="107" t="s">
        <v>2092</v>
      </c>
      <c r="G710" s="106"/>
      <c r="H710" s="106"/>
      <c r="I710" s="108">
        <v>44469</v>
      </c>
      <c r="J710" s="102">
        <v>0.63</v>
      </c>
      <c r="K710" s="109">
        <v>1</v>
      </c>
    </row>
    <row r="711" spans="1:11" x14ac:dyDescent="0.25">
      <c r="A711" s="102">
        <v>714</v>
      </c>
      <c r="B711" s="103">
        <v>43836</v>
      </c>
      <c r="C711" s="104" t="s">
        <v>4600</v>
      </c>
      <c r="D711" s="105" t="s">
        <v>4601</v>
      </c>
      <c r="E711" s="106" t="s">
        <v>2093</v>
      </c>
      <c r="F711" s="107" t="s">
        <v>2094</v>
      </c>
      <c r="G711" s="106"/>
      <c r="H711" s="106"/>
      <c r="I711" s="108">
        <v>44105</v>
      </c>
      <c r="J711" s="102">
        <v>2</v>
      </c>
      <c r="K711" s="109">
        <v>1</v>
      </c>
    </row>
    <row r="712" spans="1:11" x14ac:dyDescent="0.25">
      <c r="A712" s="102">
        <v>715</v>
      </c>
      <c r="B712" s="103">
        <v>43836</v>
      </c>
      <c r="C712" s="104" t="s">
        <v>4600</v>
      </c>
      <c r="D712" s="105" t="s">
        <v>4601</v>
      </c>
      <c r="E712" s="106" t="s">
        <v>2191</v>
      </c>
      <c r="F712" s="107" t="s">
        <v>2192</v>
      </c>
      <c r="G712" s="106"/>
      <c r="H712" s="106"/>
      <c r="I712" s="108">
        <v>44438</v>
      </c>
      <c r="J712" s="102">
        <v>1</v>
      </c>
      <c r="K712" s="109">
        <v>1</v>
      </c>
    </row>
    <row r="713" spans="1:11" x14ac:dyDescent="0.25">
      <c r="A713" s="102">
        <v>716</v>
      </c>
      <c r="B713" s="103">
        <v>43836</v>
      </c>
      <c r="C713" s="104" t="s">
        <v>4600</v>
      </c>
      <c r="D713" s="105" t="s">
        <v>4601</v>
      </c>
      <c r="E713" s="106" t="s">
        <v>2195</v>
      </c>
      <c r="F713" s="107" t="s">
        <v>2196</v>
      </c>
      <c r="G713" s="106"/>
      <c r="H713" s="106"/>
      <c r="I713" s="108">
        <v>44012</v>
      </c>
      <c r="J713" s="102">
        <v>1</v>
      </c>
      <c r="K713" s="109">
        <v>1</v>
      </c>
    </row>
    <row r="714" spans="1:11" x14ac:dyDescent="0.25">
      <c r="A714" s="102">
        <v>717</v>
      </c>
      <c r="B714" s="103">
        <v>43836</v>
      </c>
      <c r="C714" s="104" t="s">
        <v>4600</v>
      </c>
      <c r="D714" s="105" t="s">
        <v>4601</v>
      </c>
      <c r="E714" s="106" t="s">
        <v>2207</v>
      </c>
      <c r="F714" s="107" t="s">
        <v>2208</v>
      </c>
      <c r="G714" s="106"/>
      <c r="H714" s="106"/>
      <c r="I714" s="108">
        <v>44316</v>
      </c>
      <c r="J714" s="102">
        <v>3</v>
      </c>
      <c r="K714" s="109">
        <v>3.79</v>
      </c>
    </row>
    <row r="715" spans="1:11" x14ac:dyDescent="0.25">
      <c r="A715" s="102">
        <v>718</v>
      </c>
      <c r="B715" s="103">
        <v>43836</v>
      </c>
      <c r="C715" s="104" t="s">
        <v>4600</v>
      </c>
      <c r="D715" s="105" t="s">
        <v>4601</v>
      </c>
      <c r="E715" s="106" t="s">
        <v>2211</v>
      </c>
      <c r="F715" s="107" t="s">
        <v>2212</v>
      </c>
      <c r="G715" s="106"/>
      <c r="H715" s="106"/>
      <c r="I715" s="108">
        <v>44347</v>
      </c>
      <c r="J715" s="102">
        <v>300</v>
      </c>
      <c r="K715" s="109">
        <v>10.65</v>
      </c>
    </row>
    <row r="716" spans="1:11" x14ac:dyDescent="0.25">
      <c r="A716" s="102">
        <v>719</v>
      </c>
      <c r="B716" s="103">
        <v>43836</v>
      </c>
      <c r="C716" s="104" t="s">
        <v>4600</v>
      </c>
      <c r="D716" s="105" t="s">
        <v>4601</v>
      </c>
      <c r="E716" s="106" t="s">
        <v>2215</v>
      </c>
      <c r="F716" s="107" t="s">
        <v>2216</v>
      </c>
      <c r="G716" s="106"/>
      <c r="H716" s="106"/>
      <c r="I716" s="108">
        <v>43981</v>
      </c>
      <c r="J716" s="102">
        <v>12</v>
      </c>
      <c r="K716" s="109">
        <v>22.5</v>
      </c>
    </row>
    <row r="717" spans="1:11" x14ac:dyDescent="0.25">
      <c r="A717" s="102">
        <v>720</v>
      </c>
      <c r="B717" s="103">
        <v>43836</v>
      </c>
      <c r="C717" s="104" t="s">
        <v>4600</v>
      </c>
      <c r="D717" s="105" t="s">
        <v>4601</v>
      </c>
      <c r="E717" s="106" t="s">
        <v>2215</v>
      </c>
      <c r="F717" s="107" t="s">
        <v>2216</v>
      </c>
      <c r="G717" s="106"/>
      <c r="H717" s="106"/>
      <c r="I717" s="108">
        <v>43981</v>
      </c>
      <c r="J717" s="102">
        <v>0.42</v>
      </c>
      <c r="K717" s="109">
        <v>22.5</v>
      </c>
    </row>
    <row r="718" spans="1:11" x14ac:dyDescent="0.25">
      <c r="A718" s="102">
        <v>721</v>
      </c>
      <c r="B718" s="103">
        <v>43836</v>
      </c>
      <c r="C718" s="104" t="s">
        <v>4600</v>
      </c>
      <c r="D718" s="105" t="s">
        <v>4601</v>
      </c>
      <c r="E718" s="106" t="s">
        <v>2217</v>
      </c>
      <c r="F718" s="107" t="s">
        <v>2218</v>
      </c>
      <c r="G718" s="106"/>
      <c r="H718" s="106"/>
      <c r="I718" s="108">
        <v>44020</v>
      </c>
      <c r="J718" s="102">
        <v>54</v>
      </c>
      <c r="K718" s="109">
        <v>1</v>
      </c>
    </row>
    <row r="719" spans="1:11" x14ac:dyDescent="0.25">
      <c r="A719" s="102">
        <v>722</v>
      </c>
      <c r="B719" s="103">
        <v>43836</v>
      </c>
      <c r="C719" s="104" t="s">
        <v>4600</v>
      </c>
      <c r="D719" s="105" t="s">
        <v>4601</v>
      </c>
      <c r="E719" s="106" t="s">
        <v>2217</v>
      </c>
      <c r="F719" s="107" t="s">
        <v>2218</v>
      </c>
      <c r="G719" s="106"/>
      <c r="H719" s="106"/>
      <c r="I719" s="108">
        <v>44020</v>
      </c>
      <c r="J719" s="102">
        <v>97</v>
      </c>
      <c r="K719" s="109">
        <v>1</v>
      </c>
    </row>
    <row r="720" spans="1:11" x14ac:dyDescent="0.25">
      <c r="A720" s="102">
        <v>723</v>
      </c>
      <c r="B720" s="103">
        <v>43836</v>
      </c>
      <c r="C720" s="104" t="s">
        <v>4600</v>
      </c>
      <c r="D720" s="105" t="s">
        <v>4601</v>
      </c>
      <c r="E720" s="106" t="s">
        <v>2223</v>
      </c>
      <c r="F720" s="107" t="s">
        <v>2224</v>
      </c>
      <c r="G720" s="106"/>
      <c r="H720" s="106"/>
      <c r="I720" s="108">
        <v>43831</v>
      </c>
      <c r="J720" s="102">
        <v>18.5</v>
      </c>
      <c r="K720" s="109">
        <v>2.99</v>
      </c>
    </row>
    <row r="721" spans="1:11" x14ac:dyDescent="0.25">
      <c r="A721" s="102">
        <v>724</v>
      </c>
      <c r="B721" s="103">
        <v>43836</v>
      </c>
      <c r="C721" s="104" t="s">
        <v>4600</v>
      </c>
      <c r="D721" s="105" t="s">
        <v>4601</v>
      </c>
      <c r="E721" s="106" t="s">
        <v>2227</v>
      </c>
      <c r="F721" s="107" t="s">
        <v>2228</v>
      </c>
      <c r="G721" s="106"/>
      <c r="H721" s="106"/>
      <c r="I721" s="108">
        <v>43830</v>
      </c>
      <c r="J721" s="102">
        <v>48</v>
      </c>
      <c r="K721" s="109">
        <v>23.95</v>
      </c>
    </row>
    <row r="722" spans="1:11" x14ac:dyDescent="0.25">
      <c r="A722" s="102">
        <v>725</v>
      </c>
      <c r="B722" s="103">
        <v>43836</v>
      </c>
      <c r="C722" s="104" t="s">
        <v>4600</v>
      </c>
      <c r="D722" s="105" t="s">
        <v>4601</v>
      </c>
      <c r="E722" s="106" t="s">
        <v>2227</v>
      </c>
      <c r="F722" s="107" t="s">
        <v>2228</v>
      </c>
      <c r="G722" s="106"/>
      <c r="H722" s="106"/>
      <c r="I722" s="108">
        <v>43831</v>
      </c>
      <c r="J722" s="102">
        <v>47</v>
      </c>
      <c r="K722" s="109">
        <v>23.95</v>
      </c>
    </row>
    <row r="723" spans="1:11" x14ac:dyDescent="0.25">
      <c r="A723" s="102">
        <v>726</v>
      </c>
      <c r="B723" s="103">
        <v>43836</v>
      </c>
      <c r="C723" s="104" t="s">
        <v>4600</v>
      </c>
      <c r="D723" s="105" t="s">
        <v>4601</v>
      </c>
      <c r="E723" s="106" t="s">
        <v>2229</v>
      </c>
      <c r="F723" s="107" t="s">
        <v>2230</v>
      </c>
      <c r="G723" s="106"/>
      <c r="H723" s="106"/>
      <c r="I723" s="108">
        <v>43830</v>
      </c>
      <c r="J723" s="102">
        <v>52</v>
      </c>
      <c r="K723" s="109">
        <v>3.39</v>
      </c>
    </row>
    <row r="724" spans="1:11" x14ac:dyDescent="0.25">
      <c r="A724" s="102">
        <v>727</v>
      </c>
      <c r="B724" s="103">
        <v>43836</v>
      </c>
      <c r="C724" s="104" t="s">
        <v>4600</v>
      </c>
      <c r="D724" s="105" t="s">
        <v>4601</v>
      </c>
      <c r="E724" s="106" t="s">
        <v>2229</v>
      </c>
      <c r="F724" s="107" t="s">
        <v>2230</v>
      </c>
      <c r="G724" s="106"/>
      <c r="H724" s="106"/>
      <c r="I724" s="108">
        <v>43830</v>
      </c>
      <c r="J724" s="102">
        <v>36</v>
      </c>
      <c r="K724" s="109">
        <v>3.39</v>
      </c>
    </row>
    <row r="725" spans="1:11" x14ac:dyDescent="0.25">
      <c r="A725" s="102">
        <v>728</v>
      </c>
      <c r="B725" s="103">
        <v>43836</v>
      </c>
      <c r="C725" s="104" t="s">
        <v>4600</v>
      </c>
      <c r="D725" s="105" t="s">
        <v>4601</v>
      </c>
      <c r="E725" s="106" t="s">
        <v>2229</v>
      </c>
      <c r="F725" s="107" t="s">
        <v>2230</v>
      </c>
      <c r="G725" s="106"/>
      <c r="H725" s="106"/>
      <c r="I725" s="108">
        <v>43831</v>
      </c>
      <c r="J725" s="102">
        <v>13.5</v>
      </c>
      <c r="K725" s="109">
        <v>3.39</v>
      </c>
    </row>
    <row r="726" spans="1:11" x14ac:dyDescent="0.25">
      <c r="A726" s="102">
        <v>729</v>
      </c>
      <c r="B726" s="103">
        <v>43836</v>
      </c>
      <c r="C726" s="104" t="s">
        <v>4600</v>
      </c>
      <c r="D726" s="105" t="s">
        <v>4601</v>
      </c>
      <c r="E726" s="106" t="s">
        <v>2243</v>
      </c>
      <c r="F726" s="107" t="s">
        <v>2244</v>
      </c>
      <c r="G726" s="106"/>
      <c r="H726" s="106"/>
      <c r="I726" s="108">
        <v>44255</v>
      </c>
      <c r="J726" s="102">
        <v>1</v>
      </c>
      <c r="K726" s="109">
        <v>1</v>
      </c>
    </row>
    <row r="727" spans="1:11" x14ac:dyDescent="0.25">
      <c r="A727" s="102">
        <v>730</v>
      </c>
      <c r="B727" s="103">
        <v>43836</v>
      </c>
      <c r="C727" s="104" t="s">
        <v>4600</v>
      </c>
      <c r="D727" s="105" t="s">
        <v>4601</v>
      </c>
      <c r="E727" s="106" t="s">
        <v>2245</v>
      </c>
      <c r="F727" s="107" t="s">
        <v>2246</v>
      </c>
      <c r="G727" s="106"/>
      <c r="H727" s="106"/>
      <c r="I727" s="108">
        <v>43833</v>
      </c>
      <c r="J727" s="102">
        <v>100</v>
      </c>
      <c r="K727" s="109">
        <v>16.02</v>
      </c>
    </row>
    <row r="728" spans="1:11" x14ac:dyDescent="0.25">
      <c r="A728" s="102">
        <v>731</v>
      </c>
      <c r="B728" s="103">
        <v>43836</v>
      </c>
      <c r="C728" s="104" t="s">
        <v>4600</v>
      </c>
      <c r="D728" s="105" t="s">
        <v>4601</v>
      </c>
      <c r="E728" s="106" t="s">
        <v>2247</v>
      </c>
      <c r="F728" s="107" t="s">
        <v>2248</v>
      </c>
      <c r="G728" s="106"/>
      <c r="H728" s="106"/>
      <c r="I728" s="108">
        <v>43833</v>
      </c>
      <c r="J728" s="102">
        <v>225</v>
      </c>
      <c r="K728" s="109">
        <v>14.7</v>
      </c>
    </row>
    <row r="729" spans="1:11" x14ac:dyDescent="0.25">
      <c r="A729" s="102">
        <v>732</v>
      </c>
      <c r="B729" s="103">
        <v>43836</v>
      </c>
      <c r="C729" s="104" t="s">
        <v>4600</v>
      </c>
      <c r="D729" s="105" t="s">
        <v>4601</v>
      </c>
      <c r="E729" s="106" t="s">
        <v>2249</v>
      </c>
      <c r="F729" s="107" t="s">
        <v>2250</v>
      </c>
      <c r="G729" s="106"/>
      <c r="H729" s="106"/>
      <c r="I729" s="108">
        <v>43833</v>
      </c>
      <c r="J729" s="102">
        <v>100</v>
      </c>
      <c r="K729" s="109">
        <v>10.68</v>
      </c>
    </row>
    <row r="730" spans="1:11" x14ac:dyDescent="0.25">
      <c r="A730" s="102">
        <v>733</v>
      </c>
      <c r="B730" s="103">
        <v>43836</v>
      </c>
      <c r="C730" s="104" t="s">
        <v>4600</v>
      </c>
      <c r="D730" s="105" t="s">
        <v>4601</v>
      </c>
      <c r="E730" s="106" t="s">
        <v>2249</v>
      </c>
      <c r="F730" s="107" t="s">
        <v>2250</v>
      </c>
      <c r="G730" s="106"/>
      <c r="H730" s="106"/>
      <c r="I730" s="108">
        <v>43833</v>
      </c>
      <c r="J730" s="102">
        <v>25</v>
      </c>
      <c r="K730" s="109">
        <v>10.68</v>
      </c>
    </row>
    <row r="731" spans="1:11" x14ac:dyDescent="0.25">
      <c r="A731" s="102">
        <v>734</v>
      </c>
      <c r="B731" s="103">
        <v>43836</v>
      </c>
      <c r="C731" s="104" t="s">
        <v>4600</v>
      </c>
      <c r="D731" s="105" t="s">
        <v>4601</v>
      </c>
      <c r="E731" s="106" t="s">
        <v>2251</v>
      </c>
      <c r="F731" s="107" t="s">
        <v>2252</v>
      </c>
      <c r="G731" s="106"/>
      <c r="H731" s="106"/>
      <c r="I731" s="108">
        <v>43833</v>
      </c>
      <c r="J731" s="102">
        <v>99</v>
      </c>
      <c r="K731" s="109">
        <v>9.3699999999999992</v>
      </c>
    </row>
    <row r="732" spans="1:11" x14ac:dyDescent="0.25">
      <c r="A732" s="102">
        <v>735</v>
      </c>
      <c r="B732" s="103">
        <v>43836</v>
      </c>
      <c r="C732" s="104" t="s">
        <v>4600</v>
      </c>
      <c r="D732" s="105" t="s">
        <v>4601</v>
      </c>
      <c r="E732" s="106" t="s">
        <v>2253</v>
      </c>
      <c r="F732" s="107" t="s">
        <v>2254</v>
      </c>
      <c r="G732" s="106"/>
      <c r="H732" s="106"/>
      <c r="I732" s="108">
        <v>43833</v>
      </c>
      <c r="J732" s="102">
        <v>97</v>
      </c>
      <c r="K732" s="109">
        <v>15.19</v>
      </c>
    </row>
    <row r="733" spans="1:11" x14ac:dyDescent="0.25">
      <c r="A733" s="102">
        <v>736</v>
      </c>
      <c r="B733" s="103">
        <v>43836</v>
      </c>
      <c r="C733" s="104" t="s">
        <v>4600</v>
      </c>
      <c r="D733" s="105" t="s">
        <v>4601</v>
      </c>
      <c r="E733" s="106" t="s">
        <v>2255</v>
      </c>
      <c r="F733" s="107" t="s">
        <v>2256</v>
      </c>
      <c r="G733" s="106"/>
      <c r="H733" s="106"/>
      <c r="I733" s="108">
        <v>43833</v>
      </c>
      <c r="J733" s="102">
        <v>200</v>
      </c>
      <c r="K733" s="109">
        <v>6.32</v>
      </c>
    </row>
    <row r="734" spans="1:11" x14ac:dyDescent="0.25">
      <c r="A734" s="102">
        <v>737</v>
      </c>
      <c r="B734" s="103">
        <v>43836</v>
      </c>
      <c r="C734" s="104" t="s">
        <v>4600</v>
      </c>
      <c r="D734" s="105" t="s">
        <v>4601</v>
      </c>
      <c r="E734" s="106" t="s">
        <v>2259</v>
      </c>
      <c r="F734" s="107" t="s">
        <v>2260</v>
      </c>
      <c r="G734" s="106"/>
      <c r="H734" s="106"/>
      <c r="I734" s="108">
        <v>44165</v>
      </c>
      <c r="J734" s="102">
        <v>20</v>
      </c>
      <c r="K734" s="109">
        <v>54.95</v>
      </c>
    </row>
    <row r="735" spans="1:11" x14ac:dyDescent="0.25">
      <c r="A735" s="102">
        <v>738</v>
      </c>
      <c r="B735" s="103">
        <v>43836</v>
      </c>
      <c r="C735" s="104" t="s">
        <v>4600</v>
      </c>
      <c r="D735" s="105" t="s">
        <v>4601</v>
      </c>
      <c r="E735" s="106" t="s">
        <v>2261</v>
      </c>
      <c r="F735" s="107" t="s">
        <v>2262</v>
      </c>
      <c r="G735" s="106"/>
      <c r="H735" s="106"/>
      <c r="I735" s="108">
        <v>44195</v>
      </c>
      <c r="J735" s="102">
        <v>9</v>
      </c>
      <c r="K735" s="109">
        <v>53.95</v>
      </c>
    </row>
    <row r="736" spans="1:11" x14ac:dyDescent="0.25">
      <c r="A736" s="102">
        <v>739</v>
      </c>
      <c r="B736" s="103">
        <v>43836</v>
      </c>
      <c r="C736" s="104" t="s">
        <v>4600</v>
      </c>
      <c r="D736" s="105" t="s">
        <v>4601</v>
      </c>
      <c r="E736" s="106" t="s">
        <v>2263</v>
      </c>
      <c r="F736" s="107" t="s">
        <v>2264</v>
      </c>
      <c r="G736" s="106"/>
      <c r="H736" s="106"/>
      <c r="I736" s="108">
        <v>44226</v>
      </c>
      <c r="J736" s="102">
        <v>102</v>
      </c>
      <c r="K736" s="109">
        <v>30.95</v>
      </c>
    </row>
    <row r="737" spans="1:11" x14ac:dyDescent="0.25">
      <c r="A737" s="102">
        <v>740</v>
      </c>
      <c r="B737" s="103">
        <v>43836</v>
      </c>
      <c r="C737" s="104" t="s">
        <v>4600</v>
      </c>
      <c r="D737" s="105" t="s">
        <v>4601</v>
      </c>
      <c r="E737" s="106" t="s">
        <v>2263</v>
      </c>
      <c r="F737" s="107" t="s">
        <v>2264</v>
      </c>
      <c r="G737" s="106"/>
      <c r="H737" s="106"/>
      <c r="I737" s="108">
        <v>44227</v>
      </c>
      <c r="J737" s="102">
        <v>288</v>
      </c>
      <c r="K737" s="109">
        <v>30.95</v>
      </c>
    </row>
    <row r="738" spans="1:11" x14ac:dyDescent="0.25">
      <c r="A738" s="102">
        <v>741</v>
      </c>
      <c r="B738" s="103">
        <v>43836</v>
      </c>
      <c r="C738" s="104" t="s">
        <v>4600</v>
      </c>
      <c r="D738" s="105" t="s">
        <v>4601</v>
      </c>
      <c r="E738" s="106" t="s">
        <v>2271</v>
      </c>
      <c r="F738" s="107" t="s">
        <v>2272</v>
      </c>
      <c r="G738" s="106"/>
      <c r="H738" s="106"/>
      <c r="I738" s="108">
        <v>43832</v>
      </c>
      <c r="J738" s="102">
        <v>4</v>
      </c>
      <c r="K738" s="109">
        <v>1</v>
      </c>
    </row>
    <row r="739" spans="1:11" x14ac:dyDescent="0.25">
      <c r="A739" s="102">
        <v>742</v>
      </c>
      <c r="B739" s="103">
        <v>43836</v>
      </c>
      <c r="C739" s="104" t="s">
        <v>4600</v>
      </c>
      <c r="D739" s="105" t="s">
        <v>4601</v>
      </c>
      <c r="E739" s="106" t="s">
        <v>2285</v>
      </c>
      <c r="F739" s="107" t="s">
        <v>2286</v>
      </c>
      <c r="G739" s="106"/>
      <c r="H739" s="106"/>
      <c r="I739" s="108">
        <v>43832</v>
      </c>
      <c r="J739" s="102">
        <v>40</v>
      </c>
      <c r="K739" s="109">
        <v>1</v>
      </c>
    </row>
    <row r="740" spans="1:11" x14ac:dyDescent="0.25">
      <c r="A740" s="102">
        <v>743</v>
      </c>
      <c r="B740" s="103">
        <v>43836</v>
      </c>
      <c r="C740" s="104" t="s">
        <v>4600</v>
      </c>
      <c r="D740" s="105" t="s">
        <v>4601</v>
      </c>
      <c r="E740" s="106" t="s">
        <v>2287</v>
      </c>
      <c r="F740" s="107" t="s">
        <v>2288</v>
      </c>
      <c r="G740" s="106"/>
      <c r="H740" s="106"/>
      <c r="I740" s="108">
        <v>43831</v>
      </c>
      <c r="J740" s="102">
        <v>2</v>
      </c>
      <c r="K740" s="109">
        <v>1</v>
      </c>
    </row>
    <row r="741" spans="1:11" x14ac:dyDescent="0.25">
      <c r="A741" s="102">
        <v>744</v>
      </c>
      <c r="B741" s="103">
        <v>43836</v>
      </c>
      <c r="C741" s="104" t="s">
        <v>4600</v>
      </c>
      <c r="D741" s="105" t="s">
        <v>4601</v>
      </c>
      <c r="E741" s="106" t="s">
        <v>2287</v>
      </c>
      <c r="F741" s="107" t="s">
        <v>2288</v>
      </c>
      <c r="G741" s="106"/>
      <c r="H741" s="106"/>
      <c r="I741" s="108">
        <v>43832</v>
      </c>
      <c r="J741" s="102">
        <v>54</v>
      </c>
      <c r="K741" s="109">
        <v>1</v>
      </c>
    </row>
    <row r="742" spans="1:11" x14ac:dyDescent="0.25">
      <c r="A742" s="102">
        <v>745</v>
      </c>
      <c r="B742" s="103">
        <v>43836</v>
      </c>
      <c r="C742" s="104" t="s">
        <v>4600</v>
      </c>
      <c r="D742" s="105" t="s">
        <v>4601</v>
      </c>
      <c r="E742" s="106" t="s">
        <v>2289</v>
      </c>
      <c r="F742" s="107" t="s">
        <v>2290</v>
      </c>
      <c r="G742" s="106"/>
      <c r="H742" s="106"/>
      <c r="I742" s="108">
        <v>43832</v>
      </c>
      <c r="J742" s="102">
        <v>7</v>
      </c>
      <c r="K742" s="109">
        <v>1</v>
      </c>
    </row>
    <row r="743" spans="1:11" x14ac:dyDescent="0.25">
      <c r="A743" s="102">
        <v>746</v>
      </c>
      <c r="B743" s="103">
        <v>43836</v>
      </c>
      <c r="C743" s="104" t="s">
        <v>4600</v>
      </c>
      <c r="D743" s="105" t="s">
        <v>4601</v>
      </c>
      <c r="E743" s="106" t="s">
        <v>2293</v>
      </c>
      <c r="F743" s="107" t="s">
        <v>2294</v>
      </c>
      <c r="G743" s="106"/>
      <c r="H743" s="106"/>
      <c r="I743" s="108">
        <v>43831</v>
      </c>
      <c r="J743" s="102">
        <v>10</v>
      </c>
      <c r="K743" s="109">
        <v>374.4</v>
      </c>
    </row>
    <row r="744" spans="1:11" x14ac:dyDescent="0.25">
      <c r="A744" s="102">
        <v>747</v>
      </c>
      <c r="B744" s="103">
        <v>43836</v>
      </c>
      <c r="C744" s="104" t="s">
        <v>4600</v>
      </c>
      <c r="D744" s="105" t="s">
        <v>4601</v>
      </c>
      <c r="E744" s="106" t="s">
        <v>2297</v>
      </c>
      <c r="F744" s="107" t="s">
        <v>2298</v>
      </c>
      <c r="G744" s="106"/>
      <c r="H744" s="106"/>
      <c r="I744" s="108">
        <v>43832</v>
      </c>
      <c r="J744" s="102">
        <v>8</v>
      </c>
      <c r="K744" s="109">
        <v>1</v>
      </c>
    </row>
    <row r="745" spans="1:11" x14ac:dyDescent="0.25">
      <c r="A745" s="102">
        <v>748</v>
      </c>
      <c r="B745" s="103">
        <v>43836</v>
      </c>
      <c r="C745" s="104" t="s">
        <v>4600</v>
      </c>
      <c r="D745" s="105" t="s">
        <v>4601</v>
      </c>
      <c r="E745" s="106" t="s">
        <v>2303</v>
      </c>
      <c r="F745" s="107" t="s">
        <v>2304</v>
      </c>
      <c r="G745" s="106"/>
      <c r="H745" s="106"/>
      <c r="I745" s="108">
        <v>43832</v>
      </c>
      <c r="J745" s="102">
        <v>1</v>
      </c>
      <c r="K745" s="109">
        <v>1</v>
      </c>
    </row>
    <row r="746" spans="1:11" x14ac:dyDescent="0.25">
      <c r="A746" s="102">
        <v>749</v>
      </c>
      <c r="B746" s="103">
        <v>43836</v>
      </c>
      <c r="C746" s="104" t="s">
        <v>4600</v>
      </c>
      <c r="D746" s="105" t="s">
        <v>4601</v>
      </c>
      <c r="E746" s="106" t="s">
        <v>2317</v>
      </c>
      <c r="F746" s="107" t="s">
        <v>2318</v>
      </c>
      <c r="G746" s="106"/>
      <c r="H746" s="106"/>
      <c r="I746" s="108">
        <v>43832</v>
      </c>
      <c r="J746" s="102">
        <v>15</v>
      </c>
      <c r="K746" s="109">
        <v>1</v>
      </c>
    </row>
    <row r="747" spans="1:11" x14ac:dyDescent="0.25">
      <c r="A747" s="102">
        <v>750</v>
      </c>
      <c r="B747" s="103">
        <v>43836</v>
      </c>
      <c r="C747" s="104" t="s">
        <v>4600</v>
      </c>
      <c r="D747" s="105" t="s">
        <v>4601</v>
      </c>
      <c r="E747" s="106" t="s">
        <v>2319</v>
      </c>
      <c r="F747" s="107" t="s">
        <v>2320</v>
      </c>
      <c r="G747" s="106"/>
      <c r="H747" s="106"/>
      <c r="I747" s="108">
        <v>43831</v>
      </c>
      <c r="J747" s="102">
        <v>19</v>
      </c>
      <c r="K747" s="109">
        <v>1</v>
      </c>
    </row>
    <row r="748" spans="1:11" x14ac:dyDescent="0.25">
      <c r="A748" s="102">
        <v>751</v>
      </c>
      <c r="B748" s="103">
        <v>43836</v>
      </c>
      <c r="C748" s="104" t="s">
        <v>4600</v>
      </c>
      <c r="D748" s="105" t="s">
        <v>4601</v>
      </c>
      <c r="E748" s="106" t="s">
        <v>2319</v>
      </c>
      <c r="F748" s="107" t="s">
        <v>2320</v>
      </c>
      <c r="G748" s="106"/>
      <c r="H748" s="106"/>
      <c r="I748" s="108">
        <v>43832</v>
      </c>
      <c r="J748" s="102">
        <v>16</v>
      </c>
      <c r="K748" s="109">
        <v>1</v>
      </c>
    </row>
    <row r="749" spans="1:11" x14ac:dyDescent="0.25">
      <c r="A749" s="102">
        <v>752</v>
      </c>
      <c r="B749" s="103">
        <v>43836</v>
      </c>
      <c r="C749" s="104" t="s">
        <v>4600</v>
      </c>
      <c r="D749" s="105" t="s">
        <v>4601</v>
      </c>
      <c r="E749" s="106" t="s">
        <v>2321</v>
      </c>
      <c r="F749" s="107" t="s">
        <v>2322</v>
      </c>
      <c r="G749" s="106"/>
      <c r="H749" s="106"/>
      <c r="I749" s="108">
        <v>43832</v>
      </c>
      <c r="J749" s="102">
        <v>12</v>
      </c>
      <c r="K749" s="109">
        <v>1</v>
      </c>
    </row>
    <row r="750" spans="1:11" x14ac:dyDescent="0.25">
      <c r="A750" s="102">
        <v>753</v>
      </c>
      <c r="B750" s="103">
        <v>43836</v>
      </c>
      <c r="C750" s="104" t="s">
        <v>4600</v>
      </c>
      <c r="D750" s="105" t="s">
        <v>4601</v>
      </c>
      <c r="E750" s="106" t="s">
        <v>2367</v>
      </c>
      <c r="F750" s="107" t="s">
        <v>2368</v>
      </c>
      <c r="G750" s="106"/>
      <c r="H750" s="106"/>
      <c r="I750" s="108">
        <v>44075</v>
      </c>
      <c r="J750" s="102">
        <v>11</v>
      </c>
      <c r="K750" s="109">
        <v>13.29</v>
      </c>
    </row>
    <row r="751" spans="1:11" x14ac:dyDescent="0.25">
      <c r="A751" s="102">
        <v>754</v>
      </c>
      <c r="B751" s="103">
        <v>43836</v>
      </c>
      <c r="C751" s="104" t="s">
        <v>4600</v>
      </c>
      <c r="D751" s="105" t="s">
        <v>4601</v>
      </c>
      <c r="E751" s="106" t="s">
        <v>2367</v>
      </c>
      <c r="F751" s="107" t="s">
        <v>2368</v>
      </c>
      <c r="G751" s="106"/>
      <c r="H751" s="106"/>
      <c r="I751" s="108">
        <v>44075</v>
      </c>
      <c r="J751" s="102">
        <v>0.75</v>
      </c>
      <c r="K751" s="109">
        <v>1</v>
      </c>
    </row>
    <row r="752" spans="1:11" x14ac:dyDescent="0.25">
      <c r="A752" s="102">
        <v>755</v>
      </c>
      <c r="B752" s="103">
        <v>43836</v>
      </c>
      <c r="C752" s="104" t="s">
        <v>4600</v>
      </c>
      <c r="D752" s="105" t="s">
        <v>4601</v>
      </c>
      <c r="E752" s="106" t="s">
        <v>2367</v>
      </c>
      <c r="F752" s="107" t="s">
        <v>2368</v>
      </c>
      <c r="G752" s="106"/>
      <c r="H752" s="106"/>
      <c r="I752" s="108">
        <v>44502</v>
      </c>
      <c r="J752" s="102">
        <v>10</v>
      </c>
      <c r="K752" s="109">
        <v>13.29</v>
      </c>
    </row>
    <row r="753" spans="1:11" x14ac:dyDescent="0.25">
      <c r="A753" s="102">
        <v>756</v>
      </c>
      <c r="B753" s="103">
        <v>43836</v>
      </c>
      <c r="C753" s="104" t="s">
        <v>4600</v>
      </c>
      <c r="D753" s="105" t="s">
        <v>4601</v>
      </c>
      <c r="E753" s="106" t="s">
        <v>2371</v>
      </c>
      <c r="F753" s="107" t="s">
        <v>2372</v>
      </c>
      <c r="G753" s="106"/>
      <c r="H753" s="106"/>
      <c r="I753" s="108">
        <v>44620</v>
      </c>
      <c r="J753" s="102">
        <v>192</v>
      </c>
      <c r="K753" s="109">
        <v>0</v>
      </c>
    </row>
    <row r="754" spans="1:11" x14ac:dyDescent="0.25">
      <c r="A754" s="102">
        <v>757</v>
      </c>
      <c r="B754" s="103">
        <v>43836</v>
      </c>
      <c r="C754" s="104" t="s">
        <v>4600</v>
      </c>
      <c r="D754" s="105" t="s">
        <v>4601</v>
      </c>
      <c r="E754" s="106" t="s">
        <v>2373</v>
      </c>
      <c r="F754" s="107" t="s">
        <v>2374</v>
      </c>
      <c r="G754" s="106"/>
      <c r="H754" s="106"/>
      <c r="I754" s="108">
        <v>44348</v>
      </c>
      <c r="J754" s="102">
        <v>145</v>
      </c>
      <c r="K754" s="109">
        <v>1</v>
      </c>
    </row>
    <row r="755" spans="1:11" x14ac:dyDescent="0.25">
      <c r="A755" s="102">
        <v>758</v>
      </c>
      <c r="B755" s="103">
        <v>43836</v>
      </c>
      <c r="C755" s="104" t="s">
        <v>4600</v>
      </c>
      <c r="D755" s="105" t="s">
        <v>4601</v>
      </c>
      <c r="E755" s="106" t="s">
        <v>2373</v>
      </c>
      <c r="F755" s="107" t="s">
        <v>2374</v>
      </c>
      <c r="G755" s="106"/>
      <c r="H755" s="106"/>
      <c r="I755" s="108">
        <v>44377</v>
      </c>
      <c r="J755" s="102">
        <v>300</v>
      </c>
      <c r="K755" s="109">
        <v>1</v>
      </c>
    </row>
    <row r="756" spans="1:11" x14ac:dyDescent="0.25">
      <c r="A756" s="102">
        <v>759</v>
      </c>
      <c r="B756" s="103">
        <v>43836</v>
      </c>
      <c r="C756" s="104" t="s">
        <v>4600</v>
      </c>
      <c r="D756" s="105" t="s">
        <v>4601</v>
      </c>
      <c r="E756" s="106" t="s">
        <v>2375</v>
      </c>
      <c r="F756" s="107" t="s">
        <v>2376</v>
      </c>
      <c r="G756" s="106"/>
      <c r="H756" s="106"/>
      <c r="I756" s="108">
        <v>44377</v>
      </c>
      <c r="J756" s="102">
        <v>118</v>
      </c>
      <c r="K756" s="109">
        <v>16.5</v>
      </c>
    </row>
    <row r="757" spans="1:11" x14ac:dyDescent="0.25">
      <c r="A757" s="102">
        <v>760</v>
      </c>
      <c r="B757" s="103">
        <v>43836</v>
      </c>
      <c r="C757" s="104" t="s">
        <v>4600</v>
      </c>
      <c r="D757" s="105" t="s">
        <v>4601</v>
      </c>
      <c r="E757" s="106" t="s">
        <v>2375</v>
      </c>
      <c r="F757" s="107" t="s">
        <v>2376</v>
      </c>
      <c r="G757" s="106"/>
      <c r="H757" s="106"/>
      <c r="I757" s="108">
        <v>44499</v>
      </c>
      <c r="J757" s="102">
        <v>140</v>
      </c>
      <c r="K757" s="109">
        <v>16.5</v>
      </c>
    </row>
    <row r="758" spans="1:11" x14ac:dyDescent="0.25">
      <c r="A758" s="102">
        <v>761</v>
      </c>
      <c r="B758" s="103">
        <v>43836</v>
      </c>
      <c r="C758" s="104" t="s">
        <v>4600</v>
      </c>
      <c r="D758" s="105" t="s">
        <v>4601</v>
      </c>
      <c r="E758" s="106" t="s">
        <v>2375</v>
      </c>
      <c r="F758" s="107" t="s">
        <v>2376</v>
      </c>
      <c r="G758" s="106"/>
      <c r="H758" s="106"/>
      <c r="I758" s="108">
        <v>44500</v>
      </c>
      <c r="J758" s="102">
        <v>140</v>
      </c>
      <c r="K758" s="109">
        <v>16.5</v>
      </c>
    </row>
    <row r="759" spans="1:11" x14ac:dyDescent="0.25">
      <c r="A759" s="102">
        <v>762</v>
      </c>
      <c r="B759" s="103">
        <v>43836</v>
      </c>
      <c r="C759" s="104" t="s">
        <v>4600</v>
      </c>
      <c r="D759" s="105" t="s">
        <v>4601</v>
      </c>
      <c r="E759" s="106" t="s">
        <v>2385</v>
      </c>
      <c r="F759" s="107" t="s">
        <v>2386</v>
      </c>
      <c r="G759" s="106"/>
      <c r="H759" s="106"/>
      <c r="I759" s="108">
        <v>44439</v>
      </c>
      <c r="J759" s="102">
        <v>39</v>
      </c>
      <c r="K759" s="109">
        <v>7.35</v>
      </c>
    </row>
    <row r="760" spans="1:11" x14ac:dyDescent="0.25">
      <c r="A760" s="102">
        <v>763</v>
      </c>
      <c r="B760" s="103">
        <v>43836</v>
      </c>
      <c r="C760" s="104" t="s">
        <v>4600</v>
      </c>
      <c r="D760" s="105" t="s">
        <v>4601</v>
      </c>
      <c r="E760" s="106" t="s">
        <v>2385</v>
      </c>
      <c r="F760" s="107" t="s">
        <v>2386</v>
      </c>
      <c r="G760" s="106"/>
      <c r="H760" s="106"/>
      <c r="I760" s="108">
        <v>44470</v>
      </c>
      <c r="J760" s="102">
        <v>36</v>
      </c>
      <c r="K760" s="109">
        <v>7.35</v>
      </c>
    </row>
    <row r="761" spans="1:11" x14ac:dyDescent="0.25">
      <c r="A761" s="102">
        <v>764</v>
      </c>
      <c r="B761" s="103">
        <v>43836</v>
      </c>
      <c r="C761" s="104" t="s">
        <v>4600</v>
      </c>
      <c r="D761" s="105" t="s">
        <v>4601</v>
      </c>
      <c r="E761" s="106" t="s">
        <v>2385</v>
      </c>
      <c r="F761" s="107" t="s">
        <v>2386</v>
      </c>
      <c r="G761" s="106"/>
      <c r="H761" s="106"/>
      <c r="I761" s="108">
        <v>44409</v>
      </c>
      <c r="J761" s="102">
        <v>18</v>
      </c>
      <c r="K761" s="109">
        <v>7.35</v>
      </c>
    </row>
    <row r="762" spans="1:11" x14ac:dyDescent="0.25">
      <c r="A762" s="102">
        <v>765</v>
      </c>
      <c r="B762" s="103">
        <v>43836</v>
      </c>
      <c r="C762" s="104" t="s">
        <v>4600</v>
      </c>
      <c r="D762" s="105" t="s">
        <v>4601</v>
      </c>
      <c r="E762" s="106" t="s">
        <v>2385</v>
      </c>
      <c r="F762" s="107" t="s">
        <v>2386</v>
      </c>
      <c r="G762" s="106"/>
      <c r="H762" s="106"/>
      <c r="I762" s="108">
        <v>44227</v>
      </c>
      <c r="J762" s="102">
        <v>75</v>
      </c>
      <c r="K762" s="109">
        <v>7.35</v>
      </c>
    </row>
    <row r="763" spans="1:11" x14ac:dyDescent="0.25">
      <c r="A763" s="102">
        <v>766</v>
      </c>
      <c r="B763" s="103">
        <v>43836</v>
      </c>
      <c r="C763" s="104" t="s">
        <v>4600</v>
      </c>
      <c r="D763" s="105" t="s">
        <v>4601</v>
      </c>
      <c r="E763" s="106" t="s">
        <v>2385</v>
      </c>
      <c r="F763" s="107" t="s">
        <v>2386</v>
      </c>
      <c r="G763" s="106"/>
      <c r="H763" s="106"/>
      <c r="I763" s="108">
        <v>44502</v>
      </c>
      <c r="J763" s="102">
        <v>15</v>
      </c>
      <c r="K763" s="109">
        <v>7.35</v>
      </c>
    </row>
    <row r="764" spans="1:11" x14ac:dyDescent="0.25">
      <c r="A764" s="102">
        <v>767</v>
      </c>
      <c r="B764" s="103">
        <v>43836</v>
      </c>
      <c r="C764" s="104" t="s">
        <v>4600</v>
      </c>
      <c r="D764" s="105" t="s">
        <v>4601</v>
      </c>
      <c r="E764" s="106" t="s">
        <v>2389</v>
      </c>
      <c r="F764" s="107" t="s">
        <v>2390</v>
      </c>
      <c r="G764" s="106"/>
      <c r="H764" s="106"/>
      <c r="I764" s="108">
        <v>44440</v>
      </c>
      <c r="J764" s="102">
        <v>31</v>
      </c>
      <c r="K764" s="109">
        <v>20.059999999999999</v>
      </c>
    </row>
    <row r="765" spans="1:11" x14ac:dyDescent="0.25">
      <c r="A765" s="102">
        <v>768</v>
      </c>
      <c r="B765" s="103">
        <v>43836</v>
      </c>
      <c r="C765" s="104" t="s">
        <v>4600</v>
      </c>
      <c r="D765" s="105" t="s">
        <v>4601</v>
      </c>
      <c r="E765" s="106" t="s">
        <v>2391</v>
      </c>
      <c r="F765" s="107" t="s">
        <v>2392</v>
      </c>
      <c r="G765" s="106"/>
      <c r="H765" s="106"/>
      <c r="I765" s="108">
        <v>44501</v>
      </c>
      <c r="J765" s="102">
        <v>68</v>
      </c>
      <c r="K765" s="109">
        <v>7.25</v>
      </c>
    </row>
    <row r="766" spans="1:11" x14ac:dyDescent="0.25">
      <c r="A766" s="102">
        <v>769</v>
      </c>
      <c r="B766" s="103">
        <v>43836</v>
      </c>
      <c r="C766" s="104" t="s">
        <v>4600</v>
      </c>
      <c r="D766" s="105" t="s">
        <v>4601</v>
      </c>
      <c r="E766" s="106" t="s">
        <v>2391</v>
      </c>
      <c r="F766" s="107" t="s">
        <v>2392</v>
      </c>
      <c r="G766" s="106"/>
      <c r="H766" s="106"/>
      <c r="I766" s="108">
        <v>44530</v>
      </c>
      <c r="J766" s="102">
        <v>750</v>
      </c>
      <c r="K766" s="109">
        <v>7.25</v>
      </c>
    </row>
    <row r="767" spans="1:11" x14ac:dyDescent="0.25">
      <c r="A767" s="102">
        <v>770</v>
      </c>
      <c r="B767" s="103">
        <v>43836</v>
      </c>
      <c r="C767" s="104" t="s">
        <v>4600</v>
      </c>
      <c r="D767" s="105" t="s">
        <v>4601</v>
      </c>
      <c r="E767" s="106" t="s">
        <v>2393</v>
      </c>
      <c r="F767" s="107" t="s">
        <v>2394</v>
      </c>
      <c r="G767" s="106"/>
      <c r="H767" s="106"/>
      <c r="I767" s="108">
        <v>44469</v>
      </c>
      <c r="J767" s="102">
        <v>17</v>
      </c>
      <c r="K767" s="109">
        <v>1</v>
      </c>
    </row>
    <row r="768" spans="1:11" x14ac:dyDescent="0.25">
      <c r="A768" s="102">
        <v>771</v>
      </c>
      <c r="B768" s="103">
        <v>43836</v>
      </c>
      <c r="C768" s="104" t="s">
        <v>4600</v>
      </c>
      <c r="D768" s="105" t="s">
        <v>4601</v>
      </c>
      <c r="E768" s="106" t="s">
        <v>2393</v>
      </c>
      <c r="F768" s="107" t="s">
        <v>2394</v>
      </c>
      <c r="G768" s="106"/>
      <c r="H768" s="106"/>
      <c r="I768" s="108">
        <v>44469</v>
      </c>
      <c r="J768" s="102">
        <v>0.25</v>
      </c>
      <c r="K768" s="109">
        <v>1</v>
      </c>
    </row>
    <row r="769" spans="1:11" x14ac:dyDescent="0.25">
      <c r="A769" s="102">
        <v>772</v>
      </c>
      <c r="B769" s="103">
        <v>43836</v>
      </c>
      <c r="C769" s="104" t="s">
        <v>4600</v>
      </c>
      <c r="D769" s="105" t="s">
        <v>4601</v>
      </c>
      <c r="E769" s="106" t="s">
        <v>2395</v>
      </c>
      <c r="F769" s="107" t="s">
        <v>2396</v>
      </c>
      <c r="G769" s="106"/>
      <c r="H769" s="106"/>
      <c r="I769" s="108">
        <v>44501</v>
      </c>
      <c r="J769" s="102">
        <v>52</v>
      </c>
      <c r="K769" s="109">
        <v>11.8</v>
      </c>
    </row>
    <row r="770" spans="1:11" x14ac:dyDescent="0.25">
      <c r="A770" s="102">
        <v>773</v>
      </c>
      <c r="B770" s="103">
        <v>43836</v>
      </c>
      <c r="C770" s="104" t="s">
        <v>4600</v>
      </c>
      <c r="D770" s="105" t="s">
        <v>4601</v>
      </c>
      <c r="E770" s="106" t="s">
        <v>2395</v>
      </c>
      <c r="F770" s="107" t="s">
        <v>2396</v>
      </c>
      <c r="G770" s="106"/>
      <c r="H770" s="106"/>
      <c r="I770" s="108">
        <v>44530</v>
      </c>
      <c r="J770" s="102">
        <v>170</v>
      </c>
      <c r="K770" s="109">
        <v>11.8</v>
      </c>
    </row>
    <row r="771" spans="1:11" x14ac:dyDescent="0.25">
      <c r="A771" s="102">
        <v>774</v>
      </c>
      <c r="B771" s="103">
        <v>43836</v>
      </c>
      <c r="C771" s="104" t="s">
        <v>4600</v>
      </c>
      <c r="D771" s="105" t="s">
        <v>4601</v>
      </c>
      <c r="E771" s="106" t="s">
        <v>2397</v>
      </c>
      <c r="F771" s="107" t="s">
        <v>2398</v>
      </c>
      <c r="G771" s="106"/>
      <c r="H771" s="106"/>
      <c r="I771" s="108">
        <v>44438</v>
      </c>
      <c r="J771" s="102">
        <v>44</v>
      </c>
      <c r="K771" s="109">
        <v>14.15</v>
      </c>
    </row>
    <row r="772" spans="1:11" x14ac:dyDescent="0.25">
      <c r="A772" s="102">
        <v>775</v>
      </c>
      <c r="B772" s="103">
        <v>43836</v>
      </c>
      <c r="C772" s="104" t="s">
        <v>4600</v>
      </c>
      <c r="D772" s="105" t="s">
        <v>4601</v>
      </c>
      <c r="E772" s="106" t="s">
        <v>2397</v>
      </c>
      <c r="F772" s="107" t="s">
        <v>2398</v>
      </c>
      <c r="G772" s="106"/>
      <c r="H772" s="106"/>
      <c r="I772" s="108">
        <v>44439</v>
      </c>
      <c r="J772" s="102">
        <v>240</v>
      </c>
      <c r="K772" s="109">
        <v>14.15</v>
      </c>
    </row>
    <row r="773" spans="1:11" x14ac:dyDescent="0.25">
      <c r="A773" s="102">
        <v>776</v>
      </c>
      <c r="B773" s="103">
        <v>43836</v>
      </c>
      <c r="C773" s="104" t="s">
        <v>4600</v>
      </c>
      <c r="D773" s="105" t="s">
        <v>4601</v>
      </c>
      <c r="E773" s="106" t="s">
        <v>2399</v>
      </c>
      <c r="F773" s="107" t="s">
        <v>2400</v>
      </c>
      <c r="G773" s="106"/>
      <c r="H773" s="106"/>
      <c r="I773" s="108">
        <v>44346</v>
      </c>
      <c r="J773" s="102">
        <v>24</v>
      </c>
      <c r="K773" s="109">
        <v>1</v>
      </c>
    </row>
    <row r="774" spans="1:11" x14ac:dyDescent="0.25">
      <c r="A774" s="102">
        <v>777</v>
      </c>
      <c r="B774" s="103">
        <v>43836</v>
      </c>
      <c r="C774" s="104" t="s">
        <v>4600</v>
      </c>
      <c r="D774" s="105" t="s">
        <v>4601</v>
      </c>
      <c r="E774" s="106" t="s">
        <v>2399</v>
      </c>
      <c r="F774" s="107" t="s">
        <v>2400</v>
      </c>
      <c r="G774" s="106"/>
      <c r="H774" s="106"/>
      <c r="I774" s="108">
        <v>44346</v>
      </c>
      <c r="J774" s="102">
        <v>0.75</v>
      </c>
      <c r="K774" s="109">
        <v>1</v>
      </c>
    </row>
    <row r="775" spans="1:11" x14ac:dyDescent="0.25">
      <c r="A775" s="102">
        <v>778</v>
      </c>
      <c r="B775" s="103">
        <v>43836</v>
      </c>
      <c r="C775" s="104" t="s">
        <v>4600</v>
      </c>
      <c r="D775" s="105" t="s">
        <v>4601</v>
      </c>
      <c r="E775" s="106" t="s">
        <v>2405</v>
      </c>
      <c r="F775" s="107" t="s">
        <v>2406</v>
      </c>
      <c r="G775" s="106"/>
      <c r="H775" s="106"/>
      <c r="I775" s="108">
        <v>44440</v>
      </c>
      <c r="J775" s="102">
        <v>24</v>
      </c>
      <c r="K775" s="109">
        <v>15</v>
      </c>
    </row>
    <row r="776" spans="1:11" x14ac:dyDescent="0.25">
      <c r="A776" s="102">
        <v>779</v>
      </c>
      <c r="B776" s="103">
        <v>43836</v>
      </c>
      <c r="C776" s="104" t="s">
        <v>4600</v>
      </c>
      <c r="D776" s="105" t="s">
        <v>4601</v>
      </c>
      <c r="E776" s="106" t="s">
        <v>2405</v>
      </c>
      <c r="F776" s="107" t="s">
        <v>2406</v>
      </c>
      <c r="G776" s="106"/>
      <c r="H776" s="106"/>
      <c r="I776" s="108">
        <v>44440</v>
      </c>
      <c r="J776" s="102">
        <v>0.5</v>
      </c>
      <c r="K776" s="109">
        <v>1</v>
      </c>
    </row>
    <row r="777" spans="1:11" x14ac:dyDescent="0.25">
      <c r="A777" s="102">
        <v>780</v>
      </c>
      <c r="B777" s="103">
        <v>43836</v>
      </c>
      <c r="C777" s="104" t="s">
        <v>4600</v>
      </c>
      <c r="D777" s="105" t="s">
        <v>4601</v>
      </c>
      <c r="E777" s="106" t="s">
        <v>2405</v>
      </c>
      <c r="F777" s="107" t="s">
        <v>2406</v>
      </c>
      <c r="G777" s="106"/>
      <c r="H777" s="106"/>
      <c r="I777" s="108">
        <v>44530</v>
      </c>
      <c r="J777" s="102">
        <v>5</v>
      </c>
      <c r="K777" s="109">
        <v>15</v>
      </c>
    </row>
    <row r="778" spans="1:11" x14ac:dyDescent="0.25">
      <c r="A778" s="102">
        <v>781</v>
      </c>
      <c r="B778" s="103">
        <v>43836</v>
      </c>
      <c r="C778" s="104" t="s">
        <v>4600</v>
      </c>
      <c r="D778" s="105" t="s">
        <v>4601</v>
      </c>
      <c r="E778" s="106" t="s">
        <v>2405</v>
      </c>
      <c r="F778" s="107" t="s">
        <v>2406</v>
      </c>
      <c r="G778" s="106"/>
      <c r="H778" s="106"/>
      <c r="I778" s="108">
        <v>44502</v>
      </c>
      <c r="J778" s="102">
        <v>10</v>
      </c>
      <c r="K778" s="109">
        <v>15</v>
      </c>
    </row>
    <row r="779" spans="1:11" x14ac:dyDescent="0.25">
      <c r="A779" s="102">
        <v>782</v>
      </c>
      <c r="B779" s="103">
        <v>43836</v>
      </c>
      <c r="C779" s="104" t="s">
        <v>4600</v>
      </c>
      <c r="D779" s="105" t="s">
        <v>4601</v>
      </c>
      <c r="E779" s="106" t="s">
        <v>2409</v>
      </c>
      <c r="F779" s="107" t="s">
        <v>2410</v>
      </c>
      <c r="G779" s="106"/>
      <c r="H779" s="106"/>
      <c r="I779" s="108">
        <v>44502</v>
      </c>
      <c r="J779" s="102">
        <v>18</v>
      </c>
      <c r="K779" s="109">
        <v>36.6</v>
      </c>
    </row>
    <row r="780" spans="1:11" x14ac:dyDescent="0.25">
      <c r="A780" s="102">
        <v>783</v>
      </c>
      <c r="B780" s="103">
        <v>43836</v>
      </c>
      <c r="C780" s="104" t="s">
        <v>4600</v>
      </c>
      <c r="D780" s="105" t="s">
        <v>4601</v>
      </c>
      <c r="E780" s="106" t="s">
        <v>2409</v>
      </c>
      <c r="F780" s="107" t="s">
        <v>2410</v>
      </c>
      <c r="G780" s="106"/>
      <c r="H780" s="106"/>
      <c r="I780" s="108">
        <v>44317</v>
      </c>
      <c r="J780" s="102">
        <v>15</v>
      </c>
      <c r="K780" s="109">
        <v>36.6</v>
      </c>
    </row>
    <row r="781" spans="1:11" x14ac:dyDescent="0.25">
      <c r="A781" s="102">
        <v>784</v>
      </c>
      <c r="B781" s="103">
        <v>43836</v>
      </c>
      <c r="C781" s="104" t="s">
        <v>4600</v>
      </c>
      <c r="D781" s="105" t="s">
        <v>4601</v>
      </c>
      <c r="E781" s="106" t="s">
        <v>2411</v>
      </c>
      <c r="F781" s="107" t="s">
        <v>2412</v>
      </c>
      <c r="G781" s="106"/>
      <c r="H781" s="106"/>
      <c r="I781" s="108">
        <v>44530</v>
      </c>
      <c r="J781" s="102">
        <v>48</v>
      </c>
      <c r="K781" s="109">
        <v>32.03</v>
      </c>
    </row>
    <row r="782" spans="1:11" x14ac:dyDescent="0.25">
      <c r="A782" s="102">
        <v>785</v>
      </c>
      <c r="B782" s="103">
        <v>43836</v>
      </c>
      <c r="C782" s="104" t="s">
        <v>4600</v>
      </c>
      <c r="D782" s="105" t="s">
        <v>4601</v>
      </c>
      <c r="E782" s="106" t="s">
        <v>2411</v>
      </c>
      <c r="F782" s="107" t="s">
        <v>2412</v>
      </c>
      <c r="G782" s="106"/>
      <c r="H782" s="106"/>
      <c r="I782" s="108">
        <v>44317</v>
      </c>
      <c r="J782" s="102">
        <v>25</v>
      </c>
      <c r="K782" s="109">
        <v>32.03</v>
      </c>
    </row>
    <row r="783" spans="1:11" x14ac:dyDescent="0.25">
      <c r="A783" s="102">
        <v>786</v>
      </c>
      <c r="B783" s="103">
        <v>43836</v>
      </c>
      <c r="C783" s="104" t="s">
        <v>4600</v>
      </c>
      <c r="D783" s="105" t="s">
        <v>4601</v>
      </c>
      <c r="E783" s="106" t="s">
        <v>2417</v>
      </c>
      <c r="F783" s="107" t="s">
        <v>2418</v>
      </c>
      <c r="G783" s="106"/>
      <c r="H783" s="106"/>
      <c r="I783" s="108">
        <v>44501</v>
      </c>
      <c r="J783" s="102">
        <v>40</v>
      </c>
      <c r="K783" s="109">
        <v>21.5</v>
      </c>
    </row>
    <row r="784" spans="1:11" x14ac:dyDescent="0.25">
      <c r="A784" s="102">
        <v>787</v>
      </c>
      <c r="B784" s="103">
        <v>43836</v>
      </c>
      <c r="C784" s="104" t="s">
        <v>4600</v>
      </c>
      <c r="D784" s="105" t="s">
        <v>4601</v>
      </c>
      <c r="E784" s="106" t="s">
        <v>2419</v>
      </c>
      <c r="F784" s="107" t="s">
        <v>2420</v>
      </c>
      <c r="G784" s="106"/>
      <c r="H784" s="106"/>
      <c r="I784" s="108">
        <v>44074</v>
      </c>
      <c r="J784" s="102">
        <v>57</v>
      </c>
      <c r="K784" s="109">
        <v>19</v>
      </c>
    </row>
    <row r="785" spans="1:11" x14ac:dyDescent="0.25">
      <c r="A785" s="102">
        <v>788</v>
      </c>
      <c r="B785" s="103">
        <v>43836</v>
      </c>
      <c r="C785" s="104" t="s">
        <v>4600</v>
      </c>
      <c r="D785" s="105" t="s">
        <v>4601</v>
      </c>
      <c r="E785" s="106" t="s">
        <v>2419</v>
      </c>
      <c r="F785" s="107" t="s">
        <v>2420</v>
      </c>
      <c r="G785" s="106"/>
      <c r="H785" s="106"/>
      <c r="I785" s="108">
        <v>44470</v>
      </c>
      <c r="J785" s="102">
        <v>50</v>
      </c>
      <c r="K785" s="109">
        <v>12.5</v>
      </c>
    </row>
    <row r="786" spans="1:11" x14ac:dyDescent="0.25">
      <c r="A786" s="102">
        <v>789</v>
      </c>
      <c r="B786" s="103">
        <v>43836</v>
      </c>
      <c r="C786" s="104" t="s">
        <v>4600</v>
      </c>
      <c r="D786" s="105" t="s">
        <v>4601</v>
      </c>
      <c r="E786" s="106" t="s">
        <v>2419</v>
      </c>
      <c r="F786" s="107" t="s">
        <v>2420</v>
      </c>
      <c r="G786" s="106"/>
      <c r="H786" s="106"/>
      <c r="I786" s="108">
        <v>43891</v>
      </c>
      <c r="J786" s="102">
        <v>1</v>
      </c>
      <c r="K786" s="109">
        <v>12.5</v>
      </c>
    </row>
    <row r="787" spans="1:11" x14ac:dyDescent="0.25">
      <c r="A787" s="102">
        <v>790</v>
      </c>
      <c r="B787" s="103">
        <v>43836</v>
      </c>
      <c r="C787" s="104" t="s">
        <v>4600</v>
      </c>
      <c r="D787" s="105" t="s">
        <v>4601</v>
      </c>
      <c r="E787" s="106" t="s">
        <v>2419</v>
      </c>
      <c r="F787" s="107" t="s">
        <v>2420</v>
      </c>
      <c r="G787" s="106"/>
      <c r="H787" s="106"/>
      <c r="I787" s="108">
        <v>43891</v>
      </c>
      <c r="J787" s="102">
        <v>0.83</v>
      </c>
      <c r="K787" s="109">
        <v>1</v>
      </c>
    </row>
    <row r="788" spans="1:11" x14ac:dyDescent="0.25">
      <c r="A788" s="102">
        <v>791</v>
      </c>
      <c r="B788" s="103">
        <v>43836</v>
      </c>
      <c r="C788" s="104" t="s">
        <v>4600</v>
      </c>
      <c r="D788" s="105" t="s">
        <v>4601</v>
      </c>
      <c r="E788" s="106" t="s">
        <v>2419</v>
      </c>
      <c r="F788" s="107" t="s">
        <v>2420</v>
      </c>
      <c r="G788" s="106"/>
      <c r="H788" s="106"/>
      <c r="I788" s="108">
        <v>44044</v>
      </c>
      <c r="J788" s="102">
        <v>16</v>
      </c>
      <c r="K788" s="109">
        <v>1</v>
      </c>
    </row>
    <row r="789" spans="1:11" x14ac:dyDescent="0.25">
      <c r="A789" s="102">
        <v>792</v>
      </c>
      <c r="B789" s="103">
        <v>43836</v>
      </c>
      <c r="C789" s="104" t="s">
        <v>4600</v>
      </c>
      <c r="D789" s="105" t="s">
        <v>4601</v>
      </c>
      <c r="E789" s="106" t="s">
        <v>2425</v>
      </c>
      <c r="F789" s="107" t="s">
        <v>2426</v>
      </c>
      <c r="G789" s="106"/>
      <c r="H789" s="106"/>
      <c r="I789" s="108">
        <v>44440</v>
      </c>
      <c r="J789" s="102">
        <v>14</v>
      </c>
      <c r="K789" s="109">
        <v>16</v>
      </c>
    </row>
    <row r="790" spans="1:11" x14ac:dyDescent="0.25">
      <c r="A790" s="102">
        <v>793</v>
      </c>
      <c r="B790" s="103">
        <v>43836</v>
      </c>
      <c r="C790" s="104" t="s">
        <v>4600</v>
      </c>
      <c r="D790" s="105" t="s">
        <v>4601</v>
      </c>
      <c r="E790" s="106" t="s">
        <v>2431</v>
      </c>
      <c r="F790" s="107" t="s">
        <v>2432</v>
      </c>
      <c r="G790" s="106"/>
      <c r="H790" s="106"/>
      <c r="I790" s="108">
        <v>44773</v>
      </c>
      <c r="J790" s="102">
        <v>89</v>
      </c>
      <c r="K790" s="109">
        <v>2.25</v>
      </c>
    </row>
    <row r="791" spans="1:11" x14ac:dyDescent="0.25">
      <c r="A791" s="102">
        <v>794</v>
      </c>
      <c r="B791" s="103">
        <v>43836</v>
      </c>
      <c r="C791" s="104" t="s">
        <v>4600</v>
      </c>
      <c r="D791" s="105" t="s">
        <v>4601</v>
      </c>
      <c r="E791" s="106" t="s">
        <v>2431</v>
      </c>
      <c r="F791" s="107" t="s">
        <v>2432</v>
      </c>
      <c r="G791" s="106"/>
      <c r="H791" s="106"/>
      <c r="I791" s="108">
        <v>44895</v>
      </c>
      <c r="J791" s="102">
        <v>196</v>
      </c>
      <c r="K791" s="109">
        <v>2.25</v>
      </c>
    </row>
    <row r="792" spans="1:11" x14ac:dyDescent="0.25">
      <c r="A792" s="102">
        <v>795</v>
      </c>
      <c r="B792" s="103">
        <v>43836</v>
      </c>
      <c r="C792" s="104" t="s">
        <v>4600</v>
      </c>
      <c r="D792" s="105" t="s">
        <v>4601</v>
      </c>
      <c r="E792" s="106" t="s">
        <v>2433</v>
      </c>
      <c r="F792" s="107" t="s">
        <v>2434</v>
      </c>
      <c r="G792" s="106"/>
      <c r="H792" s="106"/>
      <c r="I792" s="108">
        <v>44895</v>
      </c>
      <c r="J792" s="102">
        <v>10</v>
      </c>
      <c r="K792" s="109">
        <v>1</v>
      </c>
    </row>
    <row r="793" spans="1:11" x14ac:dyDescent="0.25">
      <c r="A793" s="102">
        <v>796</v>
      </c>
      <c r="B793" s="103">
        <v>43836</v>
      </c>
      <c r="C793" s="104" t="s">
        <v>4600</v>
      </c>
      <c r="D793" s="105" t="s">
        <v>4601</v>
      </c>
      <c r="E793" s="106" t="s">
        <v>2433</v>
      </c>
      <c r="F793" s="107" t="s">
        <v>2434</v>
      </c>
      <c r="G793" s="106"/>
      <c r="H793" s="106"/>
      <c r="I793" s="108">
        <v>44895</v>
      </c>
      <c r="J793" s="102">
        <v>24</v>
      </c>
      <c r="K793" s="109">
        <v>1</v>
      </c>
    </row>
    <row r="794" spans="1:11" x14ac:dyDescent="0.25">
      <c r="A794" s="102">
        <v>797</v>
      </c>
      <c r="B794" s="103">
        <v>43836</v>
      </c>
      <c r="C794" s="104" t="s">
        <v>4600</v>
      </c>
      <c r="D794" s="105" t="s">
        <v>4601</v>
      </c>
      <c r="E794" s="106" t="s">
        <v>2433</v>
      </c>
      <c r="F794" s="107" t="s">
        <v>2434</v>
      </c>
      <c r="G794" s="106"/>
      <c r="H794" s="106"/>
      <c r="I794" s="108">
        <v>44895</v>
      </c>
      <c r="J794" s="102">
        <v>1</v>
      </c>
      <c r="K794" s="109">
        <v>1</v>
      </c>
    </row>
    <row r="795" spans="1:11" x14ac:dyDescent="0.25">
      <c r="A795" s="102">
        <v>798</v>
      </c>
      <c r="B795" s="103">
        <v>43836</v>
      </c>
      <c r="C795" s="104" t="s">
        <v>4600</v>
      </c>
      <c r="D795" s="105" t="s">
        <v>4601</v>
      </c>
      <c r="E795" s="106" t="s">
        <v>2433</v>
      </c>
      <c r="F795" s="107" t="s">
        <v>2434</v>
      </c>
      <c r="G795" s="106"/>
      <c r="H795" s="106"/>
      <c r="I795" s="108">
        <v>44895</v>
      </c>
      <c r="J795" s="102">
        <v>450</v>
      </c>
      <c r="K795" s="109">
        <v>1</v>
      </c>
    </row>
    <row r="796" spans="1:11" x14ac:dyDescent="0.25">
      <c r="A796" s="102">
        <v>799</v>
      </c>
      <c r="B796" s="103">
        <v>43836</v>
      </c>
      <c r="C796" s="104" t="s">
        <v>4600</v>
      </c>
      <c r="D796" s="105" t="s">
        <v>4601</v>
      </c>
      <c r="E796" s="106" t="s">
        <v>2437</v>
      </c>
      <c r="F796" s="107" t="s">
        <v>2438</v>
      </c>
      <c r="G796" s="106"/>
      <c r="H796" s="106"/>
      <c r="I796" s="108">
        <v>43981</v>
      </c>
      <c r="J796" s="102">
        <v>37</v>
      </c>
      <c r="K796" s="109">
        <v>7.49</v>
      </c>
    </row>
    <row r="797" spans="1:11" x14ac:dyDescent="0.25">
      <c r="A797" s="102">
        <v>800</v>
      </c>
      <c r="B797" s="103">
        <v>43836</v>
      </c>
      <c r="C797" s="104" t="s">
        <v>4600</v>
      </c>
      <c r="D797" s="105" t="s">
        <v>4601</v>
      </c>
      <c r="E797" s="106" t="s">
        <v>2459</v>
      </c>
      <c r="F797" s="107" t="s">
        <v>2460</v>
      </c>
      <c r="G797" s="106"/>
      <c r="H797" s="106"/>
      <c r="I797" s="108">
        <v>44773</v>
      </c>
      <c r="J797" s="102">
        <v>528</v>
      </c>
      <c r="K797" s="109">
        <v>4.99</v>
      </c>
    </row>
    <row r="798" spans="1:11" x14ac:dyDescent="0.25">
      <c r="A798" s="102">
        <v>801</v>
      </c>
      <c r="B798" s="103">
        <v>43836</v>
      </c>
      <c r="C798" s="104" t="s">
        <v>4600</v>
      </c>
      <c r="D798" s="105" t="s">
        <v>4601</v>
      </c>
      <c r="E798" s="106" t="s">
        <v>2459</v>
      </c>
      <c r="F798" s="107" t="s">
        <v>2460</v>
      </c>
      <c r="G798" s="106"/>
      <c r="H798" s="106"/>
      <c r="I798" s="108">
        <v>44743</v>
      </c>
      <c r="J798" s="102">
        <v>62</v>
      </c>
      <c r="K798" s="109">
        <v>4.99</v>
      </c>
    </row>
    <row r="799" spans="1:11" x14ac:dyDescent="0.25">
      <c r="A799" s="102">
        <v>802</v>
      </c>
      <c r="B799" s="103">
        <v>43836</v>
      </c>
      <c r="C799" s="104" t="s">
        <v>4600</v>
      </c>
      <c r="D799" s="105" t="s">
        <v>4601</v>
      </c>
      <c r="E799" s="106" t="s">
        <v>2463</v>
      </c>
      <c r="F799" s="107" t="s">
        <v>2464</v>
      </c>
      <c r="G799" s="106"/>
      <c r="H799" s="106"/>
      <c r="I799" s="108">
        <v>44620</v>
      </c>
      <c r="J799" s="102">
        <v>84</v>
      </c>
      <c r="K799" s="109">
        <v>4.99</v>
      </c>
    </row>
    <row r="800" spans="1:11" x14ac:dyDescent="0.25">
      <c r="A800" s="102">
        <v>803</v>
      </c>
      <c r="B800" s="103">
        <v>43836</v>
      </c>
      <c r="C800" s="104" t="s">
        <v>4600</v>
      </c>
      <c r="D800" s="105" t="s">
        <v>4601</v>
      </c>
      <c r="E800" s="106" t="s">
        <v>2463</v>
      </c>
      <c r="F800" s="107" t="s">
        <v>2464</v>
      </c>
      <c r="G800" s="106"/>
      <c r="H800" s="106"/>
      <c r="I800" s="108">
        <v>44620</v>
      </c>
      <c r="J800" s="102">
        <v>12</v>
      </c>
      <c r="K800" s="109">
        <v>1</v>
      </c>
    </row>
    <row r="801" spans="1:11" x14ac:dyDescent="0.25">
      <c r="A801" s="102">
        <v>804</v>
      </c>
      <c r="B801" s="103">
        <v>43836</v>
      </c>
      <c r="C801" s="104" t="s">
        <v>4600</v>
      </c>
      <c r="D801" s="105" t="s">
        <v>4601</v>
      </c>
      <c r="E801" s="106" t="s">
        <v>2463</v>
      </c>
      <c r="F801" s="107" t="s">
        <v>2464</v>
      </c>
      <c r="G801" s="106"/>
      <c r="H801" s="106"/>
      <c r="I801" s="108">
        <v>44620</v>
      </c>
      <c r="J801" s="102">
        <v>16</v>
      </c>
      <c r="K801" s="109">
        <v>1</v>
      </c>
    </row>
    <row r="802" spans="1:11" x14ac:dyDescent="0.25">
      <c r="A802" s="102">
        <v>805</v>
      </c>
      <c r="B802" s="103">
        <v>43836</v>
      </c>
      <c r="C802" s="104" t="s">
        <v>4600</v>
      </c>
      <c r="D802" s="105" t="s">
        <v>4601</v>
      </c>
      <c r="E802" s="106" t="s">
        <v>2465</v>
      </c>
      <c r="F802" s="107" t="s">
        <v>2466</v>
      </c>
      <c r="G802" s="106"/>
      <c r="H802" s="106"/>
      <c r="I802" s="108">
        <v>44773</v>
      </c>
      <c r="J802" s="102">
        <v>324</v>
      </c>
      <c r="K802" s="109">
        <v>5</v>
      </c>
    </row>
    <row r="803" spans="1:11" x14ac:dyDescent="0.25">
      <c r="A803" s="102">
        <v>806</v>
      </c>
      <c r="B803" s="103">
        <v>43836</v>
      </c>
      <c r="C803" s="104" t="s">
        <v>4600</v>
      </c>
      <c r="D803" s="105" t="s">
        <v>4601</v>
      </c>
      <c r="E803" s="106" t="s">
        <v>2465</v>
      </c>
      <c r="F803" s="107" t="s">
        <v>2466</v>
      </c>
      <c r="G803" s="106"/>
      <c r="H803" s="106"/>
      <c r="I803" s="108">
        <v>44773</v>
      </c>
      <c r="J803" s="102">
        <v>31</v>
      </c>
      <c r="K803" s="109">
        <v>4.99</v>
      </c>
    </row>
    <row r="804" spans="1:11" x14ac:dyDescent="0.25">
      <c r="A804" s="102">
        <v>807</v>
      </c>
      <c r="B804" s="103">
        <v>43836</v>
      </c>
      <c r="C804" s="104" t="s">
        <v>4600</v>
      </c>
      <c r="D804" s="105" t="s">
        <v>4601</v>
      </c>
      <c r="E804" s="106" t="s">
        <v>2465</v>
      </c>
      <c r="F804" s="107" t="s">
        <v>2466</v>
      </c>
      <c r="G804" s="106"/>
      <c r="H804" s="106"/>
      <c r="I804" s="108">
        <v>44773</v>
      </c>
      <c r="J804" s="102">
        <v>648</v>
      </c>
      <c r="K804" s="109">
        <v>4.99</v>
      </c>
    </row>
    <row r="805" spans="1:11" x14ac:dyDescent="0.25">
      <c r="A805" s="102">
        <v>808</v>
      </c>
      <c r="B805" s="103">
        <v>43836</v>
      </c>
      <c r="C805" s="104" t="s">
        <v>4600</v>
      </c>
      <c r="D805" s="105" t="s">
        <v>4601</v>
      </c>
      <c r="E805" s="106" t="s">
        <v>2467</v>
      </c>
      <c r="F805" s="107" t="s">
        <v>2468</v>
      </c>
      <c r="G805" s="106"/>
      <c r="H805" s="106"/>
      <c r="I805" s="108">
        <v>44773</v>
      </c>
      <c r="J805" s="102">
        <v>132</v>
      </c>
      <c r="K805" s="109">
        <v>56</v>
      </c>
    </row>
    <row r="806" spans="1:11" x14ac:dyDescent="0.25">
      <c r="A806" s="102">
        <v>809</v>
      </c>
      <c r="B806" s="103">
        <v>43836</v>
      </c>
      <c r="C806" s="104" t="s">
        <v>4600</v>
      </c>
      <c r="D806" s="105" t="s">
        <v>4601</v>
      </c>
      <c r="E806" s="106" t="s">
        <v>2467</v>
      </c>
      <c r="F806" s="107" t="s">
        <v>2468</v>
      </c>
      <c r="G806" s="106"/>
      <c r="H806" s="106"/>
      <c r="I806" s="108">
        <v>44773</v>
      </c>
      <c r="J806" s="102">
        <v>17</v>
      </c>
      <c r="K806" s="109">
        <v>56</v>
      </c>
    </row>
    <row r="807" spans="1:11" x14ac:dyDescent="0.25">
      <c r="A807" s="102">
        <v>810</v>
      </c>
      <c r="B807" s="103">
        <v>43836</v>
      </c>
      <c r="C807" s="104" t="s">
        <v>4600</v>
      </c>
      <c r="D807" s="105" t="s">
        <v>4601</v>
      </c>
      <c r="E807" s="106" t="s">
        <v>2473</v>
      </c>
      <c r="F807" s="107" t="s">
        <v>2474</v>
      </c>
      <c r="G807" s="106"/>
      <c r="H807" s="106"/>
      <c r="I807" s="108">
        <v>44773</v>
      </c>
      <c r="J807" s="102">
        <v>180</v>
      </c>
      <c r="K807" s="109">
        <v>4.99</v>
      </c>
    </row>
    <row r="808" spans="1:11" x14ac:dyDescent="0.25">
      <c r="A808" s="102">
        <v>811</v>
      </c>
      <c r="B808" s="103">
        <v>43836</v>
      </c>
      <c r="C808" s="104" t="s">
        <v>4600</v>
      </c>
      <c r="D808" s="105" t="s">
        <v>4601</v>
      </c>
      <c r="E808" s="106" t="s">
        <v>2473</v>
      </c>
      <c r="F808" s="107" t="s">
        <v>2474</v>
      </c>
      <c r="G808" s="106"/>
      <c r="H808" s="106"/>
      <c r="I808" s="108">
        <v>44469</v>
      </c>
      <c r="J808" s="102">
        <v>60</v>
      </c>
      <c r="K808" s="109">
        <v>4.99</v>
      </c>
    </row>
    <row r="809" spans="1:11" x14ac:dyDescent="0.25">
      <c r="A809" s="102">
        <v>812</v>
      </c>
      <c r="B809" s="103">
        <v>43836</v>
      </c>
      <c r="C809" s="104" t="s">
        <v>4600</v>
      </c>
      <c r="D809" s="105" t="s">
        <v>4601</v>
      </c>
      <c r="E809" s="106" t="s">
        <v>2473</v>
      </c>
      <c r="F809" s="107" t="s">
        <v>2474</v>
      </c>
      <c r="G809" s="106"/>
      <c r="H809" s="106"/>
      <c r="I809" s="108">
        <v>44620</v>
      </c>
      <c r="J809" s="102">
        <v>35</v>
      </c>
      <c r="K809" s="109">
        <v>4.99</v>
      </c>
    </row>
    <row r="810" spans="1:11" x14ac:dyDescent="0.25">
      <c r="A810" s="102">
        <v>813</v>
      </c>
      <c r="B810" s="103">
        <v>43836</v>
      </c>
      <c r="C810" s="104" t="s">
        <v>4600</v>
      </c>
      <c r="D810" s="105" t="s">
        <v>4601</v>
      </c>
      <c r="E810" s="106" t="s">
        <v>2475</v>
      </c>
      <c r="F810" s="107" t="s">
        <v>2476</v>
      </c>
      <c r="G810" s="106"/>
      <c r="H810" s="106"/>
      <c r="I810" s="108">
        <v>44620</v>
      </c>
      <c r="J810" s="102">
        <v>10</v>
      </c>
      <c r="K810" s="109">
        <v>62</v>
      </c>
    </row>
    <row r="811" spans="1:11" x14ac:dyDescent="0.25">
      <c r="A811" s="102">
        <v>814</v>
      </c>
      <c r="B811" s="103">
        <v>43836</v>
      </c>
      <c r="C811" s="104" t="s">
        <v>4600</v>
      </c>
      <c r="D811" s="105" t="s">
        <v>4601</v>
      </c>
      <c r="E811" s="106" t="s">
        <v>2475</v>
      </c>
      <c r="F811" s="107" t="s">
        <v>2476</v>
      </c>
      <c r="G811" s="106"/>
      <c r="H811" s="106"/>
      <c r="I811" s="108">
        <v>44469</v>
      </c>
      <c r="J811" s="102">
        <v>8</v>
      </c>
      <c r="K811" s="109">
        <v>1</v>
      </c>
    </row>
    <row r="812" spans="1:11" x14ac:dyDescent="0.25">
      <c r="A812" s="102">
        <v>815</v>
      </c>
      <c r="B812" s="103">
        <v>43836</v>
      </c>
      <c r="C812" s="104" t="s">
        <v>4600</v>
      </c>
      <c r="D812" s="105" t="s">
        <v>4601</v>
      </c>
      <c r="E812" s="106" t="s">
        <v>2477</v>
      </c>
      <c r="F812" s="107" t="s">
        <v>2478</v>
      </c>
      <c r="G812" s="106"/>
      <c r="H812" s="106"/>
      <c r="I812" s="108">
        <v>44287</v>
      </c>
      <c r="J812" s="102">
        <v>60</v>
      </c>
      <c r="K812" s="109">
        <v>4.99</v>
      </c>
    </row>
    <row r="813" spans="1:11" x14ac:dyDescent="0.25">
      <c r="A813" s="102">
        <v>816</v>
      </c>
      <c r="B813" s="103">
        <v>43836</v>
      </c>
      <c r="C813" s="104" t="s">
        <v>4600</v>
      </c>
      <c r="D813" s="105" t="s">
        <v>4601</v>
      </c>
      <c r="E813" s="106" t="s">
        <v>2477</v>
      </c>
      <c r="F813" s="107" t="s">
        <v>2478</v>
      </c>
      <c r="G813" s="106"/>
      <c r="H813" s="106"/>
      <c r="I813" s="108">
        <v>44531</v>
      </c>
      <c r="J813" s="102">
        <v>36</v>
      </c>
      <c r="K813" s="109">
        <v>4.99</v>
      </c>
    </row>
    <row r="814" spans="1:11" x14ac:dyDescent="0.25">
      <c r="A814" s="102">
        <v>817</v>
      </c>
      <c r="B814" s="103">
        <v>43836</v>
      </c>
      <c r="C814" s="104" t="s">
        <v>4600</v>
      </c>
      <c r="D814" s="105" t="s">
        <v>4601</v>
      </c>
      <c r="E814" s="106" t="s">
        <v>2477</v>
      </c>
      <c r="F814" s="107" t="s">
        <v>2478</v>
      </c>
      <c r="G814" s="106"/>
      <c r="H814" s="106"/>
      <c r="I814" s="108">
        <v>44287</v>
      </c>
      <c r="J814" s="102">
        <v>12</v>
      </c>
      <c r="K814" s="109">
        <v>4.99</v>
      </c>
    </row>
    <row r="815" spans="1:11" x14ac:dyDescent="0.25">
      <c r="A815" s="102">
        <v>818</v>
      </c>
      <c r="B815" s="103">
        <v>43836</v>
      </c>
      <c r="C815" s="104" t="s">
        <v>4600</v>
      </c>
      <c r="D815" s="105" t="s">
        <v>4601</v>
      </c>
      <c r="E815" s="106" t="s">
        <v>2477</v>
      </c>
      <c r="F815" s="107" t="s">
        <v>2478</v>
      </c>
      <c r="G815" s="106"/>
      <c r="H815" s="106"/>
      <c r="I815" s="108">
        <v>44926</v>
      </c>
      <c r="J815" s="102">
        <v>33</v>
      </c>
      <c r="K815" s="109">
        <v>4.99</v>
      </c>
    </row>
    <row r="816" spans="1:11" x14ac:dyDescent="0.25">
      <c r="A816" s="102">
        <v>819</v>
      </c>
      <c r="B816" s="103">
        <v>43836</v>
      </c>
      <c r="C816" s="104" t="s">
        <v>4600</v>
      </c>
      <c r="D816" s="105" t="s">
        <v>4601</v>
      </c>
      <c r="E816" s="106" t="s">
        <v>2477</v>
      </c>
      <c r="F816" s="107" t="s">
        <v>2478</v>
      </c>
      <c r="G816" s="106"/>
      <c r="H816" s="106"/>
      <c r="I816" s="108">
        <v>44316</v>
      </c>
      <c r="J816" s="102">
        <v>588</v>
      </c>
      <c r="K816" s="109">
        <v>4.99</v>
      </c>
    </row>
    <row r="817" spans="1:11" x14ac:dyDescent="0.25">
      <c r="A817" s="102">
        <v>820</v>
      </c>
      <c r="B817" s="103">
        <v>43836</v>
      </c>
      <c r="C817" s="104" t="s">
        <v>4600</v>
      </c>
      <c r="D817" s="105" t="s">
        <v>4601</v>
      </c>
      <c r="E817" s="106" t="s">
        <v>2479</v>
      </c>
      <c r="F817" s="107" t="s">
        <v>2480</v>
      </c>
      <c r="G817" s="106"/>
      <c r="H817" s="106"/>
      <c r="I817" s="108">
        <v>44773</v>
      </c>
      <c r="J817" s="102">
        <v>432</v>
      </c>
      <c r="K817" s="109">
        <v>56</v>
      </c>
    </row>
    <row r="818" spans="1:11" x14ac:dyDescent="0.25">
      <c r="A818" s="102">
        <v>821</v>
      </c>
      <c r="B818" s="103">
        <v>43836</v>
      </c>
      <c r="C818" s="104" t="s">
        <v>4600</v>
      </c>
      <c r="D818" s="105" t="s">
        <v>4601</v>
      </c>
      <c r="E818" s="106" t="s">
        <v>2479</v>
      </c>
      <c r="F818" s="107" t="s">
        <v>2480</v>
      </c>
      <c r="G818" s="106"/>
      <c r="H818" s="106"/>
      <c r="I818" s="108">
        <v>44773</v>
      </c>
      <c r="J818" s="102">
        <v>2</v>
      </c>
      <c r="K818" s="109">
        <v>56</v>
      </c>
    </row>
    <row r="819" spans="1:11" x14ac:dyDescent="0.25">
      <c r="A819" s="102">
        <v>822</v>
      </c>
      <c r="B819" s="103">
        <v>43836</v>
      </c>
      <c r="C819" s="104" t="s">
        <v>4600</v>
      </c>
      <c r="D819" s="105" t="s">
        <v>4601</v>
      </c>
      <c r="E819" s="106" t="s">
        <v>2483</v>
      </c>
      <c r="F819" s="107" t="s">
        <v>2484</v>
      </c>
      <c r="G819" s="106"/>
      <c r="H819" s="106"/>
      <c r="I819" s="108">
        <v>44287</v>
      </c>
      <c r="J819" s="102">
        <v>120</v>
      </c>
      <c r="K819" s="109">
        <v>4.99</v>
      </c>
    </row>
    <row r="820" spans="1:11" x14ac:dyDescent="0.25">
      <c r="A820" s="102">
        <v>823</v>
      </c>
      <c r="B820" s="103">
        <v>43836</v>
      </c>
      <c r="C820" s="104" t="s">
        <v>4600</v>
      </c>
      <c r="D820" s="105" t="s">
        <v>4601</v>
      </c>
      <c r="E820" s="106" t="s">
        <v>2483</v>
      </c>
      <c r="F820" s="107" t="s">
        <v>2484</v>
      </c>
      <c r="G820" s="106"/>
      <c r="H820" s="106"/>
      <c r="I820" s="108">
        <v>44316</v>
      </c>
      <c r="J820" s="102">
        <v>25</v>
      </c>
      <c r="K820" s="109">
        <v>4.99</v>
      </c>
    </row>
    <row r="821" spans="1:11" x14ac:dyDescent="0.25">
      <c r="A821" s="102">
        <v>824</v>
      </c>
      <c r="B821" s="103">
        <v>43836</v>
      </c>
      <c r="C821" s="104" t="s">
        <v>4600</v>
      </c>
      <c r="D821" s="105" t="s">
        <v>4601</v>
      </c>
      <c r="E821" s="106" t="s">
        <v>2485</v>
      </c>
      <c r="F821" s="107" t="s">
        <v>2486</v>
      </c>
      <c r="G821" s="106"/>
      <c r="H821" s="106"/>
      <c r="I821" s="108">
        <v>44620</v>
      </c>
      <c r="J821" s="102">
        <v>32</v>
      </c>
      <c r="K821" s="109">
        <v>42</v>
      </c>
    </row>
    <row r="822" spans="1:11" x14ac:dyDescent="0.25">
      <c r="A822" s="102">
        <v>825</v>
      </c>
      <c r="B822" s="103">
        <v>43836</v>
      </c>
      <c r="C822" s="104" t="s">
        <v>4600</v>
      </c>
      <c r="D822" s="105" t="s">
        <v>4601</v>
      </c>
      <c r="E822" s="106" t="s">
        <v>2487</v>
      </c>
      <c r="F822" s="107" t="s">
        <v>2488</v>
      </c>
      <c r="G822" s="106"/>
      <c r="H822" s="106"/>
      <c r="I822" s="108">
        <v>44440</v>
      </c>
      <c r="J822" s="102">
        <v>204</v>
      </c>
      <c r="K822" s="109">
        <v>4.99</v>
      </c>
    </row>
    <row r="823" spans="1:11" x14ac:dyDescent="0.25">
      <c r="A823" s="102">
        <v>826</v>
      </c>
      <c r="B823" s="103">
        <v>43836</v>
      </c>
      <c r="C823" s="104" t="s">
        <v>4600</v>
      </c>
      <c r="D823" s="105" t="s">
        <v>4601</v>
      </c>
      <c r="E823" s="106" t="s">
        <v>2487</v>
      </c>
      <c r="F823" s="107" t="s">
        <v>2488</v>
      </c>
      <c r="G823" s="106"/>
      <c r="H823" s="106"/>
      <c r="I823" s="108">
        <v>44620</v>
      </c>
      <c r="J823" s="102">
        <v>40</v>
      </c>
      <c r="K823" s="109">
        <v>4.99</v>
      </c>
    </row>
    <row r="824" spans="1:11" x14ac:dyDescent="0.25">
      <c r="A824" s="102">
        <v>827</v>
      </c>
      <c r="B824" s="103">
        <v>43836</v>
      </c>
      <c r="C824" s="104" t="s">
        <v>4600</v>
      </c>
      <c r="D824" s="105" t="s">
        <v>4601</v>
      </c>
      <c r="E824" s="106" t="s">
        <v>2487</v>
      </c>
      <c r="F824" s="107" t="s">
        <v>2488</v>
      </c>
      <c r="G824" s="106"/>
      <c r="H824" s="106"/>
      <c r="I824" s="108">
        <v>44834</v>
      </c>
      <c r="J824" s="102">
        <v>12</v>
      </c>
      <c r="K824" s="109">
        <v>4.99</v>
      </c>
    </row>
    <row r="825" spans="1:11" x14ac:dyDescent="0.25">
      <c r="A825" s="102">
        <v>828</v>
      </c>
      <c r="B825" s="103">
        <v>43836</v>
      </c>
      <c r="C825" s="104" t="s">
        <v>4600</v>
      </c>
      <c r="D825" s="105" t="s">
        <v>4601</v>
      </c>
      <c r="E825" s="106" t="s">
        <v>2489</v>
      </c>
      <c r="F825" s="107" t="s">
        <v>2490</v>
      </c>
      <c r="G825" s="106"/>
      <c r="H825" s="106"/>
      <c r="I825" s="108">
        <v>44593</v>
      </c>
      <c r="J825" s="102">
        <v>312</v>
      </c>
      <c r="K825" s="109">
        <v>4.99</v>
      </c>
    </row>
    <row r="826" spans="1:11" x14ac:dyDescent="0.25">
      <c r="A826" s="102">
        <v>829</v>
      </c>
      <c r="B826" s="103">
        <v>43836</v>
      </c>
      <c r="C826" s="104" t="s">
        <v>4600</v>
      </c>
      <c r="D826" s="105" t="s">
        <v>4601</v>
      </c>
      <c r="E826" s="106" t="s">
        <v>2489</v>
      </c>
      <c r="F826" s="107" t="s">
        <v>2490</v>
      </c>
      <c r="G826" s="106"/>
      <c r="H826" s="106"/>
      <c r="I826" s="108">
        <v>44593</v>
      </c>
      <c r="J826" s="102">
        <v>84</v>
      </c>
      <c r="K826" s="109">
        <v>4.99</v>
      </c>
    </row>
    <row r="827" spans="1:11" x14ac:dyDescent="0.25">
      <c r="A827" s="102">
        <v>830</v>
      </c>
      <c r="B827" s="103">
        <v>43836</v>
      </c>
      <c r="C827" s="104" t="s">
        <v>4600</v>
      </c>
      <c r="D827" s="105" t="s">
        <v>4601</v>
      </c>
      <c r="E827" s="106" t="s">
        <v>2489</v>
      </c>
      <c r="F827" s="107" t="s">
        <v>2490</v>
      </c>
      <c r="G827" s="106"/>
      <c r="H827" s="106"/>
      <c r="I827" s="108">
        <v>44440</v>
      </c>
      <c r="J827" s="102">
        <v>108</v>
      </c>
      <c r="K827" s="109">
        <v>4.99</v>
      </c>
    </row>
    <row r="828" spans="1:11" x14ac:dyDescent="0.25">
      <c r="A828" s="102">
        <v>831</v>
      </c>
      <c r="B828" s="103">
        <v>43836</v>
      </c>
      <c r="C828" s="104" t="s">
        <v>4600</v>
      </c>
      <c r="D828" s="105" t="s">
        <v>4601</v>
      </c>
      <c r="E828" s="106" t="s">
        <v>2489</v>
      </c>
      <c r="F828" s="107" t="s">
        <v>2490</v>
      </c>
      <c r="G828" s="106"/>
      <c r="H828" s="106"/>
      <c r="I828" s="108">
        <v>44620</v>
      </c>
      <c r="J828" s="102">
        <v>1</v>
      </c>
      <c r="K828" s="109">
        <v>4.99</v>
      </c>
    </row>
    <row r="829" spans="1:11" x14ac:dyDescent="0.25">
      <c r="A829" s="102">
        <v>832</v>
      </c>
      <c r="B829" s="103">
        <v>43836</v>
      </c>
      <c r="C829" s="104" t="s">
        <v>4600</v>
      </c>
      <c r="D829" s="105" t="s">
        <v>4601</v>
      </c>
      <c r="E829" s="106" t="s">
        <v>2489</v>
      </c>
      <c r="F829" s="107" t="s">
        <v>2490</v>
      </c>
      <c r="G829" s="106"/>
      <c r="H829" s="106"/>
      <c r="I829" s="108">
        <v>44834</v>
      </c>
      <c r="J829" s="102">
        <v>12</v>
      </c>
      <c r="K829" s="109">
        <v>4.99</v>
      </c>
    </row>
    <row r="830" spans="1:11" x14ac:dyDescent="0.25">
      <c r="A830" s="102">
        <v>833</v>
      </c>
      <c r="B830" s="103">
        <v>43836</v>
      </c>
      <c r="C830" s="104" t="s">
        <v>4600</v>
      </c>
      <c r="D830" s="105" t="s">
        <v>4601</v>
      </c>
      <c r="E830" s="106" t="s">
        <v>2491</v>
      </c>
      <c r="F830" s="107" t="s">
        <v>2492</v>
      </c>
      <c r="G830" s="106"/>
      <c r="H830" s="106"/>
      <c r="I830" s="108">
        <v>44469</v>
      </c>
      <c r="J830" s="102">
        <v>96</v>
      </c>
      <c r="K830" s="109">
        <v>4.99</v>
      </c>
    </row>
    <row r="831" spans="1:11" x14ac:dyDescent="0.25">
      <c r="A831" s="102">
        <v>834</v>
      </c>
      <c r="B831" s="103">
        <v>43836</v>
      </c>
      <c r="C831" s="104" t="s">
        <v>4600</v>
      </c>
      <c r="D831" s="105" t="s">
        <v>4601</v>
      </c>
      <c r="E831" s="106" t="s">
        <v>2491</v>
      </c>
      <c r="F831" s="107" t="s">
        <v>2492</v>
      </c>
      <c r="G831" s="106"/>
      <c r="H831" s="106"/>
      <c r="I831" s="108">
        <v>44743</v>
      </c>
      <c r="J831" s="102">
        <v>8</v>
      </c>
      <c r="K831" s="109">
        <v>56</v>
      </c>
    </row>
    <row r="832" spans="1:11" x14ac:dyDescent="0.25">
      <c r="A832" s="102">
        <v>835</v>
      </c>
      <c r="B832" s="103">
        <v>43836</v>
      </c>
      <c r="C832" s="104" t="s">
        <v>4600</v>
      </c>
      <c r="D832" s="105" t="s">
        <v>4601</v>
      </c>
      <c r="E832" s="106" t="s">
        <v>2491</v>
      </c>
      <c r="F832" s="107" t="s">
        <v>2492</v>
      </c>
      <c r="G832" s="106"/>
      <c r="H832" s="106"/>
      <c r="I832" s="108">
        <v>44743</v>
      </c>
      <c r="J832" s="102">
        <v>96</v>
      </c>
      <c r="K832" s="109">
        <v>56</v>
      </c>
    </row>
    <row r="833" spans="1:11" x14ac:dyDescent="0.25">
      <c r="A833" s="102">
        <v>836</v>
      </c>
      <c r="B833" s="103">
        <v>43836</v>
      </c>
      <c r="C833" s="104" t="s">
        <v>4600</v>
      </c>
      <c r="D833" s="105" t="s">
        <v>4601</v>
      </c>
      <c r="E833" s="106" t="s">
        <v>2491</v>
      </c>
      <c r="F833" s="107" t="s">
        <v>2492</v>
      </c>
      <c r="G833" s="106"/>
      <c r="H833" s="106"/>
      <c r="I833" s="108">
        <v>44773</v>
      </c>
      <c r="J833" s="102">
        <v>22</v>
      </c>
      <c r="K833" s="109">
        <v>4.99</v>
      </c>
    </row>
    <row r="834" spans="1:11" x14ac:dyDescent="0.25">
      <c r="A834" s="102">
        <v>837</v>
      </c>
      <c r="B834" s="103">
        <v>43836</v>
      </c>
      <c r="C834" s="104" t="s">
        <v>4600</v>
      </c>
      <c r="D834" s="105" t="s">
        <v>4601</v>
      </c>
      <c r="E834" s="106" t="s">
        <v>2493</v>
      </c>
      <c r="F834" s="107" t="s">
        <v>2494</v>
      </c>
      <c r="G834" s="106"/>
      <c r="H834" s="106"/>
      <c r="I834" s="108">
        <v>44682</v>
      </c>
      <c r="J834" s="102">
        <v>16</v>
      </c>
      <c r="K834" s="109">
        <v>4.99</v>
      </c>
    </row>
    <row r="835" spans="1:11" x14ac:dyDescent="0.25">
      <c r="A835" s="102">
        <v>838</v>
      </c>
      <c r="B835" s="103">
        <v>43836</v>
      </c>
      <c r="C835" s="104" t="s">
        <v>4600</v>
      </c>
      <c r="D835" s="105" t="s">
        <v>4601</v>
      </c>
      <c r="E835" s="106" t="s">
        <v>2493</v>
      </c>
      <c r="F835" s="107" t="s">
        <v>2494</v>
      </c>
      <c r="G835" s="106"/>
      <c r="H835" s="106"/>
      <c r="I835" s="108">
        <v>44620</v>
      </c>
      <c r="J835" s="102">
        <v>32</v>
      </c>
      <c r="K835" s="109">
        <v>4.99</v>
      </c>
    </row>
    <row r="836" spans="1:11" x14ac:dyDescent="0.25">
      <c r="A836" s="102">
        <v>839</v>
      </c>
      <c r="B836" s="103">
        <v>43836</v>
      </c>
      <c r="C836" s="104" t="s">
        <v>4600</v>
      </c>
      <c r="D836" s="105" t="s">
        <v>4601</v>
      </c>
      <c r="E836" s="106" t="s">
        <v>2493</v>
      </c>
      <c r="F836" s="107" t="s">
        <v>2494</v>
      </c>
      <c r="G836" s="106"/>
      <c r="H836" s="106"/>
      <c r="I836" s="108">
        <v>44711</v>
      </c>
      <c r="J836" s="102">
        <v>12</v>
      </c>
      <c r="K836" s="109">
        <v>4.99</v>
      </c>
    </row>
    <row r="837" spans="1:11" x14ac:dyDescent="0.25">
      <c r="A837" s="102">
        <v>840</v>
      </c>
      <c r="B837" s="103">
        <v>43836</v>
      </c>
      <c r="C837" s="104" t="s">
        <v>4600</v>
      </c>
      <c r="D837" s="105" t="s">
        <v>4601</v>
      </c>
      <c r="E837" s="106" t="s">
        <v>2493</v>
      </c>
      <c r="F837" s="107" t="s">
        <v>2494</v>
      </c>
      <c r="G837" s="106"/>
      <c r="H837" s="106"/>
      <c r="I837" s="108">
        <v>44620</v>
      </c>
      <c r="J837" s="102">
        <v>8</v>
      </c>
      <c r="K837" s="109">
        <v>4.99</v>
      </c>
    </row>
    <row r="838" spans="1:11" x14ac:dyDescent="0.25">
      <c r="A838" s="102">
        <v>841</v>
      </c>
      <c r="B838" s="103">
        <v>43836</v>
      </c>
      <c r="C838" s="104" t="s">
        <v>4600</v>
      </c>
      <c r="D838" s="105" t="s">
        <v>4601</v>
      </c>
      <c r="E838" s="106" t="s">
        <v>2495</v>
      </c>
      <c r="F838" s="107" t="s">
        <v>2496</v>
      </c>
      <c r="G838" s="106"/>
      <c r="H838" s="106"/>
      <c r="I838" s="108">
        <v>44620</v>
      </c>
      <c r="J838" s="102">
        <v>10</v>
      </c>
      <c r="K838" s="109">
        <v>40</v>
      </c>
    </row>
    <row r="839" spans="1:11" x14ac:dyDescent="0.25">
      <c r="A839" s="102">
        <v>842</v>
      </c>
      <c r="B839" s="103">
        <v>43836</v>
      </c>
      <c r="C839" s="104" t="s">
        <v>4600</v>
      </c>
      <c r="D839" s="105" t="s">
        <v>4601</v>
      </c>
      <c r="E839" s="106" t="s">
        <v>2497</v>
      </c>
      <c r="F839" s="107" t="s">
        <v>2498</v>
      </c>
      <c r="G839" s="106"/>
      <c r="H839" s="106"/>
      <c r="I839" s="108">
        <v>44773</v>
      </c>
      <c r="J839" s="102">
        <v>36</v>
      </c>
      <c r="K839" s="109">
        <v>56</v>
      </c>
    </row>
    <row r="840" spans="1:11" x14ac:dyDescent="0.25">
      <c r="A840" s="102">
        <v>843</v>
      </c>
      <c r="B840" s="103">
        <v>43836</v>
      </c>
      <c r="C840" s="104" t="s">
        <v>4600</v>
      </c>
      <c r="D840" s="105" t="s">
        <v>4601</v>
      </c>
      <c r="E840" s="106" t="s">
        <v>2497</v>
      </c>
      <c r="F840" s="107" t="s">
        <v>2498</v>
      </c>
      <c r="G840" s="106"/>
      <c r="H840" s="106"/>
      <c r="I840" s="108">
        <v>44743</v>
      </c>
      <c r="J840" s="102">
        <v>27</v>
      </c>
      <c r="K840" s="109">
        <v>56</v>
      </c>
    </row>
    <row r="841" spans="1:11" x14ac:dyDescent="0.25">
      <c r="A841" s="102">
        <v>844</v>
      </c>
      <c r="B841" s="103">
        <v>43836</v>
      </c>
      <c r="C841" s="104" t="s">
        <v>4600</v>
      </c>
      <c r="D841" s="105" t="s">
        <v>4601</v>
      </c>
      <c r="E841" s="106" t="s">
        <v>2499</v>
      </c>
      <c r="F841" s="107" t="s">
        <v>2500</v>
      </c>
      <c r="G841" s="106"/>
      <c r="H841" s="106"/>
      <c r="I841" s="108">
        <v>44773</v>
      </c>
      <c r="J841" s="102">
        <v>12</v>
      </c>
      <c r="K841" s="109">
        <v>27</v>
      </c>
    </row>
    <row r="842" spans="1:11" x14ac:dyDescent="0.25">
      <c r="A842" s="102">
        <v>845</v>
      </c>
      <c r="B842" s="103">
        <v>43836</v>
      </c>
      <c r="C842" s="104" t="s">
        <v>4600</v>
      </c>
      <c r="D842" s="105" t="s">
        <v>4601</v>
      </c>
      <c r="E842" s="106" t="s">
        <v>2499</v>
      </c>
      <c r="F842" s="107" t="s">
        <v>2500</v>
      </c>
      <c r="G842" s="106"/>
      <c r="H842" s="106"/>
      <c r="I842" s="108">
        <v>44773</v>
      </c>
      <c r="J842" s="102">
        <v>15</v>
      </c>
      <c r="K842" s="109">
        <v>22.5</v>
      </c>
    </row>
    <row r="843" spans="1:11" x14ac:dyDescent="0.25">
      <c r="A843" s="102">
        <v>846</v>
      </c>
      <c r="B843" s="103">
        <v>43836</v>
      </c>
      <c r="C843" s="104" t="s">
        <v>4600</v>
      </c>
      <c r="D843" s="105" t="s">
        <v>4601</v>
      </c>
      <c r="E843" s="106" t="s">
        <v>2501</v>
      </c>
      <c r="F843" s="107" t="s">
        <v>2502</v>
      </c>
      <c r="G843" s="106"/>
      <c r="H843" s="106"/>
      <c r="I843" s="108">
        <v>44773</v>
      </c>
      <c r="J843" s="102">
        <v>18</v>
      </c>
      <c r="K843" s="109">
        <v>27</v>
      </c>
    </row>
    <row r="844" spans="1:11" x14ac:dyDescent="0.25">
      <c r="A844" s="102">
        <v>847</v>
      </c>
      <c r="B844" s="103">
        <v>43836</v>
      </c>
      <c r="C844" s="104" t="s">
        <v>4600</v>
      </c>
      <c r="D844" s="105" t="s">
        <v>4601</v>
      </c>
      <c r="E844" s="106" t="s">
        <v>2501</v>
      </c>
      <c r="F844" s="107" t="s">
        <v>2502</v>
      </c>
      <c r="G844" s="106"/>
      <c r="H844" s="106"/>
      <c r="I844" s="108">
        <v>44773</v>
      </c>
      <c r="J844" s="102">
        <v>8</v>
      </c>
      <c r="K844" s="109">
        <v>4.99</v>
      </c>
    </row>
    <row r="845" spans="1:11" x14ac:dyDescent="0.25">
      <c r="A845" s="102">
        <v>848</v>
      </c>
      <c r="B845" s="103">
        <v>43836</v>
      </c>
      <c r="C845" s="104" t="s">
        <v>4600</v>
      </c>
      <c r="D845" s="105" t="s">
        <v>4601</v>
      </c>
      <c r="E845" s="106" t="s">
        <v>2501</v>
      </c>
      <c r="F845" s="107" t="s">
        <v>2502</v>
      </c>
      <c r="G845" s="106"/>
      <c r="H845" s="106"/>
      <c r="I845" s="108">
        <v>44773</v>
      </c>
      <c r="J845" s="102">
        <v>0.92</v>
      </c>
      <c r="K845" s="109">
        <v>4.99</v>
      </c>
    </row>
    <row r="846" spans="1:11" x14ac:dyDescent="0.25">
      <c r="A846" s="102">
        <v>849</v>
      </c>
      <c r="B846" s="103">
        <v>43836</v>
      </c>
      <c r="C846" s="104" t="s">
        <v>4600</v>
      </c>
      <c r="D846" s="105" t="s">
        <v>4601</v>
      </c>
      <c r="E846" s="106" t="s">
        <v>2503</v>
      </c>
      <c r="F846" s="107" t="s">
        <v>2504</v>
      </c>
      <c r="G846" s="106"/>
      <c r="H846" s="106"/>
      <c r="I846" s="108">
        <v>44773</v>
      </c>
      <c r="J846" s="102">
        <v>216</v>
      </c>
      <c r="K846" s="109">
        <v>4.99</v>
      </c>
    </row>
    <row r="847" spans="1:11" x14ac:dyDescent="0.25">
      <c r="A847" s="102">
        <v>850</v>
      </c>
      <c r="B847" s="103">
        <v>43836</v>
      </c>
      <c r="C847" s="104" t="s">
        <v>4600</v>
      </c>
      <c r="D847" s="105" t="s">
        <v>4601</v>
      </c>
      <c r="E847" s="106" t="s">
        <v>2503</v>
      </c>
      <c r="F847" s="107" t="s">
        <v>2504</v>
      </c>
      <c r="G847" s="106"/>
      <c r="H847" s="106"/>
      <c r="I847" s="108">
        <v>44773</v>
      </c>
      <c r="J847" s="102">
        <v>420</v>
      </c>
      <c r="K847" s="109">
        <v>4.99</v>
      </c>
    </row>
    <row r="848" spans="1:11" x14ac:dyDescent="0.25">
      <c r="A848" s="102">
        <v>851</v>
      </c>
      <c r="B848" s="103">
        <v>43836</v>
      </c>
      <c r="C848" s="104" t="s">
        <v>4600</v>
      </c>
      <c r="D848" s="105" t="s">
        <v>4601</v>
      </c>
      <c r="E848" s="106" t="s">
        <v>2503</v>
      </c>
      <c r="F848" s="107" t="s">
        <v>2504</v>
      </c>
      <c r="G848" s="106"/>
      <c r="H848" s="106"/>
      <c r="I848" s="108">
        <v>44469</v>
      </c>
      <c r="J848" s="102">
        <v>48</v>
      </c>
      <c r="K848" s="109">
        <v>1</v>
      </c>
    </row>
    <row r="849" spans="1:11" x14ac:dyDescent="0.25">
      <c r="A849" s="102">
        <v>852</v>
      </c>
      <c r="B849" s="103">
        <v>43836</v>
      </c>
      <c r="C849" s="104" t="s">
        <v>4600</v>
      </c>
      <c r="D849" s="105" t="s">
        <v>4601</v>
      </c>
      <c r="E849" s="106" t="s">
        <v>2503</v>
      </c>
      <c r="F849" s="107" t="s">
        <v>2504</v>
      </c>
      <c r="G849" s="106"/>
      <c r="H849" s="106"/>
      <c r="I849" s="108">
        <v>44773</v>
      </c>
      <c r="J849" s="102">
        <v>55</v>
      </c>
      <c r="K849" s="109">
        <v>4.99</v>
      </c>
    </row>
    <row r="850" spans="1:11" x14ac:dyDescent="0.25">
      <c r="A850" s="102">
        <v>853</v>
      </c>
      <c r="B850" s="103">
        <v>43836</v>
      </c>
      <c r="C850" s="104" t="s">
        <v>4600</v>
      </c>
      <c r="D850" s="105" t="s">
        <v>4601</v>
      </c>
      <c r="E850" s="106" t="s">
        <v>2503</v>
      </c>
      <c r="F850" s="107" t="s">
        <v>2504</v>
      </c>
      <c r="G850" s="106"/>
      <c r="H850" s="106"/>
      <c r="I850" s="108">
        <v>44773</v>
      </c>
      <c r="J850" s="102">
        <v>1296</v>
      </c>
      <c r="K850" s="109">
        <v>4.99</v>
      </c>
    </row>
    <row r="851" spans="1:11" x14ac:dyDescent="0.25">
      <c r="A851" s="102">
        <v>854</v>
      </c>
      <c r="B851" s="103">
        <v>43836</v>
      </c>
      <c r="C851" s="104" t="s">
        <v>4600</v>
      </c>
      <c r="D851" s="105" t="s">
        <v>4601</v>
      </c>
      <c r="E851" s="106" t="s">
        <v>2505</v>
      </c>
      <c r="F851" s="107" t="s">
        <v>2506</v>
      </c>
      <c r="G851" s="106"/>
      <c r="H851" s="106"/>
      <c r="I851" s="108">
        <v>44316</v>
      </c>
      <c r="J851" s="102">
        <v>7</v>
      </c>
      <c r="K851" s="109">
        <v>56</v>
      </c>
    </row>
    <row r="852" spans="1:11" x14ac:dyDescent="0.25">
      <c r="A852" s="102">
        <v>855</v>
      </c>
      <c r="B852" s="103">
        <v>43836</v>
      </c>
      <c r="C852" s="104" t="s">
        <v>4600</v>
      </c>
      <c r="D852" s="105" t="s">
        <v>4601</v>
      </c>
      <c r="E852" s="106" t="s">
        <v>2509</v>
      </c>
      <c r="F852" s="107" t="s">
        <v>2510</v>
      </c>
      <c r="G852" s="106"/>
      <c r="H852" s="106"/>
      <c r="I852" s="108">
        <v>44074</v>
      </c>
      <c r="J852" s="102">
        <v>26</v>
      </c>
      <c r="K852" s="109">
        <v>56</v>
      </c>
    </row>
    <row r="853" spans="1:11" x14ac:dyDescent="0.25">
      <c r="A853" s="102">
        <v>856</v>
      </c>
      <c r="B853" s="103">
        <v>43836</v>
      </c>
      <c r="C853" s="104" t="s">
        <v>4600</v>
      </c>
      <c r="D853" s="105" t="s">
        <v>4601</v>
      </c>
      <c r="E853" s="106" t="s">
        <v>2511</v>
      </c>
      <c r="F853" s="107" t="s">
        <v>2512</v>
      </c>
      <c r="G853" s="106"/>
      <c r="H853" s="106"/>
      <c r="I853" s="108">
        <v>44743</v>
      </c>
      <c r="J853" s="102">
        <v>24</v>
      </c>
      <c r="K853" s="109">
        <v>4.99</v>
      </c>
    </row>
    <row r="854" spans="1:11" x14ac:dyDescent="0.25">
      <c r="A854" s="102">
        <v>857</v>
      </c>
      <c r="B854" s="103">
        <v>43836</v>
      </c>
      <c r="C854" s="104" t="s">
        <v>4600</v>
      </c>
      <c r="D854" s="105" t="s">
        <v>4601</v>
      </c>
      <c r="E854" s="106" t="s">
        <v>2511</v>
      </c>
      <c r="F854" s="107" t="s">
        <v>2512</v>
      </c>
      <c r="G854" s="106"/>
      <c r="H854" s="106"/>
      <c r="I854" s="108">
        <v>44773</v>
      </c>
      <c r="J854" s="102">
        <v>30</v>
      </c>
      <c r="K854" s="109">
        <v>4.99</v>
      </c>
    </row>
    <row r="855" spans="1:11" x14ac:dyDescent="0.25">
      <c r="A855" s="102">
        <v>858</v>
      </c>
      <c r="B855" s="103">
        <v>43836</v>
      </c>
      <c r="C855" s="104" t="s">
        <v>4600</v>
      </c>
      <c r="D855" s="105" t="s">
        <v>4601</v>
      </c>
      <c r="E855" s="106" t="s">
        <v>2511</v>
      </c>
      <c r="F855" s="107" t="s">
        <v>2512</v>
      </c>
      <c r="G855" s="106"/>
      <c r="H855" s="106"/>
      <c r="I855" s="108">
        <v>44751</v>
      </c>
      <c r="J855" s="102">
        <v>1</v>
      </c>
      <c r="K855" s="109">
        <v>1</v>
      </c>
    </row>
    <row r="856" spans="1:11" x14ac:dyDescent="0.25">
      <c r="A856" s="102">
        <v>859</v>
      </c>
      <c r="B856" s="103">
        <v>43836</v>
      </c>
      <c r="C856" s="104" t="s">
        <v>4600</v>
      </c>
      <c r="D856" s="105" t="s">
        <v>4601</v>
      </c>
      <c r="E856" s="106" t="s">
        <v>2513</v>
      </c>
      <c r="F856" s="107" t="s">
        <v>2514</v>
      </c>
      <c r="G856" s="106"/>
      <c r="H856" s="106"/>
      <c r="I856" s="108">
        <v>44316</v>
      </c>
      <c r="J856" s="102">
        <v>34</v>
      </c>
      <c r="K856" s="109">
        <v>60</v>
      </c>
    </row>
    <row r="857" spans="1:11" x14ac:dyDescent="0.25">
      <c r="A857" s="102">
        <v>860</v>
      </c>
      <c r="B857" s="103">
        <v>43836</v>
      </c>
      <c r="C857" s="104" t="s">
        <v>4600</v>
      </c>
      <c r="D857" s="105" t="s">
        <v>4601</v>
      </c>
      <c r="E857" s="106" t="s">
        <v>2513</v>
      </c>
      <c r="F857" s="107" t="s">
        <v>2514</v>
      </c>
      <c r="G857" s="106"/>
      <c r="H857" s="106"/>
      <c r="I857" s="108">
        <v>44620</v>
      </c>
      <c r="J857" s="102">
        <v>672</v>
      </c>
      <c r="K857" s="109">
        <v>5.5</v>
      </c>
    </row>
    <row r="858" spans="1:11" x14ac:dyDescent="0.25">
      <c r="A858" s="102">
        <v>861</v>
      </c>
      <c r="B858" s="103">
        <v>43836</v>
      </c>
      <c r="C858" s="104" t="s">
        <v>4600</v>
      </c>
      <c r="D858" s="105" t="s">
        <v>4601</v>
      </c>
      <c r="E858" s="106" t="s">
        <v>2515</v>
      </c>
      <c r="F858" s="107" t="s">
        <v>2516</v>
      </c>
      <c r="G858" s="106"/>
      <c r="H858" s="106"/>
      <c r="I858" s="108">
        <v>44620</v>
      </c>
      <c r="J858" s="102">
        <v>16</v>
      </c>
      <c r="K858" s="109">
        <v>7.42</v>
      </c>
    </row>
    <row r="859" spans="1:11" x14ac:dyDescent="0.25">
      <c r="A859" s="102">
        <v>862</v>
      </c>
      <c r="B859" s="103">
        <v>43836</v>
      </c>
      <c r="C859" s="104" t="s">
        <v>4600</v>
      </c>
      <c r="D859" s="105" t="s">
        <v>4601</v>
      </c>
      <c r="E859" s="106" t="s">
        <v>2515</v>
      </c>
      <c r="F859" s="107" t="s">
        <v>2516</v>
      </c>
      <c r="G859" s="106"/>
      <c r="H859" s="106"/>
      <c r="I859" s="108">
        <v>44620</v>
      </c>
      <c r="J859" s="102">
        <v>8</v>
      </c>
      <c r="K859" s="109">
        <v>1.29</v>
      </c>
    </row>
    <row r="860" spans="1:11" x14ac:dyDescent="0.25">
      <c r="A860" s="102">
        <v>863</v>
      </c>
      <c r="B860" s="103">
        <v>43836</v>
      </c>
      <c r="C860" s="104" t="s">
        <v>4600</v>
      </c>
      <c r="D860" s="105" t="s">
        <v>4601</v>
      </c>
      <c r="E860" s="106" t="s">
        <v>2515</v>
      </c>
      <c r="F860" s="107" t="s">
        <v>2516</v>
      </c>
      <c r="G860" s="106"/>
      <c r="H860" s="106"/>
      <c r="I860" s="108">
        <v>44620</v>
      </c>
      <c r="J860" s="102">
        <v>27</v>
      </c>
      <c r="K860" s="109">
        <v>1.29</v>
      </c>
    </row>
    <row r="861" spans="1:11" x14ac:dyDescent="0.25">
      <c r="A861" s="102">
        <v>864</v>
      </c>
      <c r="B861" s="103">
        <v>43836</v>
      </c>
      <c r="C861" s="104" t="s">
        <v>4600</v>
      </c>
      <c r="D861" s="105" t="s">
        <v>4601</v>
      </c>
      <c r="E861" s="106" t="s">
        <v>2517</v>
      </c>
      <c r="F861" s="107" t="s">
        <v>2518</v>
      </c>
      <c r="G861" s="106"/>
      <c r="H861" s="106"/>
      <c r="I861" s="108">
        <v>44773</v>
      </c>
      <c r="J861" s="102">
        <v>28</v>
      </c>
      <c r="K861" s="109">
        <v>56</v>
      </c>
    </row>
    <row r="862" spans="1:11" x14ac:dyDescent="0.25">
      <c r="A862" s="102">
        <v>865</v>
      </c>
      <c r="B862" s="103">
        <v>43836</v>
      </c>
      <c r="C862" s="104" t="s">
        <v>4600</v>
      </c>
      <c r="D862" s="105" t="s">
        <v>4601</v>
      </c>
      <c r="E862" s="106" t="s">
        <v>2519</v>
      </c>
      <c r="F862" s="107" t="s">
        <v>2520</v>
      </c>
      <c r="G862" s="106"/>
      <c r="H862" s="106"/>
      <c r="I862" s="108">
        <v>44743</v>
      </c>
      <c r="J862" s="102">
        <v>30</v>
      </c>
      <c r="K862" s="109">
        <v>56</v>
      </c>
    </row>
    <row r="863" spans="1:11" x14ac:dyDescent="0.25">
      <c r="A863" s="102">
        <v>866</v>
      </c>
      <c r="B863" s="103">
        <v>43836</v>
      </c>
      <c r="C863" s="104" t="s">
        <v>4600</v>
      </c>
      <c r="D863" s="105" t="s">
        <v>4601</v>
      </c>
      <c r="E863" s="106" t="s">
        <v>2519</v>
      </c>
      <c r="F863" s="107" t="s">
        <v>2520</v>
      </c>
      <c r="G863" s="106"/>
      <c r="H863" s="106"/>
      <c r="I863" s="108">
        <v>44773</v>
      </c>
      <c r="J863" s="102">
        <v>648</v>
      </c>
      <c r="K863" s="109">
        <v>4.99</v>
      </c>
    </row>
    <row r="864" spans="1:11" x14ac:dyDescent="0.25">
      <c r="A864" s="102">
        <v>867</v>
      </c>
      <c r="B864" s="103">
        <v>43836</v>
      </c>
      <c r="C864" s="104" t="s">
        <v>4600</v>
      </c>
      <c r="D864" s="105" t="s">
        <v>4601</v>
      </c>
      <c r="E864" s="106" t="s">
        <v>2521</v>
      </c>
      <c r="F864" s="107" t="s">
        <v>2522</v>
      </c>
      <c r="G864" s="106"/>
      <c r="H864" s="106"/>
      <c r="I864" s="108">
        <v>44620</v>
      </c>
      <c r="J864" s="102">
        <v>48</v>
      </c>
      <c r="K864" s="109">
        <v>60</v>
      </c>
    </row>
    <row r="865" spans="1:11" x14ac:dyDescent="0.25">
      <c r="A865" s="102">
        <v>868</v>
      </c>
      <c r="B865" s="103">
        <v>43836</v>
      </c>
      <c r="C865" s="104" t="s">
        <v>4600</v>
      </c>
      <c r="D865" s="105" t="s">
        <v>4601</v>
      </c>
      <c r="E865" s="106" t="s">
        <v>2521</v>
      </c>
      <c r="F865" s="107" t="s">
        <v>2522</v>
      </c>
      <c r="G865" s="106"/>
      <c r="H865" s="106"/>
      <c r="I865" s="108">
        <v>44620</v>
      </c>
      <c r="J865" s="102">
        <v>72</v>
      </c>
      <c r="K865" s="109">
        <v>1</v>
      </c>
    </row>
    <row r="866" spans="1:11" x14ac:dyDescent="0.25">
      <c r="A866" s="102">
        <v>869</v>
      </c>
      <c r="B866" s="103">
        <v>43836</v>
      </c>
      <c r="C866" s="104" t="s">
        <v>4600</v>
      </c>
      <c r="D866" s="105" t="s">
        <v>4601</v>
      </c>
      <c r="E866" s="106" t="s">
        <v>2523</v>
      </c>
      <c r="F866" s="107" t="s">
        <v>2524</v>
      </c>
      <c r="G866" s="106"/>
      <c r="H866" s="106"/>
      <c r="I866" s="108">
        <v>44255</v>
      </c>
      <c r="J866" s="102">
        <v>40</v>
      </c>
      <c r="K866" s="109">
        <v>60</v>
      </c>
    </row>
    <row r="867" spans="1:11" x14ac:dyDescent="0.25">
      <c r="A867" s="102">
        <v>870</v>
      </c>
      <c r="B867" s="103">
        <v>43836</v>
      </c>
      <c r="C867" s="104" t="s">
        <v>4600</v>
      </c>
      <c r="D867" s="105" t="s">
        <v>4601</v>
      </c>
      <c r="E867" s="106" t="s">
        <v>2525</v>
      </c>
      <c r="F867" s="107" t="s">
        <v>2526</v>
      </c>
      <c r="G867" s="106"/>
      <c r="H867" s="106"/>
      <c r="I867" s="108">
        <v>44743</v>
      </c>
      <c r="J867" s="102">
        <v>96</v>
      </c>
      <c r="K867" s="109">
        <v>56</v>
      </c>
    </row>
    <row r="868" spans="1:11" x14ac:dyDescent="0.25">
      <c r="A868" s="102">
        <v>871</v>
      </c>
      <c r="B868" s="103">
        <v>43836</v>
      </c>
      <c r="C868" s="104" t="s">
        <v>4600</v>
      </c>
      <c r="D868" s="105" t="s">
        <v>4601</v>
      </c>
      <c r="E868" s="106" t="s">
        <v>2525</v>
      </c>
      <c r="F868" s="107" t="s">
        <v>2526</v>
      </c>
      <c r="G868" s="106"/>
      <c r="H868" s="106"/>
      <c r="I868" s="108">
        <v>44773</v>
      </c>
      <c r="J868" s="102">
        <v>30</v>
      </c>
      <c r="K868" s="109">
        <v>56</v>
      </c>
    </row>
    <row r="869" spans="1:11" x14ac:dyDescent="0.25">
      <c r="A869" s="102">
        <v>872</v>
      </c>
      <c r="B869" s="103">
        <v>43836</v>
      </c>
      <c r="C869" s="104" t="s">
        <v>4600</v>
      </c>
      <c r="D869" s="105" t="s">
        <v>4601</v>
      </c>
      <c r="E869" s="106" t="s">
        <v>2527</v>
      </c>
      <c r="F869" s="107" t="s">
        <v>2528</v>
      </c>
      <c r="G869" s="106"/>
      <c r="H869" s="106"/>
      <c r="I869" s="108">
        <v>44228</v>
      </c>
      <c r="J869" s="102">
        <v>84</v>
      </c>
      <c r="K869" s="109">
        <v>4.99</v>
      </c>
    </row>
    <row r="870" spans="1:11" x14ac:dyDescent="0.25">
      <c r="A870" s="102">
        <v>873</v>
      </c>
      <c r="B870" s="103">
        <v>43836</v>
      </c>
      <c r="C870" s="104" t="s">
        <v>4600</v>
      </c>
      <c r="D870" s="105" t="s">
        <v>4601</v>
      </c>
      <c r="E870" s="106" t="s">
        <v>2527</v>
      </c>
      <c r="F870" s="107" t="s">
        <v>2528</v>
      </c>
      <c r="G870" s="106"/>
      <c r="H870" s="106"/>
      <c r="I870" s="108">
        <v>44255</v>
      </c>
      <c r="J870" s="102">
        <v>40</v>
      </c>
      <c r="K870" s="109">
        <v>4.99</v>
      </c>
    </row>
    <row r="871" spans="1:11" x14ac:dyDescent="0.25">
      <c r="A871" s="102">
        <v>874</v>
      </c>
      <c r="B871" s="103">
        <v>43836</v>
      </c>
      <c r="C871" s="104" t="s">
        <v>4600</v>
      </c>
      <c r="D871" s="105" t="s">
        <v>4601</v>
      </c>
      <c r="E871" s="106" t="s">
        <v>2529</v>
      </c>
      <c r="F871" s="107" t="s">
        <v>2530</v>
      </c>
      <c r="G871" s="106"/>
      <c r="H871" s="106"/>
      <c r="I871" s="108">
        <v>44228</v>
      </c>
      <c r="J871" s="102">
        <v>132</v>
      </c>
      <c r="K871" s="109">
        <v>4.99</v>
      </c>
    </row>
    <row r="872" spans="1:11" x14ac:dyDescent="0.25">
      <c r="A872" s="102">
        <v>875</v>
      </c>
      <c r="B872" s="103">
        <v>43836</v>
      </c>
      <c r="C872" s="104" t="s">
        <v>4600</v>
      </c>
      <c r="D872" s="105" t="s">
        <v>4601</v>
      </c>
      <c r="E872" s="106" t="s">
        <v>2529</v>
      </c>
      <c r="F872" s="107" t="s">
        <v>2530</v>
      </c>
      <c r="G872" s="106"/>
      <c r="H872" s="106"/>
      <c r="I872" s="108">
        <v>44255</v>
      </c>
      <c r="J872" s="102">
        <v>40</v>
      </c>
      <c r="K872" s="109">
        <v>4.99</v>
      </c>
    </row>
    <row r="873" spans="1:11" x14ac:dyDescent="0.25">
      <c r="A873" s="102">
        <v>876</v>
      </c>
      <c r="B873" s="103">
        <v>43836</v>
      </c>
      <c r="C873" s="104" t="s">
        <v>4600</v>
      </c>
      <c r="D873" s="105" t="s">
        <v>4601</v>
      </c>
      <c r="E873" s="106" t="s">
        <v>2531</v>
      </c>
      <c r="F873" s="107" t="s">
        <v>2532</v>
      </c>
      <c r="G873" s="106"/>
      <c r="H873" s="106"/>
      <c r="I873" s="108">
        <v>44408</v>
      </c>
      <c r="J873" s="102">
        <v>228</v>
      </c>
      <c r="K873" s="109">
        <v>4.99</v>
      </c>
    </row>
    <row r="874" spans="1:11" x14ac:dyDescent="0.25">
      <c r="A874" s="102">
        <v>877</v>
      </c>
      <c r="B874" s="103">
        <v>43836</v>
      </c>
      <c r="C874" s="104" t="s">
        <v>4600</v>
      </c>
      <c r="D874" s="105" t="s">
        <v>4601</v>
      </c>
      <c r="E874" s="106" t="s">
        <v>2531</v>
      </c>
      <c r="F874" s="107" t="s">
        <v>2532</v>
      </c>
      <c r="G874" s="106"/>
      <c r="H874" s="106"/>
      <c r="I874" s="108">
        <v>44773</v>
      </c>
      <c r="J874" s="102">
        <v>9</v>
      </c>
      <c r="K874" s="109">
        <v>4.99</v>
      </c>
    </row>
    <row r="875" spans="1:11" x14ac:dyDescent="0.25">
      <c r="A875" s="102">
        <v>878</v>
      </c>
      <c r="B875" s="103">
        <v>43836</v>
      </c>
      <c r="C875" s="104" t="s">
        <v>4600</v>
      </c>
      <c r="D875" s="105" t="s">
        <v>4601</v>
      </c>
      <c r="E875" s="106" t="s">
        <v>2533</v>
      </c>
      <c r="F875" s="107" t="s">
        <v>2534</v>
      </c>
      <c r="G875" s="106"/>
      <c r="H875" s="106"/>
      <c r="I875" s="108">
        <v>44743</v>
      </c>
      <c r="J875" s="102">
        <v>132</v>
      </c>
      <c r="K875" s="109">
        <v>56</v>
      </c>
    </row>
    <row r="876" spans="1:11" x14ac:dyDescent="0.25">
      <c r="A876" s="102">
        <v>879</v>
      </c>
      <c r="B876" s="103">
        <v>43836</v>
      </c>
      <c r="C876" s="104" t="s">
        <v>4600</v>
      </c>
      <c r="D876" s="105" t="s">
        <v>4601</v>
      </c>
      <c r="E876" s="106" t="s">
        <v>2533</v>
      </c>
      <c r="F876" s="107" t="s">
        <v>2534</v>
      </c>
      <c r="G876" s="106"/>
      <c r="H876" s="106"/>
      <c r="I876" s="108">
        <v>44651</v>
      </c>
      <c r="J876" s="102">
        <v>37</v>
      </c>
      <c r="K876" s="109">
        <v>56</v>
      </c>
    </row>
    <row r="877" spans="1:11" x14ac:dyDescent="0.25">
      <c r="A877" s="102">
        <v>880</v>
      </c>
      <c r="B877" s="103">
        <v>43836</v>
      </c>
      <c r="C877" s="104" t="s">
        <v>4600</v>
      </c>
      <c r="D877" s="105" t="s">
        <v>4601</v>
      </c>
      <c r="E877" s="106" t="s">
        <v>2535</v>
      </c>
      <c r="F877" s="107" t="s">
        <v>2536</v>
      </c>
      <c r="G877" s="106"/>
      <c r="H877" s="106"/>
      <c r="I877" s="108">
        <v>44773</v>
      </c>
      <c r="J877" s="102">
        <v>288</v>
      </c>
      <c r="K877" s="109">
        <v>4.99</v>
      </c>
    </row>
    <row r="878" spans="1:11" x14ac:dyDescent="0.25">
      <c r="A878" s="102">
        <v>881</v>
      </c>
      <c r="B878" s="103">
        <v>43836</v>
      </c>
      <c r="C878" s="104" t="s">
        <v>4600</v>
      </c>
      <c r="D878" s="105" t="s">
        <v>4601</v>
      </c>
      <c r="E878" s="106" t="s">
        <v>2535</v>
      </c>
      <c r="F878" s="107" t="s">
        <v>2536</v>
      </c>
      <c r="G878" s="106"/>
      <c r="H878" s="106"/>
      <c r="I878" s="108">
        <v>44773</v>
      </c>
      <c r="J878" s="102">
        <v>32</v>
      </c>
      <c r="K878" s="109">
        <v>4.99</v>
      </c>
    </row>
    <row r="879" spans="1:11" x14ac:dyDescent="0.25">
      <c r="A879" s="102">
        <v>882</v>
      </c>
      <c r="B879" s="103">
        <v>43836</v>
      </c>
      <c r="C879" s="104" t="s">
        <v>4600</v>
      </c>
      <c r="D879" s="105" t="s">
        <v>4601</v>
      </c>
      <c r="E879" s="106" t="s">
        <v>2537</v>
      </c>
      <c r="F879" s="107" t="s">
        <v>2538</v>
      </c>
      <c r="G879" s="106"/>
      <c r="H879" s="106"/>
      <c r="I879" s="108">
        <v>44773</v>
      </c>
      <c r="J879" s="102">
        <v>60</v>
      </c>
      <c r="K879" s="109">
        <v>56</v>
      </c>
    </row>
    <row r="880" spans="1:11" x14ac:dyDescent="0.25">
      <c r="A880" s="102">
        <v>883</v>
      </c>
      <c r="B880" s="103">
        <v>43836</v>
      </c>
      <c r="C880" s="104" t="s">
        <v>4600</v>
      </c>
      <c r="D880" s="105" t="s">
        <v>4601</v>
      </c>
      <c r="E880" s="106" t="s">
        <v>2537</v>
      </c>
      <c r="F880" s="107" t="s">
        <v>2538</v>
      </c>
      <c r="G880" s="106"/>
      <c r="H880" s="106"/>
      <c r="I880" s="108">
        <v>44773</v>
      </c>
      <c r="J880" s="102">
        <v>44</v>
      </c>
      <c r="K880" s="109">
        <v>56</v>
      </c>
    </row>
    <row r="881" spans="1:11" x14ac:dyDescent="0.25">
      <c r="A881" s="102">
        <v>884</v>
      </c>
      <c r="B881" s="103">
        <v>43836</v>
      </c>
      <c r="C881" s="104" t="s">
        <v>4600</v>
      </c>
      <c r="D881" s="105" t="s">
        <v>4601</v>
      </c>
      <c r="E881" s="106" t="s">
        <v>2541</v>
      </c>
      <c r="F881" s="107" t="s">
        <v>2542</v>
      </c>
      <c r="G881" s="106"/>
      <c r="H881" s="106"/>
      <c r="I881" s="108">
        <v>44765</v>
      </c>
      <c r="J881" s="102">
        <v>216</v>
      </c>
      <c r="K881" s="109">
        <v>4.99</v>
      </c>
    </row>
    <row r="882" spans="1:11" x14ac:dyDescent="0.25">
      <c r="A882" s="102">
        <v>885</v>
      </c>
      <c r="B882" s="103">
        <v>43836</v>
      </c>
      <c r="C882" s="104" t="s">
        <v>4600</v>
      </c>
      <c r="D882" s="105" t="s">
        <v>4601</v>
      </c>
      <c r="E882" s="106" t="s">
        <v>2541</v>
      </c>
      <c r="F882" s="107" t="s">
        <v>2542</v>
      </c>
      <c r="G882" s="106"/>
      <c r="H882" s="106"/>
      <c r="I882" s="108">
        <v>44773</v>
      </c>
      <c r="J882" s="102">
        <v>66</v>
      </c>
      <c r="K882" s="109">
        <v>4.99</v>
      </c>
    </row>
    <row r="883" spans="1:11" x14ac:dyDescent="0.25">
      <c r="A883" s="102">
        <v>886</v>
      </c>
      <c r="B883" s="103">
        <v>43836</v>
      </c>
      <c r="C883" s="104" t="s">
        <v>4600</v>
      </c>
      <c r="D883" s="105" t="s">
        <v>4601</v>
      </c>
      <c r="E883" s="106" t="s">
        <v>2541</v>
      </c>
      <c r="F883" s="107" t="s">
        <v>2542</v>
      </c>
      <c r="G883" s="106"/>
      <c r="H883" s="106"/>
      <c r="I883" s="108">
        <v>44773</v>
      </c>
      <c r="J883" s="102">
        <v>1188</v>
      </c>
      <c r="K883" s="109">
        <v>4.99</v>
      </c>
    </row>
    <row r="884" spans="1:11" x14ac:dyDescent="0.25">
      <c r="A884" s="102">
        <v>887</v>
      </c>
      <c r="B884" s="103">
        <v>43836</v>
      </c>
      <c r="C884" s="104" t="s">
        <v>4600</v>
      </c>
      <c r="D884" s="105" t="s">
        <v>4601</v>
      </c>
      <c r="E884" s="106" t="s">
        <v>2543</v>
      </c>
      <c r="F884" s="107" t="s">
        <v>2544</v>
      </c>
      <c r="G884" s="106"/>
      <c r="H884" s="106"/>
      <c r="I884" s="108">
        <v>44287</v>
      </c>
      <c r="J884" s="102">
        <v>132</v>
      </c>
      <c r="K884" s="109">
        <v>4.99</v>
      </c>
    </row>
    <row r="885" spans="1:11" x14ac:dyDescent="0.25">
      <c r="A885" s="102">
        <v>888</v>
      </c>
      <c r="B885" s="103">
        <v>43836</v>
      </c>
      <c r="C885" s="104" t="s">
        <v>4600</v>
      </c>
      <c r="D885" s="105" t="s">
        <v>4601</v>
      </c>
      <c r="E885" s="106" t="s">
        <v>2543</v>
      </c>
      <c r="F885" s="107" t="s">
        <v>2544</v>
      </c>
      <c r="G885" s="106"/>
      <c r="H885" s="106"/>
      <c r="I885" s="108">
        <v>44316</v>
      </c>
      <c r="J885" s="102">
        <v>31</v>
      </c>
      <c r="K885" s="109">
        <v>4.99</v>
      </c>
    </row>
    <row r="886" spans="1:11" x14ac:dyDescent="0.25">
      <c r="A886" s="102">
        <v>889</v>
      </c>
      <c r="B886" s="103">
        <v>43836</v>
      </c>
      <c r="C886" s="104" t="s">
        <v>4600</v>
      </c>
      <c r="D886" s="105" t="s">
        <v>4601</v>
      </c>
      <c r="E886" s="106" t="s">
        <v>2545</v>
      </c>
      <c r="F886" s="107" t="s">
        <v>2546</v>
      </c>
      <c r="G886" s="106"/>
      <c r="H886" s="106"/>
      <c r="I886" s="108">
        <v>43831</v>
      </c>
      <c r="J886" s="102">
        <v>47</v>
      </c>
      <c r="K886" s="109">
        <v>16.5</v>
      </c>
    </row>
    <row r="887" spans="1:11" x14ac:dyDescent="0.25">
      <c r="A887" s="102">
        <v>890</v>
      </c>
      <c r="B887" s="103">
        <v>43836</v>
      </c>
      <c r="C887" s="104" t="s">
        <v>4600</v>
      </c>
      <c r="D887" s="105" t="s">
        <v>4601</v>
      </c>
      <c r="E887" s="106" t="s">
        <v>2547</v>
      </c>
      <c r="F887" s="107" t="s">
        <v>2548</v>
      </c>
      <c r="G887" s="106"/>
      <c r="H887" s="106"/>
      <c r="I887" s="108">
        <v>44773</v>
      </c>
      <c r="J887" s="102">
        <v>30</v>
      </c>
      <c r="K887" s="109">
        <v>56</v>
      </c>
    </row>
    <row r="888" spans="1:11" x14ac:dyDescent="0.25">
      <c r="A888" s="102">
        <v>891</v>
      </c>
      <c r="B888" s="103">
        <v>43836</v>
      </c>
      <c r="C888" s="104" t="s">
        <v>4600</v>
      </c>
      <c r="D888" s="105" t="s">
        <v>4601</v>
      </c>
      <c r="E888" s="106" t="s">
        <v>2547</v>
      </c>
      <c r="F888" s="107" t="s">
        <v>2548</v>
      </c>
      <c r="G888" s="106"/>
      <c r="H888" s="106"/>
      <c r="I888" s="108">
        <v>44773</v>
      </c>
      <c r="J888" s="102">
        <v>29</v>
      </c>
      <c r="K888" s="109">
        <v>56</v>
      </c>
    </row>
    <row r="889" spans="1:11" x14ac:dyDescent="0.25">
      <c r="A889" s="102">
        <v>892</v>
      </c>
      <c r="B889" s="103">
        <v>43836</v>
      </c>
      <c r="C889" s="104" t="s">
        <v>4600</v>
      </c>
      <c r="D889" s="105" t="s">
        <v>4601</v>
      </c>
      <c r="E889" s="106" t="s">
        <v>2549</v>
      </c>
      <c r="F889" s="107" t="s">
        <v>2550</v>
      </c>
      <c r="G889" s="106"/>
      <c r="H889" s="106"/>
      <c r="I889" s="108">
        <v>44469</v>
      </c>
      <c r="J889" s="102">
        <v>48</v>
      </c>
      <c r="K889" s="109">
        <v>4.99</v>
      </c>
    </row>
    <row r="890" spans="1:11" x14ac:dyDescent="0.25">
      <c r="A890" s="102">
        <v>893</v>
      </c>
      <c r="B890" s="103">
        <v>43836</v>
      </c>
      <c r="C890" s="104" t="s">
        <v>4600</v>
      </c>
      <c r="D890" s="105" t="s">
        <v>4601</v>
      </c>
      <c r="E890" s="106" t="s">
        <v>2549</v>
      </c>
      <c r="F890" s="107" t="s">
        <v>2550</v>
      </c>
      <c r="G890" s="106"/>
      <c r="H890" s="106"/>
      <c r="I890" s="108">
        <v>44620</v>
      </c>
      <c r="J890" s="102">
        <v>96</v>
      </c>
      <c r="K890" s="109">
        <v>4.99</v>
      </c>
    </row>
    <row r="891" spans="1:11" x14ac:dyDescent="0.25">
      <c r="A891" s="102">
        <v>894</v>
      </c>
      <c r="B891" s="103">
        <v>43836</v>
      </c>
      <c r="C891" s="104" t="s">
        <v>4600</v>
      </c>
      <c r="D891" s="105" t="s">
        <v>4601</v>
      </c>
      <c r="E891" s="106" t="s">
        <v>2549</v>
      </c>
      <c r="F891" s="107" t="s">
        <v>2550</v>
      </c>
      <c r="G891" s="106"/>
      <c r="H891" s="106"/>
      <c r="I891" s="108">
        <v>44469</v>
      </c>
      <c r="J891" s="102">
        <v>59</v>
      </c>
      <c r="K891" s="109">
        <v>4.99</v>
      </c>
    </row>
    <row r="892" spans="1:11" x14ac:dyDescent="0.25">
      <c r="A892" s="102">
        <v>895</v>
      </c>
      <c r="B892" s="103">
        <v>43836</v>
      </c>
      <c r="C892" s="104" t="s">
        <v>4600</v>
      </c>
      <c r="D892" s="105" t="s">
        <v>4601</v>
      </c>
      <c r="E892" s="106" t="s">
        <v>2551</v>
      </c>
      <c r="F892" s="107" t="s">
        <v>2552</v>
      </c>
      <c r="G892" s="106"/>
      <c r="H892" s="106"/>
      <c r="I892" s="108">
        <v>44773</v>
      </c>
      <c r="J892" s="102">
        <v>36</v>
      </c>
      <c r="K892" s="109">
        <v>4.99</v>
      </c>
    </row>
    <row r="893" spans="1:11" x14ac:dyDescent="0.25">
      <c r="A893" s="102">
        <v>896</v>
      </c>
      <c r="B893" s="103">
        <v>43836</v>
      </c>
      <c r="C893" s="104" t="s">
        <v>4600</v>
      </c>
      <c r="D893" s="105" t="s">
        <v>4601</v>
      </c>
      <c r="E893" s="106" t="s">
        <v>2551</v>
      </c>
      <c r="F893" s="107" t="s">
        <v>2552</v>
      </c>
      <c r="G893" s="106"/>
      <c r="H893" s="106"/>
      <c r="I893" s="108">
        <v>44745</v>
      </c>
      <c r="J893" s="102">
        <v>30</v>
      </c>
      <c r="K893" s="109">
        <v>56</v>
      </c>
    </row>
    <row r="894" spans="1:11" x14ac:dyDescent="0.25">
      <c r="A894" s="102">
        <v>897</v>
      </c>
      <c r="B894" s="103">
        <v>43836</v>
      </c>
      <c r="C894" s="104" t="s">
        <v>4600</v>
      </c>
      <c r="D894" s="105" t="s">
        <v>4601</v>
      </c>
      <c r="E894" s="106" t="s">
        <v>2551</v>
      </c>
      <c r="F894" s="107" t="s">
        <v>2552</v>
      </c>
      <c r="G894" s="106"/>
      <c r="H894" s="106"/>
      <c r="I894" s="108">
        <v>44773</v>
      </c>
      <c r="J894" s="102">
        <v>30</v>
      </c>
      <c r="K894" s="109">
        <v>56</v>
      </c>
    </row>
    <row r="895" spans="1:11" x14ac:dyDescent="0.25">
      <c r="A895" s="102">
        <v>898</v>
      </c>
      <c r="B895" s="103">
        <v>43836</v>
      </c>
      <c r="C895" s="104" t="s">
        <v>4600</v>
      </c>
      <c r="D895" s="105" t="s">
        <v>4601</v>
      </c>
      <c r="E895" s="106" t="s">
        <v>2555</v>
      </c>
      <c r="F895" s="107" t="s">
        <v>2556</v>
      </c>
      <c r="G895" s="106"/>
      <c r="H895" s="106"/>
      <c r="I895" s="108">
        <v>44773</v>
      </c>
      <c r="J895" s="102">
        <v>108</v>
      </c>
      <c r="K895" s="109">
        <v>56</v>
      </c>
    </row>
    <row r="896" spans="1:11" x14ac:dyDescent="0.25">
      <c r="A896" s="102">
        <v>899</v>
      </c>
      <c r="B896" s="103">
        <v>43836</v>
      </c>
      <c r="C896" s="104" t="s">
        <v>4600</v>
      </c>
      <c r="D896" s="105" t="s">
        <v>4601</v>
      </c>
      <c r="E896" s="106" t="s">
        <v>2555</v>
      </c>
      <c r="F896" s="107" t="s">
        <v>2556</v>
      </c>
      <c r="G896" s="106"/>
      <c r="H896" s="106"/>
      <c r="I896" s="108">
        <v>44773</v>
      </c>
      <c r="J896" s="102">
        <v>2</v>
      </c>
      <c r="K896" s="109">
        <v>56</v>
      </c>
    </row>
    <row r="897" spans="1:11" x14ac:dyDescent="0.25">
      <c r="A897" s="102">
        <v>900</v>
      </c>
      <c r="B897" s="103">
        <v>43836</v>
      </c>
      <c r="C897" s="104" t="s">
        <v>4600</v>
      </c>
      <c r="D897" s="105" t="s">
        <v>4601</v>
      </c>
      <c r="E897" s="106" t="s">
        <v>2555</v>
      </c>
      <c r="F897" s="107" t="s">
        <v>2556</v>
      </c>
      <c r="G897" s="106"/>
      <c r="H897" s="106"/>
      <c r="I897" s="108">
        <v>44773</v>
      </c>
      <c r="J897" s="102">
        <v>2568</v>
      </c>
      <c r="K897" s="109">
        <v>4.99</v>
      </c>
    </row>
    <row r="898" spans="1:11" x14ac:dyDescent="0.25">
      <c r="A898" s="102">
        <v>901</v>
      </c>
      <c r="B898" s="103">
        <v>43836</v>
      </c>
      <c r="C898" s="104" t="s">
        <v>4600</v>
      </c>
      <c r="D898" s="105" t="s">
        <v>4601</v>
      </c>
      <c r="E898" s="106" t="s">
        <v>2557</v>
      </c>
      <c r="F898" s="107" t="s">
        <v>2558</v>
      </c>
      <c r="G898" s="106"/>
      <c r="H898" s="106"/>
      <c r="I898" s="108">
        <v>44469</v>
      </c>
      <c r="J898" s="102">
        <v>84</v>
      </c>
      <c r="K898" s="109">
        <v>4.99</v>
      </c>
    </row>
    <row r="899" spans="1:11" x14ac:dyDescent="0.25">
      <c r="A899" s="102">
        <v>902</v>
      </c>
      <c r="B899" s="103">
        <v>43836</v>
      </c>
      <c r="C899" s="104" t="s">
        <v>4600</v>
      </c>
      <c r="D899" s="105" t="s">
        <v>4601</v>
      </c>
      <c r="E899" s="106" t="s">
        <v>2557</v>
      </c>
      <c r="F899" s="107" t="s">
        <v>2558</v>
      </c>
      <c r="G899" s="106"/>
      <c r="H899" s="106"/>
      <c r="I899" s="108">
        <v>44286</v>
      </c>
      <c r="J899" s="102">
        <v>37</v>
      </c>
      <c r="K899" s="109">
        <v>4.99</v>
      </c>
    </row>
    <row r="900" spans="1:11" x14ac:dyDescent="0.25">
      <c r="A900" s="102">
        <v>903</v>
      </c>
      <c r="B900" s="103">
        <v>43836</v>
      </c>
      <c r="C900" s="104" t="s">
        <v>4600</v>
      </c>
      <c r="D900" s="105" t="s">
        <v>4601</v>
      </c>
      <c r="E900" s="106" t="s">
        <v>2559</v>
      </c>
      <c r="F900" s="107" t="s">
        <v>2560</v>
      </c>
      <c r="G900" s="106"/>
      <c r="H900" s="106"/>
      <c r="I900" s="108">
        <v>44593</v>
      </c>
      <c r="J900" s="102">
        <v>24</v>
      </c>
      <c r="K900" s="109">
        <v>4.99</v>
      </c>
    </row>
    <row r="901" spans="1:11" x14ac:dyDescent="0.25">
      <c r="A901" s="102">
        <v>904</v>
      </c>
      <c r="B901" s="103">
        <v>43836</v>
      </c>
      <c r="C901" s="104" t="s">
        <v>4600</v>
      </c>
      <c r="D901" s="105" t="s">
        <v>4601</v>
      </c>
      <c r="E901" s="106" t="s">
        <v>2559</v>
      </c>
      <c r="F901" s="107" t="s">
        <v>2560</v>
      </c>
      <c r="G901" s="106"/>
      <c r="H901" s="106"/>
      <c r="I901" s="108">
        <v>44620</v>
      </c>
      <c r="J901" s="102">
        <v>23</v>
      </c>
      <c r="K901" s="109">
        <v>4.99</v>
      </c>
    </row>
    <row r="902" spans="1:11" x14ac:dyDescent="0.25">
      <c r="A902" s="102">
        <v>905</v>
      </c>
      <c r="B902" s="103">
        <v>43836</v>
      </c>
      <c r="C902" s="104" t="s">
        <v>4600</v>
      </c>
      <c r="D902" s="105" t="s">
        <v>4601</v>
      </c>
      <c r="E902" s="106" t="s">
        <v>2561</v>
      </c>
      <c r="F902" s="107" t="s">
        <v>2562</v>
      </c>
      <c r="G902" s="106"/>
      <c r="H902" s="106"/>
      <c r="I902" s="108">
        <v>44593</v>
      </c>
      <c r="J902" s="102">
        <v>120</v>
      </c>
      <c r="K902" s="109">
        <v>4.99</v>
      </c>
    </row>
    <row r="903" spans="1:11" x14ac:dyDescent="0.25">
      <c r="A903" s="102">
        <v>906</v>
      </c>
      <c r="B903" s="103">
        <v>43836</v>
      </c>
      <c r="C903" s="104" t="s">
        <v>4600</v>
      </c>
      <c r="D903" s="105" t="s">
        <v>4601</v>
      </c>
      <c r="E903" s="106" t="s">
        <v>2561</v>
      </c>
      <c r="F903" s="107" t="s">
        <v>2562</v>
      </c>
      <c r="G903" s="106"/>
      <c r="H903" s="106"/>
      <c r="I903" s="108">
        <v>44593</v>
      </c>
      <c r="J903" s="102">
        <v>24</v>
      </c>
      <c r="K903" s="109">
        <v>4.99</v>
      </c>
    </row>
    <row r="904" spans="1:11" x14ac:dyDescent="0.25">
      <c r="A904" s="102">
        <v>907</v>
      </c>
      <c r="B904" s="103">
        <v>43836</v>
      </c>
      <c r="C904" s="104" t="s">
        <v>4600</v>
      </c>
      <c r="D904" s="105" t="s">
        <v>4601</v>
      </c>
      <c r="E904" s="106" t="s">
        <v>2561</v>
      </c>
      <c r="F904" s="107" t="s">
        <v>2562</v>
      </c>
      <c r="G904" s="106"/>
      <c r="H904" s="106"/>
      <c r="I904" s="108">
        <v>44620</v>
      </c>
      <c r="J904" s="102">
        <v>40</v>
      </c>
      <c r="K904" s="109">
        <v>4.99</v>
      </c>
    </row>
    <row r="905" spans="1:11" x14ac:dyDescent="0.25">
      <c r="A905" s="102">
        <v>908</v>
      </c>
      <c r="B905" s="103">
        <v>43836</v>
      </c>
      <c r="C905" s="104" t="s">
        <v>4600</v>
      </c>
      <c r="D905" s="105" t="s">
        <v>4601</v>
      </c>
      <c r="E905" s="106" t="s">
        <v>2565</v>
      </c>
      <c r="F905" s="107" t="s">
        <v>2566</v>
      </c>
      <c r="G905" s="106"/>
      <c r="H905" s="106"/>
      <c r="I905" s="108">
        <v>44440</v>
      </c>
      <c r="J905" s="102">
        <v>12</v>
      </c>
      <c r="K905" s="109">
        <v>4.99</v>
      </c>
    </row>
    <row r="906" spans="1:11" x14ac:dyDescent="0.25">
      <c r="A906" s="102">
        <v>909</v>
      </c>
      <c r="B906" s="103">
        <v>43836</v>
      </c>
      <c r="C906" s="104" t="s">
        <v>4600</v>
      </c>
      <c r="D906" s="105" t="s">
        <v>4601</v>
      </c>
      <c r="E906" s="106" t="s">
        <v>2565</v>
      </c>
      <c r="F906" s="107" t="s">
        <v>2566</v>
      </c>
      <c r="G906" s="106"/>
      <c r="H906" s="106"/>
      <c r="I906" s="108">
        <v>44196</v>
      </c>
      <c r="J906" s="102">
        <v>16</v>
      </c>
      <c r="K906" s="109">
        <v>4.99</v>
      </c>
    </row>
    <row r="907" spans="1:11" x14ac:dyDescent="0.25">
      <c r="A907" s="102">
        <v>910</v>
      </c>
      <c r="B907" s="103">
        <v>43836</v>
      </c>
      <c r="C907" s="104" t="s">
        <v>4600</v>
      </c>
      <c r="D907" s="105" t="s">
        <v>4601</v>
      </c>
      <c r="E907" s="106" t="s">
        <v>2569</v>
      </c>
      <c r="F907" s="107" t="s">
        <v>2570</v>
      </c>
      <c r="G907" s="106"/>
      <c r="H907" s="106"/>
      <c r="I907" s="108">
        <v>44773</v>
      </c>
      <c r="J907" s="102">
        <v>312</v>
      </c>
      <c r="K907" s="109">
        <v>4.99</v>
      </c>
    </row>
    <row r="908" spans="1:11" x14ac:dyDescent="0.25">
      <c r="A908" s="102">
        <v>911</v>
      </c>
      <c r="B908" s="103">
        <v>43836</v>
      </c>
      <c r="C908" s="104" t="s">
        <v>4600</v>
      </c>
      <c r="D908" s="105" t="s">
        <v>4601</v>
      </c>
      <c r="E908" s="106" t="s">
        <v>2569</v>
      </c>
      <c r="F908" s="107" t="s">
        <v>2570</v>
      </c>
      <c r="G908" s="106"/>
      <c r="H908" s="106"/>
      <c r="I908" s="108">
        <v>44773</v>
      </c>
      <c r="J908" s="102">
        <v>65</v>
      </c>
      <c r="K908" s="109">
        <v>4.99</v>
      </c>
    </row>
    <row r="909" spans="1:11" x14ac:dyDescent="0.25">
      <c r="A909" s="102">
        <v>912</v>
      </c>
      <c r="B909" s="103">
        <v>43836</v>
      </c>
      <c r="C909" s="104" t="s">
        <v>4600</v>
      </c>
      <c r="D909" s="105" t="s">
        <v>4601</v>
      </c>
      <c r="E909" s="106" t="s">
        <v>2569</v>
      </c>
      <c r="F909" s="107" t="s">
        <v>2570</v>
      </c>
      <c r="G909" s="106"/>
      <c r="H909" s="106"/>
      <c r="I909" s="108">
        <v>44773</v>
      </c>
      <c r="J909" s="102">
        <v>1260</v>
      </c>
      <c r="K909" s="109">
        <v>4.99</v>
      </c>
    </row>
    <row r="910" spans="1:11" x14ac:dyDescent="0.25">
      <c r="A910" s="102">
        <v>913</v>
      </c>
      <c r="B910" s="103">
        <v>43836</v>
      </c>
      <c r="C910" s="104" t="s">
        <v>4600</v>
      </c>
      <c r="D910" s="105" t="s">
        <v>4601</v>
      </c>
      <c r="E910" s="106" t="s">
        <v>2577</v>
      </c>
      <c r="F910" s="107" t="s">
        <v>2578</v>
      </c>
      <c r="G910" s="106"/>
      <c r="H910" s="106"/>
      <c r="I910" s="108">
        <v>44469</v>
      </c>
      <c r="J910" s="102">
        <v>36</v>
      </c>
      <c r="K910" s="109">
        <v>4.99</v>
      </c>
    </row>
    <row r="911" spans="1:11" x14ac:dyDescent="0.25">
      <c r="A911" s="102">
        <v>914</v>
      </c>
      <c r="B911" s="103">
        <v>43836</v>
      </c>
      <c r="C911" s="104" t="s">
        <v>4600</v>
      </c>
      <c r="D911" s="105" t="s">
        <v>4601</v>
      </c>
      <c r="E911" s="106" t="s">
        <v>2577</v>
      </c>
      <c r="F911" s="107" t="s">
        <v>2578</v>
      </c>
      <c r="G911" s="106"/>
      <c r="H911" s="106"/>
      <c r="I911" s="108">
        <v>44316</v>
      </c>
      <c r="J911" s="102">
        <v>72</v>
      </c>
      <c r="K911" s="109">
        <v>4.99</v>
      </c>
    </row>
    <row r="912" spans="1:11" x14ac:dyDescent="0.25">
      <c r="A912" s="102">
        <v>915</v>
      </c>
      <c r="B912" s="103">
        <v>43836</v>
      </c>
      <c r="C912" s="104" t="s">
        <v>4600</v>
      </c>
      <c r="D912" s="105" t="s">
        <v>4601</v>
      </c>
      <c r="E912" s="106" t="s">
        <v>2577</v>
      </c>
      <c r="F912" s="107" t="s">
        <v>2578</v>
      </c>
      <c r="G912" s="106"/>
      <c r="H912" s="106"/>
      <c r="I912" s="108">
        <v>44469</v>
      </c>
      <c r="J912" s="102">
        <v>69</v>
      </c>
      <c r="K912" s="109">
        <v>4.99</v>
      </c>
    </row>
    <row r="913" spans="1:11" x14ac:dyDescent="0.25">
      <c r="A913" s="102">
        <v>916</v>
      </c>
      <c r="B913" s="103">
        <v>43836</v>
      </c>
      <c r="C913" s="104" t="s">
        <v>4600</v>
      </c>
      <c r="D913" s="105" t="s">
        <v>4601</v>
      </c>
      <c r="E913" s="106" t="s">
        <v>2577</v>
      </c>
      <c r="F913" s="107" t="s">
        <v>2578</v>
      </c>
      <c r="G913" s="106"/>
      <c r="H913" s="106"/>
      <c r="I913" s="108">
        <v>44469</v>
      </c>
      <c r="J913" s="102">
        <v>360</v>
      </c>
      <c r="K913" s="109">
        <v>4.99</v>
      </c>
    </row>
    <row r="914" spans="1:11" x14ac:dyDescent="0.25">
      <c r="A914" s="102">
        <v>917</v>
      </c>
      <c r="B914" s="103">
        <v>43836</v>
      </c>
      <c r="C914" s="104" t="s">
        <v>4600</v>
      </c>
      <c r="D914" s="105" t="s">
        <v>4601</v>
      </c>
      <c r="E914" s="106" t="s">
        <v>2579</v>
      </c>
      <c r="F914" s="107" t="s">
        <v>2580</v>
      </c>
      <c r="G914" s="106"/>
      <c r="H914" s="106"/>
      <c r="I914" s="108">
        <v>44469</v>
      </c>
      <c r="J914" s="102">
        <v>60</v>
      </c>
      <c r="K914" s="109">
        <v>4.99</v>
      </c>
    </row>
    <row r="915" spans="1:11" x14ac:dyDescent="0.25">
      <c r="A915" s="102">
        <v>918</v>
      </c>
      <c r="B915" s="103">
        <v>43836</v>
      </c>
      <c r="C915" s="104" t="s">
        <v>4600</v>
      </c>
      <c r="D915" s="105" t="s">
        <v>4601</v>
      </c>
      <c r="E915" s="106" t="s">
        <v>2579</v>
      </c>
      <c r="F915" s="107" t="s">
        <v>2580</v>
      </c>
      <c r="G915" s="106"/>
      <c r="H915" s="106"/>
      <c r="I915" s="108">
        <v>44620</v>
      </c>
      <c r="J915" s="102">
        <v>48</v>
      </c>
      <c r="K915" s="109">
        <v>4.99</v>
      </c>
    </row>
    <row r="916" spans="1:11" x14ac:dyDescent="0.25">
      <c r="A916" s="102">
        <v>919</v>
      </c>
      <c r="B916" s="103">
        <v>43836</v>
      </c>
      <c r="C916" s="104" t="s">
        <v>4600</v>
      </c>
      <c r="D916" s="105" t="s">
        <v>4601</v>
      </c>
      <c r="E916" s="106" t="s">
        <v>2579</v>
      </c>
      <c r="F916" s="107" t="s">
        <v>2580</v>
      </c>
      <c r="G916" s="106"/>
      <c r="H916" s="106"/>
      <c r="I916" s="108">
        <v>44743</v>
      </c>
      <c r="J916" s="102">
        <v>8</v>
      </c>
      <c r="K916" s="109">
        <v>4.99</v>
      </c>
    </row>
    <row r="917" spans="1:11" x14ac:dyDescent="0.25">
      <c r="A917" s="102">
        <v>920</v>
      </c>
      <c r="B917" s="103">
        <v>43836</v>
      </c>
      <c r="C917" s="104" t="s">
        <v>4600</v>
      </c>
      <c r="D917" s="105" t="s">
        <v>4601</v>
      </c>
      <c r="E917" s="106" t="s">
        <v>2579</v>
      </c>
      <c r="F917" s="107" t="s">
        <v>2580</v>
      </c>
      <c r="G917" s="106"/>
      <c r="H917" s="106"/>
      <c r="I917" s="108">
        <v>44469</v>
      </c>
      <c r="J917" s="102">
        <v>24</v>
      </c>
      <c r="K917" s="109">
        <v>4.99</v>
      </c>
    </row>
    <row r="918" spans="1:11" x14ac:dyDescent="0.25">
      <c r="A918" s="102">
        <v>921</v>
      </c>
      <c r="B918" s="103">
        <v>43836</v>
      </c>
      <c r="C918" s="104" t="s">
        <v>4600</v>
      </c>
      <c r="D918" s="105" t="s">
        <v>4601</v>
      </c>
      <c r="E918" s="106" t="s">
        <v>2581</v>
      </c>
      <c r="F918" s="107" t="s">
        <v>2582</v>
      </c>
      <c r="G918" s="106"/>
      <c r="H918" s="106"/>
      <c r="I918" s="108">
        <v>44620</v>
      </c>
      <c r="J918" s="102">
        <v>59</v>
      </c>
      <c r="K918" s="109">
        <v>56</v>
      </c>
    </row>
    <row r="919" spans="1:11" x14ac:dyDescent="0.25">
      <c r="A919" s="102">
        <v>922</v>
      </c>
      <c r="B919" s="103">
        <v>43836</v>
      </c>
      <c r="C919" s="104" t="s">
        <v>4600</v>
      </c>
      <c r="D919" s="105" t="s">
        <v>4601</v>
      </c>
      <c r="E919" s="106" t="s">
        <v>2581</v>
      </c>
      <c r="F919" s="107" t="s">
        <v>2582</v>
      </c>
      <c r="G919" s="106"/>
      <c r="H919" s="106"/>
      <c r="I919" s="108">
        <v>44773</v>
      </c>
      <c r="J919" s="102">
        <v>480</v>
      </c>
      <c r="K919" s="109">
        <v>5</v>
      </c>
    </row>
    <row r="920" spans="1:11" x14ac:dyDescent="0.25">
      <c r="A920" s="102">
        <v>923</v>
      </c>
      <c r="B920" s="103">
        <v>43836</v>
      </c>
      <c r="C920" s="104" t="s">
        <v>4600</v>
      </c>
      <c r="D920" s="105" t="s">
        <v>4601</v>
      </c>
      <c r="E920" s="106" t="s">
        <v>2583</v>
      </c>
      <c r="F920" s="107" t="s">
        <v>2584</v>
      </c>
      <c r="G920" s="106"/>
      <c r="H920" s="106"/>
      <c r="I920" s="108">
        <v>44499</v>
      </c>
      <c r="J920" s="102">
        <v>48</v>
      </c>
      <c r="K920" s="109">
        <v>1</v>
      </c>
    </row>
    <row r="921" spans="1:11" x14ac:dyDescent="0.25">
      <c r="A921" s="102">
        <v>924</v>
      </c>
      <c r="B921" s="103">
        <v>43836</v>
      </c>
      <c r="C921" s="104" t="s">
        <v>4600</v>
      </c>
      <c r="D921" s="105" t="s">
        <v>4601</v>
      </c>
      <c r="E921" s="106" t="s">
        <v>2583</v>
      </c>
      <c r="F921" s="107" t="s">
        <v>2584</v>
      </c>
      <c r="G921" s="106"/>
      <c r="H921" s="106"/>
      <c r="I921" s="108">
        <v>44439</v>
      </c>
      <c r="J921" s="102">
        <v>120</v>
      </c>
      <c r="K921" s="109">
        <v>1</v>
      </c>
    </row>
    <row r="922" spans="1:11" x14ac:dyDescent="0.25">
      <c r="A922" s="102">
        <v>925</v>
      </c>
      <c r="B922" s="103">
        <v>43836</v>
      </c>
      <c r="C922" s="104" t="s">
        <v>4600</v>
      </c>
      <c r="D922" s="105" t="s">
        <v>4601</v>
      </c>
      <c r="E922" s="106" t="s">
        <v>2585</v>
      </c>
      <c r="F922" s="107" t="s">
        <v>2586</v>
      </c>
      <c r="G922" s="106"/>
      <c r="H922" s="106"/>
      <c r="I922" s="108">
        <v>44043</v>
      </c>
      <c r="J922" s="102">
        <v>4.75</v>
      </c>
      <c r="K922" s="109">
        <v>0.99</v>
      </c>
    </row>
    <row r="923" spans="1:11" x14ac:dyDescent="0.25">
      <c r="A923" s="102">
        <v>926</v>
      </c>
      <c r="B923" s="103">
        <v>43836</v>
      </c>
      <c r="C923" s="104" t="s">
        <v>4600</v>
      </c>
      <c r="D923" s="105" t="s">
        <v>4601</v>
      </c>
      <c r="E923" s="106" t="s">
        <v>2585</v>
      </c>
      <c r="F923" s="107" t="s">
        <v>2586</v>
      </c>
      <c r="G923" s="106"/>
      <c r="H923" s="106"/>
      <c r="I923" s="108">
        <v>43831</v>
      </c>
      <c r="J923" s="102">
        <v>83.33</v>
      </c>
      <c r="K923" s="109">
        <v>1</v>
      </c>
    </row>
    <row r="924" spans="1:11" x14ac:dyDescent="0.25">
      <c r="A924" s="102">
        <v>927</v>
      </c>
      <c r="B924" s="103">
        <v>43836</v>
      </c>
      <c r="C924" s="104" t="s">
        <v>4600</v>
      </c>
      <c r="D924" s="105" t="s">
        <v>4601</v>
      </c>
      <c r="E924" s="106" t="s">
        <v>2595</v>
      </c>
      <c r="F924" s="107" t="s">
        <v>2596</v>
      </c>
      <c r="G924" s="106"/>
      <c r="H924" s="106"/>
      <c r="I924" s="108">
        <v>44499</v>
      </c>
      <c r="J924" s="102">
        <v>3</v>
      </c>
      <c r="K924" s="109">
        <v>0.71</v>
      </c>
    </row>
    <row r="925" spans="1:11" x14ac:dyDescent="0.25">
      <c r="A925" s="102">
        <v>928</v>
      </c>
      <c r="B925" s="103">
        <v>43836</v>
      </c>
      <c r="C925" s="104" t="s">
        <v>4600</v>
      </c>
      <c r="D925" s="105" t="s">
        <v>4601</v>
      </c>
      <c r="E925" s="106" t="s">
        <v>2595</v>
      </c>
      <c r="F925" s="107" t="s">
        <v>2596</v>
      </c>
      <c r="G925" s="106"/>
      <c r="H925" s="106"/>
      <c r="I925" s="108">
        <v>44499</v>
      </c>
      <c r="J925" s="102">
        <v>0.9</v>
      </c>
      <c r="K925" s="109">
        <v>0.71</v>
      </c>
    </row>
    <row r="926" spans="1:11" x14ac:dyDescent="0.25">
      <c r="A926" s="102">
        <v>929</v>
      </c>
      <c r="B926" s="103">
        <v>43836</v>
      </c>
      <c r="C926" s="104" t="s">
        <v>4600</v>
      </c>
      <c r="D926" s="105" t="s">
        <v>4601</v>
      </c>
      <c r="E926" s="106" t="s">
        <v>2595</v>
      </c>
      <c r="F926" s="107" t="s">
        <v>2596</v>
      </c>
      <c r="G926" s="106"/>
      <c r="H926" s="106"/>
      <c r="I926" s="108">
        <v>44491</v>
      </c>
      <c r="J926" s="102">
        <v>6</v>
      </c>
      <c r="K926" s="109">
        <v>1</v>
      </c>
    </row>
    <row r="927" spans="1:11" x14ac:dyDescent="0.25">
      <c r="A927" s="102">
        <v>930</v>
      </c>
      <c r="B927" s="103">
        <v>43836</v>
      </c>
      <c r="C927" s="104" t="s">
        <v>4600</v>
      </c>
      <c r="D927" s="105" t="s">
        <v>4601</v>
      </c>
      <c r="E927" s="106" t="s">
        <v>2597</v>
      </c>
      <c r="F927" s="107" t="s">
        <v>2598</v>
      </c>
      <c r="G927" s="106"/>
      <c r="H927" s="106"/>
      <c r="I927" s="108">
        <v>44491</v>
      </c>
      <c r="J927" s="102">
        <v>6</v>
      </c>
      <c r="K927" s="109">
        <v>1</v>
      </c>
    </row>
    <row r="928" spans="1:11" x14ac:dyDescent="0.25">
      <c r="A928" s="102">
        <v>931</v>
      </c>
      <c r="B928" s="103">
        <v>43836</v>
      </c>
      <c r="C928" s="104" t="s">
        <v>4600</v>
      </c>
      <c r="D928" s="105" t="s">
        <v>4601</v>
      </c>
      <c r="E928" s="106" t="s">
        <v>2599</v>
      </c>
      <c r="F928" s="107" t="s">
        <v>2600</v>
      </c>
      <c r="G928" s="106"/>
      <c r="H928" s="106"/>
      <c r="I928" s="108">
        <v>44075</v>
      </c>
      <c r="J928" s="102">
        <v>70</v>
      </c>
      <c r="K928" s="109">
        <v>4.9000000000000004</v>
      </c>
    </row>
    <row r="929" spans="1:11" x14ac:dyDescent="0.25">
      <c r="A929" s="102">
        <v>932</v>
      </c>
      <c r="B929" s="103">
        <v>43836</v>
      </c>
      <c r="C929" s="104" t="s">
        <v>4600</v>
      </c>
      <c r="D929" s="105" t="s">
        <v>4601</v>
      </c>
      <c r="E929" s="106" t="s">
        <v>2599</v>
      </c>
      <c r="F929" s="107" t="s">
        <v>2600</v>
      </c>
      <c r="G929" s="106"/>
      <c r="H929" s="106"/>
      <c r="I929" s="108">
        <v>44104</v>
      </c>
      <c r="J929" s="102">
        <v>30</v>
      </c>
      <c r="K929" s="109">
        <v>4.9000000000000004</v>
      </c>
    </row>
    <row r="930" spans="1:11" x14ac:dyDescent="0.25">
      <c r="A930" s="102">
        <v>933</v>
      </c>
      <c r="B930" s="103">
        <v>43836</v>
      </c>
      <c r="C930" s="104" t="s">
        <v>4600</v>
      </c>
      <c r="D930" s="105" t="s">
        <v>4601</v>
      </c>
      <c r="E930" s="106" t="s">
        <v>2599</v>
      </c>
      <c r="F930" s="107" t="s">
        <v>2600</v>
      </c>
      <c r="G930" s="106"/>
      <c r="H930" s="106"/>
      <c r="I930" s="108">
        <v>44089</v>
      </c>
      <c r="J930" s="102">
        <v>400</v>
      </c>
      <c r="K930" s="109">
        <v>4.9000000000000004</v>
      </c>
    </row>
    <row r="931" spans="1:11" x14ac:dyDescent="0.25">
      <c r="A931" s="102">
        <v>934</v>
      </c>
      <c r="B931" s="103">
        <v>43836</v>
      </c>
      <c r="C931" s="104" t="s">
        <v>4600</v>
      </c>
      <c r="D931" s="105" t="s">
        <v>4601</v>
      </c>
      <c r="E931" s="106" t="s">
        <v>2623</v>
      </c>
      <c r="F931" s="107" t="s">
        <v>2624</v>
      </c>
      <c r="G931" s="106"/>
      <c r="H931" s="106"/>
      <c r="I931" s="108">
        <v>44286</v>
      </c>
      <c r="J931" s="102">
        <v>24</v>
      </c>
      <c r="K931" s="109">
        <v>1</v>
      </c>
    </row>
    <row r="932" spans="1:11" x14ac:dyDescent="0.25">
      <c r="A932" s="102">
        <v>935</v>
      </c>
      <c r="B932" s="103">
        <v>43836</v>
      </c>
      <c r="C932" s="104" t="s">
        <v>4600</v>
      </c>
      <c r="D932" s="105" t="s">
        <v>4601</v>
      </c>
      <c r="E932" s="106" t="s">
        <v>2623</v>
      </c>
      <c r="F932" s="107" t="s">
        <v>2624</v>
      </c>
      <c r="G932" s="106"/>
      <c r="H932" s="106"/>
      <c r="I932" s="108">
        <v>44285</v>
      </c>
      <c r="J932" s="102">
        <v>34</v>
      </c>
      <c r="K932" s="109">
        <v>1</v>
      </c>
    </row>
    <row r="933" spans="1:11" x14ac:dyDescent="0.25">
      <c r="A933" s="102">
        <v>936</v>
      </c>
      <c r="B933" s="103">
        <v>43836</v>
      </c>
      <c r="C933" s="104" t="s">
        <v>4600</v>
      </c>
      <c r="D933" s="105" t="s">
        <v>4601</v>
      </c>
      <c r="E933" s="106" t="s">
        <v>2623</v>
      </c>
      <c r="F933" s="107" t="s">
        <v>2624</v>
      </c>
      <c r="G933" s="106"/>
      <c r="H933" s="106"/>
      <c r="I933" s="108">
        <v>44469</v>
      </c>
      <c r="J933" s="102">
        <v>60</v>
      </c>
      <c r="K933" s="109">
        <v>1</v>
      </c>
    </row>
    <row r="934" spans="1:11" x14ac:dyDescent="0.25">
      <c r="A934" s="102">
        <v>937</v>
      </c>
      <c r="B934" s="103">
        <v>43836</v>
      </c>
      <c r="C934" s="104" t="s">
        <v>4600</v>
      </c>
      <c r="D934" s="105" t="s">
        <v>4601</v>
      </c>
      <c r="E934" s="106" t="s">
        <v>2627</v>
      </c>
      <c r="F934" s="107" t="s">
        <v>2628</v>
      </c>
      <c r="G934" s="106"/>
      <c r="H934" s="106"/>
      <c r="I934" s="108">
        <v>44439</v>
      </c>
      <c r="J934" s="102">
        <v>78</v>
      </c>
      <c r="K934" s="109">
        <v>1</v>
      </c>
    </row>
    <row r="935" spans="1:11" x14ac:dyDescent="0.25">
      <c r="A935" s="102">
        <v>938</v>
      </c>
      <c r="B935" s="103">
        <v>43836</v>
      </c>
      <c r="C935" s="104" t="s">
        <v>4600</v>
      </c>
      <c r="D935" s="105" t="s">
        <v>4601</v>
      </c>
      <c r="E935" s="106" t="s">
        <v>2627</v>
      </c>
      <c r="F935" s="107" t="s">
        <v>2628</v>
      </c>
      <c r="G935" s="106"/>
      <c r="H935" s="106"/>
      <c r="I935" s="108">
        <v>44438</v>
      </c>
      <c r="J935" s="102">
        <v>24</v>
      </c>
      <c r="K935" s="109">
        <v>1</v>
      </c>
    </row>
    <row r="936" spans="1:11" x14ac:dyDescent="0.25">
      <c r="A936" s="102">
        <v>939</v>
      </c>
      <c r="B936" s="103">
        <v>43836</v>
      </c>
      <c r="C936" s="104" t="s">
        <v>4600</v>
      </c>
      <c r="D936" s="105" t="s">
        <v>4601</v>
      </c>
      <c r="E936" s="106" t="s">
        <v>2627</v>
      </c>
      <c r="F936" s="107" t="s">
        <v>2628</v>
      </c>
      <c r="G936" s="106"/>
      <c r="H936" s="106"/>
      <c r="I936" s="108">
        <v>44469</v>
      </c>
      <c r="J936" s="102">
        <v>120</v>
      </c>
      <c r="K936" s="109">
        <v>1</v>
      </c>
    </row>
    <row r="937" spans="1:11" x14ac:dyDescent="0.25">
      <c r="A937" s="102">
        <v>940</v>
      </c>
      <c r="B937" s="103">
        <v>43836</v>
      </c>
      <c r="C937" s="104" t="s">
        <v>4600</v>
      </c>
      <c r="D937" s="105" t="s">
        <v>4601</v>
      </c>
      <c r="E937" s="106" t="s">
        <v>2629</v>
      </c>
      <c r="F937" s="107" t="s">
        <v>2630</v>
      </c>
      <c r="G937" s="106"/>
      <c r="H937" s="106"/>
      <c r="I937" s="108">
        <v>44408</v>
      </c>
      <c r="J937" s="102">
        <v>24</v>
      </c>
      <c r="K937" s="109">
        <v>1</v>
      </c>
    </row>
    <row r="938" spans="1:11" x14ac:dyDescent="0.25">
      <c r="A938" s="102">
        <v>941</v>
      </c>
      <c r="B938" s="103">
        <v>43836</v>
      </c>
      <c r="C938" s="104" t="s">
        <v>4600</v>
      </c>
      <c r="D938" s="105" t="s">
        <v>4601</v>
      </c>
      <c r="E938" s="106" t="s">
        <v>2629</v>
      </c>
      <c r="F938" s="107" t="s">
        <v>2630</v>
      </c>
      <c r="G938" s="106"/>
      <c r="H938" s="106"/>
      <c r="I938" s="108">
        <v>44407</v>
      </c>
      <c r="J938" s="102">
        <v>27</v>
      </c>
      <c r="K938" s="109">
        <v>1</v>
      </c>
    </row>
    <row r="939" spans="1:11" x14ac:dyDescent="0.25">
      <c r="A939" s="102">
        <v>942</v>
      </c>
      <c r="B939" s="103">
        <v>43836</v>
      </c>
      <c r="C939" s="104" t="s">
        <v>4600</v>
      </c>
      <c r="D939" s="105" t="s">
        <v>4601</v>
      </c>
      <c r="E939" s="106" t="s">
        <v>2629</v>
      </c>
      <c r="F939" s="107" t="s">
        <v>2630</v>
      </c>
      <c r="G939" s="106"/>
      <c r="H939" s="106"/>
      <c r="I939" s="108">
        <v>44469</v>
      </c>
      <c r="J939" s="102">
        <v>180</v>
      </c>
      <c r="K939" s="109">
        <v>1</v>
      </c>
    </row>
    <row r="940" spans="1:11" x14ac:dyDescent="0.25">
      <c r="A940" s="102">
        <v>943</v>
      </c>
      <c r="B940" s="103">
        <v>43836</v>
      </c>
      <c r="C940" s="104" t="s">
        <v>4600</v>
      </c>
      <c r="D940" s="105" t="s">
        <v>4601</v>
      </c>
      <c r="E940" s="106" t="s">
        <v>2631</v>
      </c>
      <c r="F940" s="107" t="s">
        <v>2632</v>
      </c>
      <c r="G940" s="106"/>
      <c r="H940" s="106"/>
      <c r="I940" s="108">
        <v>44469</v>
      </c>
      <c r="J940" s="102">
        <v>600</v>
      </c>
      <c r="K940" s="109">
        <v>7.23</v>
      </c>
    </row>
    <row r="941" spans="1:11" x14ac:dyDescent="0.25">
      <c r="A941" s="102">
        <v>944</v>
      </c>
      <c r="B941" s="103">
        <v>43836</v>
      </c>
      <c r="C941" s="104" t="s">
        <v>4600</v>
      </c>
      <c r="D941" s="105" t="s">
        <v>4601</v>
      </c>
      <c r="E941" s="106" t="s">
        <v>2653</v>
      </c>
      <c r="F941" s="107" t="s">
        <v>2654</v>
      </c>
      <c r="G941" s="106"/>
      <c r="H941" s="106"/>
      <c r="I941" s="108">
        <v>44285</v>
      </c>
      <c r="J941" s="102">
        <v>8</v>
      </c>
      <c r="K941" s="109">
        <v>6.5</v>
      </c>
    </row>
    <row r="942" spans="1:11" x14ac:dyDescent="0.25">
      <c r="A942" s="102">
        <v>945</v>
      </c>
      <c r="B942" s="103">
        <v>43836</v>
      </c>
      <c r="C942" s="104" t="s">
        <v>4600</v>
      </c>
      <c r="D942" s="105" t="s">
        <v>4601</v>
      </c>
      <c r="E942" s="106" t="s">
        <v>2657</v>
      </c>
      <c r="F942" s="107" t="s">
        <v>2658</v>
      </c>
      <c r="G942" s="106"/>
      <c r="H942" s="106"/>
      <c r="I942" s="108">
        <v>43951</v>
      </c>
      <c r="J942" s="102">
        <v>12</v>
      </c>
      <c r="K942" s="109">
        <v>6.3</v>
      </c>
    </row>
    <row r="943" spans="1:11" x14ac:dyDescent="0.25">
      <c r="A943" s="102">
        <v>946</v>
      </c>
      <c r="B943" s="103">
        <v>43836</v>
      </c>
      <c r="C943" s="104" t="s">
        <v>4600</v>
      </c>
      <c r="D943" s="105" t="s">
        <v>4601</v>
      </c>
      <c r="E943" s="106" t="s">
        <v>2657</v>
      </c>
      <c r="F943" s="107" t="s">
        <v>2658</v>
      </c>
      <c r="G943" s="106"/>
      <c r="H943" s="106"/>
      <c r="I943" s="108">
        <v>44469</v>
      </c>
      <c r="J943" s="102">
        <v>120</v>
      </c>
      <c r="K943" s="109">
        <v>6.3</v>
      </c>
    </row>
    <row r="944" spans="1:11" x14ac:dyDescent="0.25">
      <c r="A944" s="102">
        <v>947</v>
      </c>
      <c r="B944" s="103">
        <v>43836</v>
      </c>
      <c r="C944" s="104" t="s">
        <v>4600</v>
      </c>
      <c r="D944" s="105" t="s">
        <v>4601</v>
      </c>
      <c r="E944" s="106" t="s">
        <v>2659</v>
      </c>
      <c r="F944" s="107" t="s">
        <v>2660</v>
      </c>
      <c r="G944" s="106"/>
      <c r="H944" s="106"/>
      <c r="I944" s="108">
        <v>44255</v>
      </c>
      <c r="J944" s="102">
        <v>28</v>
      </c>
      <c r="K944" s="109">
        <v>7.2</v>
      </c>
    </row>
    <row r="945" spans="1:11" x14ac:dyDescent="0.25">
      <c r="A945" s="102">
        <v>948</v>
      </c>
      <c r="B945" s="103">
        <v>43836</v>
      </c>
      <c r="C945" s="104" t="s">
        <v>4600</v>
      </c>
      <c r="D945" s="105" t="s">
        <v>4601</v>
      </c>
      <c r="E945" s="106" t="s">
        <v>2665</v>
      </c>
      <c r="F945" s="107" t="s">
        <v>2666</v>
      </c>
      <c r="G945" s="106"/>
      <c r="H945" s="106"/>
      <c r="I945" s="108">
        <v>44347</v>
      </c>
      <c r="J945" s="102">
        <v>18</v>
      </c>
      <c r="K945" s="109">
        <v>1</v>
      </c>
    </row>
    <row r="946" spans="1:11" x14ac:dyDescent="0.25">
      <c r="A946" s="102">
        <v>949</v>
      </c>
      <c r="B946" s="103">
        <v>43836</v>
      </c>
      <c r="C946" s="104" t="s">
        <v>4600</v>
      </c>
      <c r="D946" s="105" t="s">
        <v>4601</v>
      </c>
      <c r="E946" s="106" t="s">
        <v>2665</v>
      </c>
      <c r="F946" s="107" t="s">
        <v>2666</v>
      </c>
      <c r="G946" s="106"/>
      <c r="H946" s="106"/>
      <c r="I946" s="108">
        <v>44407</v>
      </c>
      <c r="J946" s="102">
        <v>24</v>
      </c>
      <c r="K946" s="109">
        <v>1</v>
      </c>
    </row>
    <row r="947" spans="1:11" x14ac:dyDescent="0.25">
      <c r="A947" s="102">
        <v>950</v>
      </c>
      <c r="B947" s="103">
        <v>43836</v>
      </c>
      <c r="C947" s="104" t="s">
        <v>4600</v>
      </c>
      <c r="D947" s="105" t="s">
        <v>4601</v>
      </c>
      <c r="E947" s="106" t="s">
        <v>2665</v>
      </c>
      <c r="F947" s="107" t="s">
        <v>2666</v>
      </c>
      <c r="G947" s="106"/>
      <c r="H947" s="106"/>
      <c r="I947" s="108">
        <v>44316</v>
      </c>
      <c r="J947" s="102">
        <v>23</v>
      </c>
      <c r="K947" s="109">
        <v>1</v>
      </c>
    </row>
    <row r="948" spans="1:11" x14ac:dyDescent="0.25">
      <c r="A948" s="102">
        <v>951</v>
      </c>
      <c r="B948" s="103">
        <v>43836</v>
      </c>
      <c r="C948" s="104" t="s">
        <v>4600</v>
      </c>
      <c r="D948" s="105" t="s">
        <v>4601</v>
      </c>
      <c r="E948" s="106" t="s">
        <v>2665</v>
      </c>
      <c r="F948" s="107" t="s">
        <v>2666</v>
      </c>
      <c r="G948" s="106"/>
      <c r="H948" s="106"/>
      <c r="I948" s="108">
        <v>44316</v>
      </c>
      <c r="J948" s="102">
        <v>0.75</v>
      </c>
      <c r="K948" s="109">
        <v>1</v>
      </c>
    </row>
    <row r="949" spans="1:11" x14ac:dyDescent="0.25">
      <c r="A949" s="102">
        <v>952</v>
      </c>
      <c r="B949" s="103">
        <v>43836</v>
      </c>
      <c r="C949" s="104" t="s">
        <v>4600</v>
      </c>
      <c r="D949" s="105" t="s">
        <v>4601</v>
      </c>
      <c r="E949" s="106" t="s">
        <v>2667</v>
      </c>
      <c r="F949" s="107" t="s">
        <v>2668</v>
      </c>
      <c r="G949" s="106"/>
      <c r="H949" s="106"/>
      <c r="I949" s="108">
        <v>44318</v>
      </c>
      <c r="J949" s="102">
        <v>54</v>
      </c>
      <c r="K949" s="109">
        <v>1</v>
      </c>
    </row>
    <row r="950" spans="1:11" x14ac:dyDescent="0.25">
      <c r="A950" s="102">
        <v>953</v>
      </c>
      <c r="B950" s="103">
        <v>43836</v>
      </c>
      <c r="C950" s="104" t="s">
        <v>4600</v>
      </c>
      <c r="D950" s="105" t="s">
        <v>4601</v>
      </c>
      <c r="E950" s="106" t="s">
        <v>2667</v>
      </c>
      <c r="F950" s="107" t="s">
        <v>2668</v>
      </c>
      <c r="G950" s="106"/>
      <c r="H950" s="106"/>
      <c r="I950" s="108">
        <v>44346</v>
      </c>
      <c r="J950" s="102">
        <v>24</v>
      </c>
      <c r="K950" s="109">
        <v>1</v>
      </c>
    </row>
    <row r="951" spans="1:11" x14ac:dyDescent="0.25">
      <c r="A951" s="102">
        <v>954</v>
      </c>
      <c r="B951" s="103">
        <v>43836</v>
      </c>
      <c r="C951" s="104" t="s">
        <v>4600</v>
      </c>
      <c r="D951" s="105" t="s">
        <v>4601</v>
      </c>
      <c r="E951" s="106" t="s">
        <v>2667</v>
      </c>
      <c r="F951" s="107" t="s">
        <v>2668</v>
      </c>
      <c r="G951" s="106"/>
      <c r="H951" s="106"/>
      <c r="I951" s="108">
        <v>44346</v>
      </c>
      <c r="J951" s="102">
        <v>0.75</v>
      </c>
      <c r="K951" s="109">
        <v>1</v>
      </c>
    </row>
    <row r="952" spans="1:11" x14ac:dyDescent="0.25">
      <c r="A952" s="102">
        <v>955</v>
      </c>
      <c r="B952" s="103">
        <v>43836</v>
      </c>
      <c r="C952" s="104" t="s">
        <v>4600</v>
      </c>
      <c r="D952" s="105" t="s">
        <v>4601</v>
      </c>
      <c r="E952" s="106" t="s">
        <v>2669</v>
      </c>
      <c r="F952" s="107" t="s">
        <v>2670</v>
      </c>
      <c r="G952" s="106"/>
      <c r="H952" s="106"/>
      <c r="I952" s="108">
        <v>44469</v>
      </c>
      <c r="J952" s="102">
        <v>60</v>
      </c>
      <c r="K952" s="109">
        <v>0</v>
      </c>
    </row>
    <row r="953" spans="1:11" x14ac:dyDescent="0.25">
      <c r="A953" s="102">
        <v>956</v>
      </c>
      <c r="B953" s="103">
        <v>43836</v>
      </c>
      <c r="C953" s="104" t="s">
        <v>4600</v>
      </c>
      <c r="D953" s="105" t="s">
        <v>4601</v>
      </c>
      <c r="E953" s="106" t="s">
        <v>2671</v>
      </c>
      <c r="F953" s="107" t="s">
        <v>2672</v>
      </c>
      <c r="G953" s="106"/>
      <c r="H953" s="106"/>
      <c r="I953" s="108">
        <v>44226</v>
      </c>
      <c r="J953" s="102">
        <v>23</v>
      </c>
      <c r="K953" s="109">
        <v>7.3</v>
      </c>
    </row>
    <row r="954" spans="1:11" x14ac:dyDescent="0.25">
      <c r="A954" s="102">
        <v>957</v>
      </c>
      <c r="B954" s="103">
        <v>43836</v>
      </c>
      <c r="C954" s="104" t="s">
        <v>4600</v>
      </c>
      <c r="D954" s="105" t="s">
        <v>4601</v>
      </c>
      <c r="E954" s="106" t="s">
        <v>2673</v>
      </c>
      <c r="F954" s="107" t="s">
        <v>2674</v>
      </c>
      <c r="G954" s="106"/>
      <c r="H954" s="106"/>
      <c r="I954" s="108">
        <v>44469</v>
      </c>
      <c r="J954" s="102">
        <v>120</v>
      </c>
      <c r="K954" s="109">
        <v>8.44</v>
      </c>
    </row>
    <row r="955" spans="1:11" x14ac:dyDescent="0.25">
      <c r="A955" s="102">
        <v>958</v>
      </c>
      <c r="B955" s="103">
        <v>43836</v>
      </c>
      <c r="C955" s="104" t="s">
        <v>4600</v>
      </c>
      <c r="D955" s="105" t="s">
        <v>4601</v>
      </c>
      <c r="E955" s="106" t="s">
        <v>2675</v>
      </c>
      <c r="F955" s="107" t="s">
        <v>2676</v>
      </c>
      <c r="G955" s="106"/>
      <c r="H955" s="106"/>
      <c r="I955" s="108">
        <v>44408</v>
      </c>
      <c r="J955" s="102">
        <v>12</v>
      </c>
      <c r="K955" s="109">
        <v>1</v>
      </c>
    </row>
    <row r="956" spans="1:11" x14ac:dyDescent="0.25">
      <c r="A956" s="102">
        <v>959</v>
      </c>
      <c r="B956" s="103">
        <v>43836</v>
      </c>
      <c r="C956" s="104" t="s">
        <v>4600</v>
      </c>
      <c r="D956" s="105" t="s">
        <v>4601</v>
      </c>
      <c r="E956" s="106" t="s">
        <v>2675</v>
      </c>
      <c r="F956" s="107" t="s">
        <v>2676</v>
      </c>
      <c r="G956" s="106"/>
      <c r="H956" s="106"/>
      <c r="I956" s="108">
        <v>44469</v>
      </c>
      <c r="J956" s="102">
        <v>120</v>
      </c>
      <c r="K956" s="109">
        <v>1</v>
      </c>
    </row>
    <row r="957" spans="1:11" x14ac:dyDescent="0.25">
      <c r="A957" s="102">
        <v>960</v>
      </c>
      <c r="B957" s="103">
        <v>43836</v>
      </c>
      <c r="C957" s="104" t="s">
        <v>4600</v>
      </c>
      <c r="D957" s="105" t="s">
        <v>4601</v>
      </c>
      <c r="E957" s="106" t="s">
        <v>2677</v>
      </c>
      <c r="F957" s="107" t="s">
        <v>2678</v>
      </c>
      <c r="G957" s="106"/>
      <c r="H957" s="106"/>
      <c r="I957" s="108">
        <v>43951</v>
      </c>
      <c r="J957" s="102">
        <v>16</v>
      </c>
      <c r="K957" s="109">
        <v>7.3</v>
      </c>
    </row>
    <row r="958" spans="1:11" x14ac:dyDescent="0.25">
      <c r="A958" s="102">
        <v>961</v>
      </c>
      <c r="B958" s="103">
        <v>43836</v>
      </c>
      <c r="C958" s="104" t="s">
        <v>4600</v>
      </c>
      <c r="D958" s="105" t="s">
        <v>4601</v>
      </c>
      <c r="E958" s="106" t="s">
        <v>2681</v>
      </c>
      <c r="F958" s="107" t="s">
        <v>2682</v>
      </c>
      <c r="G958" s="106"/>
      <c r="H958" s="106"/>
      <c r="I958" s="108">
        <v>44469</v>
      </c>
      <c r="J958" s="102">
        <v>120</v>
      </c>
      <c r="K958" s="109">
        <v>5.75</v>
      </c>
    </row>
    <row r="959" spans="1:11" x14ac:dyDescent="0.25">
      <c r="A959" s="102">
        <v>962</v>
      </c>
      <c r="B959" s="103">
        <v>43836</v>
      </c>
      <c r="C959" s="104" t="s">
        <v>4600</v>
      </c>
      <c r="D959" s="105" t="s">
        <v>4601</v>
      </c>
      <c r="E959" s="106" t="s">
        <v>2687</v>
      </c>
      <c r="F959" s="107" t="s">
        <v>2688</v>
      </c>
      <c r="G959" s="106"/>
      <c r="H959" s="106"/>
      <c r="I959" s="108">
        <v>43951</v>
      </c>
      <c r="J959" s="102">
        <v>12</v>
      </c>
      <c r="K959" s="109">
        <v>1</v>
      </c>
    </row>
    <row r="960" spans="1:11" x14ac:dyDescent="0.25">
      <c r="A960" s="102">
        <v>963</v>
      </c>
      <c r="B960" s="103">
        <v>43836</v>
      </c>
      <c r="C960" s="104" t="s">
        <v>4600</v>
      </c>
      <c r="D960" s="105" t="s">
        <v>4601</v>
      </c>
      <c r="E960" s="106" t="s">
        <v>2687</v>
      </c>
      <c r="F960" s="107" t="s">
        <v>2688</v>
      </c>
      <c r="G960" s="106"/>
      <c r="H960" s="106"/>
      <c r="I960" s="108">
        <v>44501</v>
      </c>
      <c r="J960" s="102">
        <v>18</v>
      </c>
      <c r="K960" s="109">
        <v>37.299999999999997</v>
      </c>
    </row>
    <row r="961" spans="1:11" x14ac:dyDescent="0.25">
      <c r="A961" s="102">
        <v>964</v>
      </c>
      <c r="B961" s="103">
        <v>43836</v>
      </c>
      <c r="C961" s="104" t="s">
        <v>4600</v>
      </c>
      <c r="D961" s="105" t="s">
        <v>4601</v>
      </c>
      <c r="E961" s="106" t="s">
        <v>2687</v>
      </c>
      <c r="F961" s="107" t="s">
        <v>2688</v>
      </c>
      <c r="G961" s="106"/>
      <c r="H961" s="106"/>
      <c r="I961" s="108">
        <v>43922</v>
      </c>
      <c r="J961" s="102">
        <v>10</v>
      </c>
      <c r="K961" s="109">
        <v>1</v>
      </c>
    </row>
    <row r="962" spans="1:11" x14ac:dyDescent="0.25">
      <c r="A962" s="102">
        <v>965</v>
      </c>
      <c r="B962" s="103">
        <v>43836</v>
      </c>
      <c r="C962" s="104" t="s">
        <v>4600</v>
      </c>
      <c r="D962" s="105" t="s">
        <v>4601</v>
      </c>
      <c r="E962" s="106" t="s">
        <v>2689</v>
      </c>
      <c r="F962" s="107" t="s">
        <v>2690</v>
      </c>
      <c r="G962" s="106"/>
      <c r="H962" s="106"/>
      <c r="I962" s="108">
        <v>43951</v>
      </c>
      <c r="J962" s="102">
        <v>24</v>
      </c>
      <c r="K962" s="109">
        <v>1</v>
      </c>
    </row>
    <row r="963" spans="1:11" x14ac:dyDescent="0.25">
      <c r="A963" s="102">
        <v>966</v>
      </c>
      <c r="B963" s="103">
        <v>43836</v>
      </c>
      <c r="C963" s="104" t="s">
        <v>4600</v>
      </c>
      <c r="D963" s="105" t="s">
        <v>4601</v>
      </c>
      <c r="E963" s="106" t="s">
        <v>2689</v>
      </c>
      <c r="F963" s="107" t="s">
        <v>2690</v>
      </c>
      <c r="G963" s="106"/>
      <c r="H963" s="106"/>
      <c r="I963" s="108">
        <v>43891</v>
      </c>
      <c r="J963" s="102">
        <v>36</v>
      </c>
      <c r="K963" s="109">
        <v>1</v>
      </c>
    </row>
    <row r="964" spans="1:11" x14ac:dyDescent="0.25">
      <c r="A964" s="102">
        <v>967</v>
      </c>
      <c r="B964" s="103">
        <v>43836</v>
      </c>
      <c r="C964" s="104" t="s">
        <v>4600</v>
      </c>
      <c r="D964" s="105" t="s">
        <v>4601</v>
      </c>
      <c r="E964" s="106" t="s">
        <v>2689</v>
      </c>
      <c r="F964" s="107" t="s">
        <v>2690</v>
      </c>
      <c r="G964" s="106"/>
      <c r="H964" s="106"/>
      <c r="I964" s="108">
        <v>43891</v>
      </c>
      <c r="J964" s="102">
        <v>16</v>
      </c>
      <c r="K964" s="109">
        <v>0.69</v>
      </c>
    </row>
    <row r="965" spans="1:11" x14ac:dyDescent="0.25">
      <c r="A965" s="102">
        <v>968</v>
      </c>
      <c r="B965" s="103">
        <v>43836</v>
      </c>
      <c r="C965" s="104" t="s">
        <v>4600</v>
      </c>
      <c r="D965" s="105" t="s">
        <v>4601</v>
      </c>
      <c r="E965" s="106" t="s">
        <v>2691</v>
      </c>
      <c r="F965" s="107" t="s">
        <v>2692</v>
      </c>
      <c r="G965" s="106"/>
      <c r="H965" s="106"/>
      <c r="I965" s="108">
        <v>44196</v>
      </c>
      <c r="J965" s="102">
        <v>14</v>
      </c>
      <c r="K965" s="109">
        <v>0.69</v>
      </c>
    </row>
    <row r="966" spans="1:11" x14ac:dyDescent="0.25">
      <c r="A966" s="102">
        <v>969</v>
      </c>
      <c r="B966" s="103">
        <v>43836</v>
      </c>
      <c r="C966" s="104" t="s">
        <v>4600</v>
      </c>
      <c r="D966" s="105" t="s">
        <v>4601</v>
      </c>
      <c r="E966" s="106" t="s">
        <v>2693</v>
      </c>
      <c r="F966" s="107" t="s">
        <v>2694</v>
      </c>
      <c r="G966" s="106"/>
      <c r="H966" s="106"/>
      <c r="I966" s="108">
        <v>44136</v>
      </c>
      <c r="J966" s="102">
        <v>10</v>
      </c>
      <c r="K966" s="109">
        <v>7.66</v>
      </c>
    </row>
    <row r="967" spans="1:11" x14ac:dyDescent="0.25">
      <c r="A967" s="102">
        <v>970</v>
      </c>
      <c r="B967" s="103">
        <v>43836</v>
      </c>
      <c r="C967" s="104" t="s">
        <v>4600</v>
      </c>
      <c r="D967" s="105" t="s">
        <v>4601</v>
      </c>
      <c r="E967" s="106" t="s">
        <v>2693</v>
      </c>
      <c r="F967" s="107" t="s">
        <v>2694</v>
      </c>
      <c r="G967" s="106"/>
      <c r="H967" s="106"/>
      <c r="I967" s="108">
        <v>44165</v>
      </c>
      <c r="J967" s="102">
        <v>65</v>
      </c>
      <c r="K967" s="109">
        <v>7.66</v>
      </c>
    </row>
    <row r="968" spans="1:11" x14ac:dyDescent="0.25">
      <c r="A968" s="102">
        <v>971</v>
      </c>
      <c r="B968" s="103">
        <v>43836</v>
      </c>
      <c r="C968" s="104" t="s">
        <v>4600</v>
      </c>
      <c r="D968" s="105" t="s">
        <v>4601</v>
      </c>
      <c r="E968" s="106" t="s">
        <v>2707</v>
      </c>
      <c r="F968" s="107" t="s">
        <v>2708</v>
      </c>
      <c r="G968" s="106"/>
      <c r="H968" s="106"/>
      <c r="I968" s="108">
        <v>44530</v>
      </c>
      <c r="J968" s="102">
        <v>72</v>
      </c>
      <c r="K968" s="109">
        <v>1</v>
      </c>
    </row>
    <row r="969" spans="1:11" x14ac:dyDescent="0.25">
      <c r="A969" s="102">
        <v>972</v>
      </c>
      <c r="B969" s="103">
        <v>43836</v>
      </c>
      <c r="C969" s="104" t="s">
        <v>4600</v>
      </c>
      <c r="D969" s="105" t="s">
        <v>4601</v>
      </c>
      <c r="E969" s="106" t="s">
        <v>2707</v>
      </c>
      <c r="F969" s="107" t="s">
        <v>2708</v>
      </c>
      <c r="G969" s="106"/>
      <c r="H969" s="106"/>
      <c r="I969" s="108">
        <v>44530</v>
      </c>
      <c r="J969" s="102">
        <v>9.5</v>
      </c>
      <c r="K969" s="109">
        <v>37.299999999999997</v>
      </c>
    </row>
    <row r="970" spans="1:11" x14ac:dyDescent="0.25">
      <c r="A970" s="102">
        <v>973</v>
      </c>
      <c r="B970" s="103">
        <v>43836</v>
      </c>
      <c r="C970" s="104" t="s">
        <v>4600</v>
      </c>
      <c r="D970" s="105" t="s">
        <v>4601</v>
      </c>
      <c r="E970" s="106" t="s">
        <v>2715</v>
      </c>
      <c r="F970" s="107" t="s">
        <v>2716</v>
      </c>
      <c r="G970" s="106"/>
      <c r="H970" s="106"/>
      <c r="I970" s="108">
        <v>44286</v>
      </c>
      <c r="J970" s="102">
        <v>11</v>
      </c>
      <c r="K970" s="109">
        <v>0</v>
      </c>
    </row>
    <row r="971" spans="1:11" x14ac:dyDescent="0.25">
      <c r="A971" s="102">
        <v>974</v>
      </c>
      <c r="B971" s="103">
        <v>43836</v>
      </c>
      <c r="C971" s="104" t="s">
        <v>4600</v>
      </c>
      <c r="D971" s="105" t="s">
        <v>4601</v>
      </c>
      <c r="E971" s="106" t="s">
        <v>2717</v>
      </c>
      <c r="F971" s="107" t="s">
        <v>2718</v>
      </c>
      <c r="G971" s="106"/>
      <c r="H971" s="106"/>
      <c r="I971" s="108">
        <v>44165</v>
      </c>
      <c r="J971" s="102">
        <v>56</v>
      </c>
      <c r="K971" s="109">
        <v>16</v>
      </c>
    </row>
    <row r="972" spans="1:11" x14ac:dyDescent="0.25">
      <c r="A972" s="102">
        <v>975</v>
      </c>
      <c r="B972" s="103">
        <v>43836</v>
      </c>
      <c r="C972" s="104" t="s">
        <v>4600</v>
      </c>
      <c r="D972" s="105" t="s">
        <v>4601</v>
      </c>
      <c r="E972" s="106" t="s">
        <v>2717</v>
      </c>
      <c r="F972" s="107" t="s">
        <v>2718</v>
      </c>
      <c r="G972" s="106"/>
      <c r="H972" s="106"/>
      <c r="I972" s="108">
        <v>44165</v>
      </c>
      <c r="J972" s="102">
        <v>38</v>
      </c>
      <c r="K972" s="109">
        <v>1</v>
      </c>
    </row>
    <row r="973" spans="1:11" x14ac:dyDescent="0.25">
      <c r="A973" s="102">
        <v>976</v>
      </c>
      <c r="B973" s="103">
        <v>43836</v>
      </c>
      <c r="C973" s="104" t="s">
        <v>4600</v>
      </c>
      <c r="D973" s="105" t="s">
        <v>4601</v>
      </c>
      <c r="E973" s="106" t="s">
        <v>2717</v>
      </c>
      <c r="F973" s="107" t="s">
        <v>2718</v>
      </c>
      <c r="G973" s="106"/>
      <c r="H973" s="106"/>
      <c r="I973" s="108">
        <v>44165</v>
      </c>
      <c r="J973" s="102">
        <v>96</v>
      </c>
      <c r="K973" s="109">
        <v>1</v>
      </c>
    </row>
    <row r="974" spans="1:11" x14ac:dyDescent="0.25">
      <c r="A974" s="102">
        <v>977</v>
      </c>
      <c r="B974" s="103">
        <v>43836</v>
      </c>
      <c r="C974" s="104" t="s">
        <v>4600</v>
      </c>
      <c r="D974" s="105" t="s">
        <v>4601</v>
      </c>
      <c r="E974" s="106" t="s">
        <v>2719</v>
      </c>
      <c r="F974" s="107" t="s">
        <v>2720</v>
      </c>
      <c r="G974" s="106"/>
      <c r="H974" s="106"/>
      <c r="I974" s="108">
        <v>43920</v>
      </c>
      <c r="J974" s="102">
        <v>42</v>
      </c>
      <c r="K974" s="109">
        <v>2.4900000000000002</v>
      </c>
    </row>
    <row r="975" spans="1:11" x14ac:dyDescent="0.25">
      <c r="A975" s="102">
        <v>978</v>
      </c>
      <c r="B975" s="103">
        <v>43836</v>
      </c>
      <c r="C975" s="104" t="s">
        <v>4600</v>
      </c>
      <c r="D975" s="105" t="s">
        <v>4601</v>
      </c>
      <c r="E975" s="106" t="s">
        <v>2719</v>
      </c>
      <c r="F975" s="107" t="s">
        <v>2720</v>
      </c>
      <c r="G975" s="106"/>
      <c r="H975" s="106"/>
      <c r="I975" s="108">
        <v>43920</v>
      </c>
      <c r="J975" s="102">
        <v>5</v>
      </c>
      <c r="K975" s="109">
        <v>1</v>
      </c>
    </row>
    <row r="976" spans="1:11" x14ac:dyDescent="0.25">
      <c r="A976" s="102">
        <v>979</v>
      </c>
      <c r="B976" s="103">
        <v>43836</v>
      </c>
      <c r="C976" s="104" t="s">
        <v>4600</v>
      </c>
      <c r="D976" s="105" t="s">
        <v>4601</v>
      </c>
      <c r="E976" s="106" t="s">
        <v>2725</v>
      </c>
      <c r="F976" s="107" t="s">
        <v>2726</v>
      </c>
      <c r="G976" s="106"/>
      <c r="H976" s="106"/>
      <c r="I976" s="108">
        <v>43891</v>
      </c>
      <c r="J976" s="102">
        <v>7</v>
      </c>
      <c r="K976" s="109">
        <v>1</v>
      </c>
    </row>
    <row r="977" spans="1:11" x14ac:dyDescent="0.25">
      <c r="A977" s="102">
        <v>980</v>
      </c>
      <c r="B977" s="103">
        <v>43836</v>
      </c>
      <c r="C977" s="104" t="s">
        <v>4600</v>
      </c>
      <c r="D977" s="105" t="s">
        <v>4601</v>
      </c>
      <c r="E977" s="106" t="s">
        <v>2733</v>
      </c>
      <c r="F977" s="107" t="s">
        <v>2734</v>
      </c>
      <c r="G977" s="106"/>
      <c r="H977" s="106"/>
      <c r="I977" s="108">
        <v>43891</v>
      </c>
      <c r="J977" s="102">
        <v>0.5</v>
      </c>
      <c r="K977" s="109">
        <v>1</v>
      </c>
    </row>
    <row r="978" spans="1:11" x14ac:dyDescent="0.25">
      <c r="A978" s="102">
        <v>981</v>
      </c>
      <c r="B978" s="103">
        <v>43836</v>
      </c>
      <c r="C978" s="104" t="s">
        <v>4600</v>
      </c>
      <c r="D978" s="105" t="s">
        <v>4601</v>
      </c>
      <c r="E978" s="106" t="s">
        <v>2755</v>
      </c>
      <c r="F978" s="107" t="s">
        <v>2756</v>
      </c>
      <c r="G978" s="106"/>
      <c r="H978" s="106"/>
      <c r="I978" s="108">
        <v>44074</v>
      </c>
      <c r="J978" s="102">
        <v>42</v>
      </c>
      <c r="K978" s="109">
        <v>1</v>
      </c>
    </row>
    <row r="979" spans="1:11" x14ac:dyDescent="0.25">
      <c r="A979" s="102">
        <v>982</v>
      </c>
      <c r="B979" s="103">
        <v>43836</v>
      </c>
      <c r="C979" s="104" t="s">
        <v>4600</v>
      </c>
      <c r="D979" s="105" t="s">
        <v>4601</v>
      </c>
      <c r="E979" s="106" t="s">
        <v>2755</v>
      </c>
      <c r="F979" s="107" t="s">
        <v>2756</v>
      </c>
      <c r="G979" s="106"/>
      <c r="H979" s="106"/>
      <c r="I979" s="108">
        <v>43920</v>
      </c>
      <c r="J979" s="102">
        <v>8</v>
      </c>
      <c r="K979" s="109">
        <v>1</v>
      </c>
    </row>
    <row r="980" spans="1:11" x14ac:dyDescent="0.25">
      <c r="A980" s="102">
        <v>983</v>
      </c>
      <c r="B980" s="103">
        <v>43836</v>
      </c>
      <c r="C980" s="104" t="s">
        <v>4600</v>
      </c>
      <c r="D980" s="105" t="s">
        <v>4601</v>
      </c>
      <c r="E980" s="106" t="s">
        <v>2755</v>
      </c>
      <c r="F980" s="107" t="s">
        <v>2756</v>
      </c>
      <c r="G980" s="106"/>
      <c r="H980" s="106"/>
      <c r="I980" s="108">
        <v>44166</v>
      </c>
      <c r="J980" s="102">
        <v>6</v>
      </c>
      <c r="K980" s="109">
        <v>1</v>
      </c>
    </row>
    <row r="981" spans="1:11" x14ac:dyDescent="0.25">
      <c r="A981" s="102">
        <v>984</v>
      </c>
      <c r="B981" s="103">
        <v>43836</v>
      </c>
      <c r="C981" s="104" t="s">
        <v>4600</v>
      </c>
      <c r="D981" s="105" t="s">
        <v>4601</v>
      </c>
      <c r="E981" s="106" t="s">
        <v>2755</v>
      </c>
      <c r="F981" s="107" t="s">
        <v>2756</v>
      </c>
      <c r="G981" s="106"/>
      <c r="H981" s="106"/>
      <c r="I981" s="108">
        <v>43921</v>
      </c>
      <c r="J981" s="102">
        <v>16</v>
      </c>
      <c r="K981" s="109">
        <v>1</v>
      </c>
    </row>
    <row r="982" spans="1:11" x14ac:dyDescent="0.25">
      <c r="A982" s="102">
        <v>985</v>
      </c>
      <c r="B982" s="103">
        <v>43836</v>
      </c>
      <c r="C982" s="104" t="s">
        <v>4600</v>
      </c>
      <c r="D982" s="105" t="s">
        <v>4601</v>
      </c>
      <c r="E982" s="106" t="s">
        <v>2759</v>
      </c>
      <c r="F982" s="107" t="s">
        <v>2760</v>
      </c>
      <c r="G982" s="106"/>
      <c r="H982" s="106"/>
      <c r="I982" s="108">
        <v>44256</v>
      </c>
      <c r="J982" s="102">
        <v>12</v>
      </c>
      <c r="K982" s="109">
        <v>10.199999999999999</v>
      </c>
    </row>
    <row r="983" spans="1:11" x14ac:dyDescent="0.25">
      <c r="A983" s="102">
        <v>986</v>
      </c>
      <c r="B983" s="103">
        <v>43836</v>
      </c>
      <c r="C983" s="104" t="s">
        <v>4600</v>
      </c>
      <c r="D983" s="105" t="s">
        <v>4601</v>
      </c>
      <c r="E983" s="106" t="s">
        <v>2759</v>
      </c>
      <c r="F983" s="107" t="s">
        <v>2760</v>
      </c>
      <c r="G983" s="106"/>
      <c r="H983" s="106"/>
      <c r="I983" s="108">
        <v>43891</v>
      </c>
      <c r="J983" s="102">
        <v>12</v>
      </c>
      <c r="K983" s="109">
        <v>10.199999999999999</v>
      </c>
    </row>
    <row r="984" spans="1:11" x14ac:dyDescent="0.25">
      <c r="A984" s="102">
        <v>987</v>
      </c>
      <c r="B984" s="103">
        <v>43836</v>
      </c>
      <c r="C984" s="104" t="s">
        <v>4600</v>
      </c>
      <c r="D984" s="105" t="s">
        <v>4601</v>
      </c>
      <c r="E984" s="106" t="s">
        <v>2759</v>
      </c>
      <c r="F984" s="107" t="s">
        <v>2760</v>
      </c>
      <c r="G984" s="106"/>
      <c r="H984" s="106"/>
      <c r="I984" s="108">
        <v>43981</v>
      </c>
      <c r="J984" s="102">
        <v>5</v>
      </c>
      <c r="K984" s="109">
        <v>10.199999999999999</v>
      </c>
    </row>
    <row r="985" spans="1:11" x14ac:dyDescent="0.25">
      <c r="A985" s="102">
        <v>988</v>
      </c>
      <c r="B985" s="103">
        <v>43836</v>
      </c>
      <c r="C985" s="104" t="s">
        <v>4600</v>
      </c>
      <c r="D985" s="105" t="s">
        <v>4601</v>
      </c>
      <c r="E985" s="106" t="s">
        <v>2761</v>
      </c>
      <c r="F985" s="107" t="s">
        <v>2762</v>
      </c>
      <c r="G985" s="106"/>
      <c r="H985" s="106"/>
      <c r="I985" s="108">
        <v>43920</v>
      </c>
      <c r="J985" s="102">
        <v>36</v>
      </c>
      <c r="K985" s="109">
        <v>10.199999999999999</v>
      </c>
    </row>
    <row r="986" spans="1:11" x14ac:dyDescent="0.25">
      <c r="A986" s="102">
        <v>989</v>
      </c>
      <c r="B986" s="103">
        <v>43836</v>
      </c>
      <c r="C986" s="104" t="s">
        <v>4600</v>
      </c>
      <c r="D986" s="105" t="s">
        <v>4601</v>
      </c>
      <c r="E986" s="106" t="s">
        <v>2769</v>
      </c>
      <c r="F986" s="107" t="s">
        <v>2770</v>
      </c>
      <c r="G986" s="106"/>
      <c r="H986" s="106"/>
      <c r="I986" s="108">
        <v>44165</v>
      </c>
      <c r="J986" s="102">
        <v>0.17</v>
      </c>
      <c r="K986" s="109">
        <v>2.39</v>
      </c>
    </row>
    <row r="987" spans="1:11" x14ac:dyDescent="0.25">
      <c r="A987" s="102">
        <v>990</v>
      </c>
      <c r="B987" s="103">
        <v>43836</v>
      </c>
      <c r="C987" s="104" t="s">
        <v>4600</v>
      </c>
      <c r="D987" s="105" t="s">
        <v>4601</v>
      </c>
      <c r="E987" s="106" t="s">
        <v>2779</v>
      </c>
      <c r="F987" s="107" t="s">
        <v>2780</v>
      </c>
      <c r="G987" s="106"/>
      <c r="H987" s="106"/>
      <c r="I987" s="108">
        <v>44165</v>
      </c>
      <c r="J987" s="102">
        <v>21</v>
      </c>
      <c r="K987" s="109">
        <v>9.5299999999999994</v>
      </c>
    </row>
    <row r="988" spans="1:11" x14ac:dyDescent="0.25">
      <c r="A988" s="102">
        <v>991</v>
      </c>
      <c r="B988" s="103">
        <v>43836</v>
      </c>
      <c r="C988" s="104" t="s">
        <v>4600</v>
      </c>
      <c r="D988" s="105" t="s">
        <v>4601</v>
      </c>
      <c r="E988" s="106" t="s">
        <v>2779</v>
      </c>
      <c r="F988" s="107" t="s">
        <v>2780</v>
      </c>
      <c r="G988" s="106"/>
      <c r="H988" s="106"/>
      <c r="I988" s="108">
        <v>44165</v>
      </c>
      <c r="J988" s="102">
        <v>1.33</v>
      </c>
      <c r="K988" s="109">
        <v>9.5299999999999994</v>
      </c>
    </row>
    <row r="989" spans="1:11" x14ac:dyDescent="0.25">
      <c r="A989" s="102">
        <v>992</v>
      </c>
      <c r="B989" s="103">
        <v>43836</v>
      </c>
      <c r="C989" s="104" t="s">
        <v>4600</v>
      </c>
      <c r="D989" s="105" t="s">
        <v>4601</v>
      </c>
      <c r="E989" s="106" t="s">
        <v>2779</v>
      </c>
      <c r="F989" s="107" t="s">
        <v>2780</v>
      </c>
      <c r="G989" s="106"/>
      <c r="H989" s="106"/>
      <c r="I989" s="108">
        <v>44165</v>
      </c>
      <c r="J989" s="102">
        <v>8</v>
      </c>
      <c r="K989" s="109">
        <v>9.5299999999999994</v>
      </c>
    </row>
    <row r="990" spans="1:11" x14ac:dyDescent="0.25">
      <c r="A990" s="102">
        <v>993</v>
      </c>
      <c r="B990" s="103">
        <v>43836</v>
      </c>
      <c r="C990" s="104" t="s">
        <v>4600</v>
      </c>
      <c r="D990" s="105" t="s">
        <v>4601</v>
      </c>
      <c r="E990" s="106" t="s">
        <v>2785</v>
      </c>
      <c r="F990" s="107" t="s">
        <v>2786</v>
      </c>
      <c r="G990" s="106"/>
      <c r="H990" s="106"/>
      <c r="I990" s="108">
        <v>43922</v>
      </c>
      <c r="J990" s="102">
        <v>30</v>
      </c>
      <c r="K990" s="109">
        <v>0.69</v>
      </c>
    </row>
    <row r="991" spans="1:11" x14ac:dyDescent="0.25">
      <c r="A991" s="102">
        <v>994</v>
      </c>
      <c r="B991" s="103">
        <v>43836</v>
      </c>
      <c r="C991" s="104" t="s">
        <v>4600</v>
      </c>
      <c r="D991" s="105" t="s">
        <v>4601</v>
      </c>
      <c r="E991" s="106" t="s">
        <v>2785</v>
      </c>
      <c r="F991" s="107" t="s">
        <v>2786</v>
      </c>
      <c r="G991" s="106"/>
      <c r="H991" s="106"/>
      <c r="I991" s="108">
        <v>43921</v>
      </c>
      <c r="J991" s="102">
        <v>20</v>
      </c>
      <c r="K991" s="109">
        <v>0.69</v>
      </c>
    </row>
    <row r="992" spans="1:11" x14ac:dyDescent="0.25">
      <c r="A992" s="102">
        <v>995</v>
      </c>
      <c r="B992" s="103">
        <v>43836</v>
      </c>
      <c r="C992" s="104" t="s">
        <v>4600</v>
      </c>
      <c r="D992" s="105" t="s">
        <v>4601</v>
      </c>
      <c r="E992" s="106" t="s">
        <v>2789</v>
      </c>
      <c r="F992" s="107" t="s">
        <v>2790</v>
      </c>
      <c r="G992" s="106"/>
      <c r="H992" s="106"/>
      <c r="I992" s="108">
        <v>43920</v>
      </c>
      <c r="J992" s="102">
        <v>12</v>
      </c>
      <c r="K992" s="109">
        <v>8.2799999999999994</v>
      </c>
    </row>
    <row r="993" spans="1:11" x14ac:dyDescent="0.25">
      <c r="A993" s="102">
        <v>996</v>
      </c>
      <c r="B993" s="103">
        <v>43836</v>
      </c>
      <c r="C993" s="104" t="s">
        <v>4600</v>
      </c>
      <c r="D993" s="105" t="s">
        <v>4601</v>
      </c>
      <c r="E993" s="106" t="s">
        <v>2789</v>
      </c>
      <c r="F993" s="107" t="s">
        <v>2790</v>
      </c>
      <c r="G993" s="106"/>
      <c r="H993" s="106"/>
      <c r="I993" s="108">
        <v>43891</v>
      </c>
      <c r="J993" s="102">
        <v>10</v>
      </c>
      <c r="K993" s="109">
        <v>8.2799999999999994</v>
      </c>
    </row>
    <row r="994" spans="1:11" x14ac:dyDescent="0.25">
      <c r="A994" s="102">
        <v>997</v>
      </c>
      <c r="B994" s="103">
        <v>43836</v>
      </c>
      <c r="C994" s="104" t="s">
        <v>4600</v>
      </c>
      <c r="D994" s="105" t="s">
        <v>4601</v>
      </c>
      <c r="E994" s="106" t="s">
        <v>2793</v>
      </c>
      <c r="F994" s="107" t="s">
        <v>2794</v>
      </c>
      <c r="G994" s="106"/>
      <c r="H994" s="106"/>
      <c r="I994" s="108">
        <v>43891</v>
      </c>
      <c r="J994" s="102">
        <v>12</v>
      </c>
      <c r="K994" s="109">
        <v>0.69</v>
      </c>
    </row>
    <row r="995" spans="1:11" x14ac:dyDescent="0.25">
      <c r="A995" s="102">
        <v>998</v>
      </c>
      <c r="B995" s="103">
        <v>43836</v>
      </c>
      <c r="C995" s="104" t="s">
        <v>4600</v>
      </c>
      <c r="D995" s="105" t="s">
        <v>4601</v>
      </c>
      <c r="E995" s="106" t="s">
        <v>2793</v>
      </c>
      <c r="F995" s="107" t="s">
        <v>2794</v>
      </c>
      <c r="G995" s="106"/>
      <c r="H995" s="106"/>
      <c r="I995" s="108">
        <v>43921</v>
      </c>
      <c r="J995" s="102">
        <v>9</v>
      </c>
      <c r="K995" s="109">
        <v>0.69</v>
      </c>
    </row>
    <row r="996" spans="1:11" x14ac:dyDescent="0.25">
      <c r="A996" s="102">
        <v>999</v>
      </c>
      <c r="B996" s="103">
        <v>43836</v>
      </c>
      <c r="C996" s="104" t="s">
        <v>4600</v>
      </c>
      <c r="D996" s="105" t="s">
        <v>4601</v>
      </c>
      <c r="E996" s="106" t="s">
        <v>2805</v>
      </c>
      <c r="F996" s="107" t="s">
        <v>2806</v>
      </c>
      <c r="G996" s="106"/>
      <c r="H996" s="106"/>
      <c r="I996" s="108">
        <v>43891</v>
      </c>
      <c r="J996" s="102">
        <v>2</v>
      </c>
      <c r="K996" s="109">
        <v>0.69</v>
      </c>
    </row>
    <row r="997" spans="1:11" x14ac:dyDescent="0.25">
      <c r="A997" s="102">
        <v>1000</v>
      </c>
      <c r="B997" s="103">
        <v>43836</v>
      </c>
      <c r="C997" s="104" t="s">
        <v>4600</v>
      </c>
      <c r="D997" s="105" t="s">
        <v>4601</v>
      </c>
      <c r="E997" s="106" t="s">
        <v>2809</v>
      </c>
      <c r="F997" s="107" t="s">
        <v>2810</v>
      </c>
      <c r="G997" s="106"/>
      <c r="H997" s="106"/>
      <c r="I997" s="108">
        <v>43891</v>
      </c>
      <c r="J997" s="102">
        <v>28</v>
      </c>
      <c r="K997" s="109">
        <v>1.29</v>
      </c>
    </row>
    <row r="998" spans="1:11" x14ac:dyDescent="0.25">
      <c r="A998" s="102">
        <v>1001</v>
      </c>
      <c r="B998" s="103">
        <v>43836</v>
      </c>
      <c r="C998" s="104" t="s">
        <v>4600</v>
      </c>
      <c r="D998" s="105" t="s">
        <v>4601</v>
      </c>
      <c r="E998" s="106" t="s">
        <v>2809</v>
      </c>
      <c r="F998" s="107" t="s">
        <v>2810</v>
      </c>
      <c r="G998" s="106"/>
      <c r="H998" s="106"/>
      <c r="I998" s="108">
        <v>43920</v>
      </c>
      <c r="J998" s="102">
        <v>1</v>
      </c>
      <c r="K998" s="109">
        <v>1.29</v>
      </c>
    </row>
    <row r="999" spans="1:11" x14ac:dyDescent="0.25">
      <c r="A999" s="102">
        <v>1002</v>
      </c>
      <c r="B999" s="103">
        <v>43836</v>
      </c>
      <c r="C999" s="104" t="s">
        <v>4600</v>
      </c>
      <c r="D999" s="105" t="s">
        <v>4601</v>
      </c>
      <c r="E999" s="106" t="s">
        <v>2809</v>
      </c>
      <c r="F999" s="107" t="s">
        <v>2810</v>
      </c>
      <c r="G999" s="106"/>
      <c r="H999" s="106"/>
      <c r="I999" s="108">
        <v>43921</v>
      </c>
      <c r="J999" s="102">
        <v>7</v>
      </c>
      <c r="K999" s="109">
        <v>1.29</v>
      </c>
    </row>
    <row r="1000" spans="1:11" x14ac:dyDescent="0.25">
      <c r="A1000" s="102">
        <v>1003</v>
      </c>
      <c r="B1000" s="103">
        <v>43836</v>
      </c>
      <c r="C1000" s="104" t="s">
        <v>4600</v>
      </c>
      <c r="D1000" s="105" t="s">
        <v>4601</v>
      </c>
      <c r="E1000" s="106" t="s">
        <v>2817</v>
      </c>
      <c r="F1000" s="107" t="s">
        <v>2818</v>
      </c>
      <c r="G1000" s="106"/>
      <c r="H1000" s="106"/>
      <c r="I1000" s="108">
        <v>44530</v>
      </c>
      <c r="J1000" s="102">
        <v>72</v>
      </c>
      <c r="K1000" s="109">
        <v>8</v>
      </c>
    </row>
    <row r="1001" spans="1:11" x14ac:dyDescent="0.25">
      <c r="A1001" s="102">
        <v>1004</v>
      </c>
      <c r="B1001" s="103">
        <v>43836</v>
      </c>
      <c r="C1001" s="104" t="s">
        <v>4600</v>
      </c>
      <c r="D1001" s="105" t="s">
        <v>4601</v>
      </c>
      <c r="E1001" s="106" t="s">
        <v>2817</v>
      </c>
      <c r="F1001" s="107" t="s">
        <v>2818</v>
      </c>
      <c r="G1001" s="106"/>
      <c r="H1001" s="106"/>
      <c r="I1001" s="108">
        <v>44530</v>
      </c>
      <c r="J1001" s="102">
        <v>12</v>
      </c>
      <c r="K1001" s="109">
        <v>37.299999999999997</v>
      </c>
    </row>
    <row r="1002" spans="1:11" x14ac:dyDescent="0.25">
      <c r="A1002" s="102">
        <v>1005</v>
      </c>
      <c r="B1002" s="103">
        <v>43836</v>
      </c>
      <c r="C1002" s="104" t="s">
        <v>4600</v>
      </c>
      <c r="D1002" s="105" t="s">
        <v>4601</v>
      </c>
      <c r="E1002" s="106" t="s">
        <v>2817</v>
      </c>
      <c r="F1002" s="107" t="s">
        <v>2818</v>
      </c>
      <c r="G1002" s="106"/>
      <c r="H1002" s="106"/>
      <c r="I1002" s="108">
        <v>44530</v>
      </c>
      <c r="J1002" s="102">
        <v>0.5</v>
      </c>
      <c r="K1002" s="109">
        <v>37.299999999999997</v>
      </c>
    </row>
    <row r="1003" spans="1:11" x14ac:dyDescent="0.25">
      <c r="A1003" s="102">
        <v>1006</v>
      </c>
      <c r="B1003" s="103">
        <v>43836</v>
      </c>
      <c r="C1003" s="104" t="s">
        <v>4600</v>
      </c>
      <c r="D1003" s="105" t="s">
        <v>4601</v>
      </c>
      <c r="E1003" s="106" t="s">
        <v>2821</v>
      </c>
      <c r="F1003" s="107" t="s">
        <v>2822</v>
      </c>
      <c r="G1003" s="106"/>
      <c r="H1003" s="106"/>
      <c r="I1003" s="108">
        <v>43891</v>
      </c>
      <c r="J1003" s="102">
        <v>12</v>
      </c>
      <c r="K1003" s="109">
        <v>10.199999999999999</v>
      </c>
    </row>
    <row r="1004" spans="1:11" x14ac:dyDescent="0.25">
      <c r="A1004" s="102">
        <v>1007</v>
      </c>
      <c r="B1004" s="103">
        <v>43836</v>
      </c>
      <c r="C1004" s="104" t="s">
        <v>4600</v>
      </c>
      <c r="D1004" s="105" t="s">
        <v>4601</v>
      </c>
      <c r="E1004" s="106" t="s">
        <v>2821</v>
      </c>
      <c r="F1004" s="107" t="s">
        <v>2822</v>
      </c>
      <c r="G1004" s="106"/>
      <c r="H1004" s="106"/>
      <c r="I1004" s="108">
        <v>43921</v>
      </c>
      <c r="J1004" s="102">
        <v>10</v>
      </c>
      <c r="K1004" s="109">
        <v>10.199999999999999</v>
      </c>
    </row>
    <row r="1005" spans="1:11" x14ac:dyDescent="0.25">
      <c r="A1005" s="102">
        <v>1008</v>
      </c>
      <c r="B1005" s="103">
        <v>43836</v>
      </c>
      <c r="C1005" s="104" t="s">
        <v>4600</v>
      </c>
      <c r="D1005" s="105" t="s">
        <v>4601</v>
      </c>
      <c r="E1005" s="106" t="s">
        <v>2823</v>
      </c>
      <c r="F1005" s="107" t="s">
        <v>2824</v>
      </c>
      <c r="G1005" s="106"/>
      <c r="H1005" s="106"/>
      <c r="I1005" s="108">
        <v>44256</v>
      </c>
      <c r="J1005" s="102">
        <v>90</v>
      </c>
      <c r="K1005" s="109">
        <v>8.2799999999999994</v>
      </c>
    </row>
    <row r="1006" spans="1:11" x14ac:dyDescent="0.25">
      <c r="A1006" s="102">
        <v>1009</v>
      </c>
      <c r="B1006" s="103">
        <v>43836</v>
      </c>
      <c r="C1006" s="104" t="s">
        <v>4600</v>
      </c>
      <c r="D1006" s="105" t="s">
        <v>4601</v>
      </c>
      <c r="E1006" s="106" t="s">
        <v>2823</v>
      </c>
      <c r="F1006" s="107" t="s">
        <v>2824</v>
      </c>
      <c r="G1006" s="106"/>
      <c r="H1006" s="106"/>
      <c r="I1006" s="108">
        <v>44286</v>
      </c>
      <c r="J1006" s="102">
        <v>13.5</v>
      </c>
      <c r="K1006" s="109">
        <v>8.2799999999999994</v>
      </c>
    </row>
    <row r="1007" spans="1:11" x14ac:dyDescent="0.25">
      <c r="A1007" s="102">
        <v>1010</v>
      </c>
      <c r="B1007" s="103">
        <v>43836</v>
      </c>
      <c r="C1007" s="104" t="s">
        <v>4600</v>
      </c>
      <c r="D1007" s="105" t="s">
        <v>4601</v>
      </c>
      <c r="E1007" s="106" t="s">
        <v>2825</v>
      </c>
      <c r="F1007" s="107" t="s">
        <v>2826</v>
      </c>
      <c r="G1007" s="106"/>
      <c r="H1007" s="106"/>
      <c r="I1007" s="108">
        <v>43862</v>
      </c>
      <c r="J1007" s="102">
        <v>56</v>
      </c>
      <c r="K1007" s="109">
        <v>0</v>
      </c>
    </row>
    <row r="1008" spans="1:11" x14ac:dyDescent="0.25">
      <c r="A1008" s="102">
        <v>1011</v>
      </c>
      <c r="B1008" s="103">
        <v>43836</v>
      </c>
      <c r="C1008" s="104" t="s">
        <v>4600</v>
      </c>
      <c r="D1008" s="105" t="s">
        <v>4601</v>
      </c>
      <c r="E1008" s="106" t="s">
        <v>2827</v>
      </c>
      <c r="F1008" s="107" t="s">
        <v>2828</v>
      </c>
      <c r="G1008" s="106"/>
      <c r="H1008" s="106"/>
      <c r="I1008" s="108">
        <v>44166</v>
      </c>
      <c r="J1008" s="102">
        <v>16</v>
      </c>
      <c r="K1008" s="109">
        <v>0.69</v>
      </c>
    </row>
    <row r="1009" spans="1:11" x14ac:dyDescent="0.25">
      <c r="A1009" s="102">
        <v>1012</v>
      </c>
      <c r="B1009" s="103">
        <v>43836</v>
      </c>
      <c r="C1009" s="104" t="s">
        <v>4600</v>
      </c>
      <c r="D1009" s="105" t="s">
        <v>4601</v>
      </c>
      <c r="E1009" s="106" t="s">
        <v>2827</v>
      </c>
      <c r="F1009" s="107" t="s">
        <v>2828</v>
      </c>
      <c r="G1009" s="106"/>
      <c r="H1009" s="106"/>
      <c r="I1009" s="108">
        <v>44166</v>
      </c>
      <c r="J1009" s="102">
        <v>6</v>
      </c>
      <c r="K1009" s="109">
        <v>0.69</v>
      </c>
    </row>
    <row r="1010" spans="1:11" x14ac:dyDescent="0.25">
      <c r="A1010" s="102">
        <v>1013</v>
      </c>
      <c r="B1010" s="103">
        <v>43836</v>
      </c>
      <c r="C1010" s="104" t="s">
        <v>4600</v>
      </c>
      <c r="D1010" s="105" t="s">
        <v>4601</v>
      </c>
      <c r="E1010" s="106" t="s">
        <v>2833</v>
      </c>
      <c r="F1010" s="107" t="s">
        <v>2834</v>
      </c>
      <c r="G1010" s="106"/>
      <c r="H1010" s="106"/>
      <c r="I1010" s="108">
        <v>44530</v>
      </c>
      <c r="J1010" s="102">
        <v>15</v>
      </c>
      <c r="K1010" s="109">
        <v>9.52</v>
      </c>
    </row>
    <row r="1011" spans="1:11" x14ac:dyDescent="0.25">
      <c r="A1011" s="102">
        <v>1014</v>
      </c>
      <c r="B1011" s="103">
        <v>43836</v>
      </c>
      <c r="C1011" s="104" t="s">
        <v>4600</v>
      </c>
      <c r="D1011" s="105" t="s">
        <v>4601</v>
      </c>
      <c r="E1011" s="106" t="s">
        <v>2833</v>
      </c>
      <c r="F1011" s="107" t="s">
        <v>2834</v>
      </c>
      <c r="G1011" s="106"/>
      <c r="H1011" s="106"/>
      <c r="I1011" s="108">
        <v>44530</v>
      </c>
      <c r="J1011" s="102">
        <v>89</v>
      </c>
      <c r="K1011" s="109">
        <v>9.52</v>
      </c>
    </row>
    <row r="1012" spans="1:11" x14ac:dyDescent="0.25">
      <c r="A1012" s="102">
        <v>1015</v>
      </c>
      <c r="B1012" s="103">
        <v>43836</v>
      </c>
      <c r="C1012" s="104" t="s">
        <v>4600</v>
      </c>
      <c r="D1012" s="105" t="s">
        <v>4601</v>
      </c>
      <c r="E1012" s="106" t="s">
        <v>2835</v>
      </c>
      <c r="F1012" s="107" t="s">
        <v>2836</v>
      </c>
      <c r="G1012" s="106"/>
      <c r="H1012" s="106"/>
      <c r="I1012" s="108">
        <v>43891</v>
      </c>
      <c r="J1012" s="102">
        <v>12</v>
      </c>
      <c r="K1012" s="109">
        <v>0.69</v>
      </c>
    </row>
    <row r="1013" spans="1:11" x14ac:dyDescent="0.25">
      <c r="A1013" s="102">
        <v>1016</v>
      </c>
      <c r="B1013" s="103">
        <v>43836</v>
      </c>
      <c r="C1013" s="104" t="s">
        <v>4600</v>
      </c>
      <c r="D1013" s="105" t="s">
        <v>4601</v>
      </c>
      <c r="E1013" s="106" t="s">
        <v>2835</v>
      </c>
      <c r="F1013" s="107" t="s">
        <v>2836</v>
      </c>
      <c r="G1013" s="106"/>
      <c r="H1013" s="106"/>
      <c r="I1013" s="108">
        <v>44166</v>
      </c>
      <c r="J1013" s="102">
        <v>6</v>
      </c>
      <c r="K1013" s="109">
        <v>0.69</v>
      </c>
    </row>
    <row r="1014" spans="1:11" x14ac:dyDescent="0.25">
      <c r="A1014" s="102">
        <v>1017</v>
      </c>
      <c r="B1014" s="103">
        <v>43836</v>
      </c>
      <c r="C1014" s="104" t="s">
        <v>4600</v>
      </c>
      <c r="D1014" s="105" t="s">
        <v>4601</v>
      </c>
      <c r="E1014" s="106" t="s">
        <v>2835</v>
      </c>
      <c r="F1014" s="107" t="s">
        <v>2836</v>
      </c>
      <c r="G1014" s="106"/>
      <c r="H1014" s="106"/>
      <c r="I1014" s="108">
        <v>43951</v>
      </c>
      <c r="J1014" s="102">
        <v>16</v>
      </c>
      <c r="K1014" s="109">
        <v>0.69</v>
      </c>
    </row>
    <row r="1015" spans="1:11" x14ac:dyDescent="0.25">
      <c r="A1015" s="102">
        <v>1018</v>
      </c>
      <c r="B1015" s="103">
        <v>43836</v>
      </c>
      <c r="C1015" s="104" t="s">
        <v>4600</v>
      </c>
      <c r="D1015" s="105" t="s">
        <v>4601</v>
      </c>
      <c r="E1015" s="106" t="s">
        <v>2841</v>
      </c>
      <c r="F1015" s="107" t="s">
        <v>2842</v>
      </c>
      <c r="G1015" s="106"/>
      <c r="H1015" s="106"/>
      <c r="I1015" s="108">
        <v>44256</v>
      </c>
      <c r="J1015" s="102">
        <v>6</v>
      </c>
      <c r="K1015" s="109">
        <v>10.5</v>
      </c>
    </row>
    <row r="1016" spans="1:11" x14ac:dyDescent="0.25">
      <c r="A1016" s="102">
        <v>1019</v>
      </c>
      <c r="B1016" s="103">
        <v>43836</v>
      </c>
      <c r="C1016" s="104" t="s">
        <v>4600</v>
      </c>
      <c r="D1016" s="105" t="s">
        <v>4601</v>
      </c>
      <c r="E1016" s="106" t="s">
        <v>2841</v>
      </c>
      <c r="F1016" s="107" t="s">
        <v>2842</v>
      </c>
      <c r="G1016" s="106"/>
      <c r="H1016" s="106"/>
      <c r="I1016" s="108">
        <v>44286</v>
      </c>
      <c r="J1016" s="102">
        <v>18</v>
      </c>
      <c r="K1016" s="109">
        <v>10.5</v>
      </c>
    </row>
    <row r="1017" spans="1:11" x14ac:dyDescent="0.25">
      <c r="A1017" s="102">
        <v>1020</v>
      </c>
      <c r="B1017" s="103">
        <v>43836</v>
      </c>
      <c r="C1017" s="104" t="s">
        <v>4600</v>
      </c>
      <c r="D1017" s="105" t="s">
        <v>4601</v>
      </c>
      <c r="E1017" s="106" t="s">
        <v>2843</v>
      </c>
      <c r="F1017" s="107" t="s">
        <v>2844</v>
      </c>
      <c r="G1017" s="106"/>
      <c r="H1017" s="106"/>
      <c r="I1017" s="108">
        <v>44166</v>
      </c>
      <c r="J1017" s="102">
        <v>8</v>
      </c>
      <c r="K1017" s="109">
        <v>0.69</v>
      </c>
    </row>
    <row r="1018" spans="1:11" x14ac:dyDescent="0.25">
      <c r="A1018" s="102">
        <v>1021</v>
      </c>
      <c r="B1018" s="103">
        <v>43836</v>
      </c>
      <c r="C1018" s="104" t="s">
        <v>4600</v>
      </c>
      <c r="D1018" s="105" t="s">
        <v>4601</v>
      </c>
      <c r="E1018" s="106" t="s">
        <v>2843</v>
      </c>
      <c r="F1018" s="107" t="s">
        <v>2844</v>
      </c>
      <c r="G1018" s="106"/>
      <c r="H1018" s="106"/>
      <c r="I1018" s="108">
        <v>44166</v>
      </c>
      <c r="J1018" s="102">
        <v>24</v>
      </c>
      <c r="K1018" s="109">
        <v>0.69</v>
      </c>
    </row>
    <row r="1019" spans="1:11" x14ac:dyDescent="0.25">
      <c r="A1019" s="102">
        <v>1022</v>
      </c>
      <c r="B1019" s="103">
        <v>43836</v>
      </c>
      <c r="C1019" s="104" t="s">
        <v>4600</v>
      </c>
      <c r="D1019" s="105" t="s">
        <v>4601</v>
      </c>
      <c r="E1019" s="106" t="s">
        <v>2845</v>
      </c>
      <c r="F1019" s="107" t="s">
        <v>2846</v>
      </c>
      <c r="G1019" s="106"/>
      <c r="H1019" s="106"/>
      <c r="I1019" s="108">
        <v>44166</v>
      </c>
      <c r="J1019" s="102">
        <v>15</v>
      </c>
      <c r="K1019" s="109">
        <v>25.5</v>
      </c>
    </row>
    <row r="1020" spans="1:11" x14ac:dyDescent="0.25">
      <c r="A1020" s="102">
        <v>1023</v>
      </c>
      <c r="B1020" s="103">
        <v>43836</v>
      </c>
      <c r="C1020" s="104" t="s">
        <v>4600</v>
      </c>
      <c r="D1020" s="105" t="s">
        <v>4601</v>
      </c>
      <c r="E1020" s="106" t="s">
        <v>2845</v>
      </c>
      <c r="F1020" s="107" t="s">
        <v>2846</v>
      </c>
      <c r="G1020" s="106"/>
      <c r="H1020" s="106"/>
      <c r="I1020" s="108">
        <v>44043</v>
      </c>
      <c r="J1020" s="102">
        <v>34</v>
      </c>
      <c r="K1020" s="109">
        <v>25.5</v>
      </c>
    </row>
    <row r="1021" spans="1:11" x14ac:dyDescent="0.25">
      <c r="A1021" s="102">
        <v>1024</v>
      </c>
      <c r="B1021" s="103">
        <v>43836</v>
      </c>
      <c r="C1021" s="104" t="s">
        <v>4600</v>
      </c>
      <c r="D1021" s="105" t="s">
        <v>4601</v>
      </c>
      <c r="E1021" s="106" t="s">
        <v>2845</v>
      </c>
      <c r="F1021" s="107" t="s">
        <v>2846</v>
      </c>
      <c r="G1021" s="106"/>
      <c r="H1021" s="106"/>
      <c r="I1021" s="108">
        <v>44043</v>
      </c>
      <c r="J1021" s="102">
        <v>0.25</v>
      </c>
      <c r="K1021" s="109">
        <v>1</v>
      </c>
    </row>
    <row r="1022" spans="1:11" x14ac:dyDescent="0.25">
      <c r="A1022" s="102">
        <v>1025</v>
      </c>
      <c r="B1022" s="103">
        <v>43836</v>
      </c>
      <c r="C1022" s="104" t="s">
        <v>4600</v>
      </c>
      <c r="D1022" s="105" t="s">
        <v>4601</v>
      </c>
      <c r="E1022" s="106" t="s">
        <v>2845</v>
      </c>
      <c r="F1022" s="107" t="s">
        <v>2846</v>
      </c>
      <c r="G1022" s="106"/>
      <c r="H1022" s="106"/>
      <c r="I1022" s="108">
        <v>44196</v>
      </c>
      <c r="J1022" s="102">
        <v>415</v>
      </c>
      <c r="K1022" s="109">
        <v>25.5</v>
      </c>
    </row>
    <row r="1023" spans="1:11" x14ac:dyDescent="0.25">
      <c r="A1023" s="102">
        <v>1026</v>
      </c>
      <c r="B1023" s="103">
        <v>43836</v>
      </c>
      <c r="C1023" s="104" t="s">
        <v>4600</v>
      </c>
      <c r="D1023" s="105" t="s">
        <v>4601</v>
      </c>
      <c r="E1023" s="106" t="s">
        <v>2847</v>
      </c>
      <c r="F1023" s="107" t="s">
        <v>2848</v>
      </c>
      <c r="G1023" s="106"/>
      <c r="H1023" s="106"/>
      <c r="I1023" s="108">
        <v>44255</v>
      </c>
      <c r="J1023" s="102">
        <v>11</v>
      </c>
      <c r="K1023" s="109">
        <v>28.95</v>
      </c>
    </row>
    <row r="1024" spans="1:11" x14ac:dyDescent="0.25">
      <c r="A1024" s="102">
        <v>1027</v>
      </c>
      <c r="B1024" s="103">
        <v>43836</v>
      </c>
      <c r="C1024" s="104" t="s">
        <v>4600</v>
      </c>
      <c r="D1024" s="105" t="s">
        <v>4601</v>
      </c>
      <c r="E1024" s="106" t="s">
        <v>2847</v>
      </c>
      <c r="F1024" s="107" t="s">
        <v>2848</v>
      </c>
      <c r="G1024" s="106"/>
      <c r="H1024" s="106"/>
      <c r="I1024" s="108">
        <v>44558</v>
      </c>
      <c r="J1024" s="102">
        <v>0.5</v>
      </c>
      <c r="K1024" s="109">
        <v>1</v>
      </c>
    </row>
    <row r="1025" spans="1:11" x14ac:dyDescent="0.25">
      <c r="A1025" s="102">
        <v>1028</v>
      </c>
      <c r="B1025" s="103">
        <v>43836</v>
      </c>
      <c r="C1025" s="104" t="s">
        <v>4600</v>
      </c>
      <c r="D1025" s="105" t="s">
        <v>4601</v>
      </c>
      <c r="E1025" s="106" t="s">
        <v>2847</v>
      </c>
      <c r="F1025" s="107" t="s">
        <v>2848</v>
      </c>
      <c r="G1025" s="106"/>
      <c r="H1025" s="106"/>
      <c r="I1025" s="108">
        <v>44377</v>
      </c>
      <c r="J1025" s="102">
        <v>56</v>
      </c>
      <c r="K1025" s="109">
        <v>28.95</v>
      </c>
    </row>
    <row r="1026" spans="1:11" x14ac:dyDescent="0.25">
      <c r="A1026" s="102">
        <v>1029</v>
      </c>
      <c r="B1026" s="103">
        <v>43836</v>
      </c>
      <c r="C1026" s="104" t="s">
        <v>4600</v>
      </c>
      <c r="D1026" s="105" t="s">
        <v>4601</v>
      </c>
      <c r="E1026" s="106" t="s">
        <v>2849</v>
      </c>
      <c r="F1026" s="107" t="s">
        <v>2850</v>
      </c>
      <c r="G1026" s="106"/>
      <c r="H1026" s="106"/>
      <c r="I1026" s="108">
        <v>44196</v>
      </c>
      <c r="J1026" s="102">
        <v>26</v>
      </c>
      <c r="K1026" s="109">
        <v>19.850000000000001</v>
      </c>
    </row>
    <row r="1027" spans="1:11" x14ac:dyDescent="0.25">
      <c r="A1027" s="102">
        <v>1030</v>
      </c>
      <c r="B1027" s="103">
        <v>43836</v>
      </c>
      <c r="C1027" s="104" t="s">
        <v>4600</v>
      </c>
      <c r="D1027" s="105" t="s">
        <v>4601</v>
      </c>
      <c r="E1027" s="106" t="s">
        <v>2849</v>
      </c>
      <c r="F1027" s="107" t="s">
        <v>2850</v>
      </c>
      <c r="G1027" s="106"/>
      <c r="H1027" s="106"/>
      <c r="I1027" s="108">
        <v>44377</v>
      </c>
      <c r="J1027" s="102">
        <v>228</v>
      </c>
      <c r="K1027" s="109">
        <v>19.850000000000001</v>
      </c>
    </row>
    <row r="1028" spans="1:11" x14ac:dyDescent="0.25">
      <c r="A1028" s="102">
        <v>1031</v>
      </c>
      <c r="B1028" s="103">
        <v>43836</v>
      </c>
      <c r="C1028" s="104" t="s">
        <v>4600</v>
      </c>
      <c r="D1028" s="105" t="s">
        <v>4601</v>
      </c>
      <c r="E1028" s="106" t="s">
        <v>2853</v>
      </c>
      <c r="F1028" s="107" t="s">
        <v>2854</v>
      </c>
      <c r="G1028" s="106"/>
      <c r="H1028" s="106"/>
      <c r="I1028" s="108">
        <v>44196</v>
      </c>
      <c r="J1028" s="102">
        <v>12</v>
      </c>
      <c r="K1028" s="109">
        <v>37</v>
      </c>
    </row>
    <row r="1029" spans="1:11" x14ac:dyDescent="0.25">
      <c r="A1029" s="102">
        <v>1032</v>
      </c>
      <c r="B1029" s="103">
        <v>43836</v>
      </c>
      <c r="C1029" s="104" t="s">
        <v>4600</v>
      </c>
      <c r="D1029" s="105" t="s">
        <v>4601</v>
      </c>
      <c r="E1029" s="106" t="s">
        <v>2853</v>
      </c>
      <c r="F1029" s="107" t="s">
        <v>2854</v>
      </c>
      <c r="G1029" s="106"/>
      <c r="H1029" s="106"/>
      <c r="I1029" s="108">
        <v>44196</v>
      </c>
      <c r="J1029" s="102">
        <v>0.25</v>
      </c>
      <c r="K1029" s="109">
        <v>37</v>
      </c>
    </row>
    <row r="1030" spans="1:11" x14ac:dyDescent="0.25">
      <c r="A1030" s="102">
        <v>1033</v>
      </c>
      <c r="B1030" s="103">
        <v>43836</v>
      </c>
      <c r="C1030" s="104" t="s">
        <v>4600</v>
      </c>
      <c r="D1030" s="105" t="s">
        <v>4601</v>
      </c>
      <c r="E1030" s="106" t="s">
        <v>2853</v>
      </c>
      <c r="F1030" s="107" t="s">
        <v>2854</v>
      </c>
      <c r="G1030" s="106"/>
      <c r="H1030" s="106"/>
      <c r="I1030" s="108">
        <v>44135</v>
      </c>
      <c r="J1030" s="102">
        <v>42</v>
      </c>
      <c r="K1030" s="109">
        <v>37</v>
      </c>
    </row>
    <row r="1031" spans="1:11" x14ac:dyDescent="0.25">
      <c r="A1031" s="102">
        <v>1034</v>
      </c>
      <c r="B1031" s="103">
        <v>43836</v>
      </c>
      <c r="C1031" s="104" t="s">
        <v>4600</v>
      </c>
      <c r="D1031" s="105" t="s">
        <v>4601</v>
      </c>
      <c r="E1031" s="106" t="s">
        <v>2853</v>
      </c>
      <c r="F1031" s="107" t="s">
        <v>2854</v>
      </c>
      <c r="G1031" s="106"/>
      <c r="H1031" s="106"/>
      <c r="I1031" s="108">
        <v>44227</v>
      </c>
      <c r="J1031" s="102">
        <v>240</v>
      </c>
      <c r="K1031" s="109">
        <v>37</v>
      </c>
    </row>
    <row r="1032" spans="1:11" x14ac:dyDescent="0.25">
      <c r="A1032" s="102">
        <v>1035</v>
      </c>
      <c r="B1032" s="103">
        <v>43836</v>
      </c>
      <c r="C1032" s="104" t="s">
        <v>4600</v>
      </c>
      <c r="D1032" s="105" t="s">
        <v>4601</v>
      </c>
      <c r="E1032" s="106" t="s">
        <v>2853</v>
      </c>
      <c r="F1032" s="107" t="s">
        <v>2854</v>
      </c>
      <c r="G1032" s="106"/>
      <c r="H1032" s="106"/>
      <c r="I1032" s="108">
        <v>44012</v>
      </c>
      <c r="J1032" s="102">
        <v>1</v>
      </c>
      <c r="K1032" s="109">
        <v>37</v>
      </c>
    </row>
    <row r="1033" spans="1:11" x14ac:dyDescent="0.25">
      <c r="A1033" s="102">
        <v>1036</v>
      </c>
      <c r="B1033" s="103">
        <v>43836</v>
      </c>
      <c r="C1033" s="104" t="s">
        <v>4600</v>
      </c>
      <c r="D1033" s="105" t="s">
        <v>4601</v>
      </c>
      <c r="E1033" s="106" t="s">
        <v>2855</v>
      </c>
      <c r="F1033" s="107" t="s">
        <v>2856</v>
      </c>
      <c r="G1033" s="106"/>
      <c r="H1033" s="106"/>
      <c r="I1033" s="108">
        <v>44196</v>
      </c>
      <c r="J1033" s="102">
        <v>17</v>
      </c>
      <c r="K1033" s="109">
        <v>12</v>
      </c>
    </row>
    <row r="1034" spans="1:11" x14ac:dyDescent="0.25">
      <c r="A1034" s="102">
        <v>1037</v>
      </c>
      <c r="B1034" s="103">
        <v>43836</v>
      </c>
      <c r="C1034" s="104" t="s">
        <v>4600</v>
      </c>
      <c r="D1034" s="105" t="s">
        <v>4601</v>
      </c>
      <c r="E1034" s="106" t="s">
        <v>2855</v>
      </c>
      <c r="F1034" s="107" t="s">
        <v>2856</v>
      </c>
      <c r="G1034" s="106"/>
      <c r="H1034" s="106"/>
      <c r="I1034" s="108">
        <v>44196</v>
      </c>
      <c r="J1034" s="102">
        <v>3.67</v>
      </c>
      <c r="K1034" s="109">
        <v>12</v>
      </c>
    </row>
    <row r="1035" spans="1:11" x14ac:dyDescent="0.25">
      <c r="A1035" s="102">
        <v>1038</v>
      </c>
      <c r="B1035" s="103">
        <v>43836</v>
      </c>
      <c r="C1035" s="104" t="s">
        <v>4600</v>
      </c>
      <c r="D1035" s="105" t="s">
        <v>4601</v>
      </c>
      <c r="E1035" s="106" t="s">
        <v>2855</v>
      </c>
      <c r="F1035" s="107" t="s">
        <v>2856</v>
      </c>
      <c r="G1035" s="106"/>
      <c r="H1035" s="106"/>
      <c r="I1035" s="108">
        <v>44377</v>
      </c>
      <c r="J1035" s="102">
        <v>78</v>
      </c>
      <c r="K1035" s="109">
        <v>12</v>
      </c>
    </row>
    <row r="1036" spans="1:11" x14ac:dyDescent="0.25">
      <c r="A1036" s="102">
        <v>1039</v>
      </c>
      <c r="B1036" s="103">
        <v>43836</v>
      </c>
      <c r="C1036" s="104" t="s">
        <v>4600</v>
      </c>
      <c r="D1036" s="105" t="s">
        <v>4601</v>
      </c>
      <c r="E1036" s="106" t="s">
        <v>2859</v>
      </c>
      <c r="F1036" s="107" t="s">
        <v>2860</v>
      </c>
      <c r="G1036" s="106"/>
      <c r="H1036" s="106"/>
      <c r="I1036" s="108">
        <v>44165</v>
      </c>
      <c r="J1036" s="102">
        <v>18</v>
      </c>
      <c r="K1036" s="109">
        <v>20.95</v>
      </c>
    </row>
    <row r="1037" spans="1:11" x14ac:dyDescent="0.25">
      <c r="A1037" s="102">
        <v>1040</v>
      </c>
      <c r="B1037" s="103">
        <v>43836</v>
      </c>
      <c r="C1037" s="104" t="s">
        <v>4600</v>
      </c>
      <c r="D1037" s="105" t="s">
        <v>4601</v>
      </c>
      <c r="E1037" s="106" t="s">
        <v>2859</v>
      </c>
      <c r="F1037" s="107" t="s">
        <v>2860</v>
      </c>
      <c r="G1037" s="106"/>
      <c r="H1037" s="106"/>
      <c r="I1037" s="108">
        <v>43981</v>
      </c>
      <c r="J1037" s="102">
        <v>2.5</v>
      </c>
      <c r="K1037" s="109">
        <v>20.95</v>
      </c>
    </row>
    <row r="1038" spans="1:11" x14ac:dyDescent="0.25">
      <c r="A1038" s="102">
        <v>1041</v>
      </c>
      <c r="B1038" s="103">
        <v>43836</v>
      </c>
      <c r="C1038" s="104" t="s">
        <v>4600</v>
      </c>
      <c r="D1038" s="105" t="s">
        <v>4601</v>
      </c>
      <c r="E1038" s="106" t="s">
        <v>2859</v>
      </c>
      <c r="F1038" s="107" t="s">
        <v>2860</v>
      </c>
      <c r="G1038" s="106"/>
      <c r="H1038" s="106"/>
      <c r="I1038" s="108">
        <v>44255</v>
      </c>
      <c r="J1038" s="102">
        <v>134</v>
      </c>
      <c r="K1038" s="109">
        <v>20.95</v>
      </c>
    </row>
    <row r="1039" spans="1:11" x14ac:dyDescent="0.25">
      <c r="A1039" s="102">
        <v>1042</v>
      </c>
      <c r="B1039" s="103">
        <v>43836</v>
      </c>
      <c r="C1039" s="104" t="s">
        <v>4600</v>
      </c>
      <c r="D1039" s="105" t="s">
        <v>4601</v>
      </c>
      <c r="E1039" s="106" t="s">
        <v>2859</v>
      </c>
      <c r="F1039" s="107" t="s">
        <v>2860</v>
      </c>
      <c r="G1039" s="106"/>
      <c r="H1039" s="106"/>
      <c r="I1039" s="108">
        <v>44165</v>
      </c>
      <c r="J1039" s="102">
        <v>57</v>
      </c>
      <c r="K1039" s="109">
        <v>20.95</v>
      </c>
    </row>
    <row r="1040" spans="1:11" x14ac:dyDescent="0.25">
      <c r="A1040" s="102">
        <v>1043</v>
      </c>
      <c r="B1040" s="103">
        <v>43836</v>
      </c>
      <c r="C1040" s="104" t="s">
        <v>4600</v>
      </c>
      <c r="D1040" s="105" t="s">
        <v>4601</v>
      </c>
      <c r="E1040" s="106" t="s">
        <v>2875</v>
      </c>
      <c r="F1040" s="107" t="s">
        <v>2876</v>
      </c>
      <c r="G1040" s="106"/>
      <c r="H1040" s="106"/>
      <c r="I1040" s="108">
        <v>43952</v>
      </c>
      <c r="J1040" s="102">
        <v>1.23</v>
      </c>
      <c r="K1040" s="109">
        <v>60.48</v>
      </c>
    </row>
    <row r="1041" spans="1:11" x14ac:dyDescent="0.25">
      <c r="A1041" s="102">
        <v>1044</v>
      </c>
      <c r="B1041" s="103">
        <v>43836</v>
      </c>
      <c r="C1041" s="104" t="s">
        <v>4600</v>
      </c>
      <c r="D1041" s="105" t="s">
        <v>4601</v>
      </c>
      <c r="E1041" s="106" t="s">
        <v>2877</v>
      </c>
      <c r="F1041" s="107" t="s">
        <v>2878</v>
      </c>
      <c r="G1041" s="106"/>
      <c r="H1041" s="106"/>
      <c r="I1041" s="108">
        <v>43891</v>
      </c>
      <c r="J1041" s="102">
        <v>1.73</v>
      </c>
      <c r="K1041" s="109">
        <v>60.48</v>
      </c>
    </row>
    <row r="1042" spans="1:11" x14ac:dyDescent="0.25">
      <c r="A1042" s="102">
        <v>1045</v>
      </c>
      <c r="B1042" s="103">
        <v>43836</v>
      </c>
      <c r="C1042" s="104" t="s">
        <v>4600</v>
      </c>
      <c r="D1042" s="105" t="s">
        <v>4601</v>
      </c>
      <c r="E1042" s="106" t="s">
        <v>2879</v>
      </c>
      <c r="F1042" s="107" t="s">
        <v>2880</v>
      </c>
      <c r="G1042" s="106"/>
      <c r="H1042" s="106"/>
      <c r="I1042" s="108">
        <v>43922</v>
      </c>
      <c r="J1042" s="102">
        <v>0.56000000000000005</v>
      </c>
      <c r="K1042" s="109">
        <v>60.48</v>
      </c>
    </row>
    <row r="1043" spans="1:11" x14ac:dyDescent="0.25">
      <c r="A1043" s="102">
        <v>1046</v>
      </c>
      <c r="B1043" s="103">
        <v>43836</v>
      </c>
      <c r="C1043" s="104" t="s">
        <v>4600</v>
      </c>
      <c r="D1043" s="105" t="s">
        <v>4601</v>
      </c>
      <c r="E1043" s="106" t="s">
        <v>2901</v>
      </c>
      <c r="F1043" s="107" t="s">
        <v>2902</v>
      </c>
      <c r="G1043" s="106"/>
      <c r="H1043" s="106"/>
      <c r="I1043" s="108">
        <v>43891</v>
      </c>
      <c r="J1043" s="102">
        <v>14.2</v>
      </c>
      <c r="K1043" s="109">
        <v>8.52</v>
      </c>
    </row>
    <row r="1044" spans="1:11" x14ac:dyDescent="0.25">
      <c r="A1044" s="102">
        <v>1047</v>
      </c>
      <c r="B1044" s="103">
        <v>43836</v>
      </c>
      <c r="C1044" s="104" t="s">
        <v>4600</v>
      </c>
      <c r="D1044" s="105" t="s">
        <v>4601</v>
      </c>
      <c r="E1044" s="106" t="s">
        <v>2903</v>
      </c>
      <c r="F1044" s="107" t="s">
        <v>2904</v>
      </c>
      <c r="G1044" s="106"/>
      <c r="H1044" s="106"/>
      <c r="I1044" s="108">
        <v>44044</v>
      </c>
      <c r="J1044" s="102">
        <v>121</v>
      </c>
      <c r="K1044" s="109">
        <v>1.2</v>
      </c>
    </row>
    <row r="1045" spans="1:11" x14ac:dyDescent="0.25">
      <c r="A1045" s="102">
        <v>1048</v>
      </c>
      <c r="B1045" s="103">
        <v>43836</v>
      </c>
      <c r="C1045" s="104" t="s">
        <v>4600</v>
      </c>
      <c r="D1045" s="105" t="s">
        <v>4601</v>
      </c>
      <c r="E1045" s="106" t="s">
        <v>2909</v>
      </c>
      <c r="F1045" s="107" t="s">
        <v>2910</v>
      </c>
      <c r="G1045" s="106"/>
      <c r="H1045" s="106"/>
      <c r="I1045" s="108">
        <v>43862</v>
      </c>
      <c r="J1045" s="102">
        <v>1.58</v>
      </c>
      <c r="K1045" s="109">
        <v>37.799999999999997</v>
      </c>
    </row>
    <row r="1046" spans="1:11" x14ac:dyDescent="0.25">
      <c r="A1046" s="102">
        <v>1049</v>
      </c>
      <c r="B1046" s="103">
        <v>43836</v>
      </c>
      <c r="C1046" s="104" t="s">
        <v>4600</v>
      </c>
      <c r="D1046" s="105" t="s">
        <v>4601</v>
      </c>
      <c r="E1046" s="106" t="s">
        <v>2921</v>
      </c>
      <c r="F1046" s="107" t="s">
        <v>2922</v>
      </c>
      <c r="G1046" s="106"/>
      <c r="H1046" s="106"/>
      <c r="I1046" s="108">
        <v>44043</v>
      </c>
      <c r="J1046" s="102">
        <v>5</v>
      </c>
      <c r="K1046" s="109">
        <v>22.89</v>
      </c>
    </row>
    <row r="1047" spans="1:11" x14ac:dyDescent="0.25">
      <c r="A1047" s="102">
        <v>1050</v>
      </c>
      <c r="B1047" s="103">
        <v>43836</v>
      </c>
      <c r="C1047" s="104" t="s">
        <v>4600</v>
      </c>
      <c r="D1047" s="105" t="s">
        <v>4601</v>
      </c>
      <c r="E1047" s="106" t="s">
        <v>2921</v>
      </c>
      <c r="F1047" s="107" t="s">
        <v>2922</v>
      </c>
      <c r="G1047" s="106"/>
      <c r="H1047" s="106"/>
      <c r="I1047" s="108">
        <v>44043</v>
      </c>
      <c r="J1047" s="102">
        <v>0.83</v>
      </c>
      <c r="K1047" s="109">
        <v>1</v>
      </c>
    </row>
    <row r="1048" spans="1:11" x14ac:dyDescent="0.25">
      <c r="A1048" s="102">
        <v>1051</v>
      </c>
      <c r="B1048" s="103">
        <v>43836</v>
      </c>
      <c r="C1048" s="104" t="s">
        <v>4600</v>
      </c>
      <c r="D1048" s="105" t="s">
        <v>4601</v>
      </c>
      <c r="E1048" s="106" t="s">
        <v>2931</v>
      </c>
      <c r="F1048" s="107" t="s">
        <v>2932</v>
      </c>
      <c r="G1048" s="106"/>
      <c r="H1048" s="106"/>
      <c r="I1048" s="108">
        <v>44195</v>
      </c>
      <c r="J1048" s="102">
        <v>19</v>
      </c>
      <c r="K1048" s="109">
        <v>25</v>
      </c>
    </row>
    <row r="1049" spans="1:11" x14ac:dyDescent="0.25">
      <c r="A1049" s="102">
        <v>1052</v>
      </c>
      <c r="B1049" s="103">
        <v>43836</v>
      </c>
      <c r="C1049" s="104" t="s">
        <v>4600</v>
      </c>
      <c r="D1049" s="105" t="s">
        <v>4601</v>
      </c>
      <c r="E1049" s="106" t="s">
        <v>2931</v>
      </c>
      <c r="F1049" s="107" t="s">
        <v>2932</v>
      </c>
      <c r="G1049" s="106"/>
      <c r="H1049" s="106"/>
      <c r="I1049" s="108">
        <v>44195</v>
      </c>
      <c r="J1049" s="102">
        <v>0.08</v>
      </c>
      <c r="K1049" s="109">
        <v>25</v>
      </c>
    </row>
    <row r="1050" spans="1:11" x14ac:dyDescent="0.25">
      <c r="A1050" s="102">
        <v>1053</v>
      </c>
      <c r="B1050" s="103">
        <v>43836</v>
      </c>
      <c r="C1050" s="104" t="s">
        <v>4600</v>
      </c>
      <c r="D1050" s="105" t="s">
        <v>4601</v>
      </c>
      <c r="E1050" s="106" t="s">
        <v>2933</v>
      </c>
      <c r="F1050" s="107" t="s">
        <v>2934</v>
      </c>
      <c r="G1050" s="106"/>
      <c r="H1050" s="106"/>
      <c r="I1050" s="108">
        <v>44195</v>
      </c>
      <c r="J1050" s="102">
        <v>32</v>
      </c>
      <c r="K1050" s="109">
        <v>18</v>
      </c>
    </row>
    <row r="1051" spans="1:11" x14ac:dyDescent="0.25">
      <c r="A1051" s="102">
        <v>1054</v>
      </c>
      <c r="B1051" s="103">
        <v>43836</v>
      </c>
      <c r="C1051" s="104" t="s">
        <v>4600</v>
      </c>
      <c r="D1051" s="105" t="s">
        <v>4601</v>
      </c>
      <c r="E1051" s="106" t="s">
        <v>2933</v>
      </c>
      <c r="F1051" s="107" t="s">
        <v>2934</v>
      </c>
      <c r="G1051" s="106"/>
      <c r="H1051" s="106"/>
      <c r="I1051" s="108">
        <v>44195</v>
      </c>
      <c r="J1051" s="102">
        <v>10</v>
      </c>
      <c r="K1051" s="109">
        <v>18</v>
      </c>
    </row>
    <row r="1052" spans="1:11" x14ac:dyDescent="0.25">
      <c r="A1052" s="102">
        <v>1055</v>
      </c>
      <c r="B1052" s="103">
        <v>43836</v>
      </c>
      <c r="C1052" s="104" t="s">
        <v>4600</v>
      </c>
      <c r="D1052" s="105" t="s">
        <v>4601</v>
      </c>
      <c r="E1052" s="106" t="s">
        <v>2933</v>
      </c>
      <c r="F1052" s="107" t="s">
        <v>2934</v>
      </c>
      <c r="G1052" s="106"/>
      <c r="H1052" s="106"/>
      <c r="I1052" s="108">
        <v>44195</v>
      </c>
      <c r="J1052" s="102">
        <v>0.67</v>
      </c>
      <c r="K1052" s="109">
        <v>18</v>
      </c>
    </row>
    <row r="1053" spans="1:11" x14ac:dyDescent="0.25">
      <c r="A1053" s="102">
        <v>1056</v>
      </c>
      <c r="B1053" s="103">
        <v>43836</v>
      </c>
      <c r="C1053" s="104" t="s">
        <v>4600</v>
      </c>
      <c r="D1053" s="105" t="s">
        <v>4601</v>
      </c>
      <c r="E1053" s="106" t="s">
        <v>2939</v>
      </c>
      <c r="F1053" s="107" t="s">
        <v>2940</v>
      </c>
      <c r="G1053" s="106"/>
      <c r="H1053" s="106"/>
      <c r="I1053" s="108">
        <v>44286</v>
      </c>
      <c r="J1053" s="102">
        <v>12</v>
      </c>
      <c r="K1053" s="109">
        <v>11.99</v>
      </c>
    </row>
    <row r="1054" spans="1:11" x14ac:dyDescent="0.25">
      <c r="A1054" s="102">
        <v>1057</v>
      </c>
      <c r="B1054" s="103">
        <v>43836</v>
      </c>
      <c r="C1054" s="104" t="s">
        <v>4600</v>
      </c>
      <c r="D1054" s="105" t="s">
        <v>4601</v>
      </c>
      <c r="E1054" s="106" t="s">
        <v>2939</v>
      </c>
      <c r="F1054" s="107" t="s">
        <v>2940</v>
      </c>
      <c r="G1054" s="106"/>
      <c r="H1054" s="106"/>
      <c r="I1054" s="108">
        <v>44286</v>
      </c>
      <c r="J1054" s="102">
        <v>0.67</v>
      </c>
      <c r="K1054" s="109">
        <v>1</v>
      </c>
    </row>
    <row r="1055" spans="1:11" x14ac:dyDescent="0.25">
      <c r="A1055" s="102">
        <v>1058</v>
      </c>
      <c r="B1055" s="103">
        <v>43836</v>
      </c>
      <c r="C1055" s="104" t="s">
        <v>4600</v>
      </c>
      <c r="D1055" s="105" t="s">
        <v>4601</v>
      </c>
      <c r="E1055" s="106" t="s">
        <v>2945</v>
      </c>
      <c r="F1055" s="107" t="s">
        <v>2946</v>
      </c>
      <c r="G1055" s="106"/>
      <c r="H1055" s="106"/>
      <c r="I1055" s="108">
        <v>44195</v>
      </c>
      <c r="J1055" s="102">
        <v>14</v>
      </c>
      <c r="K1055" s="109">
        <v>1</v>
      </c>
    </row>
    <row r="1056" spans="1:11" x14ac:dyDescent="0.25">
      <c r="A1056" s="102">
        <v>1059</v>
      </c>
      <c r="B1056" s="103">
        <v>43836</v>
      </c>
      <c r="C1056" s="104" t="s">
        <v>4600</v>
      </c>
      <c r="D1056" s="105" t="s">
        <v>4601</v>
      </c>
      <c r="E1056" s="106" t="s">
        <v>2945</v>
      </c>
      <c r="F1056" s="107" t="s">
        <v>2946</v>
      </c>
      <c r="G1056" s="106"/>
      <c r="H1056" s="106"/>
      <c r="I1056" s="108">
        <v>44195</v>
      </c>
      <c r="J1056" s="102">
        <v>8</v>
      </c>
      <c r="K1056" s="109">
        <v>1</v>
      </c>
    </row>
    <row r="1057" spans="1:11" x14ac:dyDescent="0.25">
      <c r="A1057" s="102">
        <v>1060</v>
      </c>
      <c r="B1057" s="103">
        <v>43836</v>
      </c>
      <c r="C1057" s="104" t="s">
        <v>4600</v>
      </c>
      <c r="D1057" s="105" t="s">
        <v>4601</v>
      </c>
      <c r="E1057" s="106" t="s">
        <v>2945</v>
      </c>
      <c r="F1057" s="107" t="s">
        <v>2946</v>
      </c>
      <c r="G1057" s="106"/>
      <c r="H1057" s="106"/>
      <c r="I1057" s="108">
        <v>44195</v>
      </c>
      <c r="J1057" s="102">
        <v>0.17</v>
      </c>
      <c r="K1057" s="109">
        <v>1</v>
      </c>
    </row>
    <row r="1058" spans="1:11" x14ac:dyDescent="0.25">
      <c r="A1058" s="102">
        <v>1061</v>
      </c>
      <c r="B1058" s="103">
        <v>43836</v>
      </c>
      <c r="C1058" s="104" t="s">
        <v>4600</v>
      </c>
      <c r="D1058" s="105" t="s">
        <v>4601</v>
      </c>
      <c r="E1058" s="106" t="s">
        <v>2947</v>
      </c>
      <c r="F1058" s="107" t="s">
        <v>2948</v>
      </c>
      <c r="G1058" s="106"/>
      <c r="H1058" s="106"/>
      <c r="I1058" s="108">
        <v>44195</v>
      </c>
      <c r="J1058" s="102">
        <v>6</v>
      </c>
      <c r="K1058" s="109">
        <v>13.98</v>
      </c>
    </row>
    <row r="1059" spans="1:11" x14ac:dyDescent="0.25">
      <c r="A1059" s="102">
        <v>1062</v>
      </c>
      <c r="B1059" s="103">
        <v>43836</v>
      </c>
      <c r="C1059" s="104" t="s">
        <v>4600</v>
      </c>
      <c r="D1059" s="105" t="s">
        <v>4601</v>
      </c>
      <c r="E1059" s="106" t="s">
        <v>2947</v>
      </c>
      <c r="F1059" s="107" t="s">
        <v>2948</v>
      </c>
      <c r="G1059" s="106"/>
      <c r="H1059" s="106"/>
      <c r="I1059" s="108">
        <v>44195</v>
      </c>
      <c r="J1059" s="102">
        <v>0.25</v>
      </c>
      <c r="K1059" s="109">
        <v>13.98</v>
      </c>
    </row>
    <row r="1060" spans="1:11" x14ac:dyDescent="0.25">
      <c r="A1060" s="102">
        <v>1063</v>
      </c>
      <c r="B1060" s="103">
        <v>43836</v>
      </c>
      <c r="C1060" s="104" t="s">
        <v>4600</v>
      </c>
      <c r="D1060" s="105" t="s">
        <v>4601</v>
      </c>
      <c r="E1060" s="106" t="s">
        <v>2951</v>
      </c>
      <c r="F1060" s="107" t="s">
        <v>2952</v>
      </c>
      <c r="G1060" s="106"/>
      <c r="H1060" s="106"/>
      <c r="I1060" s="108">
        <v>44166</v>
      </c>
      <c r="J1060" s="102">
        <v>32</v>
      </c>
      <c r="K1060" s="109">
        <v>1.59</v>
      </c>
    </row>
    <row r="1061" spans="1:11" x14ac:dyDescent="0.25">
      <c r="A1061" s="102">
        <v>1064</v>
      </c>
      <c r="B1061" s="103">
        <v>43836</v>
      </c>
      <c r="C1061" s="104" t="s">
        <v>4600</v>
      </c>
      <c r="D1061" s="105" t="s">
        <v>4601</v>
      </c>
      <c r="E1061" s="106" t="s">
        <v>2951</v>
      </c>
      <c r="F1061" s="107" t="s">
        <v>2952</v>
      </c>
      <c r="G1061" s="106"/>
      <c r="H1061" s="106"/>
      <c r="I1061" s="108">
        <v>44195</v>
      </c>
      <c r="J1061" s="102">
        <v>1.33</v>
      </c>
      <c r="K1061" s="109">
        <v>1</v>
      </c>
    </row>
    <row r="1062" spans="1:11" x14ac:dyDescent="0.25">
      <c r="A1062" s="102">
        <v>1065</v>
      </c>
      <c r="B1062" s="103">
        <v>43836</v>
      </c>
      <c r="C1062" s="104" t="s">
        <v>4600</v>
      </c>
      <c r="D1062" s="105" t="s">
        <v>4601</v>
      </c>
      <c r="E1062" s="106" t="s">
        <v>2951</v>
      </c>
      <c r="F1062" s="107" t="s">
        <v>2952</v>
      </c>
      <c r="G1062" s="106"/>
      <c r="H1062" s="106"/>
      <c r="I1062" s="108">
        <v>44195</v>
      </c>
      <c r="J1062" s="102">
        <v>11</v>
      </c>
      <c r="K1062" s="109">
        <v>1.59</v>
      </c>
    </row>
    <row r="1063" spans="1:11" x14ac:dyDescent="0.25">
      <c r="A1063" s="102">
        <v>1066</v>
      </c>
      <c r="B1063" s="103">
        <v>43836</v>
      </c>
      <c r="C1063" s="104" t="s">
        <v>4600</v>
      </c>
      <c r="D1063" s="105" t="s">
        <v>4601</v>
      </c>
      <c r="E1063" s="106" t="s">
        <v>2951</v>
      </c>
      <c r="F1063" s="107" t="s">
        <v>2952</v>
      </c>
      <c r="G1063" s="106"/>
      <c r="H1063" s="106"/>
      <c r="I1063" s="108">
        <v>44195</v>
      </c>
      <c r="J1063" s="102">
        <v>70</v>
      </c>
      <c r="K1063" s="109">
        <v>1.59</v>
      </c>
    </row>
    <row r="1064" spans="1:11" x14ac:dyDescent="0.25">
      <c r="A1064" s="102">
        <v>1067</v>
      </c>
      <c r="B1064" s="103">
        <v>43836</v>
      </c>
      <c r="C1064" s="104" t="s">
        <v>4600</v>
      </c>
      <c r="D1064" s="105" t="s">
        <v>4601</v>
      </c>
      <c r="E1064" s="106" t="s">
        <v>2953</v>
      </c>
      <c r="F1064" s="107" t="s">
        <v>2954</v>
      </c>
      <c r="G1064" s="106"/>
      <c r="H1064" s="106"/>
      <c r="I1064" s="108">
        <v>44165</v>
      </c>
      <c r="J1064" s="102">
        <v>10</v>
      </c>
      <c r="K1064" s="109">
        <v>7.2</v>
      </c>
    </row>
    <row r="1065" spans="1:11" x14ac:dyDescent="0.25">
      <c r="A1065" s="102">
        <v>1068</v>
      </c>
      <c r="B1065" s="103">
        <v>43836</v>
      </c>
      <c r="C1065" s="104" t="s">
        <v>4600</v>
      </c>
      <c r="D1065" s="105" t="s">
        <v>4601</v>
      </c>
      <c r="E1065" s="106" t="s">
        <v>2955</v>
      </c>
      <c r="F1065" s="107" t="s">
        <v>2956</v>
      </c>
      <c r="G1065" s="106"/>
      <c r="H1065" s="106"/>
      <c r="I1065" s="108">
        <v>44166</v>
      </c>
      <c r="J1065" s="102">
        <v>24</v>
      </c>
      <c r="K1065" s="109">
        <v>9.5500000000000007</v>
      </c>
    </row>
    <row r="1066" spans="1:11" x14ac:dyDescent="0.25">
      <c r="A1066" s="102">
        <v>1069</v>
      </c>
      <c r="B1066" s="103">
        <v>43836</v>
      </c>
      <c r="C1066" s="104" t="s">
        <v>4600</v>
      </c>
      <c r="D1066" s="105" t="s">
        <v>4601</v>
      </c>
      <c r="E1066" s="106" t="s">
        <v>2955</v>
      </c>
      <c r="F1066" s="107" t="s">
        <v>2956</v>
      </c>
      <c r="G1066" s="106"/>
      <c r="H1066" s="106"/>
      <c r="I1066" s="108">
        <v>44195</v>
      </c>
      <c r="J1066" s="102">
        <v>20</v>
      </c>
      <c r="K1066" s="109">
        <v>9.5500000000000007</v>
      </c>
    </row>
    <row r="1067" spans="1:11" x14ac:dyDescent="0.25">
      <c r="A1067" s="102">
        <v>1070</v>
      </c>
      <c r="B1067" s="103">
        <v>43836</v>
      </c>
      <c r="C1067" s="104" t="s">
        <v>4600</v>
      </c>
      <c r="D1067" s="105" t="s">
        <v>4601</v>
      </c>
      <c r="E1067" s="106" t="s">
        <v>2955</v>
      </c>
      <c r="F1067" s="107" t="s">
        <v>2956</v>
      </c>
      <c r="G1067" s="106"/>
      <c r="H1067" s="106"/>
      <c r="I1067" s="108">
        <v>44195</v>
      </c>
      <c r="J1067" s="102">
        <v>80</v>
      </c>
      <c r="K1067" s="109">
        <v>9.5500000000000007</v>
      </c>
    </row>
    <row r="1068" spans="1:11" x14ac:dyDescent="0.25">
      <c r="A1068" s="102">
        <v>1071</v>
      </c>
      <c r="B1068" s="103">
        <v>43836</v>
      </c>
      <c r="C1068" s="104" t="s">
        <v>4600</v>
      </c>
      <c r="D1068" s="105" t="s">
        <v>4601</v>
      </c>
      <c r="E1068" s="106" t="s">
        <v>2967</v>
      </c>
      <c r="F1068" s="107" t="s">
        <v>2968</v>
      </c>
      <c r="G1068" s="106"/>
      <c r="H1068" s="106"/>
      <c r="I1068" s="108">
        <v>44195</v>
      </c>
      <c r="J1068" s="102">
        <v>0.67</v>
      </c>
      <c r="K1068" s="109">
        <v>22</v>
      </c>
    </row>
    <row r="1069" spans="1:11" x14ac:dyDescent="0.25">
      <c r="A1069" s="102">
        <v>1072</v>
      </c>
      <c r="B1069" s="103">
        <v>43836</v>
      </c>
      <c r="C1069" s="104" t="s">
        <v>4600</v>
      </c>
      <c r="D1069" s="105" t="s">
        <v>4601</v>
      </c>
      <c r="E1069" s="106" t="s">
        <v>2969</v>
      </c>
      <c r="F1069" s="107" t="s">
        <v>2970</v>
      </c>
      <c r="G1069" s="106"/>
      <c r="H1069" s="106"/>
      <c r="I1069" s="108">
        <v>44195</v>
      </c>
      <c r="J1069" s="102">
        <v>15</v>
      </c>
      <c r="K1069" s="109">
        <v>23</v>
      </c>
    </row>
    <row r="1070" spans="1:11" x14ac:dyDescent="0.25">
      <c r="A1070" s="102">
        <v>1073</v>
      </c>
      <c r="B1070" s="103">
        <v>43836</v>
      </c>
      <c r="C1070" s="104" t="s">
        <v>4600</v>
      </c>
      <c r="D1070" s="105" t="s">
        <v>4601</v>
      </c>
      <c r="E1070" s="106" t="s">
        <v>2969</v>
      </c>
      <c r="F1070" s="107" t="s">
        <v>2970</v>
      </c>
      <c r="G1070" s="106"/>
      <c r="H1070" s="106"/>
      <c r="I1070" s="108">
        <v>44195</v>
      </c>
      <c r="J1070" s="102">
        <v>0.92</v>
      </c>
      <c r="K1070" s="109">
        <v>23</v>
      </c>
    </row>
    <row r="1071" spans="1:11" x14ac:dyDescent="0.25">
      <c r="A1071" s="102">
        <v>1074</v>
      </c>
      <c r="B1071" s="103">
        <v>43836</v>
      </c>
      <c r="C1071" s="104" t="s">
        <v>4600</v>
      </c>
      <c r="D1071" s="105" t="s">
        <v>4601</v>
      </c>
      <c r="E1071" s="106" t="s">
        <v>2969</v>
      </c>
      <c r="F1071" s="107" t="s">
        <v>2970</v>
      </c>
      <c r="G1071" s="106"/>
      <c r="H1071" s="106"/>
      <c r="I1071" s="108">
        <v>44195</v>
      </c>
      <c r="J1071" s="102">
        <v>3</v>
      </c>
      <c r="K1071" s="109">
        <v>23</v>
      </c>
    </row>
    <row r="1072" spans="1:11" x14ac:dyDescent="0.25">
      <c r="A1072" s="102">
        <v>1075</v>
      </c>
      <c r="B1072" s="103">
        <v>43836</v>
      </c>
      <c r="C1072" s="104" t="s">
        <v>4600</v>
      </c>
      <c r="D1072" s="105" t="s">
        <v>4601</v>
      </c>
      <c r="E1072" s="106" t="s">
        <v>2981</v>
      </c>
      <c r="F1072" s="107" t="s">
        <v>2982</v>
      </c>
      <c r="G1072" s="106"/>
      <c r="H1072" s="106"/>
      <c r="I1072" s="108">
        <v>44195</v>
      </c>
      <c r="J1072" s="102">
        <v>6</v>
      </c>
      <c r="K1072" s="109">
        <v>22</v>
      </c>
    </row>
    <row r="1073" spans="1:11" x14ac:dyDescent="0.25">
      <c r="A1073" s="102">
        <v>1076</v>
      </c>
      <c r="B1073" s="103">
        <v>43836</v>
      </c>
      <c r="C1073" s="104" t="s">
        <v>4600</v>
      </c>
      <c r="D1073" s="105" t="s">
        <v>4601</v>
      </c>
      <c r="E1073" s="106" t="s">
        <v>2981</v>
      </c>
      <c r="F1073" s="107" t="s">
        <v>2982</v>
      </c>
      <c r="G1073" s="106"/>
      <c r="H1073" s="106"/>
      <c r="I1073" s="108">
        <v>44195</v>
      </c>
      <c r="J1073" s="102">
        <v>0.25</v>
      </c>
      <c r="K1073" s="109">
        <v>22</v>
      </c>
    </row>
    <row r="1074" spans="1:11" x14ac:dyDescent="0.25">
      <c r="A1074" s="102">
        <v>1077</v>
      </c>
      <c r="B1074" s="103">
        <v>43836</v>
      </c>
      <c r="C1074" s="104" t="s">
        <v>4600</v>
      </c>
      <c r="D1074" s="105" t="s">
        <v>4601</v>
      </c>
      <c r="E1074" s="106" t="s">
        <v>2983</v>
      </c>
      <c r="F1074" s="107" t="s">
        <v>2984</v>
      </c>
      <c r="G1074" s="106"/>
      <c r="H1074" s="106"/>
      <c r="I1074" s="108">
        <v>44196</v>
      </c>
      <c r="J1074" s="102">
        <v>17</v>
      </c>
      <c r="K1074" s="109">
        <v>1.99</v>
      </c>
    </row>
    <row r="1075" spans="1:11" x14ac:dyDescent="0.25">
      <c r="A1075" s="102">
        <v>1078</v>
      </c>
      <c r="B1075" s="103">
        <v>43836</v>
      </c>
      <c r="C1075" s="104" t="s">
        <v>4600</v>
      </c>
      <c r="D1075" s="105" t="s">
        <v>4601</v>
      </c>
      <c r="E1075" s="106" t="s">
        <v>2983</v>
      </c>
      <c r="F1075" s="107" t="s">
        <v>2984</v>
      </c>
      <c r="G1075" s="106"/>
      <c r="H1075" s="106"/>
      <c r="I1075" s="108">
        <v>44196</v>
      </c>
      <c r="J1075" s="102">
        <v>0.67</v>
      </c>
      <c r="K1075" s="109">
        <v>1.99</v>
      </c>
    </row>
    <row r="1076" spans="1:11" x14ac:dyDescent="0.25">
      <c r="A1076" s="102">
        <v>1079</v>
      </c>
      <c r="B1076" s="103">
        <v>43836</v>
      </c>
      <c r="C1076" s="104" t="s">
        <v>4600</v>
      </c>
      <c r="D1076" s="105" t="s">
        <v>4601</v>
      </c>
      <c r="E1076" s="106" t="s">
        <v>2985</v>
      </c>
      <c r="F1076" s="107" t="s">
        <v>2986</v>
      </c>
      <c r="G1076" s="106"/>
      <c r="H1076" s="106"/>
      <c r="I1076" s="108">
        <v>43861</v>
      </c>
      <c r="J1076" s="102">
        <v>48</v>
      </c>
      <c r="K1076" s="109">
        <v>0</v>
      </c>
    </row>
    <row r="1077" spans="1:11" x14ac:dyDescent="0.25">
      <c r="A1077" s="102">
        <v>1080</v>
      </c>
      <c r="B1077" s="103">
        <v>43836</v>
      </c>
      <c r="C1077" s="104" t="s">
        <v>4600</v>
      </c>
      <c r="D1077" s="105" t="s">
        <v>4601</v>
      </c>
      <c r="E1077" s="106" t="s">
        <v>2987</v>
      </c>
      <c r="F1077" s="107" t="s">
        <v>2988</v>
      </c>
      <c r="G1077" s="106"/>
      <c r="H1077" s="106"/>
      <c r="I1077" s="108">
        <v>44255</v>
      </c>
      <c r="J1077" s="102">
        <v>100</v>
      </c>
      <c r="K1077" s="109">
        <v>0</v>
      </c>
    </row>
    <row r="1078" spans="1:11" x14ac:dyDescent="0.25">
      <c r="A1078" s="102">
        <v>1081</v>
      </c>
      <c r="B1078" s="103">
        <v>43836</v>
      </c>
      <c r="C1078" s="104" t="s">
        <v>4600</v>
      </c>
      <c r="D1078" s="105" t="s">
        <v>4601</v>
      </c>
      <c r="E1078" s="106" t="s">
        <v>2991</v>
      </c>
      <c r="F1078" s="107" t="s">
        <v>2992</v>
      </c>
      <c r="G1078" s="106"/>
      <c r="H1078" s="106"/>
      <c r="I1078" s="108">
        <v>44227</v>
      </c>
      <c r="J1078" s="102">
        <v>45</v>
      </c>
      <c r="K1078" s="109">
        <v>1</v>
      </c>
    </row>
    <row r="1079" spans="1:11" x14ac:dyDescent="0.25">
      <c r="A1079" s="102">
        <v>1082</v>
      </c>
      <c r="B1079" s="103">
        <v>43836</v>
      </c>
      <c r="C1079" s="104" t="s">
        <v>4600</v>
      </c>
      <c r="D1079" s="105" t="s">
        <v>4601</v>
      </c>
      <c r="E1079" s="106" t="s">
        <v>2991</v>
      </c>
      <c r="F1079" s="107" t="s">
        <v>2992</v>
      </c>
      <c r="G1079" s="106"/>
      <c r="H1079" s="106"/>
      <c r="I1079" s="108">
        <v>44227</v>
      </c>
      <c r="J1079" s="102">
        <v>73</v>
      </c>
      <c r="K1079" s="109">
        <v>1</v>
      </c>
    </row>
    <row r="1080" spans="1:11" x14ac:dyDescent="0.25">
      <c r="A1080" s="102">
        <v>1083</v>
      </c>
      <c r="B1080" s="103">
        <v>43836</v>
      </c>
      <c r="C1080" s="104" t="s">
        <v>4600</v>
      </c>
      <c r="D1080" s="105" t="s">
        <v>4601</v>
      </c>
      <c r="E1080" s="106" t="s">
        <v>2991</v>
      </c>
      <c r="F1080" s="107" t="s">
        <v>2992</v>
      </c>
      <c r="G1080" s="106"/>
      <c r="H1080" s="106"/>
      <c r="I1080" s="108">
        <v>44227</v>
      </c>
      <c r="J1080" s="102">
        <v>60</v>
      </c>
      <c r="K1080" s="109">
        <v>1</v>
      </c>
    </row>
    <row r="1081" spans="1:11" x14ac:dyDescent="0.25">
      <c r="A1081" s="102">
        <v>1084</v>
      </c>
      <c r="B1081" s="103">
        <v>43836</v>
      </c>
      <c r="C1081" s="104" t="s">
        <v>4600</v>
      </c>
      <c r="D1081" s="105" t="s">
        <v>4601</v>
      </c>
      <c r="E1081" s="106" t="s">
        <v>2997</v>
      </c>
      <c r="F1081" s="107" t="s">
        <v>2998</v>
      </c>
      <c r="G1081" s="106"/>
      <c r="H1081" s="106"/>
      <c r="I1081" s="108">
        <v>44469</v>
      </c>
      <c r="J1081" s="102">
        <v>10</v>
      </c>
      <c r="K1081" s="109">
        <v>24</v>
      </c>
    </row>
    <row r="1082" spans="1:11" x14ac:dyDescent="0.25">
      <c r="A1082" s="102">
        <v>1085</v>
      </c>
      <c r="B1082" s="103">
        <v>43836</v>
      </c>
      <c r="C1082" s="104" t="s">
        <v>4600</v>
      </c>
      <c r="D1082" s="105" t="s">
        <v>4601</v>
      </c>
      <c r="E1082" s="106" t="s">
        <v>2997</v>
      </c>
      <c r="F1082" s="107" t="s">
        <v>2998</v>
      </c>
      <c r="G1082" s="106"/>
      <c r="H1082" s="106"/>
      <c r="I1082" s="108">
        <v>44377</v>
      </c>
      <c r="J1082" s="102">
        <v>56</v>
      </c>
      <c r="K1082" s="109">
        <v>24</v>
      </c>
    </row>
    <row r="1083" spans="1:11" x14ac:dyDescent="0.25">
      <c r="A1083" s="102">
        <v>1086</v>
      </c>
      <c r="B1083" s="103">
        <v>43836</v>
      </c>
      <c r="C1083" s="104" t="s">
        <v>4600</v>
      </c>
      <c r="D1083" s="105" t="s">
        <v>4601</v>
      </c>
      <c r="E1083" s="106" t="s">
        <v>2997</v>
      </c>
      <c r="F1083" s="107" t="s">
        <v>2998</v>
      </c>
      <c r="G1083" s="106"/>
      <c r="H1083" s="106"/>
      <c r="I1083" s="108">
        <v>43833</v>
      </c>
      <c r="J1083" s="102">
        <v>5</v>
      </c>
      <c r="K1083" s="109">
        <v>24</v>
      </c>
    </row>
    <row r="1084" spans="1:11" x14ac:dyDescent="0.25">
      <c r="A1084" s="102">
        <v>1087</v>
      </c>
      <c r="B1084" s="103">
        <v>43836</v>
      </c>
      <c r="C1084" s="104" t="s">
        <v>4600</v>
      </c>
      <c r="D1084" s="105" t="s">
        <v>4601</v>
      </c>
      <c r="E1084" s="106" t="s">
        <v>2999</v>
      </c>
      <c r="F1084" s="107" t="s">
        <v>3000</v>
      </c>
      <c r="G1084" s="106"/>
      <c r="H1084" s="106"/>
      <c r="I1084" s="108">
        <v>44438</v>
      </c>
      <c r="J1084" s="102">
        <v>423</v>
      </c>
      <c r="K1084" s="109">
        <v>21.7</v>
      </c>
    </row>
    <row r="1085" spans="1:11" x14ac:dyDescent="0.25">
      <c r="A1085" s="102">
        <v>1088</v>
      </c>
      <c r="B1085" s="103">
        <v>43836</v>
      </c>
      <c r="C1085" s="104" t="s">
        <v>4600</v>
      </c>
      <c r="D1085" s="105" t="s">
        <v>4601</v>
      </c>
      <c r="E1085" s="106" t="s">
        <v>3009</v>
      </c>
      <c r="F1085" s="107" t="s">
        <v>3010</v>
      </c>
      <c r="G1085" s="106"/>
      <c r="H1085" s="106"/>
      <c r="I1085" s="108">
        <v>44073</v>
      </c>
      <c r="J1085" s="102">
        <v>2</v>
      </c>
      <c r="K1085" s="109">
        <v>0</v>
      </c>
    </row>
    <row r="1086" spans="1:11" x14ac:dyDescent="0.25">
      <c r="A1086" s="102">
        <v>1089</v>
      </c>
      <c r="B1086" s="103">
        <v>43836</v>
      </c>
      <c r="C1086" s="104" t="s">
        <v>4600</v>
      </c>
      <c r="D1086" s="105" t="s">
        <v>4601</v>
      </c>
      <c r="E1086" s="106" t="s">
        <v>3023</v>
      </c>
      <c r="F1086" s="107" t="s">
        <v>3024</v>
      </c>
      <c r="G1086" s="106"/>
      <c r="H1086" s="106"/>
      <c r="I1086" s="108">
        <v>44106</v>
      </c>
      <c r="J1086" s="102">
        <v>13</v>
      </c>
      <c r="K1086" s="109">
        <v>42.19</v>
      </c>
    </row>
    <row r="1087" spans="1:11" x14ac:dyDescent="0.25">
      <c r="A1087" s="102">
        <v>1090</v>
      </c>
      <c r="B1087" s="103">
        <v>43836</v>
      </c>
      <c r="C1087" s="104" t="s">
        <v>4600</v>
      </c>
      <c r="D1087" s="105" t="s">
        <v>4601</v>
      </c>
      <c r="E1087" s="106" t="s">
        <v>3031</v>
      </c>
      <c r="F1087" s="107" t="s">
        <v>3032</v>
      </c>
      <c r="G1087" s="106"/>
      <c r="H1087" s="106"/>
      <c r="I1087" s="108">
        <v>44469</v>
      </c>
      <c r="J1087" s="102">
        <v>39</v>
      </c>
      <c r="K1087" s="109">
        <v>24</v>
      </c>
    </row>
    <row r="1088" spans="1:11" x14ac:dyDescent="0.25">
      <c r="A1088" s="102">
        <v>1091</v>
      </c>
      <c r="B1088" s="103">
        <v>43836</v>
      </c>
      <c r="C1088" s="104" t="s">
        <v>4600</v>
      </c>
      <c r="D1088" s="105" t="s">
        <v>4601</v>
      </c>
      <c r="E1088" s="106" t="s">
        <v>3031</v>
      </c>
      <c r="F1088" s="107" t="s">
        <v>3032</v>
      </c>
      <c r="G1088" s="106"/>
      <c r="H1088" s="106"/>
      <c r="I1088" s="108">
        <v>44407</v>
      </c>
      <c r="J1088" s="102">
        <v>112</v>
      </c>
      <c r="K1088" s="109">
        <v>24</v>
      </c>
    </row>
    <row r="1089" spans="1:11" x14ac:dyDescent="0.25">
      <c r="A1089" s="102">
        <v>1092</v>
      </c>
      <c r="B1089" s="103">
        <v>43836</v>
      </c>
      <c r="C1089" s="104" t="s">
        <v>4600</v>
      </c>
      <c r="D1089" s="105" t="s">
        <v>4601</v>
      </c>
      <c r="E1089" s="106" t="s">
        <v>3031</v>
      </c>
      <c r="F1089" s="107" t="s">
        <v>3032</v>
      </c>
      <c r="G1089" s="106"/>
      <c r="H1089" s="106"/>
      <c r="I1089" s="108">
        <v>43833</v>
      </c>
      <c r="J1089" s="102">
        <v>20</v>
      </c>
      <c r="K1089" s="109">
        <v>24</v>
      </c>
    </row>
    <row r="1090" spans="1:11" x14ac:dyDescent="0.25">
      <c r="A1090" s="102">
        <v>1093</v>
      </c>
      <c r="B1090" s="103">
        <v>43836</v>
      </c>
      <c r="C1090" s="104" t="s">
        <v>4600</v>
      </c>
      <c r="D1090" s="105" t="s">
        <v>4601</v>
      </c>
      <c r="E1090" s="106" t="s">
        <v>3033</v>
      </c>
      <c r="F1090" s="107" t="s">
        <v>3034</v>
      </c>
      <c r="G1090" s="106"/>
      <c r="H1090" s="106"/>
      <c r="I1090" s="108">
        <v>44346</v>
      </c>
      <c r="J1090" s="102">
        <v>168</v>
      </c>
      <c r="K1090" s="109">
        <v>24</v>
      </c>
    </row>
    <row r="1091" spans="1:11" x14ac:dyDescent="0.25">
      <c r="A1091" s="102">
        <v>1094</v>
      </c>
      <c r="B1091" s="103">
        <v>43836</v>
      </c>
      <c r="C1091" s="104" t="s">
        <v>4600</v>
      </c>
      <c r="D1091" s="105" t="s">
        <v>4601</v>
      </c>
      <c r="E1091" s="106" t="s">
        <v>3033</v>
      </c>
      <c r="F1091" s="107" t="s">
        <v>3034</v>
      </c>
      <c r="G1091" s="106"/>
      <c r="H1091" s="106"/>
      <c r="I1091" s="108">
        <v>44469</v>
      </c>
      <c r="J1091" s="102">
        <v>31</v>
      </c>
      <c r="K1091" s="109">
        <v>24</v>
      </c>
    </row>
    <row r="1092" spans="1:11" x14ac:dyDescent="0.25">
      <c r="A1092" s="102">
        <v>1095</v>
      </c>
      <c r="B1092" s="103">
        <v>43836</v>
      </c>
      <c r="C1092" s="104" t="s">
        <v>4600</v>
      </c>
      <c r="D1092" s="105" t="s">
        <v>4601</v>
      </c>
      <c r="E1092" s="106" t="s">
        <v>3033</v>
      </c>
      <c r="F1092" s="107" t="s">
        <v>3034</v>
      </c>
      <c r="G1092" s="106"/>
      <c r="H1092" s="106"/>
      <c r="I1092" s="108">
        <v>44469</v>
      </c>
      <c r="J1092" s="102">
        <v>446</v>
      </c>
      <c r="K1092" s="109">
        <v>24</v>
      </c>
    </row>
    <row r="1093" spans="1:11" x14ac:dyDescent="0.25">
      <c r="A1093" s="102">
        <v>1096</v>
      </c>
      <c r="B1093" s="103">
        <v>43836</v>
      </c>
      <c r="C1093" s="104" t="s">
        <v>4600</v>
      </c>
      <c r="D1093" s="105" t="s">
        <v>4601</v>
      </c>
      <c r="E1093" s="106" t="s">
        <v>3033</v>
      </c>
      <c r="F1093" s="107" t="s">
        <v>3034</v>
      </c>
      <c r="G1093" s="106"/>
      <c r="H1093" s="106"/>
      <c r="I1093" s="108">
        <v>44407</v>
      </c>
      <c r="J1093" s="102">
        <v>113</v>
      </c>
      <c r="K1093" s="109">
        <v>24</v>
      </c>
    </row>
    <row r="1094" spans="1:11" x14ac:dyDescent="0.25">
      <c r="A1094" s="102">
        <v>1097</v>
      </c>
      <c r="B1094" s="103">
        <v>43836</v>
      </c>
      <c r="C1094" s="104" t="s">
        <v>4600</v>
      </c>
      <c r="D1094" s="105" t="s">
        <v>4601</v>
      </c>
      <c r="E1094" s="106" t="s">
        <v>3033</v>
      </c>
      <c r="F1094" s="107" t="s">
        <v>3034</v>
      </c>
      <c r="G1094" s="106"/>
      <c r="H1094" s="106"/>
      <c r="I1094" s="108">
        <v>43833</v>
      </c>
      <c r="J1094" s="102">
        <v>257</v>
      </c>
      <c r="K1094" s="109">
        <v>24</v>
      </c>
    </row>
    <row r="1095" spans="1:11" x14ac:dyDescent="0.25">
      <c r="A1095" s="102">
        <v>1098</v>
      </c>
      <c r="B1095" s="103">
        <v>43836</v>
      </c>
      <c r="C1095" s="104" t="s">
        <v>4600</v>
      </c>
      <c r="D1095" s="105" t="s">
        <v>4601</v>
      </c>
      <c r="E1095" s="106" t="s">
        <v>3033</v>
      </c>
      <c r="F1095" s="107" t="s">
        <v>3034</v>
      </c>
      <c r="G1095" s="106"/>
      <c r="H1095" s="106"/>
      <c r="I1095" s="108">
        <v>43833</v>
      </c>
      <c r="J1095" s="102">
        <v>306</v>
      </c>
      <c r="K1095" s="109">
        <v>24</v>
      </c>
    </row>
    <row r="1096" spans="1:11" x14ac:dyDescent="0.25">
      <c r="A1096" s="102">
        <v>1099</v>
      </c>
      <c r="B1096" s="103">
        <v>43836</v>
      </c>
      <c r="C1096" s="104" t="s">
        <v>4600</v>
      </c>
      <c r="D1096" s="105" t="s">
        <v>4601</v>
      </c>
      <c r="E1096" s="106" t="s">
        <v>3035</v>
      </c>
      <c r="F1096" s="107" t="s">
        <v>3036</v>
      </c>
      <c r="G1096" s="106"/>
      <c r="H1096" s="106"/>
      <c r="I1096" s="108">
        <v>44469</v>
      </c>
      <c r="J1096" s="102">
        <v>19</v>
      </c>
      <c r="K1096" s="109">
        <v>24</v>
      </c>
    </row>
    <row r="1097" spans="1:11" x14ac:dyDescent="0.25">
      <c r="A1097" s="102">
        <v>1100</v>
      </c>
      <c r="B1097" s="103">
        <v>43836</v>
      </c>
      <c r="C1097" s="104" t="s">
        <v>4600</v>
      </c>
      <c r="D1097" s="105" t="s">
        <v>4601</v>
      </c>
      <c r="E1097" s="106" t="s">
        <v>3035</v>
      </c>
      <c r="F1097" s="107" t="s">
        <v>3036</v>
      </c>
      <c r="G1097" s="106"/>
      <c r="H1097" s="106"/>
      <c r="I1097" s="108">
        <v>44469</v>
      </c>
      <c r="J1097" s="102">
        <v>138</v>
      </c>
      <c r="K1097" s="109">
        <v>24</v>
      </c>
    </row>
    <row r="1098" spans="1:11" x14ac:dyDescent="0.25">
      <c r="A1098" s="102">
        <v>1101</v>
      </c>
      <c r="B1098" s="103">
        <v>43836</v>
      </c>
      <c r="C1098" s="104" t="s">
        <v>4600</v>
      </c>
      <c r="D1098" s="105" t="s">
        <v>4601</v>
      </c>
      <c r="E1098" s="106" t="s">
        <v>3035</v>
      </c>
      <c r="F1098" s="107" t="s">
        <v>3036</v>
      </c>
      <c r="G1098" s="106"/>
      <c r="H1098" s="106"/>
      <c r="I1098" s="108">
        <v>44377</v>
      </c>
      <c r="J1098" s="102">
        <v>168</v>
      </c>
      <c r="K1098" s="109">
        <v>24</v>
      </c>
    </row>
    <row r="1099" spans="1:11" x14ac:dyDescent="0.25">
      <c r="A1099" s="102">
        <v>1102</v>
      </c>
      <c r="B1099" s="103">
        <v>43836</v>
      </c>
      <c r="C1099" s="104" t="s">
        <v>4600</v>
      </c>
      <c r="D1099" s="105" t="s">
        <v>4601</v>
      </c>
      <c r="E1099" s="106" t="s">
        <v>3035</v>
      </c>
      <c r="F1099" s="107" t="s">
        <v>3036</v>
      </c>
      <c r="G1099" s="106"/>
      <c r="H1099" s="106"/>
      <c r="I1099" s="108">
        <v>44469</v>
      </c>
      <c r="J1099" s="102">
        <v>154</v>
      </c>
      <c r="K1099" s="109">
        <v>24</v>
      </c>
    </row>
    <row r="1100" spans="1:11" x14ac:dyDescent="0.25">
      <c r="A1100" s="102">
        <v>1103</v>
      </c>
      <c r="B1100" s="103">
        <v>43836</v>
      </c>
      <c r="C1100" s="104" t="s">
        <v>4600</v>
      </c>
      <c r="D1100" s="105" t="s">
        <v>4601</v>
      </c>
      <c r="E1100" s="106" t="s">
        <v>3035</v>
      </c>
      <c r="F1100" s="107" t="s">
        <v>3036</v>
      </c>
      <c r="G1100" s="106"/>
      <c r="H1100" s="106"/>
      <c r="I1100" s="108">
        <v>43833</v>
      </c>
      <c r="J1100" s="102">
        <v>22</v>
      </c>
      <c r="K1100" s="109">
        <v>24</v>
      </c>
    </row>
    <row r="1101" spans="1:11" x14ac:dyDescent="0.25">
      <c r="A1101" s="102">
        <v>1104</v>
      </c>
      <c r="B1101" s="103">
        <v>43836</v>
      </c>
      <c r="C1101" s="104" t="s">
        <v>4600</v>
      </c>
      <c r="D1101" s="105" t="s">
        <v>4601</v>
      </c>
      <c r="E1101" s="106" t="s">
        <v>3037</v>
      </c>
      <c r="F1101" s="107" t="s">
        <v>3038</v>
      </c>
      <c r="G1101" s="106"/>
      <c r="H1101" s="106"/>
      <c r="I1101" s="108">
        <v>44530</v>
      </c>
      <c r="J1101" s="102">
        <v>46</v>
      </c>
      <c r="K1101" s="109">
        <v>24</v>
      </c>
    </row>
    <row r="1102" spans="1:11" x14ac:dyDescent="0.25">
      <c r="A1102" s="102">
        <v>1105</v>
      </c>
      <c r="B1102" s="103">
        <v>43836</v>
      </c>
      <c r="C1102" s="104" t="s">
        <v>4600</v>
      </c>
      <c r="D1102" s="105" t="s">
        <v>4601</v>
      </c>
      <c r="E1102" s="106" t="s">
        <v>3043</v>
      </c>
      <c r="F1102" s="107" t="s">
        <v>3044</v>
      </c>
      <c r="G1102" s="106"/>
      <c r="H1102" s="106"/>
      <c r="I1102" s="108">
        <v>44255</v>
      </c>
      <c r="J1102" s="102">
        <v>11</v>
      </c>
      <c r="K1102" s="109">
        <v>20.8</v>
      </c>
    </row>
    <row r="1103" spans="1:11" x14ac:dyDescent="0.25">
      <c r="A1103" s="102">
        <v>1106</v>
      </c>
      <c r="B1103" s="103">
        <v>43836</v>
      </c>
      <c r="C1103" s="104" t="s">
        <v>4600</v>
      </c>
      <c r="D1103" s="105" t="s">
        <v>4601</v>
      </c>
      <c r="E1103" s="106" t="s">
        <v>3043</v>
      </c>
      <c r="F1103" s="107" t="s">
        <v>3044</v>
      </c>
      <c r="G1103" s="106"/>
      <c r="H1103" s="106"/>
      <c r="I1103" s="108">
        <v>44255</v>
      </c>
      <c r="J1103" s="102">
        <v>44</v>
      </c>
      <c r="K1103" s="109">
        <v>20.8</v>
      </c>
    </row>
    <row r="1104" spans="1:11" x14ac:dyDescent="0.25">
      <c r="A1104" s="102">
        <v>1107</v>
      </c>
      <c r="B1104" s="103">
        <v>43836</v>
      </c>
      <c r="C1104" s="104" t="s">
        <v>4600</v>
      </c>
      <c r="D1104" s="105" t="s">
        <v>4601</v>
      </c>
      <c r="E1104" s="106" t="s">
        <v>3043</v>
      </c>
      <c r="F1104" s="107" t="s">
        <v>3044</v>
      </c>
      <c r="G1104" s="106"/>
      <c r="H1104" s="106"/>
      <c r="I1104" s="108">
        <v>44255</v>
      </c>
      <c r="J1104" s="102">
        <v>52</v>
      </c>
      <c r="K1104" s="109">
        <v>20.8</v>
      </c>
    </row>
    <row r="1105" spans="1:11" x14ac:dyDescent="0.25">
      <c r="A1105" s="102">
        <v>1108</v>
      </c>
      <c r="B1105" s="103">
        <v>43836</v>
      </c>
      <c r="C1105" s="104" t="s">
        <v>4600</v>
      </c>
      <c r="D1105" s="105" t="s">
        <v>4601</v>
      </c>
      <c r="E1105" s="106" t="s">
        <v>3047</v>
      </c>
      <c r="F1105" s="107" t="s">
        <v>3048</v>
      </c>
      <c r="G1105" s="106"/>
      <c r="H1105" s="106"/>
      <c r="I1105" s="108">
        <v>44230</v>
      </c>
      <c r="J1105" s="102">
        <v>30</v>
      </c>
      <c r="K1105" s="109">
        <v>23</v>
      </c>
    </row>
    <row r="1106" spans="1:11" x14ac:dyDescent="0.25">
      <c r="A1106" s="102">
        <v>1109</v>
      </c>
      <c r="B1106" s="103">
        <v>43836</v>
      </c>
      <c r="C1106" s="104" t="s">
        <v>4600</v>
      </c>
      <c r="D1106" s="105" t="s">
        <v>4601</v>
      </c>
      <c r="E1106" s="106" t="s">
        <v>3047</v>
      </c>
      <c r="F1106" s="107" t="s">
        <v>3048</v>
      </c>
      <c r="G1106" s="106"/>
      <c r="H1106" s="106"/>
      <c r="I1106" s="108">
        <v>44255</v>
      </c>
      <c r="J1106" s="102">
        <v>104</v>
      </c>
      <c r="K1106" s="109">
        <v>23</v>
      </c>
    </row>
    <row r="1107" spans="1:11" x14ac:dyDescent="0.25">
      <c r="A1107" s="102">
        <v>1110</v>
      </c>
      <c r="B1107" s="103">
        <v>43836</v>
      </c>
      <c r="C1107" s="104" t="s">
        <v>4600</v>
      </c>
      <c r="D1107" s="105" t="s">
        <v>4601</v>
      </c>
      <c r="E1107" s="106" t="s">
        <v>3047</v>
      </c>
      <c r="F1107" s="107" t="s">
        <v>3048</v>
      </c>
      <c r="G1107" s="106"/>
      <c r="H1107" s="106"/>
      <c r="I1107" s="108">
        <v>44229</v>
      </c>
      <c r="J1107" s="102">
        <v>34</v>
      </c>
      <c r="K1107" s="109">
        <v>23</v>
      </c>
    </row>
    <row r="1108" spans="1:11" x14ac:dyDescent="0.25">
      <c r="A1108" s="102">
        <v>1111</v>
      </c>
      <c r="B1108" s="103">
        <v>43836</v>
      </c>
      <c r="C1108" s="104" t="s">
        <v>4600</v>
      </c>
      <c r="D1108" s="105" t="s">
        <v>4601</v>
      </c>
      <c r="E1108" s="106" t="s">
        <v>3049</v>
      </c>
      <c r="F1108" s="107" t="s">
        <v>3050</v>
      </c>
      <c r="G1108" s="106"/>
      <c r="H1108" s="106"/>
      <c r="I1108" s="108">
        <v>44106</v>
      </c>
      <c r="J1108" s="102">
        <v>21</v>
      </c>
      <c r="K1108" s="109">
        <v>1</v>
      </c>
    </row>
    <row r="1109" spans="1:11" x14ac:dyDescent="0.25">
      <c r="A1109" s="102">
        <v>1112</v>
      </c>
      <c r="B1109" s="103">
        <v>43836</v>
      </c>
      <c r="C1109" s="104" t="s">
        <v>4600</v>
      </c>
      <c r="D1109" s="105" t="s">
        <v>4601</v>
      </c>
      <c r="E1109" s="106" t="s">
        <v>3051</v>
      </c>
      <c r="F1109" s="107" t="s">
        <v>3052</v>
      </c>
      <c r="G1109" s="106"/>
      <c r="H1109" s="106"/>
      <c r="I1109" s="108">
        <v>44134</v>
      </c>
      <c r="J1109" s="102">
        <v>76</v>
      </c>
      <c r="K1109" s="109">
        <v>0</v>
      </c>
    </row>
    <row r="1110" spans="1:11" x14ac:dyDescent="0.25">
      <c r="A1110" s="102">
        <v>1113</v>
      </c>
      <c r="B1110" s="103">
        <v>43836</v>
      </c>
      <c r="C1110" s="104" t="s">
        <v>4600</v>
      </c>
      <c r="D1110" s="105" t="s">
        <v>4601</v>
      </c>
      <c r="E1110" s="106" t="s">
        <v>3051</v>
      </c>
      <c r="F1110" s="107" t="s">
        <v>3052</v>
      </c>
      <c r="G1110" s="106"/>
      <c r="H1110" s="106"/>
      <c r="I1110" s="108">
        <v>43981</v>
      </c>
      <c r="J1110" s="102">
        <v>42</v>
      </c>
      <c r="K1110" s="109">
        <v>0</v>
      </c>
    </row>
    <row r="1111" spans="1:11" x14ac:dyDescent="0.25">
      <c r="A1111" s="102">
        <v>1114</v>
      </c>
      <c r="B1111" s="103">
        <v>43836</v>
      </c>
      <c r="C1111" s="104" t="s">
        <v>4600</v>
      </c>
      <c r="D1111" s="105" t="s">
        <v>4601</v>
      </c>
      <c r="E1111" s="106" t="s">
        <v>3051</v>
      </c>
      <c r="F1111" s="107" t="s">
        <v>3052</v>
      </c>
      <c r="G1111" s="106"/>
      <c r="H1111" s="106"/>
      <c r="I1111" s="108">
        <v>44439</v>
      </c>
      <c r="J1111" s="102">
        <v>1</v>
      </c>
      <c r="K1111" s="109">
        <v>0</v>
      </c>
    </row>
    <row r="1112" spans="1:11" x14ac:dyDescent="0.25">
      <c r="A1112" s="102">
        <v>1115</v>
      </c>
      <c r="B1112" s="103">
        <v>43836</v>
      </c>
      <c r="C1112" s="104" t="s">
        <v>4600</v>
      </c>
      <c r="D1112" s="105" t="s">
        <v>4601</v>
      </c>
      <c r="E1112" s="106" t="s">
        <v>3053</v>
      </c>
      <c r="F1112" s="107" t="s">
        <v>3054</v>
      </c>
      <c r="G1112" s="106"/>
      <c r="H1112" s="106"/>
      <c r="I1112" s="108">
        <v>44530</v>
      </c>
      <c r="J1112" s="102">
        <v>32</v>
      </c>
      <c r="K1112" s="109">
        <v>0</v>
      </c>
    </row>
    <row r="1113" spans="1:11" x14ac:dyDescent="0.25">
      <c r="A1113" s="102">
        <v>1116</v>
      </c>
      <c r="B1113" s="103">
        <v>43836</v>
      </c>
      <c r="C1113" s="104" t="s">
        <v>4600</v>
      </c>
      <c r="D1113" s="105" t="s">
        <v>4601</v>
      </c>
      <c r="E1113" s="106" t="s">
        <v>3055</v>
      </c>
      <c r="F1113" s="107" t="s">
        <v>3056</v>
      </c>
      <c r="G1113" s="106"/>
      <c r="H1113" s="106"/>
      <c r="I1113" s="108">
        <v>44346</v>
      </c>
      <c r="J1113" s="102">
        <v>46</v>
      </c>
      <c r="K1113" s="109">
        <v>20</v>
      </c>
    </row>
    <row r="1114" spans="1:11" x14ac:dyDescent="0.25">
      <c r="A1114" s="102">
        <v>1117</v>
      </c>
      <c r="B1114" s="103">
        <v>43836</v>
      </c>
      <c r="C1114" s="104" t="s">
        <v>4600</v>
      </c>
      <c r="D1114" s="105" t="s">
        <v>4601</v>
      </c>
      <c r="E1114" s="106" t="s">
        <v>3055</v>
      </c>
      <c r="F1114" s="107" t="s">
        <v>3056</v>
      </c>
      <c r="G1114" s="106"/>
      <c r="H1114" s="106"/>
      <c r="I1114" s="108">
        <v>44346</v>
      </c>
      <c r="J1114" s="102">
        <v>51</v>
      </c>
      <c r="K1114" s="109">
        <v>20</v>
      </c>
    </row>
    <row r="1115" spans="1:11" x14ac:dyDescent="0.25">
      <c r="A1115" s="102">
        <v>1118</v>
      </c>
      <c r="B1115" s="103">
        <v>43836</v>
      </c>
      <c r="C1115" s="104" t="s">
        <v>4600</v>
      </c>
      <c r="D1115" s="105" t="s">
        <v>4601</v>
      </c>
      <c r="E1115" s="106" t="s">
        <v>3055</v>
      </c>
      <c r="F1115" s="107" t="s">
        <v>3056</v>
      </c>
      <c r="G1115" s="106"/>
      <c r="H1115" s="106"/>
      <c r="I1115" s="108">
        <v>44346</v>
      </c>
      <c r="J1115" s="102">
        <v>16</v>
      </c>
      <c r="K1115" s="109">
        <v>20</v>
      </c>
    </row>
    <row r="1116" spans="1:11" x14ac:dyDescent="0.25">
      <c r="A1116" s="102">
        <v>1119</v>
      </c>
      <c r="B1116" s="103">
        <v>43836</v>
      </c>
      <c r="C1116" s="104" t="s">
        <v>4600</v>
      </c>
      <c r="D1116" s="105" t="s">
        <v>4601</v>
      </c>
      <c r="E1116" s="106" t="s">
        <v>3055</v>
      </c>
      <c r="F1116" s="107" t="s">
        <v>3056</v>
      </c>
      <c r="G1116" s="106"/>
      <c r="H1116" s="106"/>
      <c r="I1116" s="108">
        <v>44346</v>
      </c>
      <c r="J1116" s="102">
        <v>142</v>
      </c>
      <c r="K1116" s="109">
        <v>20</v>
      </c>
    </row>
    <row r="1117" spans="1:11" x14ac:dyDescent="0.25">
      <c r="A1117" s="102">
        <v>1120</v>
      </c>
      <c r="B1117" s="103">
        <v>43836</v>
      </c>
      <c r="C1117" s="104" t="s">
        <v>4600</v>
      </c>
      <c r="D1117" s="105" t="s">
        <v>4601</v>
      </c>
      <c r="E1117" s="106" t="s">
        <v>3055</v>
      </c>
      <c r="F1117" s="107" t="s">
        <v>3056</v>
      </c>
      <c r="G1117" s="106"/>
      <c r="H1117" s="106"/>
      <c r="I1117" s="108">
        <v>43833</v>
      </c>
      <c r="J1117" s="102">
        <v>169</v>
      </c>
      <c r="K1117" s="109">
        <v>19.399999999999999</v>
      </c>
    </row>
    <row r="1118" spans="1:11" x14ac:dyDescent="0.25">
      <c r="A1118" s="102">
        <v>1121</v>
      </c>
      <c r="B1118" s="103">
        <v>43836</v>
      </c>
      <c r="C1118" s="104" t="s">
        <v>4600</v>
      </c>
      <c r="D1118" s="105" t="s">
        <v>4601</v>
      </c>
      <c r="E1118" s="106" t="s">
        <v>3057</v>
      </c>
      <c r="F1118" s="107" t="s">
        <v>3058</v>
      </c>
      <c r="G1118" s="106"/>
      <c r="H1118" s="106"/>
      <c r="I1118" s="108">
        <v>43921</v>
      </c>
      <c r="J1118" s="102">
        <v>23</v>
      </c>
      <c r="K1118" s="109">
        <v>30</v>
      </c>
    </row>
    <row r="1119" spans="1:11" x14ac:dyDescent="0.25">
      <c r="A1119" s="102">
        <v>1122</v>
      </c>
      <c r="B1119" s="103">
        <v>43836</v>
      </c>
      <c r="C1119" s="104" t="s">
        <v>4600</v>
      </c>
      <c r="D1119" s="105" t="s">
        <v>4601</v>
      </c>
      <c r="E1119" s="106" t="s">
        <v>3061</v>
      </c>
      <c r="F1119" s="107" t="s">
        <v>3062</v>
      </c>
      <c r="G1119" s="106"/>
      <c r="H1119" s="106"/>
      <c r="I1119" s="108">
        <v>44073</v>
      </c>
      <c r="J1119" s="102">
        <v>22</v>
      </c>
      <c r="K1119" s="109">
        <v>34.89</v>
      </c>
    </row>
    <row r="1120" spans="1:11" x14ac:dyDescent="0.25">
      <c r="A1120" s="102">
        <v>1123</v>
      </c>
      <c r="B1120" s="103">
        <v>43836</v>
      </c>
      <c r="C1120" s="104" t="s">
        <v>4600</v>
      </c>
      <c r="D1120" s="105" t="s">
        <v>4601</v>
      </c>
      <c r="E1120" s="106" t="s">
        <v>3065</v>
      </c>
      <c r="F1120" s="107" t="s">
        <v>3066</v>
      </c>
      <c r="G1120" s="106"/>
      <c r="H1120" s="106"/>
      <c r="I1120" s="108">
        <v>44255</v>
      </c>
      <c r="J1120" s="102">
        <v>660</v>
      </c>
      <c r="K1120" s="109">
        <v>22.5</v>
      </c>
    </row>
    <row r="1121" spans="1:11" x14ac:dyDescent="0.25">
      <c r="A1121" s="102">
        <v>1124</v>
      </c>
      <c r="B1121" s="103">
        <v>43836</v>
      </c>
      <c r="C1121" s="104" t="s">
        <v>4600</v>
      </c>
      <c r="D1121" s="105" t="s">
        <v>4601</v>
      </c>
      <c r="E1121" s="106" t="s">
        <v>3071</v>
      </c>
      <c r="F1121" s="107" t="s">
        <v>3072</v>
      </c>
      <c r="G1121" s="106"/>
      <c r="H1121" s="106"/>
      <c r="I1121" s="108">
        <v>44255</v>
      </c>
      <c r="J1121" s="102">
        <v>1</v>
      </c>
      <c r="K1121" s="109">
        <v>75</v>
      </c>
    </row>
    <row r="1122" spans="1:11" x14ac:dyDescent="0.25">
      <c r="A1122" s="102">
        <v>1125</v>
      </c>
      <c r="B1122" s="103">
        <v>43836</v>
      </c>
      <c r="C1122" s="104" t="s">
        <v>4600</v>
      </c>
      <c r="D1122" s="105" t="s">
        <v>4601</v>
      </c>
      <c r="E1122" s="106" t="s">
        <v>3075</v>
      </c>
      <c r="F1122" s="107" t="s">
        <v>3076</v>
      </c>
      <c r="G1122" s="106"/>
      <c r="H1122" s="106"/>
      <c r="I1122" s="108">
        <v>44286</v>
      </c>
      <c r="J1122" s="102">
        <v>1</v>
      </c>
      <c r="K1122" s="109">
        <v>18.13</v>
      </c>
    </row>
    <row r="1123" spans="1:11" x14ac:dyDescent="0.25">
      <c r="A1123" s="102">
        <v>1126</v>
      </c>
      <c r="B1123" s="103">
        <v>43836</v>
      </c>
      <c r="C1123" s="104" t="s">
        <v>4600</v>
      </c>
      <c r="D1123" s="105" t="s">
        <v>4601</v>
      </c>
      <c r="E1123" s="106" t="s">
        <v>3075</v>
      </c>
      <c r="F1123" s="107" t="s">
        <v>3076</v>
      </c>
      <c r="G1123" s="106"/>
      <c r="H1123" s="106"/>
      <c r="I1123" s="108">
        <v>43890</v>
      </c>
      <c r="J1123" s="102">
        <v>32</v>
      </c>
      <c r="K1123" s="109">
        <v>18.13</v>
      </c>
    </row>
    <row r="1124" spans="1:11" x14ac:dyDescent="0.25">
      <c r="A1124" s="102">
        <v>1127</v>
      </c>
      <c r="B1124" s="103">
        <v>43836</v>
      </c>
      <c r="C1124" s="104" t="s">
        <v>4600</v>
      </c>
      <c r="D1124" s="105" t="s">
        <v>4601</v>
      </c>
      <c r="E1124" s="106" t="s">
        <v>3079</v>
      </c>
      <c r="F1124" s="107" t="s">
        <v>3080</v>
      </c>
      <c r="G1124" s="106"/>
      <c r="H1124" s="106"/>
      <c r="I1124" s="108">
        <v>44073</v>
      </c>
      <c r="J1124" s="102">
        <v>8</v>
      </c>
      <c r="K1124" s="109">
        <v>39.99</v>
      </c>
    </row>
    <row r="1125" spans="1:11" x14ac:dyDescent="0.25">
      <c r="A1125" s="102">
        <v>1128</v>
      </c>
      <c r="B1125" s="103">
        <v>43836</v>
      </c>
      <c r="C1125" s="104" t="s">
        <v>4600</v>
      </c>
      <c r="D1125" s="105" t="s">
        <v>4601</v>
      </c>
      <c r="E1125" s="106" t="s">
        <v>3079</v>
      </c>
      <c r="F1125" s="107" t="s">
        <v>3080</v>
      </c>
      <c r="G1125" s="106"/>
      <c r="H1125" s="106"/>
      <c r="I1125" s="108">
        <v>44135</v>
      </c>
      <c r="J1125" s="102">
        <v>2</v>
      </c>
      <c r="K1125" s="109">
        <v>39.99</v>
      </c>
    </row>
    <row r="1126" spans="1:11" x14ac:dyDescent="0.25">
      <c r="A1126" s="102">
        <v>1129</v>
      </c>
      <c r="B1126" s="103">
        <v>43836</v>
      </c>
      <c r="C1126" s="104" t="s">
        <v>4600</v>
      </c>
      <c r="D1126" s="105" t="s">
        <v>4601</v>
      </c>
      <c r="E1126" s="106" t="s">
        <v>3087</v>
      </c>
      <c r="F1126" s="107" t="s">
        <v>3088</v>
      </c>
      <c r="G1126" s="106"/>
      <c r="H1126" s="106"/>
      <c r="I1126" s="108">
        <v>44409</v>
      </c>
      <c r="J1126" s="102">
        <v>8</v>
      </c>
      <c r="K1126" s="109">
        <v>15</v>
      </c>
    </row>
    <row r="1127" spans="1:11" x14ac:dyDescent="0.25">
      <c r="A1127" s="102">
        <v>1130</v>
      </c>
      <c r="B1127" s="103">
        <v>43836</v>
      </c>
      <c r="C1127" s="104" t="s">
        <v>4600</v>
      </c>
      <c r="D1127" s="105" t="s">
        <v>4601</v>
      </c>
      <c r="E1127" s="106" t="s">
        <v>3087</v>
      </c>
      <c r="F1127" s="107" t="s">
        <v>3088</v>
      </c>
      <c r="G1127" s="106"/>
      <c r="H1127" s="106"/>
      <c r="I1127" s="108">
        <v>44195</v>
      </c>
      <c r="J1127" s="102">
        <v>122</v>
      </c>
      <c r="K1127" s="109">
        <v>15</v>
      </c>
    </row>
    <row r="1128" spans="1:11" x14ac:dyDescent="0.25">
      <c r="A1128" s="102">
        <v>1131</v>
      </c>
      <c r="B1128" s="103">
        <v>43836</v>
      </c>
      <c r="C1128" s="104" t="s">
        <v>4600</v>
      </c>
      <c r="D1128" s="105" t="s">
        <v>4601</v>
      </c>
      <c r="E1128" s="106" t="s">
        <v>3087</v>
      </c>
      <c r="F1128" s="107" t="s">
        <v>3088</v>
      </c>
      <c r="G1128" s="106"/>
      <c r="H1128" s="106"/>
      <c r="I1128" s="108">
        <v>44377</v>
      </c>
      <c r="J1128" s="102">
        <v>17</v>
      </c>
      <c r="K1128" s="109">
        <v>15</v>
      </c>
    </row>
    <row r="1129" spans="1:11" x14ac:dyDescent="0.25">
      <c r="A1129" s="102">
        <v>1132</v>
      </c>
      <c r="B1129" s="103">
        <v>43836</v>
      </c>
      <c r="C1129" s="104" t="s">
        <v>4600</v>
      </c>
      <c r="D1129" s="105" t="s">
        <v>4601</v>
      </c>
      <c r="E1129" s="106" t="s">
        <v>3091</v>
      </c>
      <c r="F1129" s="107" t="s">
        <v>3092</v>
      </c>
      <c r="G1129" s="106"/>
      <c r="H1129" s="106"/>
      <c r="I1129" s="108">
        <v>44409</v>
      </c>
      <c r="J1129" s="102">
        <v>10</v>
      </c>
      <c r="K1129" s="109">
        <v>1</v>
      </c>
    </row>
    <row r="1130" spans="1:11" x14ac:dyDescent="0.25">
      <c r="A1130" s="102">
        <v>1133</v>
      </c>
      <c r="B1130" s="103">
        <v>43836</v>
      </c>
      <c r="C1130" s="104" t="s">
        <v>4600</v>
      </c>
      <c r="D1130" s="105" t="s">
        <v>4601</v>
      </c>
      <c r="E1130" s="106" t="s">
        <v>3091</v>
      </c>
      <c r="F1130" s="107" t="s">
        <v>3092</v>
      </c>
      <c r="G1130" s="106"/>
      <c r="H1130" s="106"/>
      <c r="I1130" s="108">
        <v>44134</v>
      </c>
      <c r="J1130" s="102">
        <v>41</v>
      </c>
      <c r="K1130" s="109">
        <v>1</v>
      </c>
    </row>
    <row r="1131" spans="1:11" x14ac:dyDescent="0.25">
      <c r="A1131" s="102">
        <v>1134</v>
      </c>
      <c r="B1131" s="103">
        <v>43836</v>
      </c>
      <c r="C1131" s="104" t="s">
        <v>4600</v>
      </c>
      <c r="D1131" s="105" t="s">
        <v>4601</v>
      </c>
      <c r="E1131" s="106" t="s">
        <v>3091</v>
      </c>
      <c r="F1131" s="107" t="s">
        <v>3092</v>
      </c>
      <c r="G1131" s="106"/>
      <c r="H1131" s="106"/>
      <c r="I1131" s="108">
        <v>44012</v>
      </c>
      <c r="J1131" s="102">
        <v>80</v>
      </c>
      <c r="K1131" s="109">
        <v>1</v>
      </c>
    </row>
    <row r="1132" spans="1:11" x14ac:dyDescent="0.25">
      <c r="A1132" s="102">
        <v>1135</v>
      </c>
      <c r="B1132" s="103">
        <v>43836</v>
      </c>
      <c r="C1132" s="104" t="s">
        <v>4600</v>
      </c>
      <c r="D1132" s="105" t="s">
        <v>4601</v>
      </c>
      <c r="E1132" s="106" t="s">
        <v>3093</v>
      </c>
      <c r="F1132" s="107" t="s">
        <v>3094</v>
      </c>
      <c r="G1132" s="106"/>
      <c r="H1132" s="106"/>
      <c r="I1132" s="108">
        <v>44073</v>
      </c>
      <c r="J1132" s="102">
        <v>654</v>
      </c>
      <c r="K1132" s="109">
        <v>17.5</v>
      </c>
    </row>
    <row r="1133" spans="1:11" x14ac:dyDescent="0.25">
      <c r="A1133" s="102">
        <v>1136</v>
      </c>
      <c r="B1133" s="103">
        <v>43836</v>
      </c>
      <c r="C1133" s="104" t="s">
        <v>4600</v>
      </c>
      <c r="D1133" s="105" t="s">
        <v>4601</v>
      </c>
      <c r="E1133" s="106" t="s">
        <v>3097</v>
      </c>
      <c r="F1133" s="107" t="s">
        <v>3098</v>
      </c>
      <c r="G1133" s="106"/>
      <c r="H1133" s="106"/>
      <c r="I1133" s="108">
        <v>44255</v>
      </c>
      <c r="J1133" s="102">
        <v>16</v>
      </c>
      <c r="K1133" s="109">
        <v>16.75</v>
      </c>
    </row>
    <row r="1134" spans="1:11" x14ac:dyDescent="0.25">
      <c r="A1134" s="102">
        <v>1137</v>
      </c>
      <c r="B1134" s="103">
        <v>43836</v>
      </c>
      <c r="C1134" s="104" t="s">
        <v>4600</v>
      </c>
      <c r="D1134" s="105" t="s">
        <v>4601</v>
      </c>
      <c r="E1134" s="106" t="s">
        <v>3103</v>
      </c>
      <c r="F1134" s="107" t="s">
        <v>3104</v>
      </c>
      <c r="G1134" s="106"/>
      <c r="H1134" s="106"/>
      <c r="I1134" s="108">
        <v>44532</v>
      </c>
      <c r="J1134" s="102">
        <v>400</v>
      </c>
      <c r="K1134" s="109">
        <v>25</v>
      </c>
    </row>
    <row r="1135" spans="1:11" x14ac:dyDescent="0.25">
      <c r="A1135" s="102">
        <v>1138</v>
      </c>
      <c r="B1135" s="103">
        <v>43836</v>
      </c>
      <c r="C1135" s="104" t="s">
        <v>4600</v>
      </c>
      <c r="D1135" s="105" t="s">
        <v>4601</v>
      </c>
      <c r="E1135" s="106" t="s">
        <v>3103</v>
      </c>
      <c r="F1135" s="107" t="s">
        <v>3104</v>
      </c>
      <c r="G1135" s="106"/>
      <c r="H1135" s="106"/>
      <c r="I1135" s="108">
        <v>44134</v>
      </c>
      <c r="J1135" s="102">
        <v>42</v>
      </c>
      <c r="K1135" s="109">
        <v>25</v>
      </c>
    </row>
    <row r="1136" spans="1:11" x14ac:dyDescent="0.25">
      <c r="A1136" s="102">
        <v>1139</v>
      </c>
      <c r="B1136" s="103">
        <v>43836</v>
      </c>
      <c r="C1136" s="104" t="s">
        <v>4600</v>
      </c>
      <c r="D1136" s="105" t="s">
        <v>4601</v>
      </c>
      <c r="E1136" s="106" t="s">
        <v>3105</v>
      </c>
      <c r="F1136" s="107" t="s">
        <v>3106</v>
      </c>
      <c r="G1136" s="106"/>
      <c r="H1136" s="106"/>
      <c r="I1136" s="108">
        <v>43981</v>
      </c>
      <c r="J1136" s="102">
        <v>11</v>
      </c>
      <c r="K1136" s="109">
        <v>28</v>
      </c>
    </row>
    <row r="1137" spans="1:11" x14ac:dyDescent="0.25">
      <c r="A1137" s="102">
        <v>1140</v>
      </c>
      <c r="B1137" s="103">
        <v>43836</v>
      </c>
      <c r="C1137" s="104" t="s">
        <v>4600</v>
      </c>
      <c r="D1137" s="105" t="s">
        <v>4601</v>
      </c>
      <c r="E1137" s="106" t="s">
        <v>3105</v>
      </c>
      <c r="F1137" s="107" t="s">
        <v>3106</v>
      </c>
      <c r="G1137" s="106"/>
      <c r="H1137" s="106"/>
      <c r="I1137" s="108">
        <v>44012</v>
      </c>
      <c r="J1137" s="102">
        <v>240</v>
      </c>
      <c r="K1137" s="109">
        <v>28</v>
      </c>
    </row>
    <row r="1138" spans="1:11" x14ac:dyDescent="0.25">
      <c r="A1138" s="102">
        <v>1141</v>
      </c>
      <c r="B1138" s="103">
        <v>43836</v>
      </c>
      <c r="C1138" s="104" t="s">
        <v>4600</v>
      </c>
      <c r="D1138" s="105" t="s">
        <v>4601</v>
      </c>
      <c r="E1138" s="106" t="s">
        <v>3107</v>
      </c>
      <c r="F1138" s="107" t="s">
        <v>3108</v>
      </c>
      <c r="G1138" s="106"/>
      <c r="H1138" s="106"/>
      <c r="I1138" s="108">
        <v>44134</v>
      </c>
      <c r="J1138" s="102">
        <v>40</v>
      </c>
      <c r="K1138" s="109">
        <v>26</v>
      </c>
    </row>
    <row r="1139" spans="1:11" x14ac:dyDescent="0.25">
      <c r="A1139" s="102">
        <v>1142</v>
      </c>
      <c r="B1139" s="103">
        <v>43836</v>
      </c>
      <c r="C1139" s="104" t="s">
        <v>4600</v>
      </c>
      <c r="D1139" s="105" t="s">
        <v>4601</v>
      </c>
      <c r="E1139" s="106" t="s">
        <v>3107</v>
      </c>
      <c r="F1139" s="107" t="s">
        <v>3108</v>
      </c>
      <c r="G1139" s="106"/>
      <c r="H1139" s="106"/>
      <c r="I1139" s="108">
        <v>44804</v>
      </c>
      <c r="J1139" s="102">
        <v>40</v>
      </c>
      <c r="K1139" s="109">
        <v>26</v>
      </c>
    </row>
    <row r="1140" spans="1:11" x14ac:dyDescent="0.25">
      <c r="A1140" s="102">
        <v>1143</v>
      </c>
      <c r="B1140" s="103">
        <v>43836</v>
      </c>
      <c r="C1140" s="104" t="s">
        <v>4600</v>
      </c>
      <c r="D1140" s="105" t="s">
        <v>4601</v>
      </c>
      <c r="E1140" s="106" t="s">
        <v>3107</v>
      </c>
      <c r="F1140" s="107" t="s">
        <v>3108</v>
      </c>
      <c r="G1140" s="106"/>
      <c r="H1140" s="106"/>
      <c r="I1140" s="108">
        <v>44804</v>
      </c>
      <c r="J1140" s="102">
        <v>30</v>
      </c>
      <c r="K1140" s="109">
        <v>26</v>
      </c>
    </row>
    <row r="1141" spans="1:11" x14ac:dyDescent="0.25">
      <c r="A1141" s="102">
        <v>1144</v>
      </c>
      <c r="B1141" s="103">
        <v>43836</v>
      </c>
      <c r="C1141" s="104" t="s">
        <v>4600</v>
      </c>
      <c r="D1141" s="105" t="s">
        <v>4601</v>
      </c>
      <c r="E1141" s="106" t="s">
        <v>3109</v>
      </c>
      <c r="F1141" s="107" t="s">
        <v>3110</v>
      </c>
      <c r="G1141" s="106"/>
      <c r="H1141" s="106"/>
      <c r="I1141" s="108">
        <v>44499</v>
      </c>
      <c r="J1141" s="102">
        <v>885</v>
      </c>
      <c r="K1141" s="109">
        <v>22.25</v>
      </c>
    </row>
    <row r="1142" spans="1:11" x14ac:dyDescent="0.25">
      <c r="A1142" s="102">
        <v>1145</v>
      </c>
      <c r="B1142" s="103">
        <v>43836</v>
      </c>
      <c r="C1142" s="104" t="s">
        <v>4600</v>
      </c>
      <c r="D1142" s="105" t="s">
        <v>4601</v>
      </c>
      <c r="E1142" s="106" t="s">
        <v>3111</v>
      </c>
      <c r="F1142" s="107" t="s">
        <v>3112</v>
      </c>
      <c r="G1142" s="106"/>
      <c r="H1142" s="106"/>
      <c r="I1142" s="108">
        <v>44255</v>
      </c>
      <c r="J1142" s="102">
        <v>16</v>
      </c>
      <c r="K1142" s="109">
        <v>18.5</v>
      </c>
    </row>
    <row r="1143" spans="1:11" x14ac:dyDescent="0.25">
      <c r="A1143" s="102">
        <v>1146</v>
      </c>
      <c r="B1143" s="103">
        <v>43836</v>
      </c>
      <c r="C1143" s="104" t="s">
        <v>4600</v>
      </c>
      <c r="D1143" s="105" t="s">
        <v>4601</v>
      </c>
      <c r="E1143" s="106" t="s">
        <v>3111</v>
      </c>
      <c r="F1143" s="107" t="s">
        <v>3112</v>
      </c>
      <c r="G1143" s="106"/>
      <c r="H1143" s="106"/>
      <c r="I1143" s="108">
        <v>44499</v>
      </c>
      <c r="J1143" s="102">
        <v>5</v>
      </c>
      <c r="K1143" s="109">
        <v>18.5</v>
      </c>
    </row>
    <row r="1144" spans="1:11" x14ac:dyDescent="0.25">
      <c r="A1144" s="102">
        <v>1147</v>
      </c>
      <c r="B1144" s="103">
        <v>43836</v>
      </c>
      <c r="C1144" s="104" t="s">
        <v>4600</v>
      </c>
      <c r="D1144" s="105" t="s">
        <v>4601</v>
      </c>
      <c r="E1144" s="106" t="s">
        <v>3119</v>
      </c>
      <c r="F1144" s="107" t="s">
        <v>3120</v>
      </c>
      <c r="G1144" s="106"/>
      <c r="H1144" s="106"/>
      <c r="I1144" s="108">
        <v>44012</v>
      </c>
      <c r="J1144" s="102">
        <v>25</v>
      </c>
      <c r="K1144" s="109">
        <v>0</v>
      </c>
    </row>
    <row r="1145" spans="1:11" x14ac:dyDescent="0.25">
      <c r="A1145" s="102">
        <v>1148</v>
      </c>
      <c r="B1145" s="103">
        <v>43836</v>
      </c>
      <c r="C1145" s="104" t="s">
        <v>4600</v>
      </c>
      <c r="D1145" s="105" t="s">
        <v>4601</v>
      </c>
      <c r="E1145" s="106" t="s">
        <v>3127</v>
      </c>
      <c r="F1145" s="107" t="s">
        <v>3128</v>
      </c>
      <c r="G1145" s="106"/>
      <c r="H1145" s="106"/>
      <c r="I1145" s="108">
        <v>44285</v>
      </c>
      <c r="J1145" s="102">
        <v>780</v>
      </c>
      <c r="K1145" s="109">
        <v>22.6</v>
      </c>
    </row>
    <row r="1146" spans="1:11" x14ac:dyDescent="0.25">
      <c r="A1146" s="102">
        <v>1149</v>
      </c>
      <c r="B1146" s="103">
        <v>43836</v>
      </c>
      <c r="C1146" s="104" t="s">
        <v>4600</v>
      </c>
      <c r="D1146" s="105" t="s">
        <v>4601</v>
      </c>
      <c r="E1146" s="106" t="s">
        <v>3127</v>
      </c>
      <c r="F1146" s="107" t="s">
        <v>3128</v>
      </c>
      <c r="G1146" s="106"/>
      <c r="H1146" s="106"/>
      <c r="I1146" s="108">
        <v>44286</v>
      </c>
      <c r="J1146" s="102">
        <v>7</v>
      </c>
      <c r="K1146" s="109">
        <v>22.6</v>
      </c>
    </row>
    <row r="1147" spans="1:11" x14ac:dyDescent="0.25">
      <c r="A1147" s="102">
        <v>1150</v>
      </c>
      <c r="B1147" s="103">
        <v>43836</v>
      </c>
      <c r="C1147" s="104" t="s">
        <v>4600</v>
      </c>
      <c r="D1147" s="105" t="s">
        <v>4601</v>
      </c>
      <c r="E1147" s="106" t="s">
        <v>3135</v>
      </c>
      <c r="F1147" s="107" t="s">
        <v>3136</v>
      </c>
      <c r="G1147" s="106"/>
      <c r="H1147" s="106"/>
      <c r="I1147" s="108">
        <v>44074</v>
      </c>
      <c r="J1147" s="102">
        <v>120</v>
      </c>
      <c r="K1147" s="109">
        <v>1</v>
      </c>
    </row>
    <row r="1148" spans="1:11" x14ac:dyDescent="0.25">
      <c r="A1148" s="102">
        <v>1151</v>
      </c>
      <c r="B1148" s="103">
        <v>43836</v>
      </c>
      <c r="C1148" s="104" t="s">
        <v>4600</v>
      </c>
      <c r="D1148" s="105" t="s">
        <v>4601</v>
      </c>
      <c r="E1148" s="106" t="s">
        <v>3141</v>
      </c>
      <c r="F1148" s="107" t="s">
        <v>3142</v>
      </c>
      <c r="G1148" s="106"/>
      <c r="H1148" s="106"/>
      <c r="I1148" s="108">
        <v>44500</v>
      </c>
      <c r="J1148" s="102">
        <v>10</v>
      </c>
      <c r="K1148" s="109">
        <v>30</v>
      </c>
    </row>
    <row r="1149" spans="1:11" x14ac:dyDescent="0.25">
      <c r="A1149" s="102">
        <v>1152</v>
      </c>
      <c r="B1149" s="103">
        <v>43836</v>
      </c>
      <c r="C1149" s="104" t="s">
        <v>4600</v>
      </c>
      <c r="D1149" s="105" t="s">
        <v>4601</v>
      </c>
      <c r="E1149" s="106" t="s">
        <v>3153</v>
      </c>
      <c r="F1149" s="107" t="s">
        <v>3154</v>
      </c>
      <c r="G1149" s="106"/>
      <c r="H1149" s="106"/>
      <c r="I1149" s="108">
        <v>44073</v>
      </c>
      <c r="J1149" s="102">
        <v>18</v>
      </c>
      <c r="K1149" s="109">
        <v>101.39</v>
      </c>
    </row>
    <row r="1150" spans="1:11" x14ac:dyDescent="0.25">
      <c r="A1150" s="102">
        <v>1153</v>
      </c>
      <c r="B1150" s="103">
        <v>43836</v>
      </c>
      <c r="C1150" s="104" t="s">
        <v>4600</v>
      </c>
      <c r="D1150" s="105" t="s">
        <v>4601</v>
      </c>
      <c r="E1150" s="106" t="s">
        <v>3153</v>
      </c>
      <c r="F1150" s="107" t="s">
        <v>3154</v>
      </c>
      <c r="G1150" s="106"/>
      <c r="H1150" s="106"/>
      <c r="I1150" s="108">
        <v>44074</v>
      </c>
      <c r="J1150" s="102">
        <v>7</v>
      </c>
      <c r="K1150" s="109">
        <v>101.39</v>
      </c>
    </row>
    <row r="1151" spans="1:11" x14ac:dyDescent="0.25">
      <c r="A1151" s="102">
        <v>1154</v>
      </c>
      <c r="B1151" s="103">
        <v>43836</v>
      </c>
      <c r="C1151" s="104" t="s">
        <v>4600</v>
      </c>
      <c r="D1151" s="105" t="s">
        <v>4601</v>
      </c>
      <c r="E1151" s="106" t="s">
        <v>3153</v>
      </c>
      <c r="F1151" s="107" t="s">
        <v>3154</v>
      </c>
      <c r="G1151" s="106"/>
      <c r="H1151" s="106"/>
      <c r="I1151" s="108">
        <v>44073</v>
      </c>
      <c r="J1151" s="102">
        <v>40</v>
      </c>
      <c r="K1151" s="109">
        <v>1</v>
      </c>
    </row>
    <row r="1152" spans="1:11" x14ac:dyDescent="0.25">
      <c r="A1152" s="102">
        <v>1155</v>
      </c>
      <c r="B1152" s="103">
        <v>43836</v>
      </c>
      <c r="C1152" s="104" t="s">
        <v>4600</v>
      </c>
      <c r="D1152" s="105" t="s">
        <v>4601</v>
      </c>
      <c r="E1152" s="106" t="s">
        <v>3155</v>
      </c>
      <c r="F1152" s="107" t="s">
        <v>3156</v>
      </c>
      <c r="G1152" s="106"/>
      <c r="H1152" s="106"/>
      <c r="I1152" s="108">
        <v>44198</v>
      </c>
      <c r="J1152" s="102">
        <v>36</v>
      </c>
      <c r="K1152" s="109">
        <v>19</v>
      </c>
    </row>
    <row r="1153" spans="1:11" x14ac:dyDescent="0.25">
      <c r="A1153" s="102">
        <v>1156</v>
      </c>
      <c r="B1153" s="103">
        <v>43836</v>
      </c>
      <c r="C1153" s="104" t="s">
        <v>4600</v>
      </c>
      <c r="D1153" s="105" t="s">
        <v>4601</v>
      </c>
      <c r="E1153" s="106" t="s">
        <v>3155</v>
      </c>
      <c r="F1153" s="107" t="s">
        <v>3156</v>
      </c>
      <c r="G1153" s="106"/>
      <c r="H1153" s="106"/>
      <c r="I1153" s="108">
        <v>44165</v>
      </c>
      <c r="J1153" s="102">
        <v>2</v>
      </c>
      <c r="K1153" s="109">
        <v>19</v>
      </c>
    </row>
    <row r="1154" spans="1:11" x14ac:dyDescent="0.25">
      <c r="A1154" s="102">
        <v>1157</v>
      </c>
      <c r="B1154" s="103">
        <v>43836</v>
      </c>
      <c r="C1154" s="104" t="s">
        <v>4600</v>
      </c>
      <c r="D1154" s="105" t="s">
        <v>4601</v>
      </c>
      <c r="E1154" s="106" t="s">
        <v>3157</v>
      </c>
      <c r="F1154" s="107" t="s">
        <v>3158</v>
      </c>
      <c r="G1154" s="106"/>
      <c r="H1154" s="106"/>
      <c r="I1154" s="108">
        <v>44346</v>
      </c>
      <c r="J1154" s="102">
        <v>16</v>
      </c>
      <c r="K1154" s="109">
        <v>25</v>
      </c>
    </row>
    <row r="1155" spans="1:11" x14ac:dyDescent="0.25">
      <c r="A1155" s="102">
        <v>1158</v>
      </c>
      <c r="B1155" s="103">
        <v>43836</v>
      </c>
      <c r="C1155" s="104" t="s">
        <v>4600</v>
      </c>
      <c r="D1155" s="105" t="s">
        <v>4601</v>
      </c>
      <c r="E1155" s="106" t="s">
        <v>3165</v>
      </c>
      <c r="F1155" s="107" t="s">
        <v>3166</v>
      </c>
      <c r="G1155" s="106"/>
      <c r="H1155" s="106"/>
      <c r="I1155" s="108">
        <v>44073</v>
      </c>
      <c r="J1155" s="102">
        <v>1</v>
      </c>
      <c r="K1155" s="109">
        <v>48</v>
      </c>
    </row>
    <row r="1156" spans="1:11" x14ac:dyDescent="0.25">
      <c r="A1156" s="102">
        <v>1159</v>
      </c>
      <c r="B1156" s="103">
        <v>43836</v>
      </c>
      <c r="C1156" s="104" t="s">
        <v>4600</v>
      </c>
      <c r="D1156" s="105" t="s">
        <v>4601</v>
      </c>
      <c r="E1156" s="106" t="s">
        <v>3169</v>
      </c>
      <c r="F1156" s="107" t="s">
        <v>3170</v>
      </c>
      <c r="G1156" s="106"/>
      <c r="H1156" s="106"/>
      <c r="I1156" s="108">
        <v>44255</v>
      </c>
      <c r="J1156" s="102">
        <v>23</v>
      </c>
      <c r="K1156" s="109">
        <v>0</v>
      </c>
    </row>
    <row r="1157" spans="1:11" x14ac:dyDescent="0.25">
      <c r="A1157" s="102">
        <v>1160</v>
      </c>
      <c r="B1157" s="103">
        <v>43836</v>
      </c>
      <c r="C1157" s="104" t="s">
        <v>4600</v>
      </c>
      <c r="D1157" s="105" t="s">
        <v>4601</v>
      </c>
      <c r="E1157" s="106" t="s">
        <v>3173</v>
      </c>
      <c r="F1157" s="107" t="s">
        <v>3174</v>
      </c>
      <c r="G1157" s="106"/>
      <c r="H1157" s="106"/>
      <c r="I1157" s="108">
        <v>44073</v>
      </c>
      <c r="J1157" s="102">
        <v>10</v>
      </c>
      <c r="K1157" s="109">
        <v>48.99</v>
      </c>
    </row>
    <row r="1158" spans="1:11" x14ac:dyDescent="0.25">
      <c r="A1158" s="102">
        <v>1161</v>
      </c>
      <c r="B1158" s="103">
        <v>43836</v>
      </c>
      <c r="C1158" s="104" t="s">
        <v>4600</v>
      </c>
      <c r="D1158" s="105" t="s">
        <v>4601</v>
      </c>
      <c r="E1158" s="106" t="s">
        <v>3175</v>
      </c>
      <c r="F1158" s="107" t="s">
        <v>3176</v>
      </c>
      <c r="G1158" s="106"/>
      <c r="H1158" s="106"/>
      <c r="I1158" s="108">
        <v>44377</v>
      </c>
      <c r="J1158" s="102">
        <v>31</v>
      </c>
      <c r="K1158" s="109">
        <v>19.5</v>
      </c>
    </row>
    <row r="1159" spans="1:11" x14ac:dyDescent="0.25">
      <c r="A1159" s="102">
        <v>1162</v>
      </c>
      <c r="B1159" s="103">
        <v>43836</v>
      </c>
      <c r="C1159" s="104" t="s">
        <v>4600</v>
      </c>
      <c r="D1159" s="105" t="s">
        <v>4601</v>
      </c>
      <c r="E1159" s="106" t="s">
        <v>3177</v>
      </c>
      <c r="F1159" s="107" t="s">
        <v>3178</v>
      </c>
      <c r="G1159" s="106"/>
      <c r="H1159" s="106"/>
      <c r="I1159" s="108">
        <v>44469</v>
      </c>
      <c r="J1159" s="102">
        <v>120</v>
      </c>
      <c r="K1159" s="109">
        <v>22</v>
      </c>
    </row>
    <row r="1160" spans="1:11" x14ac:dyDescent="0.25">
      <c r="A1160" s="102">
        <v>1163</v>
      </c>
      <c r="B1160" s="103">
        <v>43836</v>
      </c>
      <c r="C1160" s="104" t="s">
        <v>4600</v>
      </c>
      <c r="D1160" s="105" t="s">
        <v>4601</v>
      </c>
      <c r="E1160" s="106" t="s">
        <v>3177</v>
      </c>
      <c r="F1160" s="107" t="s">
        <v>3178</v>
      </c>
      <c r="G1160" s="106"/>
      <c r="H1160" s="106"/>
      <c r="I1160" s="108">
        <v>44134</v>
      </c>
      <c r="J1160" s="102">
        <v>80</v>
      </c>
      <c r="K1160" s="109">
        <v>22</v>
      </c>
    </row>
    <row r="1161" spans="1:11" x14ac:dyDescent="0.25">
      <c r="A1161" s="102">
        <v>1164</v>
      </c>
      <c r="B1161" s="103">
        <v>43836</v>
      </c>
      <c r="C1161" s="104" t="s">
        <v>4600</v>
      </c>
      <c r="D1161" s="105" t="s">
        <v>4601</v>
      </c>
      <c r="E1161" s="106" t="s">
        <v>3177</v>
      </c>
      <c r="F1161" s="107" t="s">
        <v>3178</v>
      </c>
      <c r="G1161" s="106"/>
      <c r="H1161" s="106"/>
      <c r="I1161" s="108">
        <v>44469</v>
      </c>
      <c r="J1161" s="102">
        <v>80</v>
      </c>
      <c r="K1161" s="109">
        <v>22</v>
      </c>
    </row>
    <row r="1162" spans="1:11" x14ac:dyDescent="0.25">
      <c r="A1162" s="102">
        <v>1165</v>
      </c>
      <c r="B1162" s="103">
        <v>43836</v>
      </c>
      <c r="C1162" s="104" t="s">
        <v>4600</v>
      </c>
      <c r="D1162" s="105" t="s">
        <v>4601</v>
      </c>
      <c r="E1162" s="106" t="s">
        <v>3179</v>
      </c>
      <c r="F1162" s="107" t="s">
        <v>3180</v>
      </c>
      <c r="G1162" s="106"/>
      <c r="H1162" s="106"/>
      <c r="I1162" s="108">
        <v>44377</v>
      </c>
      <c r="J1162" s="102">
        <v>406</v>
      </c>
      <c r="K1162" s="109">
        <v>21.25</v>
      </c>
    </row>
    <row r="1163" spans="1:11" x14ac:dyDescent="0.25">
      <c r="A1163" s="102">
        <v>1166</v>
      </c>
      <c r="B1163" s="103">
        <v>43836</v>
      </c>
      <c r="C1163" s="104" t="s">
        <v>4600</v>
      </c>
      <c r="D1163" s="105" t="s">
        <v>4601</v>
      </c>
      <c r="E1163" s="106" t="s">
        <v>3183</v>
      </c>
      <c r="F1163" s="107" t="s">
        <v>3184</v>
      </c>
      <c r="G1163" s="106"/>
      <c r="H1163" s="106"/>
      <c r="I1163" s="108">
        <v>44074</v>
      </c>
      <c r="J1163" s="102">
        <v>34</v>
      </c>
      <c r="K1163" s="109">
        <v>15</v>
      </c>
    </row>
    <row r="1164" spans="1:11" x14ac:dyDescent="0.25">
      <c r="A1164" s="102">
        <v>1167</v>
      </c>
      <c r="B1164" s="103">
        <v>43836</v>
      </c>
      <c r="C1164" s="104" t="s">
        <v>4600</v>
      </c>
      <c r="D1164" s="105" t="s">
        <v>4601</v>
      </c>
      <c r="E1164" s="106" t="s">
        <v>3185</v>
      </c>
      <c r="F1164" s="107" t="s">
        <v>3186</v>
      </c>
      <c r="G1164" s="106"/>
      <c r="H1164" s="106"/>
      <c r="I1164" s="108">
        <v>44106</v>
      </c>
      <c r="J1164" s="102">
        <v>25</v>
      </c>
      <c r="K1164" s="109">
        <v>67.63</v>
      </c>
    </row>
    <row r="1165" spans="1:11" x14ac:dyDescent="0.25">
      <c r="A1165" s="102">
        <v>1168</v>
      </c>
      <c r="B1165" s="103">
        <v>43836</v>
      </c>
      <c r="C1165" s="104" t="s">
        <v>4600</v>
      </c>
      <c r="D1165" s="105" t="s">
        <v>4601</v>
      </c>
      <c r="E1165" s="106" t="s">
        <v>3185</v>
      </c>
      <c r="F1165" s="107" t="s">
        <v>3186</v>
      </c>
      <c r="G1165" s="106"/>
      <c r="H1165" s="106"/>
      <c r="I1165" s="108">
        <v>44592</v>
      </c>
      <c r="J1165" s="102">
        <v>40</v>
      </c>
      <c r="K1165" s="109">
        <v>67.63</v>
      </c>
    </row>
    <row r="1166" spans="1:11" x14ac:dyDescent="0.25">
      <c r="A1166" s="102">
        <v>1169</v>
      </c>
      <c r="B1166" s="103">
        <v>43836</v>
      </c>
      <c r="C1166" s="104" t="s">
        <v>4600</v>
      </c>
      <c r="D1166" s="105" t="s">
        <v>4601</v>
      </c>
      <c r="E1166" s="106" t="s">
        <v>3187</v>
      </c>
      <c r="F1166" s="107" t="s">
        <v>3188</v>
      </c>
      <c r="G1166" s="106"/>
      <c r="H1166" s="106"/>
      <c r="I1166" s="108">
        <v>44255</v>
      </c>
      <c r="J1166" s="102">
        <v>360</v>
      </c>
      <c r="K1166" s="109">
        <v>19.5</v>
      </c>
    </row>
    <row r="1167" spans="1:11" x14ac:dyDescent="0.25">
      <c r="A1167" s="102">
        <v>1170</v>
      </c>
      <c r="B1167" s="103">
        <v>43836</v>
      </c>
      <c r="C1167" s="104" t="s">
        <v>4600</v>
      </c>
      <c r="D1167" s="105" t="s">
        <v>4601</v>
      </c>
      <c r="E1167" s="106" t="s">
        <v>3187</v>
      </c>
      <c r="F1167" s="107" t="s">
        <v>3188</v>
      </c>
      <c r="G1167" s="106"/>
      <c r="H1167" s="106"/>
      <c r="I1167" s="108">
        <v>44134</v>
      </c>
      <c r="J1167" s="102">
        <v>40</v>
      </c>
      <c r="K1167" s="109">
        <v>19.5</v>
      </c>
    </row>
    <row r="1168" spans="1:11" x14ac:dyDescent="0.25">
      <c r="A1168" s="102">
        <v>1171</v>
      </c>
      <c r="B1168" s="103">
        <v>43836</v>
      </c>
      <c r="C1168" s="104" t="s">
        <v>4600</v>
      </c>
      <c r="D1168" s="105" t="s">
        <v>4601</v>
      </c>
      <c r="E1168" s="106" t="s">
        <v>3187</v>
      </c>
      <c r="F1168" s="107" t="s">
        <v>3188</v>
      </c>
      <c r="G1168" s="106"/>
      <c r="H1168" s="106"/>
      <c r="I1168" s="108">
        <v>44531</v>
      </c>
      <c r="J1168" s="102">
        <v>4</v>
      </c>
      <c r="K1168" s="109">
        <v>19.5</v>
      </c>
    </row>
    <row r="1169" spans="1:11" x14ac:dyDescent="0.25">
      <c r="A1169" s="102">
        <v>1172</v>
      </c>
      <c r="B1169" s="103">
        <v>43836</v>
      </c>
      <c r="C1169" s="104" t="s">
        <v>4600</v>
      </c>
      <c r="D1169" s="105" t="s">
        <v>4601</v>
      </c>
      <c r="E1169" s="106" t="s">
        <v>3189</v>
      </c>
      <c r="F1169" s="107" t="s">
        <v>3190</v>
      </c>
      <c r="G1169" s="106"/>
      <c r="H1169" s="106"/>
      <c r="I1169" s="108">
        <v>44165</v>
      </c>
      <c r="J1169" s="102">
        <v>6</v>
      </c>
      <c r="K1169" s="109">
        <v>159</v>
      </c>
    </row>
    <row r="1170" spans="1:11" x14ac:dyDescent="0.25">
      <c r="A1170" s="102">
        <v>1173</v>
      </c>
      <c r="B1170" s="103">
        <v>43836</v>
      </c>
      <c r="C1170" s="104" t="s">
        <v>4600</v>
      </c>
      <c r="D1170" s="105" t="s">
        <v>4601</v>
      </c>
      <c r="E1170" s="106" t="s">
        <v>3191</v>
      </c>
      <c r="F1170" s="107" t="s">
        <v>3192</v>
      </c>
      <c r="G1170" s="106"/>
      <c r="H1170" s="106"/>
      <c r="I1170" s="108">
        <v>44104</v>
      </c>
      <c r="J1170" s="102">
        <v>4</v>
      </c>
      <c r="K1170" s="109">
        <v>0</v>
      </c>
    </row>
    <row r="1171" spans="1:11" x14ac:dyDescent="0.25">
      <c r="A1171" s="102">
        <v>1174</v>
      </c>
      <c r="B1171" s="103">
        <v>43836</v>
      </c>
      <c r="C1171" s="104" t="s">
        <v>4600</v>
      </c>
      <c r="D1171" s="105" t="s">
        <v>4601</v>
      </c>
      <c r="E1171" s="106" t="s">
        <v>3191</v>
      </c>
      <c r="F1171" s="107" t="s">
        <v>3192</v>
      </c>
      <c r="G1171" s="106"/>
      <c r="H1171" s="106"/>
      <c r="I1171" s="108">
        <v>44083</v>
      </c>
      <c r="J1171" s="102">
        <v>21</v>
      </c>
      <c r="K1171" s="109">
        <v>0</v>
      </c>
    </row>
    <row r="1172" spans="1:11" x14ac:dyDescent="0.25">
      <c r="A1172" s="102">
        <v>1175</v>
      </c>
      <c r="B1172" s="103">
        <v>43836</v>
      </c>
      <c r="C1172" s="104" t="s">
        <v>4600</v>
      </c>
      <c r="D1172" s="105" t="s">
        <v>4601</v>
      </c>
      <c r="E1172" s="106" t="s">
        <v>3191</v>
      </c>
      <c r="F1172" s="107" t="s">
        <v>3192</v>
      </c>
      <c r="G1172" s="106"/>
      <c r="H1172" s="106"/>
      <c r="I1172" s="108">
        <v>44165</v>
      </c>
      <c r="J1172" s="102">
        <v>15</v>
      </c>
      <c r="K1172" s="109">
        <v>0</v>
      </c>
    </row>
    <row r="1173" spans="1:11" x14ac:dyDescent="0.25">
      <c r="A1173" s="102">
        <v>1176</v>
      </c>
      <c r="B1173" s="103">
        <v>43836</v>
      </c>
      <c r="C1173" s="104" t="s">
        <v>4600</v>
      </c>
      <c r="D1173" s="105" t="s">
        <v>4601</v>
      </c>
      <c r="E1173" s="106" t="s">
        <v>3193</v>
      </c>
      <c r="F1173" s="107" t="s">
        <v>3194</v>
      </c>
      <c r="G1173" s="106"/>
      <c r="H1173" s="106"/>
      <c r="I1173" s="108">
        <v>44286</v>
      </c>
      <c r="J1173" s="102">
        <v>176</v>
      </c>
      <c r="K1173" s="109">
        <v>139</v>
      </c>
    </row>
    <row r="1174" spans="1:11" x14ac:dyDescent="0.25">
      <c r="A1174" s="102">
        <v>1177</v>
      </c>
      <c r="B1174" s="103">
        <v>43836</v>
      </c>
      <c r="C1174" s="104" t="s">
        <v>4600</v>
      </c>
      <c r="D1174" s="105" t="s">
        <v>4601</v>
      </c>
      <c r="E1174" s="106" t="s">
        <v>3199</v>
      </c>
      <c r="F1174" s="107" t="s">
        <v>3200</v>
      </c>
      <c r="G1174" s="106"/>
      <c r="H1174" s="106"/>
      <c r="I1174" s="108">
        <v>44073</v>
      </c>
      <c r="J1174" s="102">
        <v>26</v>
      </c>
      <c r="K1174" s="109">
        <v>73.5</v>
      </c>
    </row>
    <row r="1175" spans="1:11" x14ac:dyDescent="0.25">
      <c r="A1175" s="102">
        <v>1178</v>
      </c>
      <c r="B1175" s="103">
        <v>43836</v>
      </c>
      <c r="C1175" s="104" t="s">
        <v>4600</v>
      </c>
      <c r="D1175" s="105" t="s">
        <v>4601</v>
      </c>
      <c r="E1175" s="106" t="s">
        <v>3201</v>
      </c>
      <c r="F1175" s="107" t="s">
        <v>3202</v>
      </c>
      <c r="G1175" s="106"/>
      <c r="H1175" s="106"/>
      <c r="I1175" s="108">
        <v>44499</v>
      </c>
      <c r="J1175" s="102">
        <v>240</v>
      </c>
      <c r="K1175" s="109">
        <v>15</v>
      </c>
    </row>
    <row r="1176" spans="1:11" x14ac:dyDescent="0.25">
      <c r="A1176" s="102">
        <v>1179</v>
      </c>
      <c r="B1176" s="103">
        <v>43836</v>
      </c>
      <c r="C1176" s="104" t="s">
        <v>4600</v>
      </c>
      <c r="D1176" s="105" t="s">
        <v>4601</v>
      </c>
      <c r="E1176" s="106" t="s">
        <v>3201</v>
      </c>
      <c r="F1176" s="107" t="s">
        <v>3202</v>
      </c>
      <c r="G1176" s="106"/>
      <c r="H1176" s="106"/>
      <c r="I1176" s="108">
        <v>44195</v>
      </c>
      <c r="J1176" s="102">
        <v>70</v>
      </c>
      <c r="K1176" s="109">
        <v>15</v>
      </c>
    </row>
    <row r="1177" spans="1:11" x14ac:dyDescent="0.25">
      <c r="A1177" s="102">
        <v>1180</v>
      </c>
      <c r="B1177" s="103">
        <v>43836</v>
      </c>
      <c r="C1177" s="104" t="s">
        <v>4600</v>
      </c>
      <c r="D1177" s="105" t="s">
        <v>4601</v>
      </c>
      <c r="E1177" s="106" t="s">
        <v>3201</v>
      </c>
      <c r="F1177" s="107" t="s">
        <v>3202</v>
      </c>
      <c r="G1177" s="106"/>
      <c r="H1177" s="106"/>
      <c r="I1177" s="108">
        <v>44195</v>
      </c>
      <c r="J1177" s="102">
        <v>40</v>
      </c>
      <c r="K1177" s="109">
        <v>15</v>
      </c>
    </row>
    <row r="1178" spans="1:11" x14ac:dyDescent="0.25">
      <c r="A1178" s="102">
        <v>1181</v>
      </c>
      <c r="B1178" s="103">
        <v>43836</v>
      </c>
      <c r="C1178" s="104" t="s">
        <v>4600</v>
      </c>
      <c r="D1178" s="105" t="s">
        <v>4601</v>
      </c>
      <c r="E1178" s="106" t="s">
        <v>3201</v>
      </c>
      <c r="F1178" s="107" t="s">
        <v>3202</v>
      </c>
      <c r="G1178" s="106"/>
      <c r="H1178" s="106"/>
      <c r="I1178" s="108">
        <v>44347</v>
      </c>
      <c r="J1178" s="102">
        <v>7</v>
      </c>
      <c r="K1178" s="109">
        <v>15</v>
      </c>
    </row>
    <row r="1179" spans="1:11" x14ac:dyDescent="0.25">
      <c r="A1179" s="102">
        <v>1182</v>
      </c>
      <c r="B1179" s="103">
        <v>43836</v>
      </c>
      <c r="C1179" s="104" t="s">
        <v>4600</v>
      </c>
      <c r="D1179" s="105" t="s">
        <v>4601</v>
      </c>
      <c r="E1179" s="106" t="s">
        <v>3207</v>
      </c>
      <c r="F1179" s="107" t="s">
        <v>3208</v>
      </c>
      <c r="G1179" s="106"/>
      <c r="H1179" s="106"/>
      <c r="I1179" s="108">
        <v>44074</v>
      </c>
      <c r="J1179" s="102">
        <v>40</v>
      </c>
      <c r="K1179" s="109">
        <v>19.75</v>
      </c>
    </row>
    <row r="1180" spans="1:11" x14ac:dyDescent="0.25">
      <c r="A1180" s="102">
        <v>1183</v>
      </c>
      <c r="B1180" s="103">
        <v>43836</v>
      </c>
      <c r="C1180" s="104" t="s">
        <v>4600</v>
      </c>
      <c r="D1180" s="105" t="s">
        <v>4601</v>
      </c>
      <c r="E1180" s="106" t="s">
        <v>3209</v>
      </c>
      <c r="F1180" s="107" t="s">
        <v>3210</v>
      </c>
      <c r="G1180" s="106"/>
      <c r="H1180" s="106"/>
      <c r="I1180" s="108">
        <v>44073</v>
      </c>
      <c r="J1180" s="102">
        <v>5</v>
      </c>
      <c r="K1180" s="109">
        <v>235</v>
      </c>
    </row>
    <row r="1181" spans="1:11" x14ac:dyDescent="0.25">
      <c r="A1181" s="102">
        <v>1184</v>
      </c>
      <c r="B1181" s="103">
        <v>43836</v>
      </c>
      <c r="C1181" s="104" t="s">
        <v>4600</v>
      </c>
      <c r="D1181" s="105" t="s">
        <v>4601</v>
      </c>
      <c r="E1181" s="106" t="s">
        <v>3217</v>
      </c>
      <c r="F1181" s="107" t="s">
        <v>3218</v>
      </c>
      <c r="G1181" s="106"/>
      <c r="H1181" s="106"/>
      <c r="I1181" s="108">
        <v>44106</v>
      </c>
      <c r="J1181" s="102">
        <v>18</v>
      </c>
      <c r="K1181" s="109">
        <v>22.5</v>
      </c>
    </row>
    <row r="1182" spans="1:11" x14ac:dyDescent="0.25">
      <c r="A1182" s="102">
        <v>1185</v>
      </c>
      <c r="B1182" s="103">
        <v>43836</v>
      </c>
      <c r="C1182" s="104" t="s">
        <v>4600</v>
      </c>
      <c r="D1182" s="105" t="s">
        <v>4601</v>
      </c>
      <c r="E1182" s="106" t="s">
        <v>3217</v>
      </c>
      <c r="F1182" s="107" t="s">
        <v>3218</v>
      </c>
      <c r="G1182" s="106"/>
      <c r="H1182" s="106"/>
      <c r="I1182" s="108">
        <v>44134</v>
      </c>
      <c r="J1182" s="102">
        <v>35</v>
      </c>
      <c r="K1182" s="109">
        <v>22.5</v>
      </c>
    </row>
    <row r="1183" spans="1:11" x14ac:dyDescent="0.25">
      <c r="A1183" s="102">
        <v>1186</v>
      </c>
      <c r="B1183" s="103">
        <v>43836</v>
      </c>
      <c r="C1183" s="104" t="s">
        <v>4600</v>
      </c>
      <c r="D1183" s="105" t="s">
        <v>4601</v>
      </c>
      <c r="E1183" s="106" t="s">
        <v>3217</v>
      </c>
      <c r="F1183" s="107" t="s">
        <v>3218</v>
      </c>
      <c r="G1183" s="106"/>
      <c r="H1183" s="106"/>
      <c r="I1183" s="108">
        <v>44864</v>
      </c>
      <c r="J1183" s="102">
        <v>18</v>
      </c>
      <c r="K1183" s="109">
        <v>22.5</v>
      </c>
    </row>
    <row r="1184" spans="1:11" x14ac:dyDescent="0.25">
      <c r="A1184" s="102">
        <v>1187</v>
      </c>
      <c r="B1184" s="103">
        <v>43836</v>
      </c>
      <c r="C1184" s="104" t="s">
        <v>4600</v>
      </c>
      <c r="D1184" s="105" t="s">
        <v>4601</v>
      </c>
      <c r="E1184" s="106" t="s">
        <v>3217</v>
      </c>
      <c r="F1184" s="107" t="s">
        <v>3218</v>
      </c>
      <c r="G1184" s="106"/>
      <c r="H1184" s="106"/>
      <c r="I1184" s="108">
        <v>44074</v>
      </c>
      <c r="J1184" s="102">
        <v>18</v>
      </c>
      <c r="K1184" s="109">
        <v>22.5</v>
      </c>
    </row>
    <row r="1185" spans="1:11" x14ac:dyDescent="0.25">
      <c r="A1185" s="102">
        <v>1188</v>
      </c>
      <c r="B1185" s="103">
        <v>43836</v>
      </c>
      <c r="C1185" s="104" t="s">
        <v>4600</v>
      </c>
      <c r="D1185" s="105" t="s">
        <v>4601</v>
      </c>
      <c r="E1185" s="106" t="s">
        <v>3219</v>
      </c>
      <c r="F1185" s="107" t="s">
        <v>3220</v>
      </c>
      <c r="G1185" s="106"/>
      <c r="H1185" s="106"/>
      <c r="I1185" s="108">
        <v>44135</v>
      </c>
      <c r="J1185" s="102">
        <v>46</v>
      </c>
      <c r="K1185" s="109">
        <v>72.5</v>
      </c>
    </row>
    <row r="1186" spans="1:11" x14ac:dyDescent="0.25">
      <c r="A1186" s="102">
        <v>1189</v>
      </c>
      <c r="B1186" s="103">
        <v>43836</v>
      </c>
      <c r="C1186" s="104" t="s">
        <v>4600</v>
      </c>
      <c r="D1186" s="105" t="s">
        <v>4601</v>
      </c>
      <c r="E1186" s="106" t="s">
        <v>3219</v>
      </c>
      <c r="F1186" s="107" t="s">
        <v>3220</v>
      </c>
      <c r="G1186" s="106"/>
      <c r="H1186" s="106"/>
      <c r="I1186" s="108">
        <v>44134</v>
      </c>
      <c r="J1186" s="102">
        <v>7</v>
      </c>
      <c r="K1186" s="109">
        <v>72.5</v>
      </c>
    </row>
    <row r="1187" spans="1:11" x14ac:dyDescent="0.25">
      <c r="A1187" s="102">
        <v>1190</v>
      </c>
      <c r="B1187" s="103">
        <v>43836</v>
      </c>
      <c r="C1187" s="104" t="s">
        <v>4600</v>
      </c>
      <c r="D1187" s="105" t="s">
        <v>4601</v>
      </c>
      <c r="E1187" s="106" t="s">
        <v>3221</v>
      </c>
      <c r="F1187" s="107" t="s">
        <v>3222</v>
      </c>
      <c r="G1187" s="106"/>
      <c r="H1187" s="106"/>
      <c r="I1187" s="108">
        <v>44134</v>
      </c>
      <c r="J1187" s="102">
        <v>230</v>
      </c>
      <c r="K1187" s="109">
        <v>39</v>
      </c>
    </row>
    <row r="1188" spans="1:11" x14ac:dyDescent="0.25">
      <c r="A1188" s="102">
        <v>1191</v>
      </c>
      <c r="B1188" s="103">
        <v>43836</v>
      </c>
      <c r="C1188" s="104" t="s">
        <v>4600</v>
      </c>
      <c r="D1188" s="105" t="s">
        <v>4601</v>
      </c>
      <c r="E1188" s="106" t="s">
        <v>3223</v>
      </c>
      <c r="F1188" s="107" t="s">
        <v>3224</v>
      </c>
      <c r="G1188" s="106"/>
      <c r="H1188" s="106"/>
      <c r="I1188" s="108">
        <v>43889</v>
      </c>
      <c r="J1188" s="102">
        <v>4</v>
      </c>
      <c r="K1188" s="109">
        <v>10.29</v>
      </c>
    </row>
    <row r="1189" spans="1:11" x14ac:dyDescent="0.25">
      <c r="A1189" s="102">
        <v>1192</v>
      </c>
      <c r="B1189" s="103">
        <v>43836</v>
      </c>
      <c r="C1189" s="104" t="s">
        <v>4600</v>
      </c>
      <c r="D1189" s="105" t="s">
        <v>4601</v>
      </c>
      <c r="E1189" s="106" t="s">
        <v>3223</v>
      </c>
      <c r="F1189" s="107" t="s">
        <v>3224</v>
      </c>
      <c r="G1189" s="106"/>
      <c r="H1189" s="106"/>
      <c r="I1189" s="108">
        <v>44104</v>
      </c>
      <c r="J1189" s="102">
        <v>74</v>
      </c>
      <c r="K1189" s="109">
        <v>10.29</v>
      </c>
    </row>
    <row r="1190" spans="1:11" x14ac:dyDescent="0.25">
      <c r="A1190" s="102">
        <v>1193</v>
      </c>
      <c r="B1190" s="103">
        <v>43836</v>
      </c>
      <c r="C1190" s="104" t="s">
        <v>4600</v>
      </c>
      <c r="D1190" s="105" t="s">
        <v>4601</v>
      </c>
      <c r="E1190" s="106" t="s">
        <v>3225</v>
      </c>
      <c r="F1190" s="107" t="s">
        <v>3226</v>
      </c>
      <c r="G1190" s="106"/>
      <c r="H1190" s="106"/>
      <c r="I1190" s="108">
        <v>44074</v>
      </c>
      <c r="J1190" s="102">
        <v>80</v>
      </c>
      <c r="K1190" s="109">
        <v>7.95</v>
      </c>
    </row>
    <row r="1191" spans="1:11" x14ac:dyDescent="0.25">
      <c r="A1191" s="102">
        <v>1194</v>
      </c>
      <c r="B1191" s="103">
        <v>43836</v>
      </c>
      <c r="C1191" s="104" t="s">
        <v>4600</v>
      </c>
      <c r="D1191" s="105" t="s">
        <v>4601</v>
      </c>
      <c r="E1191" s="106" t="s">
        <v>3227</v>
      </c>
      <c r="F1191" s="107" t="s">
        <v>3228</v>
      </c>
      <c r="G1191" s="106"/>
      <c r="H1191" s="106"/>
      <c r="I1191" s="108">
        <v>44165</v>
      </c>
      <c r="J1191" s="102">
        <v>223</v>
      </c>
      <c r="K1191" s="109">
        <v>11.29</v>
      </c>
    </row>
    <row r="1192" spans="1:11" x14ac:dyDescent="0.25">
      <c r="A1192" s="102">
        <v>1195</v>
      </c>
      <c r="B1192" s="103">
        <v>43836</v>
      </c>
      <c r="C1192" s="104" t="s">
        <v>4600</v>
      </c>
      <c r="D1192" s="105" t="s">
        <v>4601</v>
      </c>
      <c r="E1192" s="106" t="s">
        <v>3229</v>
      </c>
      <c r="F1192" s="107" t="s">
        <v>3230</v>
      </c>
      <c r="G1192" s="106"/>
      <c r="H1192" s="106"/>
      <c r="I1192" s="108">
        <v>44012</v>
      </c>
      <c r="J1192" s="102">
        <v>40</v>
      </c>
      <c r="K1192" s="109">
        <v>9.39</v>
      </c>
    </row>
    <row r="1193" spans="1:11" x14ac:dyDescent="0.25">
      <c r="A1193" s="102">
        <v>1196</v>
      </c>
      <c r="B1193" s="103">
        <v>43836</v>
      </c>
      <c r="C1193" s="104" t="s">
        <v>4600</v>
      </c>
      <c r="D1193" s="105" t="s">
        <v>4601</v>
      </c>
      <c r="E1193" s="106" t="s">
        <v>3233</v>
      </c>
      <c r="F1193" s="107" t="s">
        <v>3234</v>
      </c>
      <c r="G1193" s="106"/>
      <c r="H1193" s="106"/>
      <c r="I1193" s="108">
        <v>43889</v>
      </c>
      <c r="J1193" s="102">
        <v>10</v>
      </c>
      <c r="K1193" s="109">
        <v>8.2899999999999991</v>
      </c>
    </row>
    <row r="1194" spans="1:11" x14ac:dyDescent="0.25">
      <c r="A1194" s="102">
        <v>1197</v>
      </c>
      <c r="B1194" s="103">
        <v>43836</v>
      </c>
      <c r="C1194" s="104" t="s">
        <v>4600</v>
      </c>
      <c r="D1194" s="105" t="s">
        <v>4601</v>
      </c>
      <c r="E1194" s="106" t="s">
        <v>3233</v>
      </c>
      <c r="F1194" s="107" t="s">
        <v>3234</v>
      </c>
      <c r="G1194" s="106"/>
      <c r="H1194" s="106"/>
      <c r="I1194" s="108">
        <v>44165</v>
      </c>
      <c r="J1194" s="102">
        <v>75</v>
      </c>
      <c r="K1194" s="109">
        <v>8.2899999999999991</v>
      </c>
    </row>
    <row r="1195" spans="1:11" x14ac:dyDescent="0.25">
      <c r="A1195" s="102">
        <v>1198</v>
      </c>
      <c r="B1195" s="103">
        <v>43836</v>
      </c>
      <c r="C1195" s="104" t="s">
        <v>4600</v>
      </c>
      <c r="D1195" s="105" t="s">
        <v>4601</v>
      </c>
      <c r="E1195" s="106" t="s">
        <v>3239</v>
      </c>
      <c r="F1195" s="107" t="s">
        <v>3240</v>
      </c>
      <c r="G1195" s="106"/>
      <c r="H1195" s="106"/>
      <c r="I1195" s="108">
        <v>44165</v>
      </c>
      <c r="J1195" s="102">
        <v>74</v>
      </c>
      <c r="K1195" s="109">
        <v>10.29</v>
      </c>
    </row>
    <row r="1196" spans="1:11" x14ac:dyDescent="0.25">
      <c r="A1196" s="102">
        <v>1199</v>
      </c>
      <c r="B1196" s="103">
        <v>43836</v>
      </c>
      <c r="C1196" s="104" t="s">
        <v>4600</v>
      </c>
      <c r="D1196" s="105" t="s">
        <v>4601</v>
      </c>
      <c r="E1196" s="106" t="s">
        <v>3247</v>
      </c>
      <c r="F1196" s="107" t="s">
        <v>3248</v>
      </c>
      <c r="G1196" s="106"/>
      <c r="H1196" s="106"/>
      <c r="I1196" s="108">
        <v>43889</v>
      </c>
      <c r="J1196" s="102">
        <v>14</v>
      </c>
      <c r="K1196" s="109">
        <v>8.59</v>
      </c>
    </row>
    <row r="1197" spans="1:11" x14ac:dyDescent="0.25">
      <c r="A1197" s="102">
        <v>1200</v>
      </c>
      <c r="B1197" s="103">
        <v>43836</v>
      </c>
      <c r="C1197" s="104" t="s">
        <v>4600</v>
      </c>
      <c r="D1197" s="105" t="s">
        <v>4601</v>
      </c>
      <c r="E1197" s="106" t="s">
        <v>3247</v>
      </c>
      <c r="F1197" s="107" t="s">
        <v>3248</v>
      </c>
      <c r="G1197" s="106"/>
      <c r="H1197" s="106"/>
      <c r="I1197" s="108">
        <v>44165</v>
      </c>
      <c r="J1197" s="102">
        <v>75</v>
      </c>
      <c r="K1197" s="109">
        <v>8.59</v>
      </c>
    </row>
    <row r="1198" spans="1:11" x14ac:dyDescent="0.25">
      <c r="A1198" s="102">
        <v>1201</v>
      </c>
      <c r="B1198" s="103">
        <v>43836</v>
      </c>
      <c r="C1198" s="104" t="s">
        <v>4600</v>
      </c>
      <c r="D1198" s="105" t="s">
        <v>4601</v>
      </c>
      <c r="E1198" s="106" t="s">
        <v>3251</v>
      </c>
      <c r="F1198" s="107" t="s">
        <v>3252</v>
      </c>
      <c r="G1198" s="106"/>
      <c r="H1198" s="106"/>
      <c r="I1198" s="108">
        <v>44104</v>
      </c>
      <c r="J1198" s="102">
        <v>20</v>
      </c>
      <c r="K1198" s="109">
        <v>6.89</v>
      </c>
    </row>
    <row r="1199" spans="1:11" x14ac:dyDescent="0.25">
      <c r="A1199" s="102">
        <v>1202</v>
      </c>
      <c r="B1199" s="103">
        <v>43836</v>
      </c>
      <c r="C1199" s="104" t="s">
        <v>4600</v>
      </c>
      <c r="D1199" s="105" t="s">
        <v>4601</v>
      </c>
      <c r="E1199" s="106" t="s">
        <v>3253</v>
      </c>
      <c r="F1199" s="107" t="s">
        <v>3254</v>
      </c>
      <c r="G1199" s="106"/>
      <c r="H1199" s="106"/>
      <c r="I1199" s="108">
        <v>44012</v>
      </c>
      <c r="J1199" s="102">
        <v>27</v>
      </c>
      <c r="K1199" s="109">
        <v>11.19</v>
      </c>
    </row>
    <row r="1200" spans="1:11" x14ac:dyDescent="0.25">
      <c r="A1200" s="102">
        <v>1203</v>
      </c>
      <c r="B1200" s="103">
        <v>43836</v>
      </c>
      <c r="C1200" s="104" t="s">
        <v>4600</v>
      </c>
      <c r="D1200" s="105" t="s">
        <v>4601</v>
      </c>
      <c r="E1200" s="106" t="s">
        <v>3257</v>
      </c>
      <c r="F1200" s="107" t="s">
        <v>3258</v>
      </c>
      <c r="G1200" s="106"/>
      <c r="H1200" s="106"/>
      <c r="I1200" s="108">
        <v>43889</v>
      </c>
      <c r="J1200" s="102">
        <v>35</v>
      </c>
      <c r="K1200" s="109">
        <v>8.2899999999999991</v>
      </c>
    </row>
    <row r="1201" spans="1:11" x14ac:dyDescent="0.25">
      <c r="A1201" s="102">
        <v>1204</v>
      </c>
      <c r="B1201" s="103">
        <v>43836</v>
      </c>
      <c r="C1201" s="104" t="s">
        <v>4600</v>
      </c>
      <c r="D1201" s="105" t="s">
        <v>4601</v>
      </c>
      <c r="E1201" s="106" t="s">
        <v>3257</v>
      </c>
      <c r="F1201" s="107" t="s">
        <v>3258</v>
      </c>
      <c r="G1201" s="106"/>
      <c r="H1201" s="106"/>
      <c r="I1201" s="108">
        <v>44165</v>
      </c>
      <c r="J1201" s="102">
        <v>119</v>
      </c>
      <c r="K1201" s="109">
        <v>8.2899999999999991</v>
      </c>
    </row>
    <row r="1202" spans="1:11" x14ac:dyDescent="0.25">
      <c r="A1202" s="102">
        <v>1205</v>
      </c>
      <c r="B1202" s="103">
        <v>43836</v>
      </c>
      <c r="C1202" s="104" t="s">
        <v>4600</v>
      </c>
      <c r="D1202" s="105" t="s">
        <v>4601</v>
      </c>
      <c r="E1202" s="106" t="s">
        <v>3265</v>
      </c>
      <c r="F1202" s="107" t="s">
        <v>3266</v>
      </c>
      <c r="G1202" s="106"/>
      <c r="H1202" s="106"/>
      <c r="I1202" s="108">
        <v>43849</v>
      </c>
      <c r="J1202" s="102">
        <v>5</v>
      </c>
      <c r="K1202" s="109">
        <v>8.6</v>
      </c>
    </row>
    <row r="1203" spans="1:11" x14ac:dyDescent="0.25">
      <c r="A1203" s="102">
        <v>1206</v>
      </c>
      <c r="B1203" s="103">
        <v>43836</v>
      </c>
      <c r="C1203" s="104" t="s">
        <v>4600</v>
      </c>
      <c r="D1203" s="105" t="s">
        <v>4601</v>
      </c>
      <c r="E1203" s="106" t="s">
        <v>3265</v>
      </c>
      <c r="F1203" s="107" t="s">
        <v>3266</v>
      </c>
      <c r="G1203" s="106"/>
      <c r="H1203" s="106"/>
      <c r="I1203" s="108">
        <v>44062</v>
      </c>
      <c r="J1203" s="102">
        <v>60</v>
      </c>
      <c r="K1203" s="109">
        <v>8.6</v>
      </c>
    </row>
    <row r="1204" spans="1:11" x14ac:dyDescent="0.25">
      <c r="A1204" s="102">
        <v>1207</v>
      </c>
      <c r="B1204" s="103">
        <v>43836</v>
      </c>
      <c r="C1204" s="104" t="s">
        <v>4600</v>
      </c>
      <c r="D1204" s="105" t="s">
        <v>4601</v>
      </c>
      <c r="E1204" s="106" t="s">
        <v>3309</v>
      </c>
      <c r="F1204" s="107" t="s">
        <v>3310</v>
      </c>
      <c r="G1204" s="106"/>
      <c r="H1204" s="106"/>
      <c r="I1204" s="108">
        <v>44016</v>
      </c>
      <c r="J1204" s="102">
        <v>33</v>
      </c>
      <c r="K1204" s="109">
        <v>5.6</v>
      </c>
    </row>
    <row r="1205" spans="1:11" x14ac:dyDescent="0.25">
      <c r="A1205" s="102">
        <v>1208</v>
      </c>
      <c r="B1205" s="103">
        <v>43836</v>
      </c>
      <c r="C1205" s="104" t="s">
        <v>4600</v>
      </c>
      <c r="D1205" s="105" t="s">
        <v>4601</v>
      </c>
      <c r="E1205" s="106" t="s">
        <v>3325</v>
      </c>
      <c r="F1205" s="107" t="s">
        <v>3326</v>
      </c>
      <c r="G1205" s="106"/>
      <c r="H1205" s="106"/>
      <c r="I1205" s="108">
        <v>44073</v>
      </c>
      <c r="J1205" s="102">
        <v>5</v>
      </c>
      <c r="K1205" s="109">
        <v>0.79</v>
      </c>
    </row>
    <row r="1206" spans="1:11" x14ac:dyDescent="0.25">
      <c r="A1206" s="102">
        <v>1209</v>
      </c>
      <c r="B1206" s="103">
        <v>43836</v>
      </c>
      <c r="C1206" s="104" t="s">
        <v>4600</v>
      </c>
      <c r="D1206" s="105" t="s">
        <v>4601</v>
      </c>
      <c r="E1206" s="106" t="s">
        <v>3365</v>
      </c>
      <c r="F1206" s="107" t="s">
        <v>3366</v>
      </c>
      <c r="G1206" s="106"/>
      <c r="H1206" s="106"/>
      <c r="I1206" s="108">
        <v>44073</v>
      </c>
      <c r="J1206" s="102">
        <v>8</v>
      </c>
      <c r="K1206" s="109">
        <v>1</v>
      </c>
    </row>
    <row r="1207" spans="1:11" x14ac:dyDescent="0.25">
      <c r="A1207" s="102">
        <v>1210</v>
      </c>
      <c r="B1207" s="103">
        <v>43836</v>
      </c>
      <c r="C1207" s="104" t="s">
        <v>4600</v>
      </c>
      <c r="D1207" s="105" t="s">
        <v>4601</v>
      </c>
      <c r="E1207" s="106" t="s">
        <v>3367</v>
      </c>
      <c r="F1207" s="107" t="s">
        <v>3368</v>
      </c>
      <c r="G1207" s="106"/>
      <c r="H1207" s="106"/>
      <c r="I1207" s="108">
        <v>44073</v>
      </c>
      <c r="J1207" s="102">
        <v>6</v>
      </c>
      <c r="K1207" s="109">
        <v>0</v>
      </c>
    </row>
    <row r="1208" spans="1:11" x14ac:dyDescent="0.25">
      <c r="A1208" s="102">
        <v>1211</v>
      </c>
      <c r="B1208" s="103">
        <v>43836</v>
      </c>
      <c r="C1208" s="104" t="s">
        <v>4600</v>
      </c>
      <c r="D1208" s="105" t="s">
        <v>4601</v>
      </c>
      <c r="E1208" s="106" t="s">
        <v>3375</v>
      </c>
      <c r="F1208" s="107" t="s">
        <v>3376</v>
      </c>
      <c r="G1208" s="106"/>
      <c r="H1208" s="106"/>
      <c r="I1208" s="108">
        <v>44021</v>
      </c>
      <c r="J1208" s="102">
        <v>44</v>
      </c>
      <c r="K1208" s="109">
        <v>5.35</v>
      </c>
    </row>
    <row r="1209" spans="1:11" x14ac:dyDescent="0.25">
      <c r="A1209" s="102">
        <v>1212</v>
      </c>
      <c r="B1209" s="103">
        <v>43836</v>
      </c>
      <c r="C1209" s="104" t="s">
        <v>4600</v>
      </c>
      <c r="D1209" s="105" t="s">
        <v>4601</v>
      </c>
      <c r="E1209" s="106" t="s">
        <v>3375</v>
      </c>
      <c r="F1209" s="107" t="s">
        <v>3376</v>
      </c>
      <c r="G1209" s="106"/>
      <c r="H1209" s="106"/>
      <c r="I1209" s="108">
        <v>44081</v>
      </c>
      <c r="J1209" s="102">
        <v>21</v>
      </c>
      <c r="K1209" s="109">
        <v>5.35</v>
      </c>
    </row>
    <row r="1210" spans="1:11" x14ac:dyDescent="0.25">
      <c r="A1210" s="102">
        <v>1213</v>
      </c>
      <c r="B1210" s="103">
        <v>43836</v>
      </c>
      <c r="C1210" s="104" t="s">
        <v>4600</v>
      </c>
      <c r="D1210" s="105" t="s">
        <v>4601</v>
      </c>
      <c r="E1210" s="106" t="s">
        <v>3381</v>
      </c>
      <c r="F1210" s="107" t="s">
        <v>4609</v>
      </c>
      <c r="G1210" s="106"/>
      <c r="H1210" s="106"/>
      <c r="I1210" s="108">
        <v>43833</v>
      </c>
      <c r="J1210" s="102">
        <v>100</v>
      </c>
      <c r="K1210" s="109">
        <v>10.68</v>
      </c>
    </row>
    <row r="1211" spans="1:11" x14ac:dyDescent="0.25">
      <c r="A1211" s="102">
        <v>1214</v>
      </c>
      <c r="B1211" s="103">
        <v>43836</v>
      </c>
      <c r="C1211" s="104" t="s">
        <v>4600</v>
      </c>
      <c r="D1211" s="105" t="s">
        <v>4601</v>
      </c>
      <c r="E1211" s="106" t="s">
        <v>3381</v>
      </c>
      <c r="F1211" s="107" t="s">
        <v>4609</v>
      </c>
      <c r="G1211" s="106"/>
      <c r="H1211" s="106"/>
      <c r="I1211" s="108">
        <v>43833</v>
      </c>
      <c r="J1211" s="102">
        <v>24</v>
      </c>
      <c r="K1211" s="109">
        <v>10.68</v>
      </c>
    </row>
    <row r="1212" spans="1:11" x14ac:dyDescent="0.25">
      <c r="A1212" s="102">
        <v>1215</v>
      </c>
      <c r="B1212" s="103">
        <v>43836</v>
      </c>
      <c r="C1212" s="104" t="s">
        <v>4600</v>
      </c>
      <c r="D1212" s="105" t="s">
        <v>4601</v>
      </c>
      <c r="E1212" s="106" t="s">
        <v>3385</v>
      </c>
      <c r="F1212" s="107" t="s">
        <v>3386</v>
      </c>
      <c r="G1212" s="106"/>
      <c r="H1212" s="106"/>
      <c r="I1212" s="108">
        <v>44438</v>
      </c>
      <c r="J1212" s="102">
        <v>840</v>
      </c>
      <c r="K1212" s="109">
        <v>23</v>
      </c>
    </row>
    <row r="1213" spans="1:11" x14ac:dyDescent="0.25">
      <c r="A1213" s="102">
        <v>1216</v>
      </c>
      <c r="B1213" s="103">
        <v>43836</v>
      </c>
      <c r="C1213" s="104" t="s">
        <v>4600</v>
      </c>
      <c r="D1213" s="105" t="s">
        <v>4601</v>
      </c>
      <c r="E1213" s="106" t="s">
        <v>3385</v>
      </c>
      <c r="F1213" s="107" t="s">
        <v>3386</v>
      </c>
      <c r="G1213" s="106"/>
      <c r="H1213" s="106"/>
      <c r="I1213" s="108">
        <v>44439</v>
      </c>
      <c r="J1213" s="102">
        <v>7</v>
      </c>
      <c r="K1213" s="109">
        <v>23</v>
      </c>
    </row>
    <row r="1214" spans="1:11" x14ac:dyDescent="0.25">
      <c r="A1214" s="102">
        <v>1217</v>
      </c>
      <c r="B1214" s="103">
        <v>43836</v>
      </c>
      <c r="C1214" s="104" t="s">
        <v>4600</v>
      </c>
      <c r="D1214" s="105" t="s">
        <v>4601</v>
      </c>
      <c r="E1214" s="106" t="s">
        <v>3385</v>
      </c>
      <c r="F1214" s="107" t="s">
        <v>3386</v>
      </c>
      <c r="G1214" s="106"/>
      <c r="H1214" s="106"/>
      <c r="I1214" s="108">
        <v>44439</v>
      </c>
      <c r="J1214" s="102">
        <v>1144</v>
      </c>
      <c r="K1214" s="109">
        <v>23</v>
      </c>
    </row>
    <row r="1215" spans="1:11" x14ac:dyDescent="0.25">
      <c r="A1215" s="102">
        <v>1218</v>
      </c>
      <c r="B1215" s="103">
        <v>43836</v>
      </c>
      <c r="C1215" s="104" t="s">
        <v>4600</v>
      </c>
      <c r="D1215" s="105" t="s">
        <v>4601</v>
      </c>
      <c r="E1215" s="106" t="s">
        <v>3389</v>
      </c>
      <c r="F1215" s="107" t="s">
        <v>3390</v>
      </c>
      <c r="G1215" s="106"/>
      <c r="H1215" s="106"/>
      <c r="I1215" s="108">
        <v>44042</v>
      </c>
      <c r="J1215" s="102">
        <v>8</v>
      </c>
      <c r="K1215" s="109">
        <v>1.59</v>
      </c>
    </row>
    <row r="1216" spans="1:11" x14ac:dyDescent="0.25">
      <c r="A1216" s="102">
        <v>1219</v>
      </c>
      <c r="B1216" s="103">
        <v>43836</v>
      </c>
      <c r="C1216" s="104" t="s">
        <v>4600</v>
      </c>
      <c r="D1216" s="105" t="s">
        <v>4601</v>
      </c>
      <c r="E1216" s="106" t="s">
        <v>3391</v>
      </c>
      <c r="F1216" s="107" t="s">
        <v>3392</v>
      </c>
      <c r="G1216" s="106"/>
      <c r="H1216" s="106"/>
      <c r="I1216" s="108">
        <v>44021</v>
      </c>
      <c r="J1216" s="102">
        <v>14</v>
      </c>
      <c r="K1216" s="109">
        <v>0.89</v>
      </c>
    </row>
    <row r="1217" spans="1:11" x14ac:dyDescent="0.25">
      <c r="A1217" s="102">
        <v>1220</v>
      </c>
      <c r="B1217" s="103">
        <v>43836</v>
      </c>
      <c r="C1217" s="104" t="s">
        <v>4600</v>
      </c>
      <c r="D1217" s="105" t="s">
        <v>4601</v>
      </c>
      <c r="E1217" s="106" t="s">
        <v>3391</v>
      </c>
      <c r="F1217" s="107" t="s">
        <v>3392</v>
      </c>
      <c r="G1217" s="106"/>
      <c r="H1217" s="106"/>
      <c r="I1217" s="108">
        <v>44009</v>
      </c>
      <c r="J1217" s="102">
        <v>55</v>
      </c>
      <c r="K1217" s="109">
        <v>0.89</v>
      </c>
    </row>
    <row r="1218" spans="1:11" x14ac:dyDescent="0.25">
      <c r="A1218" s="102">
        <v>1221</v>
      </c>
      <c r="B1218" s="103">
        <v>43836</v>
      </c>
      <c r="C1218" s="104" t="s">
        <v>4600</v>
      </c>
      <c r="D1218" s="105" t="s">
        <v>4601</v>
      </c>
      <c r="E1218" s="106" t="s">
        <v>3393</v>
      </c>
      <c r="F1218" s="107" t="s">
        <v>3394</v>
      </c>
      <c r="G1218" s="106"/>
      <c r="H1218" s="106"/>
      <c r="I1218" s="108">
        <v>43830</v>
      </c>
      <c r="J1218" s="102">
        <v>11</v>
      </c>
      <c r="K1218" s="109">
        <v>1</v>
      </c>
    </row>
    <row r="1219" spans="1:11" x14ac:dyDescent="0.25">
      <c r="A1219" s="102">
        <v>1222</v>
      </c>
      <c r="B1219" s="103">
        <v>43836</v>
      </c>
      <c r="C1219" s="104" t="s">
        <v>4600</v>
      </c>
      <c r="D1219" s="105" t="s">
        <v>4601</v>
      </c>
      <c r="E1219" s="106" t="s">
        <v>3393</v>
      </c>
      <c r="F1219" s="107" t="s">
        <v>3394</v>
      </c>
      <c r="G1219" s="106"/>
      <c r="H1219" s="106"/>
      <c r="I1219" s="108">
        <v>43831</v>
      </c>
      <c r="J1219" s="102">
        <v>139</v>
      </c>
      <c r="K1219" s="109">
        <v>1</v>
      </c>
    </row>
    <row r="1220" spans="1:11" x14ac:dyDescent="0.25">
      <c r="A1220" s="102">
        <v>1223</v>
      </c>
      <c r="B1220" s="103">
        <v>43836</v>
      </c>
      <c r="C1220" s="104" t="s">
        <v>4600</v>
      </c>
      <c r="D1220" s="105" t="s">
        <v>4601</v>
      </c>
      <c r="E1220" s="106" t="s">
        <v>3393</v>
      </c>
      <c r="F1220" s="107" t="s">
        <v>3394</v>
      </c>
      <c r="G1220" s="106"/>
      <c r="H1220" s="106"/>
      <c r="I1220" s="108">
        <v>43831</v>
      </c>
      <c r="J1220" s="102">
        <v>98</v>
      </c>
      <c r="K1220" s="109">
        <v>26.44</v>
      </c>
    </row>
    <row r="1221" spans="1:11" x14ac:dyDescent="0.25">
      <c r="A1221" s="102">
        <v>1224</v>
      </c>
      <c r="B1221" s="103">
        <v>43836</v>
      </c>
      <c r="C1221" s="104" t="s">
        <v>4600</v>
      </c>
      <c r="D1221" s="105" t="s">
        <v>4601</v>
      </c>
      <c r="E1221" s="106" t="s">
        <v>3393</v>
      </c>
      <c r="F1221" s="107" t="s">
        <v>3394</v>
      </c>
      <c r="G1221" s="106"/>
      <c r="H1221" s="106"/>
      <c r="I1221" s="108">
        <v>43831</v>
      </c>
      <c r="J1221" s="102">
        <v>27</v>
      </c>
      <c r="K1221" s="109">
        <v>1</v>
      </c>
    </row>
    <row r="1222" spans="1:11" x14ac:dyDescent="0.25">
      <c r="A1222" s="102">
        <v>1225</v>
      </c>
      <c r="B1222" s="103">
        <v>43836</v>
      </c>
      <c r="C1222" s="104" t="s">
        <v>4600</v>
      </c>
      <c r="D1222" s="105" t="s">
        <v>4601</v>
      </c>
      <c r="E1222" s="106" t="s">
        <v>3393</v>
      </c>
      <c r="F1222" s="107" t="s">
        <v>3394</v>
      </c>
      <c r="G1222" s="106"/>
      <c r="H1222" s="106"/>
      <c r="I1222" s="108">
        <v>43832</v>
      </c>
      <c r="J1222" s="102">
        <v>49</v>
      </c>
      <c r="K1222" s="109">
        <v>1</v>
      </c>
    </row>
    <row r="1223" spans="1:11" x14ac:dyDescent="0.25">
      <c r="A1223" s="102">
        <v>1226</v>
      </c>
      <c r="B1223" s="103">
        <v>43836</v>
      </c>
      <c r="C1223" s="104" t="s">
        <v>4600</v>
      </c>
      <c r="D1223" s="105" t="s">
        <v>4601</v>
      </c>
      <c r="E1223" s="106" t="s">
        <v>3397</v>
      </c>
      <c r="F1223" s="107" t="s">
        <v>3398</v>
      </c>
      <c r="G1223" s="106"/>
      <c r="H1223" s="106"/>
      <c r="I1223" s="108">
        <v>43951</v>
      </c>
      <c r="J1223" s="102">
        <v>54</v>
      </c>
      <c r="K1223" s="109">
        <v>14</v>
      </c>
    </row>
    <row r="1224" spans="1:11" x14ac:dyDescent="0.25">
      <c r="A1224" s="102">
        <v>1227</v>
      </c>
      <c r="B1224" s="103">
        <v>43836</v>
      </c>
      <c r="C1224" s="104" t="s">
        <v>4600</v>
      </c>
      <c r="D1224" s="105" t="s">
        <v>4601</v>
      </c>
      <c r="E1224" s="106" t="s">
        <v>3397</v>
      </c>
      <c r="F1224" s="107" t="s">
        <v>3398</v>
      </c>
      <c r="G1224" s="106"/>
      <c r="H1224" s="106"/>
      <c r="I1224" s="108">
        <v>43982</v>
      </c>
      <c r="J1224" s="102">
        <v>14</v>
      </c>
      <c r="K1224" s="109">
        <v>7.7</v>
      </c>
    </row>
    <row r="1225" spans="1:11" x14ac:dyDescent="0.25">
      <c r="A1225" s="102">
        <v>1228</v>
      </c>
      <c r="B1225" s="103">
        <v>43836</v>
      </c>
      <c r="C1225" s="104" t="s">
        <v>4600</v>
      </c>
      <c r="D1225" s="105" t="s">
        <v>4601</v>
      </c>
      <c r="E1225" s="106" t="s">
        <v>3397</v>
      </c>
      <c r="F1225" s="107" t="s">
        <v>3398</v>
      </c>
      <c r="G1225" s="106"/>
      <c r="H1225" s="106"/>
      <c r="I1225" s="108">
        <v>43926</v>
      </c>
      <c r="J1225" s="102">
        <v>72</v>
      </c>
      <c r="K1225" s="109">
        <v>7.7</v>
      </c>
    </row>
    <row r="1226" spans="1:11" x14ac:dyDescent="0.25">
      <c r="A1226" s="102">
        <v>1229</v>
      </c>
      <c r="B1226" s="103">
        <v>43836</v>
      </c>
      <c r="C1226" s="104" t="s">
        <v>4600</v>
      </c>
      <c r="D1226" s="105" t="s">
        <v>4601</v>
      </c>
      <c r="E1226" s="106" t="s">
        <v>3415</v>
      </c>
      <c r="F1226" s="107" t="s">
        <v>4610</v>
      </c>
      <c r="G1226" s="106"/>
      <c r="H1226" s="106"/>
      <c r="I1226" s="108">
        <v>43833</v>
      </c>
      <c r="J1226" s="102">
        <v>100</v>
      </c>
      <c r="K1226" s="109">
        <v>16.02</v>
      </c>
    </row>
    <row r="1227" spans="1:11" x14ac:dyDescent="0.25">
      <c r="A1227" s="102">
        <v>1230</v>
      </c>
      <c r="B1227" s="103">
        <v>43836</v>
      </c>
      <c r="C1227" s="104" t="s">
        <v>4600</v>
      </c>
      <c r="D1227" s="105" t="s">
        <v>4601</v>
      </c>
      <c r="E1227" s="106" t="s">
        <v>3417</v>
      </c>
      <c r="F1227" s="107" t="s">
        <v>4611</v>
      </c>
      <c r="G1227" s="106"/>
      <c r="H1227" s="106"/>
      <c r="I1227" s="108">
        <v>43833</v>
      </c>
      <c r="J1227" s="102">
        <v>250</v>
      </c>
      <c r="K1227" s="109">
        <v>14.7</v>
      </c>
    </row>
    <row r="1228" spans="1:11" x14ac:dyDescent="0.25">
      <c r="A1228" s="102">
        <v>1231</v>
      </c>
      <c r="B1228" s="103">
        <v>43836</v>
      </c>
      <c r="C1228" s="104" t="s">
        <v>4600</v>
      </c>
      <c r="D1228" s="105" t="s">
        <v>4601</v>
      </c>
      <c r="E1228" s="106" t="s">
        <v>3419</v>
      </c>
      <c r="F1228" s="107" t="s">
        <v>4612</v>
      </c>
      <c r="G1228" s="106"/>
      <c r="H1228" s="106"/>
      <c r="I1228" s="108">
        <v>43833</v>
      </c>
      <c r="J1228" s="102">
        <v>102</v>
      </c>
      <c r="K1228" s="109">
        <v>15.19</v>
      </c>
    </row>
    <row r="1229" spans="1:11" x14ac:dyDescent="0.25">
      <c r="A1229" s="102">
        <v>1232</v>
      </c>
      <c r="B1229" s="103">
        <v>43836</v>
      </c>
      <c r="C1229" s="104" t="s">
        <v>4600</v>
      </c>
      <c r="D1229" s="105" t="s">
        <v>4601</v>
      </c>
      <c r="E1229" s="106" t="s">
        <v>3421</v>
      </c>
      <c r="F1229" s="107" t="s">
        <v>3422</v>
      </c>
      <c r="G1229" s="106"/>
      <c r="H1229" s="106"/>
      <c r="I1229" s="108">
        <v>43982</v>
      </c>
      <c r="J1229" s="102">
        <v>23</v>
      </c>
      <c r="K1229" s="109">
        <v>6.2</v>
      </c>
    </row>
    <row r="1230" spans="1:11" x14ac:dyDescent="0.25">
      <c r="A1230" s="102">
        <v>1233</v>
      </c>
      <c r="B1230" s="103">
        <v>43836</v>
      </c>
      <c r="C1230" s="104" t="s">
        <v>4600</v>
      </c>
      <c r="D1230" s="105" t="s">
        <v>4601</v>
      </c>
      <c r="E1230" s="106" t="s">
        <v>3421</v>
      </c>
      <c r="F1230" s="107" t="s">
        <v>3422</v>
      </c>
      <c r="G1230" s="106"/>
      <c r="H1230" s="106"/>
      <c r="I1230" s="108">
        <v>43997</v>
      </c>
      <c r="J1230" s="102">
        <v>71</v>
      </c>
      <c r="K1230" s="109">
        <v>6.2</v>
      </c>
    </row>
    <row r="1231" spans="1:11" x14ac:dyDescent="0.25">
      <c r="A1231" s="102">
        <v>1234</v>
      </c>
      <c r="B1231" s="103">
        <v>43836</v>
      </c>
      <c r="C1231" s="104" t="s">
        <v>4600</v>
      </c>
      <c r="D1231" s="105" t="s">
        <v>4601</v>
      </c>
      <c r="E1231" s="106" t="s">
        <v>3423</v>
      </c>
      <c r="F1231" s="107" t="s">
        <v>4613</v>
      </c>
      <c r="G1231" s="106"/>
      <c r="H1231" s="106"/>
      <c r="I1231" s="108">
        <v>43833</v>
      </c>
      <c r="J1231" s="102">
        <v>200</v>
      </c>
      <c r="K1231" s="109">
        <v>6.32</v>
      </c>
    </row>
    <row r="1232" spans="1:11" x14ac:dyDescent="0.25">
      <c r="A1232" s="102">
        <v>1235</v>
      </c>
      <c r="B1232" s="103">
        <v>43836</v>
      </c>
      <c r="C1232" s="104" t="s">
        <v>4600</v>
      </c>
      <c r="D1232" s="105" t="s">
        <v>4601</v>
      </c>
      <c r="E1232" s="106" t="s">
        <v>3425</v>
      </c>
      <c r="F1232" s="107" t="s">
        <v>3426</v>
      </c>
      <c r="G1232" s="106"/>
      <c r="H1232" s="106"/>
      <c r="I1232" s="108">
        <v>43997</v>
      </c>
      <c r="J1232" s="102">
        <v>27</v>
      </c>
      <c r="K1232" s="109">
        <v>6.2</v>
      </c>
    </row>
    <row r="1233" spans="1:11" x14ac:dyDescent="0.25">
      <c r="A1233" s="102">
        <v>1236</v>
      </c>
      <c r="B1233" s="103">
        <v>43836</v>
      </c>
      <c r="C1233" s="104" t="s">
        <v>4600</v>
      </c>
      <c r="D1233" s="105" t="s">
        <v>4601</v>
      </c>
      <c r="E1233" s="106" t="s">
        <v>3425</v>
      </c>
      <c r="F1233" s="107" t="s">
        <v>3426</v>
      </c>
      <c r="G1233" s="106"/>
      <c r="H1233" s="106"/>
      <c r="I1233" s="108">
        <v>43952</v>
      </c>
      <c r="J1233" s="102">
        <v>19</v>
      </c>
      <c r="K1233" s="109">
        <v>6.2</v>
      </c>
    </row>
    <row r="1234" spans="1:11" x14ac:dyDescent="0.25">
      <c r="A1234" s="102">
        <v>1237</v>
      </c>
      <c r="B1234" s="103">
        <v>43836</v>
      </c>
      <c r="C1234" s="104" t="s">
        <v>4600</v>
      </c>
      <c r="D1234" s="105" t="s">
        <v>4601</v>
      </c>
      <c r="E1234" s="106" t="s">
        <v>3431</v>
      </c>
      <c r="F1234" s="107" t="s">
        <v>3432</v>
      </c>
      <c r="G1234" s="106"/>
      <c r="H1234" s="106"/>
      <c r="I1234" s="108">
        <v>43997</v>
      </c>
      <c r="J1234" s="102">
        <v>54</v>
      </c>
      <c r="K1234" s="109">
        <v>6.2</v>
      </c>
    </row>
    <row r="1235" spans="1:11" x14ac:dyDescent="0.25">
      <c r="A1235" s="102">
        <v>1238</v>
      </c>
      <c r="B1235" s="103">
        <v>43836</v>
      </c>
      <c r="C1235" s="104" t="s">
        <v>4600</v>
      </c>
      <c r="D1235" s="105" t="s">
        <v>4601</v>
      </c>
      <c r="E1235" s="106" t="s">
        <v>3431</v>
      </c>
      <c r="F1235" s="107" t="s">
        <v>3432</v>
      </c>
      <c r="G1235" s="106"/>
      <c r="H1235" s="106"/>
      <c r="I1235" s="108">
        <v>43982</v>
      </c>
      <c r="J1235" s="102">
        <v>15</v>
      </c>
      <c r="K1235" s="109">
        <v>6.2</v>
      </c>
    </row>
    <row r="1236" spans="1:11" x14ac:dyDescent="0.25">
      <c r="A1236" s="102">
        <v>1239</v>
      </c>
      <c r="B1236" s="103">
        <v>43836</v>
      </c>
      <c r="C1236" s="104" t="s">
        <v>4600</v>
      </c>
      <c r="D1236" s="105" t="s">
        <v>4601</v>
      </c>
      <c r="E1236" s="106" t="s">
        <v>3435</v>
      </c>
      <c r="F1236" s="107" t="s">
        <v>4614</v>
      </c>
      <c r="G1236" s="106"/>
      <c r="H1236" s="106"/>
      <c r="I1236" s="108">
        <v>43833</v>
      </c>
      <c r="J1236" s="102">
        <v>100</v>
      </c>
      <c r="K1236" s="109">
        <v>9.3699999999999992</v>
      </c>
    </row>
    <row r="1237" spans="1:11" x14ac:dyDescent="0.25">
      <c r="A1237" s="102">
        <v>1240</v>
      </c>
      <c r="B1237" s="103">
        <v>43836</v>
      </c>
      <c r="C1237" s="104" t="s">
        <v>4600</v>
      </c>
      <c r="D1237" s="105" t="s">
        <v>4601</v>
      </c>
      <c r="E1237" s="106" t="s">
        <v>3437</v>
      </c>
      <c r="F1237" s="107" t="s">
        <v>3438</v>
      </c>
      <c r="G1237" s="106"/>
      <c r="H1237" s="106"/>
      <c r="I1237" s="108">
        <v>44166</v>
      </c>
      <c r="J1237" s="102">
        <v>28</v>
      </c>
      <c r="K1237" s="109">
        <v>0</v>
      </c>
    </row>
    <row r="1238" spans="1:11" x14ac:dyDescent="0.25">
      <c r="A1238" s="102">
        <v>1241</v>
      </c>
      <c r="B1238" s="103">
        <v>43836</v>
      </c>
      <c r="C1238" s="104" t="s">
        <v>4600</v>
      </c>
      <c r="D1238" s="105" t="s">
        <v>4601</v>
      </c>
      <c r="E1238" s="106" t="s">
        <v>3437</v>
      </c>
      <c r="F1238" s="107" t="s">
        <v>3438</v>
      </c>
      <c r="G1238" s="106"/>
      <c r="H1238" s="106"/>
      <c r="I1238" s="108">
        <v>44346</v>
      </c>
      <c r="J1238" s="102">
        <v>20</v>
      </c>
      <c r="K1238" s="109">
        <v>0</v>
      </c>
    </row>
    <row r="1239" spans="1:11" x14ac:dyDescent="0.25">
      <c r="A1239" s="102">
        <v>1242</v>
      </c>
      <c r="B1239" s="103">
        <v>43836</v>
      </c>
      <c r="C1239" s="104" t="s">
        <v>4600</v>
      </c>
      <c r="D1239" s="105" t="s">
        <v>4601</v>
      </c>
      <c r="E1239" s="106" t="s">
        <v>3437</v>
      </c>
      <c r="F1239" s="107" t="s">
        <v>3438</v>
      </c>
      <c r="G1239" s="106"/>
      <c r="H1239" s="106"/>
      <c r="I1239" s="108">
        <v>44346</v>
      </c>
      <c r="J1239" s="102">
        <v>9</v>
      </c>
      <c r="K1239" s="109">
        <v>0</v>
      </c>
    </row>
    <row r="1240" spans="1:11" x14ac:dyDescent="0.25">
      <c r="A1240" s="102">
        <v>1243</v>
      </c>
      <c r="B1240" s="103">
        <v>43836</v>
      </c>
      <c r="C1240" s="104" t="s">
        <v>4600</v>
      </c>
      <c r="D1240" s="105" t="s">
        <v>4601</v>
      </c>
      <c r="E1240" s="106" t="s">
        <v>3439</v>
      </c>
      <c r="F1240" s="107" t="s">
        <v>3440</v>
      </c>
      <c r="G1240" s="106"/>
      <c r="H1240" s="106"/>
      <c r="I1240" s="108">
        <v>43983</v>
      </c>
      <c r="J1240" s="102">
        <v>23</v>
      </c>
      <c r="K1240" s="109">
        <v>0</v>
      </c>
    </row>
    <row r="1241" spans="1:11" x14ac:dyDescent="0.25">
      <c r="A1241" s="102">
        <v>1244</v>
      </c>
      <c r="B1241" s="103">
        <v>43836</v>
      </c>
      <c r="C1241" s="104" t="s">
        <v>4600</v>
      </c>
      <c r="D1241" s="105" t="s">
        <v>4601</v>
      </c>
      <c r="E1241" s="106" t="s">
        <v>3441</v>
      </c>
      <c r="F1241" s="107" t="s">
        <v>3442</v>
      </c>
      <c r="G1241" s="106"/>
      <c r="H1241" s="106"/>
      <c r="I1241" s="108">
        <v>43983</v>
      </c>
      <c r="J1241" s="102">
        <v>12</v>
      </c>
      <c r="K1241" s="109">
        <v>0</v>
      </c>
    </row>
    <row r="1242" spans="1:11" x14ac:dyDescent="0.25">
      <c r="A1242" s="102">
        <v>1245</v>
      </c>
      <c r="B1242" s="103">
        <v>43836</v>
      </c>
      <c r="C1242" s="104" t="s">
        <v>4600</v>
      </c>
      <c r="D1242" s="105" t="s">
        <v>4601</v>
      </c>
      <c r="E1242" s="106" t="s">
        <v>3443</v>
      </c>
      <c r="F1242" s="107" t="s">
        <v>3444</v>
      </c>
      <c r="G1242" s="106"/>
      <c r="H1242" s="106"/>
      <c r="I1242" s="108">
        <v>44286</v>
      </c>
      <c r="J1242" s="102">
        <v>12</v>
      </c>
      <c r="K1242" s="109">
        <v>0</v>
      </c>
    </row>
    <row r="1243" spans="1:11" x14ac:dyDescent="0.25">
      <c r="A1243" s="102">
        <v>1246</v>
      </c>
      <c r="B1243" s="103">
        <v>43836</v>
      </c>
      <c r="C1243" s="104" t="s">
        <v>4600</v>
      </c>
      <c r="D1243" s="105" t="s">
        <v>4601</v>
      </c>
      <c r="E1243" s="106" t="s">
        <v>3445</v>
      </c>
      <c r="F1243" s="107" t="s">
        <v>3446</v>
      </c>
      <c r="G1243" s="106"/>
      <c r="H1243" s="106"/>
      <c r="I1243" s="108">
        <v>44561</v>
      </c>
      <c r="J1243" s="102">
        <v>17</v>
      </c>
      <c r="K1243" s="109">
        <v>0</v>
      </c>
    </row>
    <row r="1244" spans="1:11" x14ac:dyDescent="0.25">
      <c r="A1244" s="102">
        <v>1247</v>
      </c>
      <c r="B1244" s="103">
        <v>43836</v>
      </c>
      <c r="C1244" s="104" t="s">
        <v>4600</v>
      </c>
      <c r="D1244" s="105" t="s">
        <v>4601</v>
      </c>
      <c r="E1244" s="106" t="s">
        <v>3449</v>
      </c>
      <c r="F1244" s="107" t="s">
        <v>3450</v>
      </c>
      <c r="G1244" s="106"/>
      <c r="H1244" s="106"/>
      <c r="I1244" s="108">
        <v>44561</v>
      </c>
      <c r="J1244" s="102">
        <v>6</v>
      </c>
      <c r="K1244" s="109">
        <v>1</v>
      </c>
    </row>
    <row r="1245" spans="1:11" x14ac:dyDescent="0.25">
      <c r="A1245" s="102">
        <v>1248</v>
      </c>
      <c r="B1245" s="103">
        <v>43836</v>
      </c>
      <c r="C1245" s="104" t="s">
        <v>4600</v>
      </c>
      <c r="D1245" s="105" t="s">
        <v>4601</v>
      </c>
      <c r="E1245" s="106" t="s">
        <v>3451</v>
      </c>
      <c r="F1245" s="107" t="s">
        <v>3452</v>
      </c>
      <c r="G1245" s="106"/>
      <c r="H1245" s="106"/>
      <c r="I1245" s="108">
        <v>44136</v>
      </c>
      <c r="J1245" s="102">
        <v>3</v>
      </c>
      <c r="K1245" s="109">
        <v>0</v>
      </c>
    </row>
    <row r="1246" spans="1:11" x14ac:dyDescent="0.25">
      <c r="A1246" s="102">
        <v>1249</v>
      </c>
      <c r="B1246" s="103">
        <v>43836</v>
      </c>
      <c r="C1246" s="104" t="s">
        <v>4600</v>
      </c>
      <c r="D1246" s="105" t="s">
        <v>4601</v>
      </c>
      <c r="E1246" s="106" t="s">
        <v>3453</v>
      </c>
      <c r="F1246" s="107" t="s">
        <v>3454</v>
      </c>
      <c r="G1246" s="106"/>
      <c r="H1246" s="106"/>
      <c r="I1246" s="108">
        <v>44326</v>
      </c>
      <c r="J1246" s="102">
        <v>10.33</v>
      </c>
      <c r="K1246" s="109">
        <v>0</v>
      </c>
    </row>
    <row r="1247" spans="1:11" x14ac:dyDescent="0.25">
      <c r="A1247" s="102">
        <v>1250</v>
      </c>
      <c r="B1247" s="103">
        <v>43836</v>
      </c>
      <c r="C1247" s="104" t="s">
        <v>4600</v>
      </c>
      <c r="D1247" s="105" t="s">
        <v>4601</v>
      </c>
      <c r="E1247" s="106" t="s">
        <v>3455</v>
      </c>
      <c r="F1247" s="107" t="s">
        <v>3456</v>
      </c>
      <c r="G1247" s="106"/>
      <c r="H1247" s="106"/>
      <c r="I1247" s="108">
        <v>44326</v>
      </c>
      <c r="J1247" s="102">
        <v>5</v>
      </c>
      <c r="K1247" s="109">
        <v>0</v>
      </c>
    </row>
    <row r="1248" spans="1:11" x14ac:dyDescent="0.25">
      <c r="A1248" s="102">
        <v>1251</v>
      </c>
      <c r="B1248" s="103">
        <v>43836</v>
      </c>
      <c r="C1248" s="104" t="s">
        <v>4600</v>
      </c>
      <c r="D1248" s="105" t="s">
        <v>4601</v>
      </c>
      <c r="E1248" s="106" t="s">
        <v>3457</v>
      </c>
      <c r="F1248" s="107" t="s">
        <v>3458</v>
      </c>
      <c r="G1248" s="106"/>
      <c r="H1248" s="106"/>
      <c r="I1248" s="108">
        <v>43849</v>
      </c>
      <c r="J1248" s="102">
        <v>23</v>
      </c>
      <c r="K1248" s="109">
        <v>0</v>
      </c>
    </row>
    <row r="1249" spans="1:11" x14ac:dyDescent="0.25">
      <c r="A1249" s="102">
        <v>1252</v>
      </c>
      <c r="B1249" s="103">
        <v>43836</v>
      </c>
      <c r="C1249" s="104" t="s">
        <v>4600</v>
      </c>
      <c r="D1249" s="105" t="s">
        <v>4601</v>
      </c>
      <c r="E1249" s="106" t="s">
        <v>3457</v>
      </c>
      <c r="F1249" s="107" t="s">
        <v>3458</v>
      </c>
      <c r="G1249" s="106"/>
      <c r="H1249" s="106"/>
      <c r="I1249" s="108">
        <v>43861</v>
      </c>
      <c r="J1249" s="102">
        <v>12</v>
      </c>
      <c r="K1249" s="109">
        <v>1</v>
      </c>
    </row>
    <row r="1250" spans="1:11" x14ac:dyDescent="0.25">
      <c r="A1250" s="102">
        <v>1253</v>
      </c>
      <c r="B1250" s="103">
        <v>43836</v>
      </c>
      <c r="C1250" s="104" t="s">
        <v>4600</v>
      </c>
      <c r="D1250" s="105" t="s">
        <v>4601</v>
      </c>
      <c r="E1250" s="106" t="s">
        <v>3459</v>
      </c>
      <c r="F1250" s="107" t="s">
        <v>3460</v>
      </c>
      <c r="G1250" s="106"/>
      <c r="H1250" s="106"/>
      <c r="I1250" s="108">
        <v>44317</v>
      </c>
      <c r="J1250" s="102">
        <v>67</v>
      </c>
      <c r="K1250" s="109">
        <v>0</v>
      </c>
    </row>
    <row r="1251" spans="1:11" x14ac:dyDescent="0.25">
      <c r="A1251" s="102">
        <v>1254</v>
      </c>
      <c r="B1251" s="103">
        <v>43836</v>
      </c>
      <c r="C1251" s="104" t="s">
        <v>4600</v>
      </c>
      <c r="D1251" s="105" t="s">
        <v>4601</v>
      </c>
      <c r="E1251" s="106" t="s">
        <v>3459</v>
      </c>
      <c r="F1251" s="107" t="s">
        <v>3460</v>
      </c>
      <c r="G1251" s="106"/>
      <c r="H1251" s="106"/>
      <c r="I1251" s="108">
        <v>44346</v>
      </c>
      <c r="J1251" s="102">
        <v>7</v>
      </c>
      <c r="K1251" s="109">
        <v>0</v>
      </c>
    </row>
    <row r="1252" spans="1:11" x14ac:dyDescent="0.25">
      <c r="A1252" s="102">
        <v>1255</v>
      </c>
      <c r="B1252" s="103">
        <v>43836</v>
      </c>
      <c r="C1252" s="104" t="s">
        <v>4600</v>
      </c>
      <c r="D1252" s="105" t="s">
        <v>4601</v>
      </c>
      <c r="E1252" s="106" t="s">
        <v>3461</v>
      </c>
      <c r="F1252" s="107" t="s">
        <v>3462</v>
      </c>
      <c r="G1252" s="106"/>
      <c r="H1252" s="106"/>
      <c r="I1252" s="108">
        <v>43857</v>
      </c>
      <c r="J1252" s="102">
        <v>2</v>
      </c>
      <c r="K1252" s="109">
        <v>0</v>
      </c>
    </row>
    <row r="1253" spans="1:11" x14ac:dyDescent="0.25">
      <c r="A1253" s="102">
        <v>1256</v>
      </c>
      <c r="B1253" s="103">
        <v>43836</v>
      </c>
      <c r="C1253" s="104" t="s">
        <v>4600</v>
      </c>
      <c r="D1253" s="105" t="s">
        <v>4601</v>
      </c>
      <c r="E1253" s="106" t="s">
        <v>3463</v>
      </c>
      <c r="F1253" s="107" t="s">
        <v>3464</v>
      </c>
      <c r="G1253" s="106"/>
      <c r="H1253" s="106"/>
      <c r="I1253" s="108">
        <v>44227</v>
      </c>
      <c r="J1253" s="102">
        <v>15</v>
      </c>
      <c r="K1253" s="109">
        <v>0</v>
      </c>
    </row>
    <row r="1254" spans="1:11" x14ac:dyDescent="0.25">
      <c r="A1254" s="102">
        <v>1257</v>
      </c>
      <c r="B1254" s="103">
        <v>43836</v>
      </c>
      <c r="C1254" s="104" t="s">
        <v>4600</v>
      </c>
      <c r="D1254" s="105" t="s">
        <v>4601</v>
      </c>
      <c r="E1254" s="106" t="s">
        <v>3465</v>
      </c>
      <c r="F1254" s="107" t="s">
        <v>3466</v>
      </c>
      <c r="G1254" s="106"/>
      <c r="H1254" s="106"/>
      <c r="I1254" s="108">
        <v>44346</v>
      </c>
      <c r="J1254" s="102">
        <v>13</v>
      </c>
      <c r="K1254" s="109">
        <v>0</v>
      </c>
    </row>
    <row r="1255" spans="1:11" x14ac:dyDescent="0.25">
      <c r="A1255" s="102">
        <v>1258</v>
      </c>
      <c r="B1255" s="103">
        <v>43836</v>
      </c>
      <c r="C1255" s="104" t="s">
        <v>4600</v>
      </c>
      <c r="D1255" s="105" t="s">
        <v>4601</v>
      </c>
      <c r="E1255" s="106" t="s">
        <v>3467</v>
      </c>
      <c r="F1255" s="107" t="s">
        <v>3468</v>
      </c>
      <c r="G1255" s="106"/>
      <c r="H1255" s="106"/>
      <c r="I1255" s="108">
        <v>44326</v>
      </c>
      <c r="J1255" s="102">
        <v>10.33</v>
      </c>
      <c r="K1255" s="109">
        <v>1</v>
      </c>
    </row>
    <row r="1256" spans="1:11" x14ac:dyDescent="0.25">
      <c r="A1256" s="102">
        <v>1259</v>
      </c>
      <c r="B1256" s="103">
        <v>43836</v>
      </c>
      <c r="C1256" s="104" t="s">
        <v>4600</v>
      </c>
      <c r="D1256" s="105" t="s">
        <v>4601</v>
      </c>
      <c r="E1256" s="106" t="s">
        <v>3473</v>
      </c>
      <c r="F1256" s="107" t="s">
        <v>3474</v>
      </c>
      <c r="G1256" s="106"/>
      <c r="H1256" s="106"/>
      <c r="I1256" s="108">
        <v>44105</v>
      </c>
      <c r="J1256" s="102">
        <v>2</v>
      </c>
      <c r="K1256" s="109">
        <v>1.55</v>
      </c>
    </row>
    <row r="1257" spans="1:11" x14ac:dyDescent="0.25">
      <c r="A1257" s="102">
        <v>1260</v>
      </c>
      <c r="B1257" s="103">
        <v>43836</v>
      </c>
      <c r="C1257" s="104" t="s">
        <v>4600</v>
      </c>
      <c r="D1257" s="105" t="s">
        <v>4601</v>
      </c>
      <c r="E1257" s="106" t="s">
        <v>3481</v>
      </c>
      <c r="F1257" s="107" t="s">
        <v>3482</v>
      </c>
      <c r="G1257" s="106"/>
      <c r="H1257" s="106"/>
      <c r="I1257" s="108">
        <v>44043</v>
      </c>
      <c r="J1257" s="102">
        <v>38</v>
      </c>
      <c r="K1257" s="109">
        <v>0</v>
      </c>
    </row>
    <row r="1258" spans="1:11" x14ac:dyDescent="0.25">
      <c r="A1258" s="102">
        <v>1261</v>
      </c>
      <c r="B1258" s="103">
        <v>43836</v>
      </c>
      <c r="C1258" s="104" t="s">
        <v>4600</v>
      </c>
      <c r="D1258" s="105" t="s">
        <v>4601</v>
      </c>
      <c r="E1258" s="106" t="s">
        <v>3509</v>
      </c>
      <c r="F1258" s="107" t="s">
        <v>3510</v>
      </c>
      <c r="G1258" s="106"/>
      <c r="H1258" s="106"/>
      <c r="I1258" s="108">
        <v>44226</v>
      </c>
      <c r="J1258" s="102">
        <v>8</v>
      </c>
      <c r="K1258" s="109">
        <v>25.77</v>
      </c>
    </row>
    <row r="1259" spans="1:11" x14ac:dyDescent="0.25">
      <c r="A1259" s="102">
        <v>1262</v>
      </c>
      <c r="B1259" s="103">
        <v>43836</v>
      </c>
      <c r="C1259" s="104" t="s">
        <v>4600</v>
      </c>
      <c r="D1259" s="105" t="s">
        <v>4601</v>
      </c>
      <c r="E1259" s="106" t="s">
        <v>3509</v>
      </c>
      <c r="F1259" s="107" t="s">
        <v>3510</v>
      </c>
      <c r="G1259" s="106"/>
      <c r="H1259" s="106"/>
      <c r="I1259" s="108">
        <v>43833</v>
      </c>
      <c r="J1259" s="102">
        <v>250</v>
      </c>
      <c r="K1259" s="109">
        <v>25.77</v>
      </c>
    </row>
    <row r="1260" spans="1:11" x14ac:dyDescent="0.25">
      <c r="A1260" s="102">
        <v>1263</v>
      </c>
      <c r="B1260" s="103">
        <v>43836</v>
      </c>
      <c r="C1260" s="104" t="s">
        <v>4600</v>
      </c>
      <c r="D1260" s="105" t="s">
        <v>4601</v>
      </c>
      <c r="E1260" s="106" t="s">
        <v>3511</v>
      </c>
      <c r="F1260" s="107" t="s">
        <v>3512</v>
      </c>
      <c r="G1260" s="106"/>
      <c r="H1260" s="106"/>
      <c r="I1260" s="108">
        <v>43833</v>
      </c>
      <c r="J1260" s="102">
        <v>245</v>
      </c>
      <c r="K1260" s="109">
        <v>17.66</v>
      </c>
    </row>
    <row r="1261" spans="1:11" x14ac:dyDescent="0.25">
      <c r="A1261" s="102">
        <v>1264</v>
      </c>
      <c r="B1261" s="103">
        <v>43836</v>
      </c>
      <c r="C1261" s="104" t="s">
        <v>4600</v>
      </c>
      <c r="D1261" s="105" t="s">
        <v>4601</v>
      </c>
      <c r="E1261" s="106" t="s">
        <v>3513</v>
      </c>
      <c r="F1261" s="107" t="s">
        <v>3514</v>
      </c>
      <c r="G1261" s="106"/>
      <c r="H1261" s="106"/>
      <c r="I1261" s="108">
        <v>43833</v>
      </c>
      <c r="J1261" s="102">
        <v>245</v>
      </c>
      <c r="K1261" s="109">
        <v>22.91</v>
      </c>
    </row>
    <row r="1262" spans="1:11" x14ac:dyDescent="0.25">
      <c r="A1262" s="102">
        <v>1265</v>
      </c>
      <c r="B1262" s="103">
        <v>43836</v>
      </c>
      <c r="C1262" s="104" t="s">
        <v>4600</v>
      </c>
      <c r="D1262" s="105" t="s">
        <v>4601</v>
      </c>
      <c r="E1262" s="106" t="s">
        <v>3515</v>
      </c>
      <c r="F1262" s="107" t="s">
        <v>3516</v>
      </c>
      <c r="G1262" s="106"/>
      <c r="H1262" s="106"/>
      <c r="I1262" s="108">
        <v>44255</v>
      </c>
      <c r="J1262" s="102">
        <v>21</v>
      </c>
      <c r="K1262" s="109">
        <v>1</v>
      </c>
    </row>
    <row r="1263" spans="1:11" x14ac:dyDescent="0.25">
      <c r="A1263" s="102">
        <v>1266</v>
      </c>
      <c r="B1263" s="103">
        <v>43836</v>
      </c>
      <c r="C1263" s="104" t="s">
        <v>4600</v>
      </c>
      <c r="D1263" s="105" t="s">
        <v>4601</v>
      </c>
      <c r="E1263" s="106" t="s">
        <v>3515</v>
      </c>
      <c r="F1263" s="107" t="s">
        <v>3516</v>
      </c>
      <c r="G1263" s="106"/>
      <c r="H1263" s="106"/>
      <c r="I1263" s="108">
        <v>44255</v>
      </c>
      <c r="J1263" s="102">
        <v>77</v>
      </c>
      <c r="K1263" s="109">
        <v>1</v>
      </c>
    </row>
    <row r="1264" spans="1:11" x14ac:dyDescent="0.25">
      <c r="A1264" s="102">
        <v>1267</v>
      </c>
      <c r="B1264" s="103">
        <v>43836</v>
      </c>
      <c r="C1264" s="104" t="s">
        <v>4600</v>
      </c>
      <c r="D1264" s="105" t="s">
        <v>4601</v>
      </c>
      <c r="E1264" s="106" t="s">
        <v>3517</v>
      </c>
      <c r="F1264" s="107" t="s">
        <v>3518</v>
      </c>
      <c r="G1264" s="106"/>
      <c r="H1264" s="106"/>
      <c r="I1264" s="108">
        <v>44285</v>
      </c>
      <c r="J1264" s="102">
        <v>16</v>
      </c>
      <c r="K1264" s="109">
        <v>0</v>
      </c>
    </row>
    <row r="1265" spans="1:11" x14ac:dyDescent="0.25">
      <c r="A1265" s="102">
        <v>1268</v>
      </c>
      <c r="B1265" s="103">
        <v>43836</v>
      </c>
      <c r="C1265" s="104" t="s">
        <v>4600</v>
      </c>
      <c r="D1265" s="105" t="s">
        <v>4601</v>
      </c>
      <c r="E1265" s="106" t="s">
        <v>3519</v>
      </c>
      <c r="F1265" s="107" t="s">
        <v>3520</v>
      </c>
      <c r="G1265" s="106"/>
      <c r="H1265" s="106"/>
      <c r="I1265" s="108">
        <v>44228</v>
      </c>
      <c r="J1265" s="102">
        <v>21</v>
      </c>
      <c r="K1265" s="109">
        <v>17.66</v>
      </c>
    </row>
    <row r="1266" spans="1:11" x14ac:dyDescent="0.25">
      <c r="A1266" s="102">
        <v>1269</v>
      </c>
      <c r="B1266" s="103">
        <v>43836</v>
      </c>
      <c r="C1266" s="104" t="s">
        <v>4600</v>
      </c>
      <c r="D1266" s="105" t="s">
        <v>4601</v>
      </c>
      <c r="E1266" s="106" t="s">
        <v>3519</v>
      </c>
      <c r="F1266" s="107" t="s">
        <v>3520</v>
      </c>
      <c r="G1266" s="106"/>
      <c r="H1266" s="106"/>
      <c r="I1266" s="108">
        <v>43833</v>
      </c>
      <c r="J1266" s="102">
        <v>255</v>
      </c>
      <c r="K1266" s="109">
        <v>17.66</v>
      </c>
    </row>
    <row r="1267" spans="1:11" x14ac:dyDescent="0.25">
      <c r="A1267" s="102">
        <v>1270</v>
      </c>
      <c r="B1267" s="103">
        <v>43836</v>
      </c>
      <c r="C1267" s="104" t="s">
        <v>4600</v>
      </c>
      <c r="D1267" s="105" t="s">
        <v>4601</v>
      </c>
      <c r="E1267" s="106" t="s">
        <v>3521</v>
      </c>
      <c r="F1267" s="107" t="s">
        <v>3522</v>
      </c>
      <c r="G1267" s="106"/>
      <c r="H1267" s="106"/>
      <c r="I1267" s="108">
        <v>44255</v>
      </c>
      <c r="J1267" s="102">
        <v>3</v>
      </c>
      <c r="K1267" s="109">
        <v>20.52</v>
      </c>
    </row>
    <row r="1268" spans="1:11" x14ac:dyDescent="0.25">
      <c r="A1268" s="102">
        <v>1271</v>
      </c>
      <c r="B1268" s="103">
        <v>43836</v>
      </c>
      <c r="C1268" s="104" t="s">
        <v>4600</v>
      </c>
      <c r="D1268" s="105" t="s">
        <v>4601</v>
      </c>
      <c r="E1268" s="106" t="s">
        <v>3521</v>
      </c>
      <c r="F1268" s="107" t="s">
        <v>3522</v>
      </c>
      <c r="G1268" s="106"/>
      <c r="H1268" s="106"/>
      <c r="I1268" s="108">
        <v>43833</v>
      </c>
      <c r="J1268" s="102">
        <v>85</v>
      </c>
      <c r="K1268" s="109">
        <v>20.52</v>
      </c>
    </row>
    <row r="1269" spans="1:11" x14ac:dyDescent="0.25">
      <c r="A1269" s="102">
        <v>1272</v>
      </c>
      <c r="B1269" s="103">
        <v>43836</v>
      </c>
      <c r="C1269" s="104" t="s">
        <v>4600</v>
      </c>
      <c r="D1269" s="105" t="s">
        <v>4601</v>
      </c>
      <c r="E1269" s="106" t="s">
        <v>3523</v>
      </c>
      <c r="F1269" s="107" t="s">
        <v>3524</v>
      </c>
      <c r="G1269" s="106"/>
      <c r="H1269" s="106"/>
      <c r="I1269" s="108">
        <v>43833</v>
      </c>
      <c r="J1269" s="102">
        <v>185</v>
      </c>
      <c r="K1269" s="109">
        <v>22.05</v>
      </c>
    </row>
    <row r="1270" spans="1:11" x14ac:dyDescent="0.25">
      <c r="A1270" s="102">
        <v>1273</v>
      </c>
      <c r="B1270" s="103">
        <v>43836</v>
      </c>
      <c r="C1270" s="104" t="s">
        <v>4600</v>
      </c>
      <c r="D1270" s="105" t="s">
        <v>4601</v>
      </c>
      <c r="E1270" s="106" t="s">
        <v>3525</v>
      </c>
      <c r="F1270" s="107" t="s">
        <v>3526</v>
      </c>
      <c r="G1270" s="106"/>
      <c r="H1270" s="106"/>
      <c r="I1270" s="108">
        <v>43833</v>
      </c>
      <c r="J1270" s="102">
        <v>33</v>
      </c>
      <c r="K1270" s="109">
        <v>22.53</v>
      </c>
    </row>
    <row r="1271" spans="1:11" x14ac:dyDescent="0.25">
      <c r="A1271" s="102">
        <v>1274</v>
      </c>
      <c r="B1271" s="103">
        <v>43836</v>
      </c>
      <c r="C1271" s="104" t="s">
        <v>4600</v>
      </c>
      <c r="D1271" s="105" t="s">
        <v>4601</v>
      </c>
      <c r="E1271" s="106" t="s">
        <v>3541</v>
      </c>
      <c r="F1271" s="107" t="s">
        <v>3542</v>
      </c>
      <c r="G1271" s="106"/>
      <c r="H1271" s="106"/>
      <c r="I1271" s="108">
        <v>44773</v>
      </c>
      <c r="J1271" s="102">
        <v>100</v>
      </c>
      <c r="K1271" s="109">
        <v>7.5</v>
      </c>
    </row>
    <row r="1272" spans="1:11" x14ac:dyDescent="0.25">
      <c r="A1272" s="102">
        <v>1275</v>
      </c>
      <c r="B1272" s="103">
        <v>43836</v>
      </c>
      <c r="C1272" s="104" t="s">
        <v>4600</v>
      </c>
      <c r="D1272" s="105" t="s">
        <v>4601</v>
      </c>
      <c r="E1272" s="106" t="s">
        <v>3545</v>
      </c>
      <c r="F1272" s="107" t="s">
        <v>3546</v>
      </c>
      <c r="G1272" s="106"/>
      <c r="H1272" s="106"/>
      <c r="I1272" s="108">
        <v>44449</v>
      </c>
      <c r="J1272" s="102">
        <v>4</v>
      </c>
      <c r="K1272" s="109">
        <v>0</v>
      </c>
    </row>
    <row r="1273" spans="1:11" x14ac:dyDescent="0.25">
      <c r="A1273" s="102">
        <v>1276</v>
      </c>
      <c r="B1273" s="103">
        <v>43836</v>
      </c>
      <c r="C1273" s="104" t="s">
        <v>4600</v>
      </c>
      <c r="D1273" s="105" t="s">
        <v>4601</v>
      </c>
      <c r="E1273" s="106" t="s">
        <v>3545</v>
      </c>
      <c r="F1273" s="107" t="s">
        <v>3546</v>
      </c>
      <c r="G1273" s="106"/>
      <c r="H1273" s="106"/>
      <c r="I1273" s="108">
        <v>44449</v>
      </c>
      <c r="J1273" s="102">
        <v>1.1000000000000001</v>
      </c>
      <c r="K1273" s="109">
        <v>0</v>
      </c>
    </row>
    <row r="1274" spans="1:11" x14ac:dyDescent="0.25">
      <c r="A1274" s="102">
        <v>1277</v>
      </c>
      <c r="B1274" s="103">
        <v>43836</v>
      </c>
      <c r="C1274" s="104" t="s">
        <v>4600</v>
      </c>
      <c r="D1274" s="105" t="s">
        <v>4601</v>
      </c>
      <c r="E1274" s="106" t="s">
        <v>3547</v>
      </c>
      <c r="F1274" s="107" t="s">
        <v>3548</v>
      </c>
      <c r="G1274" s="106"/>
      <c r="H1274" s="106"/>
      <c r="I1274" s="108">
        <v>44408</v>
      </c>
      <c r="J1274" s="102">
        <v>65</v>
      </c>
      <c r="K1274" s="109">
        <v>8.59</v>
      </c>
    </row>
    <row r="1275" spans="1:11" x14ac:dyDescent="0.25">
      <c r="A1275" s="102">
        <v>1278</v>
      </c>
      <c r="B1275" s="103">
        <v>43836</v>
      </c>
      <c r="C1275" s="104" t="s">
        <v>4600</v>
      </c>
      <c r="D1275" s="105" t="s">
        <v>4601</v>
      </c>
      <c r="E1275" s="106" t="s">
        <v>3547</v>
      </c>
      <c r="F1275" s="107" t="s">
        <v>3548</v>
      </c>
      <c r="G1275" s="106"/>
      <c r="H1275" s="106"/>
      <c r="I1275" s="108">
        <v>44377</v>
      </c>
      <c r="J1275" s="102">
        <v>25</v>
      </c>
      <c r="K1275" s="109">
        <v>8.59</v>
      </c>
    </row>
    <row r="1276" spans="1:11" x14ac:dyDescent="0.25">
      <c r="A1276" s="102">
        <v>1279</v>
      </c>
      <c r="B1276" s="103">
        <v>43836</v>
      </c>
      <c r="C1276" s="104" t="s">
        <v>4600</v>
      </c>
      <c r="D1276" s="105" t="s">
        <v>4601</v>
      </c>
      <c r="E1276" s="106" t="s">
        <v>3549</v>
      </c>
      <c r="F1276" s="107" t="s">
        <v>3550</v>
      </c>
      <c r="G1276" s="106"/>
      <c r="H1276" s="106"/>
      <c r="I1276" s="108">
        <v>44500</v>
      </c>
      <c r="J1276" s="102">
        <v>40</v>
      </c>
      <c r="K1276" s="109">
        <v>13.7</v>
      </c>
    </row>
    <row r="1277" spans="1:11" x14ac:dyDescent="0.25">
      <c r="A1277" s="102">
        <v>1280</v>
      </c>
      <c r="B1277" s="103">
        <v>43836</v>
      </c>
      <c r="C1277" s="104" t="s">
        <v>4600</v>
      </c>
      <c r="D1277" s="105" t="s">
        <v>4601</v>
      </c>
      <c r="E1277" s="106" t="s">
        <v>3551</v>
      </c>
      <c r="F1277" s="107" t="s">
        <v>3552</v>
      </c>
      <c r="G1277" s="106"/>
      <c r="H1277" s="106"/>
      <c r="I1277" s="108">
        <v>44469</v>
      </c>
      <c r="J1277" s="102">
        <v>11</v>
      </c>
      <c r="K1277" s="109">
        <v>6.4</v>
      </c>
    </row>
    <row r="1278" spans="1:11" x14ac:dyDescent="0.25">
      <c r="A1278" s="102">
        <v>1281</v>
      </c>
      <c r="B1278" s="103">
        <v>43836</v>
      </c>
      <c r="C1278" s="104" t="s">
        <v>4600</v>
      </c>
      <c r="D1278" s="105" t="s">
        <v>4601</v>
      </c>
      <c r="E1278" s="106" t="s">
        <v>3553</v>
      </c>
      <c r="F1278" s="107" t="s">
        <v>3554</v>
      </c>
      <c r="G1278" s="106"/>
      <c r="H1278" s="106"/>
      <c r="I1278" s="108">
        <v>44469</v>
      </c>
      <c r="J1278" s="102">
        <v>47</v>
      </c>
      <c r="K1278" s="109">
        <v>12.61</v>
      </c>
    </row>
    <row r="1279" spans="1:11" x14ac:dyDescent="0.25">
      <c r="A1279" s="102">
        <v>1282</v>
      </c>
      <c r="B1279" s="103">
        <v>43836</v>
      </c>
      <c r="C1279" s="104" t="s">
        <v>4600</v>
      </c>
      <c r="D1279" s="105" t="s">
        <v>4601</v>
      </c>
      <c r="E1279" s="106" t="s">
        <v>3553</v>
      </c>
      <c r="F1279" s="107" t="s">
        <v>3554</v>
      </c>
      <c r="G1279" s="106"/>
      <c r="H1279" s="106"/>
      <c r="I1279" s="108">
        <v>44500</v>
      </c>
      <c r="J1279" s="102">
        <v>40</v>
      </c>
      <c r="K1279" s="109">
        <v>12.61</v>
      </c>
    </row>
    <row r="1280" spans="1:11" x14ac:dyDescent="0.25">
      <c r="A1280" s="102">
        <v>1283</v>
      </c>
      <c r="B1280" s="103">
        <v>43836</v>
      </c>
      <c r="C1280" s="104" t="s">
        <v>4600</v>
      </c>
      <c r="D1280" s="105" t="s">
        <v>4601</v>
      </c>
      <c r="E1280" s="106" t="s">
        <v>3555</v>
      </c>
      <c r="F1280" s="107" t="s">
        <v>3556</v>
      </c>
      <c r="G1280" s="106"/>
      <c r="H1280" s="106"/>
      <c r="I1280" s="108">
        <v>44500</v>
      </c>
      <c r="J1280" s="102">
        <v>26</v>
      </c>
      <c r="K1280" s="109">
        <v>9.5</v>
      </c>
    </row>
    <row r="1281" spans="1:11" x14ac:dyDescent="0.25">
      <c r="A1281" s="102">
        <v>1284</v>
      </c>
      <c r="B1281" s="103">
        <v>43836</v>
      </c>
      <c r="C1281" s="104" t="s">
        <v>4600</v>
      </c>
      <c r="D1281" s="105" t="s">
        <v>4601</v>
      </c>
      <c r="E1281" s="106" t="s">
        <v>3555</v>
      </c>
      <c r="F1281" s="107" t="s">
        <v>3556</v>
      </c>
      <c r="G1281" s="106"/>
      <c r="H1281" s="106"/>
      <c r="I1281" s="108">
        <v>44469</v>
      </c>
      <c r="J1281" s="102">
        <v>126</v>
      </c>
      <c r="K1281" s="109">
        <v>9.5</v>
      </c>
    </row>
    <row r="1282" spans="1:11" x14ac:dyDescent="0.25">
      <c r="A1282" s="102">
        <v>1285</v>
      </c>
      <c r="B1282" s="103">
        <v>43836</v>
      </c>
      <c r="C1282" s="104" t="s">
        <v>4600</v>
      </c>
      <c r="D1282" s="105" t="s">
        <v>4601</v>
      </c>
      <c r="E1282" s="106" t="s">
        <v>3561</v>
      </c>
      <c r="F1282" s="107" t="s">
        <v>3562</v>
      </c>
      <c r="G1282" s="106"/>
      <c r="H1282" s="106"/>
      <c r="I1282" s="108">
        <v>44377</v>
      </c>
      <c r="J1282" s="102">
        <v>2</v>
      </c>
      <c r="K1282" s="109">
        <v>21.3</v>
      </c>
    </row>
    <row r="1283" spans="1:11" x14ac:dyDescent="0.25">
      <c r="A1283" s="102">
        <v>1286</v>
      </c>
      <c r="B1283" s="103">
        <v>43836</v>
      </c>
      <c r="C1283" s="104" t="s">
        <v>4600</v>
      </c>
      <c r="D1283" s="105" t="s">
        <v>4601</v>
      </c>
      <c r="E1283" s="106" t="s">
        <v>3565</v>
      </c>
      <c r="F1283" s="107" t="s">
        <v>3566</v>
      </c>
      <c r="G1283" s="106"/>
      <c r="H1283" s="106"/>
      <c r="I1283" s="108">
        <v>44470</v>
      </c>
      <c r="J1283" s="102">
        <v>27</v>
      </c>
      <c r="K1283" s="109">
        <v>10.4</v>
      </c>
    </row>
    <row r="1284" spans="1:11" x14ac:dyDescent="0.25">
      <c r="A1284" s="102">
        <v>1287</v>
      </c>
      <c r="B1284" s="103">
        <v>43836</v>
      </c>
      <c r="C1284" s="104" t="s">
        <v>4600</v>
      </c>
      <c r="D1284" s="105" t="s">
        <v>4601</v>
      </c>
      <c r="E1284" s="106" t="s">
        <v>3565</v>
      </c>
      <c r="F1284" s="107" t="s">
        <v>3566</v>
      </c>
      <c r="G1284" s="106"/>
      <c r="H1284" s="106"/>
      <c r="I1284" s="108">
        <v>44440</v>
      </c>
      <c r="J1284" s="102">
        <v>9</v>
      </c>
      <c r="K1284" s="109">
        <v>10.4</v>
      </c>
    </row>
    <row r="1285" spans="1:11" x14ac:dyDescent="0.25">
      <c r="A1285" s="102">
        <v>1288</v>
      </c>
      <c r="B1285" s="103">
        <v>43836</v>
      </c>
      <c r="C1285" s="104" t="s">
        <v>4600</v>
      </c>
      <c r="D1285" s="105" t="s">
        <v>4601</v>
      </c>
      <c r="E1285" s="106" t="s">
        <v>3565</v>
      </c>
      <c r="F1285" s="107" t="s">
        <v>3566</v>
      </c>
      <c r="G1285" s="106"/>
      <c r="H1285" s="106"/>
      <c r="I1285" s="108">
        <v>44469</v>
      </c>
      <c r="J1285" s="102">
        <v>33</v>
      </c>
      <c r="K1285" s="109">
        <v>10.4</v>
      </c>
    </row>
    <row r="1286" spans="1:11" x14ac:dyDescent="0.25">
      <c r="A1286" s="102">
        <v>1289</v>
      </c>
      <c r="B1286" s="103">
        <v>43836</v>
      </c>
      <c r="C1286" s="104" t="s">
        <v>4600</v>
      </c>
      <c r="D1286" s="105" t="s">
        <v>4601</v>
      </c>
      <c r="E1286" s="106" t="s">
        <v>3567</v>
      </c>
      <c r="F1286" s="107" t="s">
        <v>3568</v>
      </c>
      <c r="G1286" s="106"/>
      <c r="H1286" s="106"/>
      <c r="I1286" s="108">
        <v>44500</v>
      </c>
      <c r="J1286" s="102">
        <v>40</v>
      </c>
      <c r="K1286" s="109">
        <v>27.9</v>
      </c>
    </row>
    <row r="1287" spans="1:11" x14ac:dyDescent="0.25">
      <c r="A1287" s="102">
        <v>1290</v>
      </c>
      <c r="B1287" s="103">
        <v>43836</v>
      </c>
      <c r="C1287" s="104" t="s">
        <v>4600</v>
      </c>
      <c r="D1287" s="105" t="s">
        <v>4601</v>
      </c>
      <c r="E1287" s="106" t="s">
        <v>3569</v>
      </c>
      <c r="F1287" s="107" t="s">
        <v>3570</v>
      </c>
      <c r="G1287" s="106"/>
      <c r="H1287" s="106"/>
      <c r="I1287" s="108">
        <v>44490</v>
      </c>
      <c r="J1287" s="102">
        <v>15</v>
      </c>
      <c r="K1287" s="109">
        <v>18.95</v>
      </c>
    </row>
    <row r="1288" spans="1:11" x14ac:dyDescent="0.25">
      <c r="A1288" s="102">
        <v>1291</v>
      </c>
      <c r="B1288" s="103">
        <v>43836</v>
      </c>
      <c r="C1288" s="104" t="s">
        <v>4600</v>
      </c>
      <c r="D1288" s="105" t="s">
        <v>4601</v>
      </c>
      <c r="E1288" s="106" t="s">
        <v>3569</v>
      </c>
      <c r="F1288" s="107" t="s">
        <v>3570</v>
      </c>
      <c r="G1288" s="106"/>
      <c r="H1288" s="106"/>
      <c r="I1288" s="108">
        <v>44469</v>
      </c>
      <c r="J1288" s="102">
        <v>42</v>
      </c>
      <c r="K1288" s="109">
        <v>18.95</v>
      </c>
    </row>
    <row r="1289" spans="1:11" x14ac:dyDescent="0.25">
      <c r="A1289" s="102">
        <v>1292</v>
      </c>
      <c r="B1289" s="103">
        <v>43836</v>
      </c>
      <c r="C1289" s="104" t="s">
        <v>4600</v>
      </c>
      <c r="D1289" s="105" t="s">
        <v>4601</v>
      </c>
      <c r="E1289" s="106" t="s">
        <v>3571</v>
      </c>
      <c r="F1289" s="107" t="s">
        <v>3572</v>
      </c>
      <c r="G1289" s="106"/>
      <c r="H1289" s="106"/>
      <c r="I1289" s="108">
        <v>44469</v>
      </c>
      <c r="J1289" s="102">
        <v>13</v>
      </c>
      <c r="K1289" s="109">
        <v>9.4499999999999993</v>
      </c>
    </row>
    <row r="1290" spans="1:11" x14ac:dyDescent="0.25">
      <c r="A1290" s="102">
        <v>1293</v>
      </c>
      <c r="B1290" s="103">
        <v>43836</v>
      </c>
      <c r="C1290" s="104" t="s">
        <v>4600</v>
      </c>
      <c r="D1290" s="105" t="s">
        <v>4601</v>
      </c>
      <c r="E1290" s="106" t="s">
        <v>3573</v>
      </c>
      <c r="F1290" s="107" t="s">
        <v>3574</v>
      </c>
      <c r="G1290" s="106"/>
      <c r="H1290" s="106"/>
      <c r="I1290" s="108">
        <v>44500</v>
      </c>
      <c r="J1290" s="102">
        <v>40</v>
      </c>
      <c r="K1290" s="109">
        <v>9.5500000000000007</v>
      </c>
    </row>
    <row r="1291" spans="1:11" x14ac:dyDescent="0.25">
      <c r="A1291" s="102">
        <v>1294</v>
      </c>
      <c r="B1291" s="103">
        <v>43836</v>
      </c>
      <c r="C1291" s="104" t="s">
        <v>4600</v>
      </c>
      <c r="D1291" s="105" t="s">
        <v>4601</v>
      </c>
      <c r="E1291" s="106" t="s">
        <v>3575</v>
      </c>
      <c r="F1291" s="107" t="s">
        <v>3576</v>
      </c>
      <c r="G1291" s="106"/>
      <c r="H1291" s="106"/>
      <c r="I1291" s="108">
        <v>44439</v>
      </c>
      <c r="J1291" s="102">
        <v>4</v>
      </c>
      <c r="K1291" s="109">
        <v>25.65</v>
      </c>
    </row>
    <row r="1292" spans="1:11" x14ac:dyDescent="0.25">
      <c r="A1292" s="102">
        <v>1295</v>
      </c>
      <c r="B1292" s="103">
        <v>43836</v>
      </c>
      <c r="C1292" s="104" t="s">
        <v>4600</v>
      </c>
      <c r="D1292" s="105" t="s">
        <v>4601</v>
      </c>
      <c r="E1292" s="106" t="s">
        <v>3577</v>
      </c>
      <c r="F1292" s="107" t="s">
        <v>3578</v>
      </c>
      <c r="G1292" s="106"/>
      <c r="H1292" s="106"/>
      <c r="I1292" s="108">
        <v>44408</v>
      </c>
      <c r="J1292" s="102">
        <v>6</v>
      </c>
      <c r="K1292" s="109">
        <v>17.45</v>
      </c>
    </row>
    <row r="1293" spans="1:11" x14ac:dyDescent="0.25">
      <c r="A1293" s="102">
        <v>1296</v>
      </c>
      <c r="B1293" s="103">
        <v>43836</v>
      </c>
      <c r="C1293" s="104" t="s">
        <v>4600</v>
      </c>
      <c r="D1293" s="105" t="s">
        <v>4601</v>
      </c>
      <c r="E1293" s="106" t="s">
        <v>3577</v>
      </c>
      <c r="F1293" s="107" t="s">
        <v>3578</v>
      </c>
      <c r="G1293" s="106"/>
      <c r="H1293" s="106"/>
      <c r="I1293" s="108">
        <v>44469</v>
      </c>
      <c r="J1293" s="102">
        <v>63</v>
      </c>
      <c r="K1293" s="109">
        <v>17.45</v>
      </c>
    </row>
    <row r="1294" spans="1:11" x14ac:dyDescent="0.25">
      <c r="A1294" s="102">
        <v>1297</v>
      </c>
      <c r="B1294" s="103">
        <v>43836</v>
      </c>
      <c r="C1294" s="104" t="s">
        <v>4600</v>
      </c>
      <c r="D1294" s="105" t="s">
        <v>4601</v>
      </c>
      <c r="E1294" s="106" t="s">
        <v>3579</v>
      </c>
      <c r="F1294" s="107" t="s">
        <v>3580</v>
      </c>
      <c r="G1294" s="106"/>
      <c r="H1294" s="106"/>
      <c r="I1294" s="108">
        <v>44408</v>
      </c>
      <c r="J1294" s="102">
        <v>6</v>
      </c>
      <c r="K1294" s="109">
        <v>10.9</v>
      </c>
    </row>
    <row r="1295" spans="1:11" x14ac:dyDescent="0.25">
      <c r="A1295" s="102">
        <v>1298</v>
      </c>
      <c r="B1295" s="103">
        <v>43836</v>
      </c>
      <c r="C1295" s="104" t="s">
        <v>4600</v>
      </c>
      <c r="D1295" s="105" t="s">
        <v>4601</v>
      </c>
      <c r="E1295" s="106" t="s">
        <v>3579</v>
      </c>
      <c r="F1295" s="107" t="s">
        <v>3580</v>
      </c>
      <c r="G1295" s="106"/>
      <c r="H1295" s="106"/>
      <c r="I1295" s="108">
        <v>44408</v>
      </c>
      <c r="J1295" s="102">
        <v>19</v>
      </c>
      <c r="K1295" s="109">
        <v>10.9</v>
      </c>
    </row>
    <row r="1296" spans="1:11" x14ac:dyDescent="0.25">
      <c r="A1296" s="102">
        <v>1299</v>
      </c>
      <c r="B1296" s="103">
        <v>43836</v>
      </c>
      <c r="C1296" s="104" t="s">
        <v>4600</v>
      </c>
      <c r="D1296" s="105" t="s">
        <v>4601</v>
      </c>
      <c r="E1296" s="106" t="s">
        <v>3579</v>
      </c>
      <c r="F1296" s="107" t="s">
        <v>3580</v>
      </c>
      <c r="G1296" s="106"/>
      <c r="H1296" s="106"/>
      <c r="I1296" s="108">
        <v>44500</v>
      </c>
      <c r="J1296" s="102">
        <v>80</v>
      </c>
      <c r="K1296" s="109">
        <v>10.9</v>
      </c>
    </row>
    <row r="1297" spans="1:11" x14ac:dyDescent="0.25">
      <c r="A1297" s="102">
        <v>1300</v>
      </c>
      <c r="B1297" s="103">
        <v>43836</v>
      </c>
      <c r="C1297" s="104" t="s">
        <v>4600</v>
      </c>
      <c r="D1297" s="105" t="s">
        <v>4601</v>
      </c>
      <c r="E1297" s="106" t="s">
        <v>3581</v>
      </c>
      <c r="F1297" s="107" t="s">
        <v>3582</v>
      </c>
      <c r="G1297" s="106"/>
      <c r="H1297" s="106"/>
      <c r="I1297" s="108">
        <v>44470</v>
      </c>
      <c r="J1297" s="102">
        <v>10</v>
      </c>
      <c r="K1297" s="109">
        <v>12.75</v>
      </c>
    </row>
    <row r="1298" spans="1:11" x14ac:dyDescent="0.25">
      <c r="A1298" s="102">
        <v>1301</v>
      </c>
      <c r="B1298" s="103">
        <v>43836</v>
      </c>
      <c r="C1298" s="104" t="s">
        <v>4600</v>
      </c>
      <c r="D1298" s="105" t="s">
        <v>4601</v>
      </c>
      <c r="E1298" s="106" t="s">
        <v>3581</v>
      </c>
      <c r="F1298" s="107" t="s">
        <v>3582</v>
      </c>
      <c r="G1298" s="106"/>
      <c r="H1298" s="106"/>
      <c r="I1298" s="108">
        <v>44439</v>
      </c>
      <c r="J1298" s="102">
        <v>1</v>
      </c>
      <c r="K1298" s="109">
        <v>1</v>
      </c>
    </row>
    <row r="1299" spans="1:11" x14ac:dyDescent="0.25">
      <c r="A1299" s="102">
        <v>1302</v>
      </c>
      <c r="B1299" s="103">
        <v>43836</v>
      </c>
      <c r="C1299" s="104" t="s">
        <v>4600</v>
      </c>
      <c r="D1299" s="105" t="s">
        <v>4601</v>
      </c>
      <c r="E1299" s="106" t="s">
        <v>3581</v>
      </c>
      <c r="F1299" s="107" t="s">
        <v>3582</v>
      </c>
      <c r="G1299" s="106"/>
      <c r="H1299" s="106"/>
      <c r="I1299" s="108">
        <v>44469</v>
      </c>
      <c r="J1299" s="102">
        <v>80</v>
      </c>
      <c r="K1299" s="109">
        <v>12.75</v>
      </c>
    </row>
    <row r="1300" spans="1:11" x14ac:dyDescent="0.25">
      <c r="A1300" s="102">
        <v>1303</v>
      </c>
      <c r="B1300" s="103">
        <v>43836</v>
      </c>
      <c r="C1300" s="104" t="s">
        <v>4600</v>
      </c>
      <c r="D1300" s="105" t="s">
        <v>4601</v>
      </c>
      <c r="E1300" s="106" t="s">
        <v>3583</v>
      </c>
      <c r="F1300" s="107" t="s">
        <v>3584</v>
      </c>
      <c r="G1300" s="106"/>
      <c r="H1300" s="106"/>
      <c r="I1300" s="108">
        <v>44438</v>
      </c>
      <c r="J1300" s="102">
        <v>24</v>
      </c>
      <c r="K1300" s="109">
        <v>10.9</v>
      </c>
    </row>
    <row r="1301" spans="1:11" x14ac:dyDescent="0.25">
      <c r="A1301" s="102">
        <v>1304</v>
      </c>
      <c r="B1301" s="103">
        <v>43836</v>
      </c>
      <c r="C1301" s="104" t="s">
        <v>4600</v>
      </c>
      <c r="D1301" s="105" t="s">
        <v>4601</v>
      </c>
      <c r="E1301" s="106" t="s">
        <v>3583</v>
      </c>
      <c r="F1301" s="107" t="s">
        <v>3584</v>
      </c>
      <c r="G1301" s="106"/>
      <c r="H1301" s="106"/>
      <c r="I1301" s="108">
        <v>44165</v>
      </c>
      <c r="J1301" s="102">
        <v>12</v>
      </c>
      <c r="K1301" s="109">
        <v>10.9</v>
      </c>
    </row>
    <row r="1302" spans="1:11" x14ac:dyDescent="0.25">
      <c r="A1302" s="102">
        <v>1305</v>
      </c>
      <c r="B1302" s="103">
        <v>43836</v>
      </c>
      <c r="C1302" s="104" t="s">
        <v>4600</v>
      </c>
      <c r="D1302" s="105" t="s">
        <v>4601</v>
      </c>
      <c r="E1302" s="106" t="s">
        <v>3585</v>
      </c>
      <c r="F1302" s="107" t="s">
        <v>3586</v>
      </c>
      <c r="G1302" s="106"/>
      <c r="H1302" s="106"/>
      <c r="I1302" s="108">
        <v>44651</v>
      </c>
      <c r="J1302" s="102">
        <v>6</v>
      </c>
      <c r="K1302" s="109">
        <v>13.2</v>
      </c>
    </row>
    <row r="1303" spans="1:11" x14ac:dyDescent="0.25">
      <c r="A1303" s="102">
        <v>1306</v>
      </c>
      <c r="B1303" s="103">
        <v>43836</v>
      </c>
      <c r="C1303" s="104" t="s">
        <v>4600</v>
      </c>
      <c r="D1303" s="105" t="s">
        <v>4601</v>
      </c>
      <c r="E1303" s="106" t="s">
        <v>3585</v>
      </c>
      <c r="F1303" s="107" t="s">
        <v>3586</v>
      </c>
      <c r="G1303" s="106"/>
      <c r="H1303" s="106"/>
      <c r="I1303" s="108">
        <v>44651</v>
      </c>
      <c r="J1303" s="102">
        <v>12</v>
      </c>
      <c r="K1303" s="109">
        <v>13.2</v>
      </c>
    </row>
    <row r="1304" spans="1:11" x14ac:dyDescent="0.25">
      <c r="A1304" s="102">
        <v>1307</v>
      </c>
      <c r="B1304" s="103">
        <v>43836</v>
      </c>
      <c r="C1304" s="104" t="s">
        <v>4600</v>
      </c>
      <c r="D1304" s="105" t="s">
        <v>4601</v>
      </c>
      <c r="E1304" s="106" t="s">
        <v>3587</v>
      </c>
      <c r="F1304" s="107" t="s">
        <v>3588</v>
      </c>
      <c r="G1304" s="106"/>
      <c r="H1304" s="106"/>
      <c r="I1304" s="108">
        <v>44439</v>
      </c>
      <c r="J1304" s="102">
        <v>10</v>
      </c>
      <c r="K1304" s="109">
        <v>6</v>
      </c>
    </row>
    <row r="1305" spans="1:11" x14ac:dyDescent="0.25">
      <c r="A1305" s="102">
        <v>1308</v>
      </c>
      <c r="B1305" s="103">
        <v>43836</v>
      </c>
      <c r="C1305" s="104" t="s">
        <v>4600</v>
      </c>
      <c r="D1305" s="105" t="s">
        <v>4601</v>
      </c>
      <c r="E1305" s="106" t="s">
        <v>3587</v>
      </c>
      <c r="F1305" s="107" t="s">
        <v>3588</v>
      </c>
      <c r="G1305" s="106"/>
      <c r="H1305" s="106"/>
      <c r="I1305" s="108">
        <v>44439</v>
      </c>
      <c r="J1305" s="102">
        <v>80</v>
      </c>
      <c r="K1305" s="109">
        <v>6</v>
      </c>
    </row>
    <row r="1306" spans="1:11" x14ac:dyDescent="0.25">
      <c r="A1306" s="102">
        <v>1309</v>
      </c>
      <c r="B1306" s="103">
        <v>43836</v>
      </c>
      <c r="C1306" s="104" t="s">
        <v>4600</v>
      </c>
      <c r="D1306" s="105" t="s">
        <v>4601</v>
      </c>
      <c r="E1306" s="106" t="s">
        <v>3591</v>
      </c>
      <c r="F1306" s="107" t="s">
        <v>3592</v>
      </c>
      <c r="G1306" s="106"/>
      <c r="H1306" s="106"/>
      <c r="I1306" s="108">
        <v>44378</v>
      </c>
      <c r="J1306" s="102">
        <v>62</v>
      </c>
      <c r="K1306" s="109">
        <v>8.4600000000000009</v>
      </c>
    </row>
    <row r="1307" spans="1:11" x14ac:dyDescent="0.25">
      <c r="A1307" s="102">
        <v>1310</v>
      </c>
      <c r="B1307" s="103">
        <v>43836</v>
      </c>
      <c r="C1307" s="104" t="s">
        <v>4600</v>
      </c>
      <c r="D1307" s="105" t="s">
        <v>4601</v>
      </c>
      <c r="E1307" s="106" t="s">
        <v>3591</v>
      </c>
      <c r="F1307" s="107" t="s">
        <v>3592</v>
      </c>
      <c r="G1307" s="106"/>
      <c r="H1307" s="106"/>
      <c r="I1307" s="108">
        <v>44408</v>
      </c>
      <c r="J1307" s="102">
        <v>15</v>
      </c>
      <c r="K1307" s="109">
        <v>8.4600000000000009</v>
      </c>
    </row>
    <row r="1308" spans="1:11" x14ac:dyDescent="0.25">
      <c r="A1308" s="102">
        <v>1311</v>
      </c>
      <c r="B1308" s="103">
        <v>43836</v>
      </c>
      <c r="C1308" s="104" t="s">
        <v>4600</v>
      </c>
      <c r="D1308" s="105" t="s">
        <v>4601</v>
      </c>
      <c r="E1308" s="106" t="s">
        <v>3593</v>
      </c>
      <c r="F1308" s="107" t="s">
        <v>3594</v>
      </c>
      <c r="G1308" s="106"/>
      <c r="H1308" s="106"/>
      <c r="I1308" s="108">
        <v>44469</v>
      </c>
      <c r="J1308" s="102">
        <v>8</v>
      </c>
      <c r="K1308" s="109">
        <v>3.7</v>
      </c>
    </row>
    <row r="1309" spans="1:11" x14ac:dyDescent="0.25">
      <c r="A1309" s="102">
        <v>1312</v>
      </c>
      <c r="B1309" s="103">
        <v>43836</v>
      </c>
      <c r="C1309" s="104" t="s">
        <v>4600</v>
      </c>
      <c r="D1309" s="105" t="s">
        <v>4601</v>
      </c>
      <c r="E1309" s="106" t="s">
        <v>3601</v>
      </c>
      <c r="F1309" s="107" t="s">
        <v>3602</v>
      </c>
      <c r="G1309" s="106"/>
      <c r="H1309" s="106"/>
      <c r="I1309" s="108">
        <v>44346</v>
      </c>
      <c r="J1309" s="102">
        <v>9</v>
      </c>
      <c r="K1309" s="109">
        <v>4.92</v>
      </c>
    </row>
    <row r="1310" spans="1:11" x14ac:dyDescent="0.25">
      <c r="A1310" s="102">
        <v>1313</v>
      </c>
      <c r="B1310" s="103">
        <v>43836</v>
      </c>
      <c r="C1310" s="104" t="s">
        <v>4600</v>
      </c>
      <c r="D1310" s="105" t="s">
        <v>4601</v>
      </c>
      <c r="E1310" s="106" t="s">
        <v>3601</v>
      </c>
      <c r="F1310" s="107" t="s">
        <v>3602</v>
      </c>
      <c r="G1310" s="106"/>
      <c r="H1310" s="106"/>
      <c r="I1310" s="108">
        <v>44439</v>
      </c>
      <c r="J1310" s="102">
        <v>58</v>
      </c>
      <c r="K1310" s="109">
        <v>4.92</v>
      </c>
    </row>
    <row r="1311" spans="1:11" x14ac:dyDescent="0.25">
      <c r="A1311" s="102">
        <v>1314</v>
      </c>
      <c r="B1311" s="103">
        <v>43836</v>
      </c>
      <c r="C1311" s="104" t="s">
        <v>4600</v>
      </c>
      <c r="D1311" s="105" t="s">
        <v>4601</v>
      </c>
      <c r="E1311" s="106" t="s">
        <v>3605</v>
      </c>
      <c r="F1311" s="107" t="s">
        <v>3606</v>
      </c>
      <c r="G1311" s="106"/>
      <c r="H1311" s="106"/>
      <c r="I1311" s="108">
        <v>44408</v>
      </c>
      <c r="J1311" s="102">
        <v>21</v>
      </c>
      <c r="K1311" s="109">
        <v>7.1</v>
      </c>
    </row>
    <row r="1312" spans="1:11" x14ac:dyDescent="0.25">
      <c r="A1312" s="102">
        <v>1315</v>
      </c>
      <c r="B1312" s="103">
        <v>43836</v>
      </c>
      <c r="C1312" s="104" t="s">
        <v>4600</v>
      </c>
      <c r="D1312" s="105" t="s">
        <v>4601</v>
      </c>
      <c r="E1312" s="106" t="s">
        <v>3605</v>
      </c>
      <c r="F1312" s="107" t="s">
        <v>3606</v>
      </c>
      <c r="G1312" s="106"/>
      <c r="H1312" s="106"/>
      <c r="I1312" s="108">
        <v>44500</v>
      </c>
      <c r="J1312" s="102">
        <v>58</v>
      </c>
      <c r="K1312" s="109">
        <v>7.1</v>
      </c>
    </row>
    <row r="1313" spans="1:11" x14ac:dyDescent="0.25">
      <c r="A1313" s="102">
        <v>1316</v>
      </c>
      <c r="B1313" s="103">
        <v>43836</v>
      </c>
      <c r="C1313" s="104" t="s">
        <v>4600</v>
      </c>
      <c r="D1313" s="105" t="s">
        <v>4601</v>
      </c>
      <c r="E1313" s="106" t="s">
        <v>3607</v>
      </c>
      <c r="F1313" s="107" t="s">
        <v>3608</v>
      </c>
      <c r="G1313" s="106"/>
      <c r="H1313" s="106"/>
      <c r="I1313" s="108">
        <v>44408</v>
      </c>
      <c r="J1313" s="102">
        <v>11</v>
      </c>
      <c r="K1313" s="109">
        <v>11.1</v>
      </c>
    </row>
    <row r="1314" spans="1:11" x14ac:dyDescent="0.25">
      <c r="A1314" s="102">
        <v>1317</v>
      </c>
      <c r="B1314" s="103">
        <v>43836</v>
      </c>
      <c r="C1314" s="104" t="s">
        <v>4600</v>
      </c>
      <c r="D1314" s="105" t="s">
        <v>4601</v>
      </c>
      <c r="E1314" s="106" t="s">
        <v>3607</v>
      </c>
      <c r="F1314" s="107" t="s">
        <v>3608</v>
      </c>
      <c r="G1314" s="106"/>
      <c r="H1314" s="106"/>
      <c r="I1314" s="108">
        <v>44469</v>
      </c>
      <c r="J1314" s="102">
        <v>42</v>
      </c>
      <c r="K1314" s="109">
        <v>11.1</v>
      </c>
    </row>
    <row r="1315" spans="1:11" x14ac:dyDescent="0.25">
      <c r="A1315" s="102">
        <v>1318</v>
      </c>
      <c r="B1315" s="103">
        <v>43836</v>
      </c>
      <c r="C1315" s="104" t="s">
        <v>4600</v>
      </c>
      <c r="D1315" s="105" t="s">
        <v>4601</v>
      </c>
      <c r="E1315" s="106" t="s">
        <v>3609</v>
      </c>
      <c r="F1315" s="107" t="s">
        <v>3610</v>
      </c>
      <c r="G1315" s="106"/>
      <c r="H1315" s="106"/>
      <c r="I1315" s="108">
        <v>44346</v>
      </c>
      <c r="J1315" s="102">
        <v>56</v>
      </c>
      <c r="K1315" s="109">
        <v>7.1</v>
      </c>
    </row>
    <row r="1316" spans="1:11" x14ac:dyDescent="0.25">
      <c r="A1316" s="102">
        <v>1319</v>
      </c>
      <c r="B1316" s="103">
        <v>43836</v>
      </c>
      <c r="C1316" s="104" t="s">
        <v>4600</v>
      </c>
      <c r="D1316" s="105" t="s">
        <v>4601</v>
      </c>
      <c r="E1316" s="106" t="s">
        <v>3609</v>
      </c>
      <c r="F1316" s="107" t="s">
        <v>3610</v>
      </c>
      <c r="G1316" s="106"/>
      <c r="H1316" s="106"/>
      <c r="I1316" s="108">
        <v>44407</v>
      </c>
      <c r="J1316" s="102">
        <v>53</v>
      </c>
      <c r="K1316" s="109">
        <v>7.1</v>
      </c>
    </row>
    <row r="1317" spans="1:11" x14ac:dyDescent="0.25">
      <c r="A1317" s="102">
        <v>1320</v>
      </c>
      <c r="B1317" s="103">
        <v>43836</v>
      </c>
      <c r="C1317" s="104" t="s">
        <v>4600</v>
      </c>
      <c r="D1317" s="105" t="s">
        <v>4601</v>
      </c>
      <c r="E1317" s="106" t="s">
        <v>3609</v>
      </c>
      <c r="F1317" s="107" t="s">
        <v>3610</v>
      </c>
      <c r="G1317" s="106"/>
      <c r="H1317" s="106"/>
      <c r="I1317" s="108">
        <v>44286</v>
      </c>
      <c r="J1317" s="102">
        <v>20</v>
      </c>
      <c r="K1317" s="109">
        <v>7.1</v>
      </c>
    </row>
    <row r="1318" spans="1:11" x14ac:dyDescent="0.25">
      <c r="A1318" s="102">
        <v>1321</v>
      </c>
      <c r="B1318" s="103">
        <v>43836</v>
      </c>
      <c r="C1318" s="104" t="s">
        <v>4600</v>
      </c>
      <c r="D1318" s="105" t="s">
        <v>4601</v>
      </c>
      <c r="E1318" s="106" t="s">
        <v>3611</v>
      </c>
      <c r="F1318" s="107" t="s">
        <v>3612</v>
      </c>
      <c r="G1318" s="106"/>
      <c r="H1318" s="106"/>
      <c r="I1318" s="108">
        <v>44346</v>
      </c>
      <c r="J1318" s="102">
        <v>11</v>
      </c>
      <c r="K1318" s="109">
        <v>11.1</v>
      </c>
    </row>
    <row r="1319" spans="1:11" x14ac:dyDescent="0.25">
      <c r="A1319" s="102">
        <v>1322</v>
      </c>
      <c r="B1319" s="103">
        <v>43836</v>
      </c>
      <c r="C1319" s="104" t="s">
        <v>4600</v>
      </c>
      <c r="D1319" s="105" t="s">
        <v>4601</v>
      </c>
      <c r="E1319" s="106" t="s">
        <v>3611</v>
      </c>
      <c r="F1319" s="107" t="s">
        <v>3612</v>
      </c>
      <c r="G1319" s="106"/>
      <c r="H1319" s="106"/>
      <c r="I1319" s="108">
        <v>44346</v>
      </c>
      <c r="J1319" s="102">
        <v>17</v>
      </c>
      <c r="K1319" s="109">
        <v>11.1</v>
      </c>
    </row>
    <row r="1320" spans="1:11" x14ac:dyDescent="0.25">
      <c r="A1320" s="102">
        <v>1323</v>
      </c>
      <c r="B1320" s="103">
        <v>43836</v>
      </c>
      <c r="C1320" s="104" t="s">
        <v>4600</v>
      </c>
      <c r="D1320" s="105" t="s">
        <v>4601</v>
      </c>
      <c r="E1320" s="106" t="s">
        <v>3611</v>
      </c>
      <c r="F1320" s="107" t="s">
        <v>3612</v>
      </c>
      <c r="G1320" s="106"/>
      <c r="H1320" s="106"/>
      <c r="I1320" s="108">
        <v>44469</v>
      </c>
      <c r="J1320" s="102">
        <v>42</v>
      </c>
      <c r="K1320" s="109">
        <v>11.1</v>
      </c>
    </row>
    <row r="1321" spans="1:11" x14ac:dyDescent="0.25">
      <c r="A1321" s="102">
        <v>1324</v>
      </c>
      <c r="B1321" s="103">
        <v>43836</v>
      </c>
      <c r="C1321" s="104" t="s">
        <v>4600</v>
      </c>
      <c r="D1321" s="105" t="s">
        <v>4601</v>
      </c>
      <c r="E1321" s="106" t="s">
        <v>3613</v>
      </c>
      <c r="F1321" s="107" t="s">
        <v>3614</v>
      </c>
      <c r="G1321" s="106"/>
      <c r="H1321" s="106"/>
      <c r="I1321" s="108">
        <v>44487</v>
      </c>
      <c r="J1321" s="102">
        <v>11</v>
      </c>
      <c r="K1321" s="109">
        <v>9.5500000000000007</v>
      </c>
    </row>
    <row r="1322" spans="1:11" x14ac:dyDescent="0.25">
      <c r="A1322" s="102">
        <v>1325</v>
      </c>
      <c r="B1322" s="103">
        <v>43836</v>
      </c>
      <c r="C1322" s="104" t="s">
        <v>4600</v>
      </c>
      <c r="D1322" s="105" t="s">
        <v>4601</v>
      </c>
      <c r="E1322" s="106" t="s">
        <v>3613</v>
      </c>
      <c r="F1322" s="107" t="s">
        <v>3614</v>
      </c>
      <c r="G1322" s="106"/>
      <c r="H1322" s="106"/>
      <c r="I1322" s="108">
        <v>44487</v>
      </c>
      <c r="J1322" s="102">
        <v>15</v>
      </c>
      <c r="K1322" s="109">
        <v>9.5500000000000007</v>
      </c>
    </row>
    <row r="1323" spans="1:11" x14ac:dyDescent="0.25">
      <c r="A1323" s="102">
        <v>1326</v>
      </c>
      <c r="B1323" s="103">
        <v>43836</v>
      </c>
      <c r="C1323" s="104" t="s">
        <v>4600</v>
      </c>
      <c r="D1323" s="105" t="s">
        <v>4601</v>
      </c>
      <c r="E1323" s="106" t="s">
        <v>3613</v>
      </c>
      <c r="F1323" s="107" t="s">
        <v>3614</v>
      </c>
      <c r="G1323" s="106"/>
      <c r="H1323" s="106"/>
      <c r="I1323" s="108">
        <v>44500</v>
      </c>
      <c r="J1323" s="102">
        <v>40</v>
      </c>
      <c r="K1323" s="109">
        <v>9.5500000000000007</v>
      </c>
    </row>
    <row r="1324" spans="1:11" x14ac:dyDescent="0.25">
      <c r="A1324" s="102">
        <v>1327</v>
      </c>
      <c r="B1324" s="103">
        <v>43836</v>
      </c>
      <c r="C1324" s="104" t="s">
        <v>4600</v>
      </c>
      <c r="D1324" s="105" t="s">
        <v>4601</v>
      </c>
      <c r="E1324" s="106" t="s">
        <v>3615</v>
      </c>
      <c r="F1324" s="107" t="s">
        <v>3616</v>
      </c>
      <c r="G1324" s="106"/>
      <c r="H1324" s="106"/>
      <c r="I1324" s="108">
        <v>44439</v>
      </c>
      <c r="J1324" s="102">
        <v>49</v>
      </c>
      <c r="K1324" s="109">
        <v>16.45</v>
      </c>
    </row>
    <row r="1325" spans="1:11" x14ac:dyDescent="0.25">
      <c r="A1325" s="102">
        <v>1328</v>
      </c>
      <c r="B1325" s="103">
        <v>43836</v>
      </c>
      <c r="C1325" s="104" t="s">
        <v>4600</v>
      </c>
      <c r="D1325" s="105" t="s">
        <v>4601</v>
      </c>
      <c r="E1325" s="106" t="s">
        <v>3615</v>
      </c>
      <c r="F1325" s="107" t="s">
        <v>3616</v>
      </c>
      <c r="G1325" s="106"/>
      <c r="H1325" s="106"/>
      <c r="I1325" s="108">
        <v>44439</v>
      </c>
      <c r="J1325" s="102">
        <v>18</v>
      </c>
      <c r="K1325" s="109">
        <v>16.45</v>
      </c>
    </row>
    <row r="1326" spans="1:11" x14ac:dyDescent="0.25">
      <c r="A1326" s="102">
        <v>1329</v>
      </c>
      <c r="B1326" s="103">
        <v>43836</v>
      </c>
      <c r="C1326" s="104" t="s">
        <v>4600</v>
      </c>
      <c r="D1326" s="105" t="s">
        <v>4601</v>
      </c>
      <c r="E1326" s="106" t="s">
        <v>3617</v>
      </c>
      <c r="F1326" s="107" t="s">
        <v>3618</v>
      </c>
      <c r="G1326" s="106"/>
      <c r="H1326" s="106"/>
      <c r="I1326" s="108">
        <v>44457</v>
      </c>
      <c r="J1326" s="102">
        <v>40</v>
      </c>
      <c r="K1326" s="109">
        <v>10.8</v>
      </c>
    </row>
    <row r="1327" spans="1:11" x14ac:dyDescent="0.25">
      <c r="A1327" s="102">
        <v>1330</v>
      </c>
      <c r="B1327" s="103">
        <v>43836</v>
      </c>
      <c r="C1327" s="104" t="s">
        <v>4600</v>
      </c>
      <c r="D1327" s="105" t="s">
        <v>4601</v>
      </c>
      <c r="E1327" s="106" t="s">
        <v>3617</v>
      </c>
      <c r="F1327" s="107" t="s">
        <v>3618</v>
      </c>
      <c r="G1327" s="106"/>
      <c r="H1327" s="106"/>
      <c r="I1327" s="108">
        <v>44380</v>
      </c>
      <c r="J1327" s="102">
        <v>25</v>
      </c>
      <c r="K1327" s="109">
        <v>10.8</v>
      </c>
    </row>
    <row r="1328" spans="1:11" x14ac:dyDescent="0.25">
      <c r="A1328" s="102">
        <v>1331</v>
      </c>
      <c r="B1328" s="103">
        <v>43836</v>
      </c>
      <c r="C1328" s="104" t="s">
        <v>4600</v>
      </c>
      <c r="D1328" s="105" t="s">
        <v>4601</v>
      </c>
      <c r="E1328" s="106" t="s">
        <v>3619</v>
      </c>
      <c r="F1328" s="107" t="s">
        <v>3620</v>
      </c>
      <c r="G1328" s="106"/>
      <c r="H1328" s="106"/>
      <c r="I1328" s="108">
        <v>44530</v>
      </c>
      <c r="J1328" s="102">
        <v>24</v>
      </c>
      <c r="K1328" s="109">
        <v>9.5500000000000007</v>
      </c>
    </row>
    <row r="1329" spans="1:11" x14ac:dyDescent="0.25">
      <c r="A1329" s="102">
        <v>1332</v>
      </c>
      <c r="B1329" s="103">
        <v>43836</v>
      </c>
      <c r="C1329" s="104" t="s">
        <v>4600</v>
      </c>
      <c r="D1329" s="105" t="s">
        <v>4601</v>
      </c>
      <c r="E1329" s="106" t="s">
        <v>3621</v>
      </c>
      <c r="F1329" s="107" t="s">
        <v>3622</v>
      </c>
      <c r="G1329" s="106"/>
      <c r="H1329" s="106"/>
      <c r="I1329" s="108">
        <v>44408</v>
      </c>
      <c r="J1329" s="102">
        <v>17</v>
      </c>
      <c r="K1329" s="109">
        <v>8.1999999999999993</v>
      </c>
    </row>
    <row r="1330" spans="1:11" x14ac:dyDescent="0.25">
      <c r="A1330" s="102">
        <v>1333</v>
      </c>
      <c r="B1330" s="103">
        <v>43836</v>
      </c>
      <c r="C1330" s="104" t="s">
        <v>4600</v>
      </c>
      <c r="D1330" s="105" t="s">
        <v>4601</v>
      </c>
      <c r="E1330" s="106" t="s">
        <v>3623</v>
      </c>
      <c r="F1330" s="107" t="s">
        <v>3624</v>
      </c>
      <c r="G1330" s="106"/>
      <c r="H1330" s="106"/>
      <c r="I1330" s="108">
        <v>44352</v>
      </c>
      <c r="J1330" s="102">
        <v>44</v>
      </c>
      <c r="K1330" s="109">
        <v>8.3000000000000007</v>
      </c>
    </row>
    <row r="1331" spans="1:11" x14ac:dyDescent="0.25">
      <c r="A1331" s="102">
        <v>1334</v>
      </c>
      <c r="B1331" s="103">
        <v>43836</v>
      </c>
      <c r="C1331" s="104" t="s">
        <v>4600</v>
      </c>
      <c r="D1331" s="105" t="s">
        <v>4601</v>
      </c>
      <c r="E1331" s="106" t="s">
        <v>3623</v>
      </c>
      <c r="F1331" s="107" t="s">
        <v>3624</v>
      </c>
      <c r="G1331" s="106"/>
      <c r="H1331" s="106"/>
      <c r="I1331" s="108">
        <v>44322</v>
      </c>
      <c r="J1331" s="102">
        <v>14</v>
      </c>
      <c r="K1331" s="109">
        <v>8.3000000000000007</v>
      </c>
    </row>
    <row r="1332" spans="1:11" x14ac:dyDescent="0.25">
      <c r="A1332" s="102">
        <v>1335</v>
      </c>
      <c r="B1332" s="103">
        <v>43836</v>
      </c>
      <c r="C1332" s="104" t="s">
        <v>4600</v>
      </c>
      <c r="D1332" s="105" t="s">
        <v>4601</v>
      </c>
      <c r="E1332" s="106" t="s">
        <v>3625</v>
      </c>
      <c r="F1332" s="107" t="s">
        <v>3626</v>
      </c>
      <c r="G1332" s="106"/>
      <c r="H1332" s="106"/>
      <c r="I1332" s="108">
        <v>44712</v>
      </c>
      <c r="J1332" s="102">
        <v>50</v>
      </c>
      <c r="K1332" s="109">
        <v>25.92</v>
      </c>
    </row>
    <row r="1333" spans="1:11" x14ac:dyDescent="0.25">
      <c r="A1333" s="102">
        <v>1336</v>
      </c>
      <c r="B1333" s="103">
        <v>43836</v>
      </c>
      <c r="C1333" s="104" t="s">
        <v>4600</v>
      </c>
      <c r="D1333" s="105" t="s">
        <v>4601</v>
      </c>
      <c r="E1333" s="106" t="s">
        <v>3629</v>
      </c>
      <c r="F1333" s="107" t="s">
        <v>3630</v>
      </c>
      <c r="G1333" s="106"/>
      <c r="H1333" s="106"/>
      <c r="I1333" s="108">
        <v>44256</v>
      </c>
      <c r="J1333" s="102">
        <v>58</v>
      </c>
      <c r="K1333" s="109">
        <v>1</v>
      </c>
    </row>
    <row r="1334" spans="1:11" x14ac:dyDescent="0.25">
      <c r="A1334" s="102">
        <v>1337</v>
      </c>
      <c r="B1334" s="103">
        <v>43836</v>
      </c>
      <c r="C1334" s="104" t="s">
        <v>4600</v>
      </c>
      <c r="D1334" s="105" t="s">
        <v>4601</v>
      </c>
      <c r="E1334" s="106" t="s">
        <v>3629</v>
      </c>
      <c r="F1334" s="107" t="s">
        <v>3630</v>
      </c>
      <c r="G1334" s="106"/>
      <c r="H1334" s="106"/>
      <c r="I1334" s="108">
        <v>44255</v>
      </c>
      <c r="J1334" s="102">
        <v>8</v>
      </c>
      <c r="K1334" s="109">
        <v>5</v>
      </c>
    </row>
    <row r="1335" spans="1:11" x14ac:dyDescent="0.25">
      <c r="A1335" s="102">
        <v>1338</v>
      </c>
      <c r="B1335" s="103">
        <v>43836</v>
      </c>
      <c r="C1335" s="104" t="s">
        <v>4600</v>
      </c>
      <c r="D1335" s="105" t="s">
        <v>4601</v>
      </c>
      <c r="E1335" s="106" t="s">
        <v>3629</v>
      </c>
      <c r="F1335" s="107" t="s">
        <v>3630</v>
      </c>
      <c r="G1335" s="106"/>
      <c r="H1335" s="106"/>
      <c r="I1335" s="108">
        <v>44286</v>
      </c>
      <c r="J1335" s="102">
        <v>17</v>
      </c>
      <c r="K1335" s="109">
        <v>5</v>
      </c>
    </row>
    <row r="1336" spans="1:11" x14ac:dyDescent="0.25">
      <c r="A1336" s="102">
        <v>1339</v>
      </c>
      <c r="B1336" s="103">
        <v>43836</v>
      </c>
      <c r="C1336" s="104" t="s">
        <v>4600</v>
      </c>
      <c r="D1336" s="105" t="s">
        <v>4601</v>
      </c>
      <c r="E1336" s="106" t="s">
        <v>3637</v>
      </c>
      <c r="F1336" s="107" t="s">
        <v>3638</v>
      </c>
      <c r="G1336" s="106"/>
      <c r="H1336" s="106"/>
      <c r="I1336" s="108">
        <v>44530</v>
      </c>
      <c r="J1336" s="102">
        <v>24</v>
      </c>
      <c r="K1336" s="109">
        <v>14.2</v>
      </c>
    </row>
    <row r="1337" spans="1:11" x14ac:dyDescent="0.25">
      <c r="A1337" s="102">
        <v>1340</v>
      </c>
      <c r="B1337" s="103">
        <v>43836</v>
      </c>
      <c r="C1337" s="104" t="s">
        <v>4600</v>
      </c>
      <c r="D1337" s="105" t="s">
        <v>4601</v>
      </c>
      <c r="E1337" s="106" t="s">
        <v>3639</v>
      </c>
      <c r="F1337" s="107" t="s">
        <v>3640</v>
      </c>
      <c r="G1337" s="106"/>
      <c r="H1337" s="106"/>
      <c r="I1337" s="108">
        <v>44408</v>
      </c>
      <c r="J1337" s="102">
        <v>11</v>
      </c>
      <c r="K1337" s="109">
        <v>17.399999999999999</v>
      </c>
    </row>
    <row r="1338" spans="1:11" x14ac:dyDescent="0.25">
      <c r="A1338" s="102">
        <v>1341</v>
      </c>
      <c r="B1338" s="103">
        <v>43836</v>
      </c>
      <c r="C1338" s="104" t="s">
        <v>4600</v>
      </c>
      <c r="D1338" s="105" t="s">
        <v>4601</v>
      </c>
      <c r="E1338" s="106" t="s">
        <v>3639</v>
      </c>
      <c r="F1338" s="107" t="s">
        <v>3640</v>
      </c>
      <c r="G1338" s="106"/>
      <c r="H1338" s="106"/>
      <c r="I1338" s="108">
        <v>44408</v>
      </c>
      <c r="J1338" s="102">
        <v>8</v>
      </c>
      <c r="K1338" s="109">
        <v>17.399999999999999</v>
      </c>
    </row>
    <row r="1339" spans="1:11" x14ac:dyDescent="0.25">
      <c r="A1339" s="102">
        <v>1342</v>
      </c>
      <c r="B1339" s="103">
        <v>43836</v>
      </c>
      <c r="C1339" s="104" t="s">
        <v>4600</v>
      </c>
      <c r="D1339" s="105" t="s">
        <v>4601</v>
      </c>
      <c r="E1339" s="106" t="s">
        <v>3639</v>
      </c>
      <c r="F1339" s="107" t="s">
        <v>3640</v>
      </c>
      <c r="G1339" s="106"/>
      <c r="H1339" s="106"/>
      <c r="I1339" s="108">
        <v>44408</v>
      </c>
      <c r="J1339" s="102">
        <v>12</v>
      </c>
      <c r="K1339" s="109">
        <v>1</v>
      </c>
    </row>
    <row r="1340" spans="1:11" x14ac:dyDescent="0.25">
      <c r="A1340" s="102">
        <v>1343</v>
      </c>
      <c r="B1340" s="103">
        <v>43836</v>
      </c>
      <c r="C1340" s="104" t="s">
        <v>4600</v>
      </c>
      <c r="D1340" s="105" t="s">
        <v>4601</v>
      </c>
      <c r="E1340" s="106" t="s">
        <v>3641</v>
      </c>
      <c r="F1340" s="107" t="s">
        <v>3642</v>
      </c>
      <c r="G1340" s="106"/>
      <c r="H1340" s="106"/>
      <c r="I1340" s="108">
        <v>44316</v>
      </c>
      <c r="J1340" s="102">
        <v>2</v>
      </c>
      <c r="K1340" s="109">
        <v>14.35</v>
      </c>
    </row>
    <row r="1341" spans="1:11" x14ac:dyDescent="0.25">
      <c r="A1341" s="102">
        <v>1344</v>
      </c>
      <c r="B1341" s="103">
        <v>43836</v>
      </c>
      <c r="C1341" s="104" t="s">
        <v>4600</v>
      </c>
      <c r="D1341" s="105" t="s">
        <v>4601</v>
      </c>
      <c r="E1341" s="106" t="s">
        <v>3643</v>
      </c>
      <c r="F1341" s="107" t="s">
        <v>3644</v>
      </c>
      <c r="G1341" s="106"/>
      <c r="H1341" s="106"/>
      <c r="I1341" s="108">
        <v>44469</v>
      </c>
      <c r="J1341" s="102">
        <v>17</v>
      </c>
      <c r="K1341" s="109">
        <v>17.05</v>
      </c>
    </row>
    <row r="1342" spans="1:11" x14ac:dyDescent="0.25">
      <c r="A1342" s="102">
        <v>1345</v>
      </c>
      <c r="B1342" s="103">
        <v>43836</v>
      </c>
      <c r="C1342" s="104" t="s">
        <v>4600</v>
      </c>
      <c r="D1342" s="105" t="s">
        <v>4601</v>
      </c>
      <c r="E1342" s="106" t="s">
        <v>3643</v>
      </c>
      <c r="F1342" s="107" t="s">
        <v>3644</v>
      </c>
      <c r="G1342" s="106"/>
      <c r="H1342" s="106"/>
      <c r="I1342" s="108">
        <v>44500</v>
      </c>
      <c r="J1342" s="102">
        <v>17</v>
      </c>
      <c r="K1342" s="109">
        <v>17.05</v>
      </c>
    </row>
    <row r="1343" spans="1:11" x14ac:dyDescent="0.25">
      <c r="A1343" s="102">
        <v>1346</v>
      </c>
      <c r="B1343" s="103">
        <v>43836</v>
      </c>
      <c r="C1343" s="104" t="s">
        <v>4600</v>
      </c>
      <c r="D1343" s="105" t="s">
        <v>4601</v>
      </c>
      <c r="E1343" s="106" t="s">
        <v>3647</v>
      </c>
      <c r="F1343" s="107" t="s">
        <v>3648</v>
      </c>
      <c r="G1343" s="106"/>
      <c r="H1343" s="106"/>
      <c r="I1343" s="108">
        <v>44500</v>
      </c>
      <c r="J1343" s="102">
        <v>2</v>
      </c>
      <c r="K1343" s="109">
        <v>14.35</v>
      </c>
    </row>
    <row r="1344" spans="1:11" x14ac:dyDescent="0.25">
      <c r="A1344" s="102">
        <v>1347</v>
      </c>
      <c r="B1344" s="103">
        <v>43836</v>
      </c>
      <c r="C1344" s="104" t="s">
        <v>4600</v>
      </c>
      <c r="D1344" s="105" t="s">
        <v>4601</v>
      </c>
      <c r="E1344" s="106" t="s">
        <v>3647</v>
      </c>
      <c r="F1344" s="107" t="s">
        <v>3648</v>
      </c>
      <c r="G1344" s="106"/>
      <c r="H1344" s="106"/>
      <c r="I1344" s="108">
        <v>44500</v>
      </c>
      <c r="J1344" s="102">
        <v>70</v>
      </c>
      <c r="K1344" s="109">
        <v>14.35</v>
      </c>
    </row>
    <row r="1345" spans="1:11" x14ac:dyDescent="0.25">
      <c r="A1345" s="102">
        <v>1348</v>
      </c>
      <c r="B1345" s="103">
        <v>43836</v>
      </c>
      <c r="C1345" s="104" t="s">
        <v>4600</v>
      </c>
      <c r="D1345" s="105" t="s">
        <v>4601</v>
      </c>
      <c r="E1345" s="106" t="s">
        <v>3651</v>
      </c>
      <c r="F1345" s="107" t="s">
        <v>3652</v>
      </c>
      <c r="G1345" s="106"/>
      <c r="H1345" s="106"/>
      <c r="I1345" s="108">
        <v>44409</v>
      </c>
      <c r="J1345" s="102">
        <v>32</v>
      </c>
      <c r="K1345" s="109">
        <v>12.6</v>
      </c>
    </row>
    <row r="1346" spans="1:11" x14ac:dyDescent="0.25">
      <c r="A1346" s="102">
        <v>1349</v>
      </c>
      <c r="B1346" s="103">
        <v>43836</v>
      </c>
      <c r="C1346" s="104" t="s">
        <v>4600</v>
      </c>
      <c r="D1346" s="105" t="s">
        <v>4601</v>
      </c>
      <c r="E1346" s="106" t="s">
        <v>3651</v>
      </c>
      <c r="F1346" s="107" t="s">
        <v>3652</v>
      </c>
      <c r="G1346" s="106"/>
      <c r="H1346" s="106"/>
      <c r="I1346" s="108">
        <v>44377</v>
      </c>
      <c r="J1346" s="102">
        <v>32</v>
      </c>
      <c r="K1346" s="109">
        <v>12.6</v>
      </c>
    </row>
    <row r="1347" spans="1:11" x14ac:dyDescent="0.25">
      <c r="A1347" s="102">
        <v>1350</v>
      </c>
      <c r="B1347" s="103">
        <v>43836</v>
      </c>
      <c r="C1347" s="104" t="s">
        <v>4600</v>
      </c>
      <c r="D1347" s="105" t="s">
        <v>4601</v>
      </c>
      <c r="E1347" s="106" t="s">
        <v>3651</v>
      </c>
      <c r="F1347" s="107" t="s">
        <v>3652</v>
      </c>
      <c r="G1347" s="106"/>
      <c r="H1347" s="106"/>
      <c r="I1347" s="108">
        <v>44377</v>
      </c>
      <c r="J1347" s="102">
        <v>16</v>
      </c>
      <c r="K1347" s="109">
        <v>12.6</v>
      </c>
    </row>
    <row r="1348" spans="1:11" x14ac:dyDescent="0.25">
      <c r="A1348" s="102">
        <v>1351</v>
      </c>
      <c r="B1348" s="103">
        <v>43836</v>
      </c>
      <c r="C1348" s="104" t="s">
        <v>4600</v>
      </c>
      <c r="D1348" s="105" t="s">
        <v>4601</v>
      </c>
      <c r="E1348" s="106" t="s">
        <v>3653</v>
      </c>
      <c r="F1348" s="107" t="s">
        <v>3654</v>
      </c>
      <c r="G1348" s="106"/>
      <c r="H1348" s="106"/>
      <c r="I1348" s="108">
        <v>44439</v>
      </c>
      <c r="J1348" s="102">
        <v>40</v>
      </c>
      <c r="K1348" s="109">
        <v>14.76</v>
      </c>
    </row>
    <row r="1349" spans="1:11" x14ac:dyDescent="0.25">
      <c r="A1349" s="102">
        <v>1352</v>
      </c>
      <c r="B1349" s="103">
        <v>43836</v>
      </c>
      <c r="C1349" s="104" t="s">
        <v>4600</v>
      </c>
      <c r="D1349" s="105" t="s">
        <v>4601</v>
      </c>
      <c r="E1349" s="106" t="s">
        <v>3653</v>
      </c>
      <c r="F1349" s="107" t="s">
        <v>3654</v>
      </c>
      <c r="G1349" s="106"/>
      <c r="H1349" s="106"/>
      <c r="I1349" s="108">
        <v>44408</v>
      </c>
      <c r="J1349" s="102">
        <v>14</v>
      </c>
      <c r="K1349" s="109">
        <v>14.76</v>
      </c>
    </row>
    <row r="1350" spans="1:11" x14ac:dyDescent="0.25">
      <c r="A1350" s="102">
        <v>1353</v>
      </c>
      <c r="B1350" s="103">
        <v>43836</v>
      </c>
      <c r="C1350" s="104" t="s">
        <v>4600</v>
      </c>
      <c r="D1350" s="105" t="s">
        <v>4601</v>
      </c>
      <c r="E1350" s="106" t="s">
        <v>3655</v>
      </c>
      <c r="F1350" s="107" t="s">
        <v>3656</v>
      </c>
      <c r="G1350" s="106"/>
      <c r="H1350" s="106"/>
      <c r="I1350" s="108">
        <v>44500</v>
      </c>
      <c r="J1350" s="102">
        <v>2</v>
      </c>
      <c r="K1350" s="109">
        <v>1</v>
      </c>
    </row>
    <row r="1351" spans="1:11" x14ac:dyDescent="0.25">
      <c r="A1351" s="102">
        <v>1354</v>
      </c>
      <c r="B1351" s="103">
        <v>43836</v>
      </c>
      <c r="C1351" s="104" t="s">
        <v>4600</v>
      </c>
      <c r="D1351" s="105" t="s">
        <v>4601</v>
      </c>
      <c r="E1351" s="106" t="s">
        <v>3657</v>
      </c>
      <c r="F1351" s="107" t="s">
        <v>3658</v>
      </c>
      <c r="G1351" s="106"/>
      <c r="H1351" s="106"/>
      <c r="I1351" s="108">
        <v>44377</v>
      </c>
      <c r="J1351" s="102">
        <v>10</v>
      </c>
      <c r="K1351" s="109">
        <v>15.6</v>
      </c>
    </row>
    <row r="1352" spans="1:11" x14ac:dyDescent="0.25">
      <c r="A1352" s="102">
        <v>1355</v>
      </c>
      <c r="B1352" s="103">
        <v>43836</v>
      </c>
      <c r="C1352" s="104" t="s">
        <v>4600</v>
      </c>
      <c r="D1352" s="105" t="s">
        <v>4601</v>
      </c>
      <c r="E1352" s="106" t="s">
        <v>3657</v>
      </c>
      <c r="F1352" s="107" t="s">
        <v>3658</v>
      </c>
      <c r="G1352" s="106"/>
      <c r="H1352" s="106"/>
      <c r="I1352" s="108">
        <v>44377</v>
      </c>
      <c r="J1352" s="102">
        <v>19</v>
      </c>
      <c r="K1352" s="109">
        <v>15.6</v>
      </c>
    </row>
    <row r="1353" spans="1:11" x14ac:dyDescent="0.25">
      <c r="A1353" s="102">
        <v>1356</v>
      </c>
      <c r="B1353" s="103">
        <v>43836</v>
      </c>
      <c r="C1353" s="104" t="s">
        <v>4600</v>
      </c>
      <c r="D1353" s="105" t="s">
        <v>4601</v>
      </c>
      <c r="E1353" s="106" t="s">
        <v>3657</v>
      </c>
      <c r="F1353" s="107" t="s">
        <v>3658</v>
      </c>
      <c r="G1353" s="106"/>
      <c r="H1353" s="106"/>
      <c r="I1353" s="108">
        <v>44408</v>
      </c>
      <c r="J1353" s="102">
        <v>40</v>
      </c>
      <c r="K1353" s="109">
        <v>15.6</v>
      </c>
    </row>
    <row r="1354" spans="1:11" x14ac:dyDescent="0.25">
      <c r="A1354" s="102">
        <v>1357</v>
      </c>
      <c r="B1354" s="103">
        <v>43836</v>
      </c>
      <c r="C1354" s="104" t="s">
        <v>4600</v>
      </c>
      <c r="D1354" s="105" t="s">
        <v>4601</v>
      </c>
      <c r="E1354" s="106" t="s">
        <v>3659</v>
      </c>
      <c r="F1354" s="107" t="s">
        <v>3660</v>
      </c>
      <c r="G1354" s="106"/>
      <c r="H1354" s="106"/>
      <c r="I1354" s="108">
        <v>44500</v>
      </c>
      <c r="J1354" s="102">
        <v>11</v>
      </c>
      <c r="K1354" s="109">
        <v>14.2</v>
      </c>
    </row>
    <row r="1355" spans="1:11" x14ac:dyDescent="0.25">
      <c r="A1355" s="102">
        <v>1358</v>
      </c>
      <c r="B1355" s="103">
        <v>43836</v>
      </c>
      <c r="C1355" s="104" t="s">
        <v>4600</v>
      </c>
      <c r="D1355" s="105" t="s">
        <v>4601</v>
      </c>
      <c r="E1355" s="106" t="s">
        <v>3659</v>
      </c>
      <c r="F1355" s="107" t="s">
        <v>3660</v>
      </c>
      <c r="G1355" s="106"/>
      <c r="H1355" s="106"/>
      <c r="I1355" s="108">
        <v>44500</v>
      </c>
      <c r="J1355" s="102">
        <v>40</v>
      </c>
      <c r="K1355" s="109">
        <v>14.2</v>
      </c>
    </row>
    <row r="1356" spans="1:11" x14ac:dyDescent="0.25">
      <c r="A1356" s="102">
        <v>1359</v>
      </c>
      <c r="B1356" s="103">
        <v>43836</v>
      </c>
      <c r="C1356" s="104" t="s">
        <v>4600</v>
      </c>
      <c r="D1356" s="105" t="s">
        <v>4601</v>
      </c>
      <c r="E1356" s="106" t="s">
        <v>3661</v>
      </c>
      <c r="F1356" s="107" t="s">
        <v>3662</v>
      </c>
      <c r="G1356" s="106"/>
      <c r="H1356" s="106"/>
      <c r="I1356" s="108">
        <v>44470</v>
      </c>
      <c r="J1356" s="102">
        <v>23</v>
      </c>
      <c r="K1356" s="109">
        <v>13.7</v>
      </c>
    </row>
    <row r="1357" spans="1:11" x14ac:dyDescent="0.25">
      <c r="A1357" s="102">
        <v>1360</v>
      </c>
      <c r="B1357" s="103">
        <v>43836</v>
      </c>
      <c r="C1357" s="104" t="s">
        <v>4600</v>
      </c>
      <c r="D1357" s="105" t="s">
        <v>4601</v>
      </c>
      <c r="E1357" s="106" t="s">
        <v>3661</v>
      </c>
      <c r="F1357" s="107" t="s">
        <v>3662</v>
      </c>
      <c r="G1357" s="106"/>
      <c r="H1357" s="106"/>
      <c r="I1357" s="108">
        <v>44165</v>
      </c>
      <c r="J1357" s="102">
        <v>15</v>
      </c>
      <c r="K1357" s="109">
        <v>13.7</v>
      </c>
    </row>
    <row r="1358" spans="1:11" x14ac:dyDescent="0.25">
      <c r="A1358" s="102">
        <v>1361</v>
      </c>
      <c r="B1358" s="103">
        <v>43836</v>
      </c>
      <c r="C1358" s="104" t="s">
        <v>4600</v>
      </c>
      <c r="D1358" s="105" t="s">
        <v>4601</v>
      </c>
      <c r="E1358" s="106" t="s">
        <v>3665</v>
      </c>
      <c r="F1358" s="107" t="s">
        <v>3666</v>
      </c>
      <c r="G1358" s="106"/>
      <c r="H1358" s="106"/>
      <c r="I1358" s="108">
        <v>44499</v>
      </c>
      <c r="J1358" s="102">
        <v>58</v>
      </c>
      <c r="K1358" s="109">
        <v>4.2</v>
      </c>
    </row>
    <row r="1359" spans="1:11" x14ac:dyDescent="0.25">
      <c r="A1359" s="102">
        <v>1362</v>
      </c>
      <c r="B1359" s="103">
        <v>43836</v>
      </c>
      <c r="C1359" s="104" t="s">
        <v>4600</v>
      </c>
      <c r="D1359" s="105" t="s">
        <v>4601</v>
      </c>
      <c r="E1359" s="106" t="s">
        <v>3665</v>
      </c>
      <c r="F1359" s="107" t="s">
        <v>3666</v>
      </c>
      <c r="G1359" s="106"/>
      <c r="H1359" s="106"/>
      <c r="I1359" s="108">
        <v>44407</v>
      </c>
      <c r="J1359" s="102">
        <v>18</v>
      </c>
      <c r="K1359" s="109">
        <v>4.2</v>
      </c>
    </row>
    <row r="1360" spans="1:11" x14ac:dyDescent="0.25">
      <c r="A1360" s="102">
        <v>1363</v>
      </c>
      <c r="B1360" s="103">
        <v>43836</v>
      </c>
      <c r="C1360" s="104" t="s">
        <v>4600</v>
      </c>
      <c r="D1360" s="105" t="s">
        <v>4601</v>
      </c>
      <c r="E1360" s="106" t="s">
        <v>3665</v>
      </c>
      <c r="F1360" s="107" t="s">
        <v>3666</v>
      </c>
      <c r="G1360" s="106"/>
      <c r="H1360" s="106"/>
      <c r="I1360" s="108">
        <v>44408</v>
      </c>
      <c r="J1360" s="102">
        <v>18</v>
      </c>
      <c r="K1360" s="109">
        <v>4.2</v>
      </c>
    </row>
    <row r="1361" spans="1:11" x14ac:dyDescent="0.25">
      <c r="A1361" s="102">
        <v>1364</v>
      </c>
      <c r="B1361" s="103">
        <v>43836</v>
      </c>
      <c r="C1361" s="104" t="s">
        <v>4600</v>
      </c>
      <c r="D1361" s="105" t="s">
        <v>4601</v>
      </c>
      <c r="E1361" s="106" t="s">
        <v>3669</v>
      </c>
      <c r="F1361" s="107" t="s">
        <v>3670</v>
      </c>
      <c r="G1361" s="106"/>
      <c r="H1361" s="106"/>
      <c r="I1361" s="108">
        <v>44316</v>
      </c>
      <c r="J1361" s="102">
        <v>24</v>
      </c>
      <c r="K1361" s="109">
        <v>23.8</v>
      </c>
    </row>
    <row r="1362" spans="1:11" x14ac:dyDescent="0.25">
      <c r="A1362" s="102">
        <v>1365</v>
      </c>
      <c r="B1362" s="103">
        <v>43836</v>
      </c>
      <c r="C1362" s="104" t="s">
        <v>4600</v>
      </c>
      <c r="D1362" s="105" t="s">
        <v>4601</v>
      </c>
      <c r="E1362" s="106" t="s">
        <v>3669</v>
      </c>
      <c r="F1362" s="107" t="s">
        <v>3670</v>
      </c>
      <c r="G1362" s="106"/>
      <c r="H1362" s="106"/>
      <c r="I1362" s="108">
        <v>44439</v>
      </c>
      <c r="J1362" s="102">
        <v>8</v>
      </c>
      <c r="K1362" s="109">
        <v>23.8</v>
      </c>
    </row>
    <row r="1363" spans="1:11" x14ac:dyDescent="0.25">
      <c r="A1363" s="102">
        <v>1366</v>
      </c>
      <c r="B1363" s="103">
        <v>43836</v>
      </c>
      <c r="C1363" s="104" t="s">
        <v>4600</v>
      </c>
      <c r="D1363" s="105" t="s">
        <v>4601</v>
      </c>
      <c r="E1363" s="106" t="s">
        <v>3675</v>
      </c>
      <c r="F1363" s="107" t="s">
        <v>3676</v>
      </c>
      <c r="G1363" s="106"/>
      <c r="H1363" s="106"/>
      <c r="I1363" s="108">
        <v>44377</v>
      </c>
      <c r="J1363" s="102">
        <v>42</v>
      </c>
      <c r="K1363" s="109">
        <v>9.1999999999999993</v>
      </c>
    </row>
    <row r="1364" spans="1:11" x14ac:dyDescent="0.25">
      <c r="A1364" s="102">
        <v>1367</v>
      </c>
      <c r="B1364" s="103">
        <v>43836</v>
      </c>
      <c r="C1364" s="104" t="s">
        <v>4600</v>
      </c>
      <c r="D1364" s="105" t="s">
        <v>4601</v>
      </c>
      <c r="E1364" s="106" t="s">
        <v>3675</v>
      </c>
      <c r="F1364" s="107" t="s">
        <v>3676</v>
      </c>
      <c r="G1364" s="106"/>
      <c r="H1364" s="106"/>
      <c r="I1364" s="108">
        <v>44439</v>
      </c>
      <c r="J1364" s="102">
        <v>18</v>
      </c>
      <c r="K1364" s="109">
        <v>9.1999999999999993</v>
      </c>
    </row>
    <row r="1365" spans="1:11" x14ac:dyDescent="0.25">
      <c r="A1365" s="102">
        <v>1368</v>
      </c>
      <c r="B1365" s="103">
        <v>43836</v>
      </c>
      <c r="C1365" s="104" t="s">
        <v>4600</v>
      </c>
      <c r="D1365" s="105" t="s">
        <v>4601</v>
      </c>
      <c r="E1365" s="106" t="s">
        <v>3677</v>
      </c>
      <c r="F1365" s="107" t="s">
        <v>3678</v>
      </c>
      <c r="G1365" s="106"/>
      <c r="H1365" s="106"/>
      <c r="I1365" s="108">
        <v>44407</v>
      </c>
      <c r="J1365" s="102">
        <v>2</v>
      </c>
      <c r="K1365" s="109">
        <v>6.9</v>
      </c>
    </row>
    <row r="1366" spans="1:11" x14ac:dyDescent="0.25">
      <c r="A1366" s="102">
        <v>1369</v>
      </c>
      <c r="B1366" s="103">
        <v>43836</v>
      </c>
      <c r="C1366" s="104" t="s">
        <v>4600</v>
      </c>
      <c r="D1366" s="105" t="s">
        <v>4601</v>
      </c>
      <c r="E1366" s="106" t="s">
        <v>3677</v>
      </c>
      <c r="F1366" s="107" t="s">
        <v>3678</v>
      </c>
      <c r="G1366" s="106"/>
      <c r="H1366" s="106"/>
      <c r="I1366" s="108">
        <v>44530</v>
      </c>
      <c r="J1366" s="102">
        <v>58</v>
      </c>
      <c r="K1366" s="109">
        <v>6.9</v>
      </c>
    </row>
    <row r="1367" spans="1:11" x14ac:dyDescent="0.25">
      <c r="A1367" s="102">
        <v>1370</v>
      </c>
      <c r="B1367" s="103">
        <v>43836</v>
      </c>
      <c r="C1367" s="104" t="s">
        <v>4600</v>
      </c>
      <c r="D1367" s="105" t="s">
        <v>4601</v>
      </c>
      <c r="E1367" s="106" t="s">
        <v>3679</v>
      </c>
      <c r="F1367" s="107" t="s">
        <v>3680</v>
      </c>
      <c r="G1367" s="106"/>
      <c r="H1367" s="106"/>
      <c r="I1367" s="108">
        <v>44470</v>
      </c>
      <c r="J1367" s="102">
        <v>29</v>
      </c>
      <c r="K1367" s="109">
        <v>12.3</v>
      </c>
    </row>
    <row r="1368" spans="1:11" x14ac:dyDescent="0.25">
      <c r="A1368" s="102">
        <v>1371</v>
      </c>
      <c r="B1368" s="103">
        <v>43836</v>
      </c>
      <c r="C1368" s="104" t="s">
        <v>4600</v>
      </c>
      <c r="D1368" s="105" t="s">
        <v>4601</v>
      </c>
      <c r="E1368" s="106" t="s">
        <v>3679</v>
      </c>
      <c r="F1368" s="107" t="s">
        <v>3680</v>
      </c>
      <c r="G1368" s="106"/>
      <c r="H1368" s="106"/>
      <c r="I1368" s="108">
        <v>44440</v>
      </c>
      <c r="J1368" s="102">
        <v>62</v>
      </c>
      <c r="K1368" s="109">
        <v>12.3</v>
      </c>
    </row>
    <row r="1369" spans="1:11" x14ac:dyDescent="0.25">
      <c r="A1369" s="102">
        <v>1372</v>
      </c>
      <c r="B1369" s="103">
        <v>43836</v>
      </c>
      <c r="C1369" s="104" t="s">
        <v>4600</v>
      </c>
      <c r="D1369" s="105" t="s">
        <v>4601</v>
      </c>
      <c r="E1369" s="106" t="s">
        <v>3679</v>
      </c>
      <c r="F1369" s="107" t="s">
        <v>3680</v>
      </c>
      <c r="G1369" s="106"/>
      <c r="H1369" s="106"/>
      <c r="I1369" s="108">
        <v>44469</v>
      </c>
      <c r="J1369" s="102">
        <v>13</v>
      </c>
      <c r="K1369" s="109">
        <v>12.3</v>
      </c>
    </row>
    <row r="1370" spans="1:11" x14ac:dyDescent="0.25">
      <c r="A1370" s="102">
        <v>1373</v>
      </c>
      <c r="B1370" s="103">
        <v>43836</v>
      </c>
      <c r="C1370" s="104" t="s">
        <v>4600</v>
      </c>
      <c r="D1370" s="105" t="s">
        <v>4601</v>
      </c>
      <c r="E1370" s="106" t="s">
        <v>3681</v>
      </c>
      <c r="F1370" s="107" t="s">
        <v>3682</v>
      </c>
      <c r="G1370" s="106"/>
      <c r="H1370" s="106"/>
      <c r="I1370" s="108">
        <v>44469</v>
      </c>
      <c r="J1370" s="102">
        <v>72</v>
      </c>
      <c r="K1370" s="109">
        <v>12.6</v>
      </c>
    </row>
    <row r="1371" spans="1:11" x14ac:dyDescent="0.25">
      <c r="A1371" s="102">
        <v>1374</v>
      </c>
      <c r="B1371" s="103">
        <v>43836</v>
      </c>
      <c r="C1371" s="104" t="s">
        <v>4600</v>
      </c>
      <c r="D1371" s="105" t="s">
        <v>4601</v>
      </c>
      <c r="E1371" s="106" t="s">
        <v>3681</v>
      </c>
      <c r="F1371" s="107" t="s">
        <v>3682</v>
      </c>
      <c r="G1371" s="106"/>
      <c r="H1371" s="106"/>
      <c r="I1371" s="108">
        <v>44469</v>
      </c>
      <c r="J1371" s="102">
        <v>18</v>
      </c>
      <c r="K1371" s="109">
        <v>12.6</v>
      </c>
    </row>
    <row r="1372" spans="1:11" x14ac:dyDescent="0.25">
      <c r="A1372" s="102">
        <v>1375</v>
      </c>
      <c r="B1372" s="103">
        <v>43836</v>
      </c>
      <c r="C1372" s="104" t="s">
        <v>4600</v>
      </c>
      <c r="D1372" s="105" t="s">
        <v>4601</v>
      </c>
      <c r="E1372" s="106" t="s">
        <v>3685</v>
      </c>
      <c r="F1372" s="107" t="s">
        <v>3686</v>
      </c>
      <c r="G1372" s="106"/>
      <c r="H1372" s="106"/>
      <c r="I1372" s="108">
        <v>44433</v>
      </c>
      <c r="J1372" s="102">
        <v>8</v>
      </c>
      <c r="K1372" s="109">
        <v>16.600000000000001</v>
      </c>
    </row>
    <row r="1373" spans="1:11" x14ac:dyDescent="0.25">
      <c r="A1373" s="102">
        <v>1376</v>
      </c>
      <c r="B1373" s="103">
        <v>43836</v>
      </c>
      <c r="C1373" s="104" t="s">
        <v>4600</v>
      </c>
      <c r="D1373" s="105" t="s">
        <v>4601</v>
      </c>
      <c r="E1373" s="106" t="s">
        <v>3689</v>
      </c>
      <c r="F1373" s="107" t="s">
        <v>3690</v>
      </c>
      <c r="G1373" s="106"/>
      <c r="H1373" s="106"/>
      <c r="I1373" s="108">
        <v>44165</v>
      </c>
      <c r="J1373" s="102">
        <v>14</v>
      </c>
      <c r="K1373" s="109">
        <v>8.1999999999999993</v>
      </c>
    </row>
    <row r="1374" spans="1:11" x14ac:dyDescent="0.25">
      <c r="A1374" s="102">
        <v>1377</v>
      </c>
      <c r="B1374" s="103">
        <v>43836</v>
      </c>
      <c r="C1374" s="104" t="s">
        <v>4600</v>
      </c>
      <c r="D1374" s="105" t="s">
        <v>4601</v>
      </c>
      <c r="E1374" s="106" t="s">
        <v>3691</v>
      </c>
      <c r="F1374" s="107" t="s">
        <v>3692</v>
      </c>
      <c r="G1374" s="106"/>
      <c r="H1374" s="106"/>
      <c r="I1374" s="108">
        <v>44348</v>
      </c>
      <c r="J1374" s="102">
        <v>3</v>
      </c>
      <c r="K1374" s="109">
        <v>1</v>
      </c>
    </row>
    <row r="1375" spans="1:11" x14ac:dyDescent="0.25">
      <c r="A1375" s="102">
        <v>1378</v>
      </c>
      <c r="B1375" s="103">
        <v>43836</v>
      </c>
      <c r="C1375" s="104" t="s">
        <v>4600</v>
      </c>
      <c r="D1375" s="105" t="s">
        <v>4601</v>
      </c>
      <c r="E1375" s="106" t="s">
        <v>3691</v>
      </c>
      <c r="F1375" s="107" t="s">
        <v>3692</v>
      </c>
      <c r="G1375" s="106"/>
      <c r="H1375" s="106"/>
      <c r="I1375" s="108">
        <v>44377</v>
      </c>
      <c r="J1375" s="102">
        <v>3</v>
      </c>
      <c r="K1375" s="109">
        <v>11.5</v>
      </c>
    </row>
    <row r="1376" spans="1:11" x14ac:dyDescent="0.25">
      <c r="A1376" s="102">
        <v>1379</v>
      </c>
      <c r="B1376" s="103">
        <v>43836</v>
      </c>
      <c r="C1376" s="104" t="s">
        <v>4600</v>
      </c>
      <c r="D1376" s="105" t="s">
        <v>4601</v>
      </c>
      <c r="E1376" s="106" t="s">
        <v>3691</v>
      </c>
      <c r="F1376" s="107" t="s">
        <v>3692</v>
      </c>
      <c r="G1376" s="106"/>
      <c r="H1376" s="106"/>
      <c r="I1376" s="108">
        <v>44439</v>
      </c>
      <c r="J1376" s="102">
        <v>19</v>
      </c>
      <c r="K1376" s="109">
        <v>11.5</v>
      </c>
    </row>
    <row r="1377" spans="1:11" x14ac:dyDescent="0.25">
      <c r="A1377" s="102">
        <v>1380</v>
      </c>
      <c r="B1377" s="103">
        <v>43836</v>
      </c>
      <c r="C1377" s="104" t="s">
        <v>4600</v>
      </c>
      <c r="D1377" s="105" t="s">
        <v>4601</v>
      </c>
      <c r="E1377" s="106" t="s">
        <v>3695</v>
      </c>
      <c r="F1377" s="107" t="s">
        <v>3696</v>
      </c>
      <c r="G1377" s="106"/>
      <c r="H1377" s="106"/>
      <c r="I1377" s="108">
        <v>44286</v>
      </c>
      <c r="J1377" s="102">
        <v>8</v>
      </c>
      <c r="K1377" s="109">
        <v>27</v>
      </c>
    </row>
    <row r="1378" spans="1:11" x14ac:dyDescent="0.25">
      <c r="A1378" s="102">
        <v>1381</v>
      </c>
      <c r="B1378" s="103">
        <v>43836</v>
      </c>
      <c r="C1378" s="104" t="s">
        <v>4600</v>
      </c>
      <c r="D1378" s="105" t="s">
        <v>4601</v>
      </c>
      <c r="E1378" s="106" t="s">
        <v>3695</v>
      </c>
      <c r="F1378" s="107" t="s">
        <v>3696</v>
      </c>
      <c r="G1378" s="106"/>
      <c r="H1378" s="106"/>
      <c r="I1378" s="108">
        <v>44286</v>
      </c>
      <c r="J1378" s="102">
        <v>0.5</v>
      </c>
      <c r="K1378" s="109">
        <v>27</v>
      </c>
    </row>
    <row r="1379" spans="1:11" x14ac:dyDescent="0.25">
      <c r="A1379" s="102">
        <v>1382</v>
      </c>
      <c r="B1379" s="103">
        <v>43836</v>
      </c>
      <c r="C1379" s="104" t="s">
        <v>4600</v>
      </c>
      <c r="D1379" s="105" t="s">
        <v>4601</v>
      </c>
      <c r="E1379" s="106" t="s">
        <v>3697</v>
      </c>
      <c r="F1379" s="107" t="s">
        <v>3698</v>
      </c>
      <c r="G1379" s="106"/>
      <c r="H1379" s="106"/>
      <c r="I1379" s="108">
        <v>44439</v>
      </c>
      <c r="J1379" s="102">
        <v>40</v>
      </c>
      <c r="K1379" s="109">
        <v>16.7</v>
      </c>
    </row>
    <row r="1380" spans="1:11" x14ac:dyDescent="0.25">
      <c r="A1380" s="102">
        <v>1383</v>
      </c>
      <c r="B1380" s="103">
        <v>43836</v>
      </c>
      <c r="C1380" s="104" t="s">
        <v>4600</v>
      </c>
      <c r="D1380" s="105" t="s">
        <v>4601</v>
      </c>
      <c r="E1380" s="106" t="s">
        <v>3697</v>
      </c>
      <c r="F1380" s="107" t="s">
        <v>3698</v>
      </c>
      <c r="G1380" s="106"/>
      <c r="H1380" s="106"/>
      <c r="I1380" s="108">
        <v>44312</v>
      </c>
      <c r="J1380" s="102">
        <v>8</v>
      </c>
      <c r="K1380" s="109">
        <v>16.7</v>
      </c>
    </row>
    <row r="1381" spans="1:11" x14ac:dyDescent="0.25">
      <c r="A1381" s="102">
        <v>1384</v>
      </c>
      <c r="B1381" s="103">
        <v>43836</v>
      </c>
      <c r="C1381" s="104" t="s">
        <v>4600</v>
      </c>
      <c r="D1381" s="105" t="s">
        <v>4601</v>
      </c>
      <c r="E1381" s="106" t="s">
        <v>3697</v>
      </c>
      <c r="F1381" s="107" t="s">
        <v>3698</v>
      </c>
      <c r="G1381" s="106"/>
      <c r="H1381" s="106"/>
      <c r="I1381" s="108">
        <v>44500</v>
      </c>
      <c r="J1381" s="102">
        <v>24</v>
      </c>
      <c r="K1381" s="109">
        <v>16.7</v>
      </c>
    </row>
    <row r="1382" spans="1:11" x14ac:dyDescent="0.25">
      <c r="A1382" s="102">
        <v>1385</v>
      </c>
      <c r="B1382" s="103">
        <v>43836</v>
      </c>
      <c r="C1382" s="104" t="s">
        <v>4600</v>
      </c>
      <c r="D1382" s="105" t="s">
        <v>4601</v>
      </c>
      <c r="E1382" s="106" t="s">
        <v>3699</v>
      </c>
      <c r="F1382" s="107" t="s">
        <v>3700</v>
      </c>
      <c r="G1382" s="106"/>
      <c r="H1382" s="106"/>
      <c r="I1382" s="108">
        <v>44438</v>
      </c>
      <c r="J1382" s="102">
        <v>30</v>
      </c>
      <c r="K1382" s="109">
        <v>19.350000000000001</v>
      </c>
    </row>
    <row r="1383" spans="1:11" x14ac:dyDescent="0.25">
      <c r="A1383" s="102">
        <v>1386</v>
      </c>
      <c r="B1383" s="103">
        <v>43836</v>
      </c>
      <c r="C1383" s="104" t="s">
        <v>4600</v>
      </c>
      <c r="D1383" s="105" t="s">
        <v>4601</v>
      </c>
      <c r="E1383" s="106" t="s">
        <v>3699</v>
      </c>
      <c r="F1383" s="107" t="s">
        <v>3700</v>
      </c>
      <c r="G1383" s="106"/>
      <c r="H1383" s="106"/>
      <c r="I1383" s="108">
        <v>44439</v>
      </c>
      <c r="J1383" s="102">
        <v>6</v>
      </c>
      <c r="K1383" s="109">
        <v>19.350000000000001</v>
      </c>
    </row>
    <row r="1384" spans="1:11" x14ac:dyDescent="0.25">
      <c r="A1384" s="102">
        <v>1387</v>
      </c>
      <c r="B1384" s="103">
        <v>43836</v>
      </c>
      <c r="C1384" s="104" t="s">
        <v>4600</v>
      </c>
      <c r="D1384" s="105" t="s">
        <v>4601</v>
      </c>
      <c r="E1384" s="106" t="s">
        <v>3703</v>
      </c>
      <c r="F1384" s="107" t="s">
        <v>3704</v>
      </c>
      <c r="G1384" s="106"/>
      <c r="H1384" s="106"/>
      <c r="I1384" s="108">
        <v>44469</v>
      </c>
      <c r="J1384" s="102">
        <v>174</v>
      </c>
      <c r="K1384" s="109">
        <v>10.5</v>
      </c>
    </row>
    <row r="1385" spans="1:11" x14ac:dyDescent="0.25">
      <c r="A1385" s="102">
        <v>1388</v>
      </c>
      <c r="B1385" s="103">
        <v>43836</v>
      </c>
      <c r="C1385" s="104" t="s">
        <v>4600</v>
      </c>
      <c r="D1385" s="105" t="s">
        <v>4601</v>
      </c>
      <c r="E1385" s="106" t="s">
        <v>3703</v>
      </c>
      <c r="F1385" s="107" t="s">
        <v>3704</v>
      </c>
      <c r="G1385" s="106"/>
      <c r="H1385" s="106"/>
      <c r="I1385" s="108">
        <v>44408</v>
      </c>
      <c r="J1385" s="102">
        <v>74</v>
      </c>
      <c r="K1385" s="109">
        <v>10.5</v>
      </c>
    </row>
    <row r="1386" spans="1:11" x14ac:dyDescent="0.25">
      <c r="A1386" s="102">
        <v>1389</v>
      </c>
      <c r="B1386" s="103">
        <v>43836</v>
      </c>
      <c r="C1386" s="104" t="s">
        <v>4600</v>
      </c>
      <c r="D1386" s="105" t="s">
        <v>4601</v>
      </c>
      <c r="E1386" s="106" t="s">
        <v>3703</v>
      </c>
      <c r="F1386" s="107" t="s">
        <v>3704</v>
      </c>
      <c r="G1386" s="106"/>
      <c r="H1386" s="106"/>
      <c r="I1386" s="108">
        <v>44408</v>
      </c>
      <c r="J1386" s="102">
        <v>27</v>
      </c>
      <c r="K1386" s="109">
        <v>10.5</v>
      </c>
    </row>
    <row r="1387" spans="1:11" x14ac:dyDescent="0.25">
      <c r="A1387" s="102">
        <v>1390</v>
      </c>
      <c r="B1387" s="103">
        <v>43836</v>
      </c>
      <c r="C1387" s="104" t="s">
        <v>4600</v>
      </c>
      <c r="D1387" s="105" t="s">
        <v>4601</v>
      </c>
      <c r="E1387" s="106" t="s">
        <v>3705</v>
      </c>
      <c r="F1387" s="107" t="s">
        <v>3706</v>
      </c>
      <c r="G1387" s="106"/>
      <c r="H1387" s="106"/>
      <c r="I1387" s="108">
        <v>44165</v>
      </c>
      <c r="J1387" s="102">
        <v>0.05</v>
      </c>
      <c r="K1387" s="109">
        <v>21</v>
      </c>
    </row>
    <row r="1388" spans="1:11" x14ac:dyDescent="0.25">
      <c r="A1388" s="102">
        <v>1391</v>
      </c>
      <c r="B1388" s="103">
        <v>43836</v>
      </c>
      <c r="C1388" s="104" t="s">
        <v>4600</v>
      </c>
      <c r="D1388" s="105" t="s">
        <v>4601</v>
      </c>
      <c r="E1388" s="106" t="s">
        <v>3709</v>
      </c>
      <c r="F1388" s="107" t="s">
        <v>3710</v>
      </c>
      <c r="G1388" s="106"/>
      <c r="H1388" s="106"/>
      <c r="I1388" s="108">
        <v>44135</v>
      </c>
      <c r="J1388" s="102">
        <v>41</v>
      </c>
      <c r="K1388" s="109">
        <v>5</v>
      </c>
    </row>
    <row r="1389" spans="1:11" x14ac:dyDescent="0.25">
      <c r="A1389" s="102">
        <v>1392</v>
      </c>
      <c r="B1389" s="103">
        <v>43836</v>
      </c>
      <c r="C1389" s="104" t="s">
        <v>4600</v>
      </c>
      <c r="D1389" s="105" t="s">
        <v>4601</v>
      </c>
      <c r="E1389" s="106" t="s">
        <v>3709</v>
      </c>
      <c r="F1389" s="107" t="s">
        <v>3710</v>
      </c>
      <c r="G1389" s="106"/>
      <c r="H1389" s="106"/>
      <c r="I1389" s="108">
        <v>44530</v>
      </c>
      <c r="J1389" s="102">
        <v>44</v>
      </c>
      <c r="K1389" s="109">
        <v>5</v>
      </c>
    </row>
    <row r="1390" spans="1:11" x14ac:dyDescent="0.25">
      <c r="A1390" s="102">
        <v>1393</v>
      </c>
      <c r="B1390" s="103">
        <v>43836</v>
      </c>
      <c r="C1390" s="104" t="s">
        <v>4600</v>
      </c>
      <c r="D1390" s="105" t="s">
        <v>4601</v>
      </c>
      <c r="E1390" s="106" t="s">
        <v>3711</v>
      </c>
      <c r="F1390" s="107" t="s">
        <v>3712</v>
      </c>
      <c r="G1390" s="106"/>
      <c r="H1390" s="106"/>
      <c r="I1390" s="108">
        <v>44104</v>
      </c>
      <c r="J1390" s="102">
        <v>18</v>
      </c>
      <c r="K1390" s="109">
        <v>7.32</v>
      </c>
    </row>
    <row r="1391" spans="1:11" x14ac:dyDescent="0.25">
      <c r="A1391" s="102">
        <v>1394</v>
      </c>
      <c r="B1391" s="103">
        <v>43836</v>
      </c>
      <c r="C1391" s="104" t="s">
        <v>4600</v>
      </c>
      <c r="D1391" s="105" t="s">
        <v>4601</v>
      </c>
      <c r="E1391" s="106" t="s">
        <v>3711</v>
      </c>
      <c r="F1391" s="107" t="s">
        <v>3712</v>
      </c>
      <c r="G1391" s="106"/>
      <c r="H1391" s="106"/>
      <c r="I1391" s="108">
        <v>44377</v>
      </c>
      <c r="J1391" s="102">
        <v>30</v>
      </c>
      <c r="K1391" s="109">
        <v>7.32</v>
      </c>
    </row>
    <row r="1392" spans="1:11" x14ac:dyDescent="0.25">
      <c r="A1392" s="102">
        <v>1395</v>
      </c>
      <c r="B1392" s="103">
        <v>43836</v>
      </c>
      <c r="C1392" s="104" t="s">
        <v>4600</v>
      </c>
      <c r="D1392" s="105" t="s">
        <v>4601</v>
      </c>
      <c r="E1392" s="106" t="s">
        <v>3715</v>
      </c>
      <c r="F1392" s="107" t="s">
        <v>3716</v>
      </c>
      <c r="G1392" s="106"/>
      <c r="H1392" s="106"/>
      <c r="I1392" s="108">
        <v>44499</v>
      </c>
      <c r="J1392" s="102">
        <v>14</v>
      </c>
      <c r="K1392" s="109">
        <v>4.92</v>
      </c>
    </row>
    <row r="1393" spans="1:11" x14ac:dyDescent="0.25">
      <c r="A1393" s="102">
        <v>1396</v>
      </c>
      <c r="B1393" s="103">
        <v>43836</v>
      </c>
      <c r="C1393" s="104" t="s">
        <v>4600</v>
      </c>
      <c r="D1393" s="105" t="s">
        <v>4601</v>
      </c>
      <c r="E1393" s="106" t="s">
        <v>3717</v>
      </c>
      <c r="F1393" s="107" t="s">
        <v>3718</v>
      </c>
      <c r="G1393" s="106"/>
      <c r="H1393" s="106"/>
      <c r="I1393" s="108">
        <v>44439</v>
      </c>
      <c r="J1393" s="102">
        <v>9</v>
      </c>
      <c r="K1393" s="109">
        <v>7.7</v>
      </c>
    </row>
    <row r="1394" spans="1:11" x14ac:dyDescent="0.25">
      <c r="A1394" s="102">
        <v>1397</v>
      </c>
      <c r="B1394" s="103">
        <v>43836</v>
      </c>
      <c r="C1394" s="104" t="s">
        <v>4600</v>
      </c>
      <c r="D1394" s="105" t="s">
        <v>4601</v>
      </c>
      <c r="E1394" s="106" t="s">
        <v>3717</v>
      </c>
      <c r="F1394" s="107" t="s">
        <v>3718</v>
      </c>
      <c r="G1394" s="106"/>
      <c r="H1394" s="106"/>
      <c r="I1394" s="108">
        <v>44530</v>
      </c>
      <c r="J1394" s="102">
        <v>44</v>
      </c>
      <c r="K1394" s="109">
        <v>7.7</v>
      </c>
    </row>
    <row r="1395" spans="1:11" x14ac:dyDescent="0.25">
      <c r="A1395" s="102">
        <v>1398</v>
      </c>
      <c r="B1395" s="103">
        <v>43836</v>
      </c>
      <c r="C1395" s="104" t="s">
        <v>4600</v>
      </c>
      <c r="D1395" s="105" t="s">
        <v>4601</v>
      </c>
      <c r="E1395" s="106" t="s">
        <v>3721</v>
      </c>
      <c r="F1395" s="107" t="s">
        <v>3722</v>
      </c>
      <c r="G1395" s="106"/>
      <c r="H1395" s="106"/>
      <c r="I1395" s="108">
        <v>44530</v>
      </c>
      <c r="J1395" s="102">
        <v>84</v>
      </c>
      <c r="K1395" s="109">
        <v>9.9</v>
      </c>
    </row>
    <row r="1396" spans="1:11" x14ac:dyDescent="0.25">
      <c r="A1396" s="102">
        <v>1399</v>
      </c>
      <c r="B1396" s="103">
        <v>43836</v>
      </c>
      <c r="C1396" s="104" t="s">
        <v>4600</v>
      </c>
      <c r="D1396" s="105" t="s">
        <v>4601</v>
      </c>
      <c r="E1396" s="106" t="s">
        <v>3721</v>
      </c>
      <c r="F1396" s="107" t="s">
        <v>3722</v>
      </c>
      <c r="G1396" s="106"/>
      <c r="H1396" s="106"/>
      <c r="I1396" s="108">
        <v>44500</v>
      </c>
      <c r="J1396" s="102">
        <v>96</v>
      </c>
      <c r="K1396" s="109">
        <v>9.9</v>
      </c>
    </row>
    <row r="1397" spans="1:11" x14ac:dyDescent="0.25">
      <c r="A1397" s="102">
        <v>1400</v>
      </c>
      <c r="B1397" s="103">
        <v>43836</v>
      </c>
      <c r="C1397" s="104" t="s">
        <v>4600</v>
      </c>
      <c r="D1397" s="105" t="s">
        <v>4601</v>
      </c>
      <c r="E1397" s="106" t="s">
        <v>3725</v>
      </c>
      <c r="F1397" s="107" t="s">
        <v>3726</v>
      </c>
      <c r="G1397" s="106"/>
      <c r="H1397" s="106"/>
      <c r="I1397" s="108">
        <v>44440</v>
      </c>
      <c r="J1397" s="102">
        <v>42</v>
      </c>
      <c r="K1397" s="109">
        <v>18.600000000000001</v>
      </c>
    </row>
    <row r="1398" spans="1:11" x14ac:dyDescent="0.25">
      <c r="A1398" s="102">
        <v>1401</v>
      </c>
      <c r="B1398" s="103">
        <v>43836</v>
      </c>
      <c r="C1398" s="104" t="s">
        <v>4600</v>
      </c>
      <c r="D1398" s="105" t="s">
        <v>4601</v>
      </c>
      <c r="E1398" s="106" t="s">
        <v>3725</v>
      </c>
      <c r="F1398" s="107" t="s">
        <v>3726</v>
      </c>
      <c r="G1398" s="106"/>
      <c r="H1398" s="106"/>
      <c r="I1398" s="108">
        <v>44377</v>
      </c>
      <c r="J1398" s="102">
        <v>10</v>
      </c>
      <c r="K1398" s="109">
        <v>18.600000000000001</v>
      </c>
    </row>
    <row r="1399" spans="1:11" x14ac:dyDescent="0.25">
      <c r="A1399" s="102">
        <v>1402</v>
      </c>
      <c r="B1399" s="103">
        <v>43836</v>
      </c>
      <c r="C1399" s="104" t="s">
        <v>4600</v>
      </c>
      <c r="D1399" s="105" t="s">
        <v>4601</v>
      </c>
      <c r="E1399" s="106" t="s">
        <v>3727</v>
      </c>
      <c r="F1399" s="107" t="s">
        <v>3728</v>
      </c>
      <c r="G1399" s="106"/>
      <c r="H1399" s="106"/>
      <c r="I1399" s="108">
        <v>44348</v>
      </c>
      <c r="J1399" s="102">
        <v>50</v>
      </c>
      <c r="K1399" s="109">
        <v>1</v>
      </c>
    </row>
    <row r="1400" spans="1:11" x14ac:dyDescent="0.25">
      <c r="A1400" s="102">
        <v>1403</v>
      </c>
      <c r="B1400" s="103">
        <v>43836</v>
      </c>
      <c r="C1400" s="104" t="s">
        <v>4600</v>
      </c>
      <c r="D1400" s="105" t="s">
        <v>4601</v>
      </c>
      <c r="E1400" s="106" t="s">
        <v>3727</v>
      </c>
      <c r="F1400" s="107" t="s">
        <v>3728</v>
      </c>
      <c r="G1400" s="106"/>
      <c r="H1400" s="106"/>
      <c r="I1400" s="108">
        <v>44377</v>
      </c>
      <c r="J1400" s="102">
        <v>4</v>
      </c>
      <c r="K1400" s="109">
        <v>11.37</v>
      </c>
    </row>
    <row r="1401" spans="1:11" x14ac:dyDescent="0.25">
      <c r="A1401" s="102">
        <v>1404</v>
      </c>
      <c r="B1401" s="103">
        <v>43836</v>
      </c>
      <c r="C1401" s="104" t="s">
        <v>4600</v>
      </c>
      <c r="D1401" s="105" t="s">
        <v>4601</v>
      </c>
      <c r="E1401" s="106" t="s">
        <v>3729</v>
      </c>
      <c r="F1401" s="107" t="s">
        <v>3730</v>
      </c>
      <c r="G1401" s="106"/>
      <c r="H1401" s="106"/>
      <c r="I1401" s="108">
        <v>44348</v>
      </c>
      <c r="J1401" s="102">
        <v>15</v>
      </c>
      <c r="K1401" s="109">
        <v>8.25</v>
      </c>
    </row>
    <row r="1402" spans="1:11" x14ac:dyDescent="0.25">
      <c r="A1402" s="102">
        <v>1405</v>
      </c>
      <c r="B1402" s="103">
        <v>43836</v>
      </c>
      <c r="C1402" s="104" t="s">
        <v>4600</v>
      </c>
      <c r="D1402" s="105" t="s">
        <v>4601</v>
      </c>
      <c r="E1402" s="106" t="s">
        <v>3729</v>
      </c>
      <c r="F1402" s="107" t="s">
        <v>3730</v>
      </c>
      <c r="G1402" s="106"/>
      <c r="H1402" s="106"/>
      <c r="I1402" s="108">
        <v>44348</v>
      </c>
      <c r="J1402" s="102">
        <v>18</v>
      </c>
      <c r="K1402" s="109">
        <v>8.25</v>
      </c>
    </row>
    <row r="1403" spans="1:11" x14ac:dyDescent="0.25">
      <c r="A1403" s="102">
        <v>1406</v>
      </c>
      <c r="B1403" s="103">
        <v>43836</v>
      </c>
      <c r="C1403" s="104" t="s">
        <v>4600</v>
      </c>
      <c r="D1403" s="105" t="s">
        <v>4601</v>
      </c>
      <c r="E1403" s="106" t="s">
        <v>3729</v>
      </c>
      <c r="F1403" s="107" t="s">
        <v>3730</v>
      </c>
      <c r="G1403" s="106"/>
      <c r="H1403" s="106"/>
      <c r="I1403" s="108">
        <v>44316</v>
      </c>
      <c r="J1403" s="102">
        <v>12</v>
      </c>
      <c r="K1403" s="109">
        <v>8.25</v>
      </c>
    </row>
    <row r="1404" spans="1:11" x14ac:dyDescent="0.25">
      <c r="A1404" s="102">
        <v>1407</v>
      </c>
      <c r="B1404" s="103">
        <v>43836</v>
      </c>
      <c r="C1404" s="104" t="s">
        <v>4600</v>
      </c>
      <c r="D1404" s="105" t="s">
        <v>4601</v>
      </c>
      <c r="E1404" s="106" t="s">
        <v>3729</v>
      </c>
      <c r="F1404" s="107" t="s">
        <v>3730</v>
      </c>
      <c r="G1404" s="106"/>
      <c r="H1404" s="106"/>
      <c r="I1404" s="108">
        <v>44377</v>
      </c>
      <c r="J1404" s="102">
        <v>16</v>
      </c>
      <c r="K1404" s="109">
        <v>8.25</v>
      </c>
    </row>
    <row r="1405" spans="1:11" x14ac:dyDescent="0.25">
      <c r="A1405" s="102">
        <v>1408</v>
      </c>
      <c r="B1405" s="103">
        <v>43836</v>
      </c>
      <c r="C1405" s="104" t="s">
        <v>4600</v>
      </c>
      <c r="D1405" s="105" t="s">
        <v>4601</v>
      </c>
      <c r="E1405" s="106" t="s">
        <v>3737</v>
      </c>
      <c r="F1405" s="107" t="s">
        <v>3738</v>
      </c>
      <c r="G1405" s="106"/>
      <c r="H1405" s="106"/>
      <c r="I1405" s="108">
        <v>44316</v>
      </c>
      <c r="J1405" s="102">
        <v>22</v>
      </c>
      <c r="K1405" s="109">
        <v>10.75</v>
      </c>
    </row>
    <row r="1406" spans="1:11" x14ac:dyDescent="0.25">
      <c r="A1406" s="102">
        <v>1409</v>
      </c>
      <c r="B1406" s="103">
        <v>43836</v>
      </c>
      <c r="C1406" s="104" t="s">
        <v>4600</v>
      </c>
      <c r="D1406" s="105" t="s">
        <v>4601</v>
      </c>
      <c r="E1406" s="106" t="s">
        <v>3741</v>
      </c>
      <c r="F1406" s="107" t="s">
        <v>3742</v>
      </c>
      <c r="G1406" s="106"/>
      <c r="H1406" s="106"/>
      <c r="I1406" s="108">
        <v>44346</v>
      </c>
      <c r="J1406" s="102">
        <v>28</v>
      </c>
      <c r="K1406" s="109">
        <v>12.65</v>
      </c>
    </row>
    <row r="1407" spans="1:11" x14ac:dyDescent="0.25">
      <c r="A1407" s="102">
        <v>1410</v>
      </c>
      <c r="B1407" s="103">
        <v>43836</v>
      </c>
      <c r="C1407" s="104" t="s">
        <v>4600</v>
      </c>
      <c r="D1407" s="105" t="s">
        <v>4601</v>
      </c>
      <c r="E1407" s="106" t="s">
        <v>3741</v>
      </c>
      <c r="F1407" s="107" t="s">
        <v>3742</v>
      </c>
      <c r="G1407" s="106"/>
      <c r="H1407" s="106"/>
      <c r="I1407" s="108">
        <v>44341</v>
      </c>
      <c r="J1407" s="102">
        <v>1</v>
      </c>
      <c r="K1407" s="109">
        <v>1</v>
      </c>
    </row>
    <row r="1408" spans="1:11" x14ac:dyDescent="0.25">
      <c r="A1408" s="102">
        <v>1411</v>
      </c>
      <c r="B1408" s="103">
        <v>43836</v>
      </c>
      <c r="C1408" s="104" t="s">
        <v>4600</v>
      </c>
      <c r="D1408" s="105" t="s">
        <v>4601</v>
      </c>
      <c r="E1408" s="106" t="s">
        <v>3743</v>
      </c>
      <c r="F1408" s="107" t="s">
        <v>3744</v>
      </c>
      <c r="G1408" s="106"/>
      <c r="H1408" s="106"/>
      <c r="I1408" s="108">
        <v>44286</v>
      </c>
      <c r="J1408" s="102">
        <v>2</v>
      </c>
      <c r="K1408" s="109">
        <v>22.2</v>
      </c>
    </row>
    <row r="1409" spans="1:11" x14ac:dyDescent="0.25">
      <c r="A1409" s="102">
        <v>1412</v>
      </c>
      <c r="B1409" s="103">
        <v>43836</v>
      </c>
      <c r="C1409" s="104" t="s">
        <v>4600</v>
      </c>
      <c r="D1409" s="105" t="s">
        <v>4601</v>
      </c>
      <c r="E1409" s="106" t="s">
        <v>3745</v>
      </c>
      <c r="F1409" s="107" t="s">
        <v>3746</v>
      </c>
      <c r="G1409" s="106"/>
      <c r="H1409" s="106"/>
      <c r="I1409" s="108">
        <v>44469</v>
      </c>
      <c r="J1409" s="102">
        <v>15</v>
      </c>
      <c r="K1409" s="109">
        <v>7.6</v>
      </c>
    </row>
    <row r="1410" spans="1:11" x14ac:dyDescent="0.25">
      <c r="A1410" s="102">
        <v>1413</v>
      </c>
      <c r="B1410" s="103">
        <v>43836</v>
      </c>
      <c r="C1410" s="104" t="s">
        <v>4600</v>
      </c>
      <c r="D1410" s="105" t="s">
        <v>4601</v>
      </c>
      <c r="E1410" s="106" t="s">
        <v>3745</v>
      </c>
      <c r="F1410" s="107" t="s">
        <v>3746</v>
      </c>
      <c r="G1410" s="106"/>
      <c r="H1410" s="106"/>
      <c r="I1410" s="108">
        <v>44530</v>
      </c>
      <c r="J1410" s="102">
        <v>87</v>
      </c>
      <c r="K1410" s="109">
        <v>7.6</v>
      </c>
    </row>
    <row r="1411" spans="1:11" x14ac:dyDescent="0.25">
      <c r="A1411" s="102">
        <v>1414</v>
      </c>
      <c r="B1411" s="103">
        <v>43836</v>
      </c>
      <c r="C1411" s="104" t="s">
        <v>4600</v>
      </c>
      <c r="D1411" s="105" t="s">
        <v>4601</v>
      </c>
      <c r="E1411" s="106" t="s">
        <v>3747</v>
      </c>
      <c r="F1411" s="107" t="s">
        <v>3748</v>
      </c>
      <c r="G1411" s="106"/>
      <c r="H1411" s="106"/>
      <c r="I1411" s="108">
        <v>44440</v>
      </c>
      <c r="J1411" s="102">
        <v>50</v>
      </c>
      <c r="K1411" s="109">
        <v>10.5</v>
      </c>
    </row>
    <row r="1412" spans="1:11" x14ac:dyDescent="0.25">
      <c r="A1412" s="102">
        <v>1415</v>
      </c>
      <c r="B1412" s="103">
        <v>43836</v>
      </c>
      <c r="C1412" s="104" t="s">
        <v>4600</v>
      </c>
      <c r="D1412" s="105" t="s">
        <v>4601</v>
      </c>
      <c r="E1412" s="106" t="s">
        <v>3747</v>
      </c>
      <c r="F1412" s="107" t="s">
        <v>3748</v>
      </c>
      <c r="G1412" s="106"/>
      <c r="H1412" s="106"/>
      <c r="I1412" s="108">
        <v>44469</v>
      </c>
      <c r="J1412" s="102">
        <v>18</v>
      </c>
      <c r="K1412" s="109">
        <v>10.5</v>
      </c>
    </row>
    <row r="1413" spans="1:11" x14ac:dyDescent="0.25">
      <c r="A1413" s="102">
        <v>1416</v>
      </c>
      <c r="B1413" s="103">
        <v>43836</v>
      </c>
      <c r="C1413" s="104" t="s">
        <v>4600</v>
      </c>
      <c r="D1413" s="105" t="s">
        <v>4601</v>
      </c>
      <c r="E1413" s="106" t="s">
        <v>3747</v>
      </c>
      <c r="F1413" s="107" t="s">
        <v>3748</v>
      </c>
      <c r="G1413" s="106"/>
      <c r="H1413" s="106"/>
      <c r="I1413" s="108">
        <v>44439</v>
      </c>
      <c r="J1413" s="102">
        <v>87</v>
      </c>
      <c r="K1413" s="109">
        <v>10.5</v>
      </c>
    </row>
    <row r="1414" spans="1:11" x14ac:dyDescent="0.25">
      <c r="A1414" s="102">
        <v>1417</v>
      </c>
      <c r="B1414" s="103">
        <v>43836</v>
      </c>
      <c r="C1414" s="104" t="s">
        <v>4600</v>
      </c>
      <c r="D1414" s="105" t="s">
        <v>4601</v>
      </c>
      <c r="E1414" s="106" t="s">
        <v>3749</v>
      </c>
      <c r="F1414" s="107" t="s">
        <v>3750</v>
      </c>
      <c r="G1414" s="106"/>
      <c r="H1414" s="106"/>
      <c r="I1414" s="108">
        <v>44377</v>
      </c>
      <c r="J1414" s="102">
        <v>13</v>
      </c>
      <c r="K1414" s="109">
        <v>18.899999999999999</v>
      </c>
    </row>
    <row r="1415" spans="1:11" x14ac:dyDescent="0.25">
      <c r="A1415" s="102">
        <v>1418</v>
      </c>
      <c r="B1415" s="103">
        <v>43836</v>
      </c>
      <c r="C1415" s="104" t="s">
        <v>4600</v>
      </c>
      <c r="D1415" s="105" t="s">
        <v>4601</v>
      </c>
      <c r="E1415" s="106" t="s">
        <v>3751</v>
      </c>
      <c r="F1415" s="107" t="s">
        <v>3752</v>
      </c>
      <c r="G1415" s="106"/>
      <c r="H1415" s="106"/>
      <c r="I1415" s="108">
        <v>44469</v>
      </c>
      <c r="J1415" s="102">
        <v>63</v>
      </c>
      <c r="K1415" s="109">
        <v>13.25</v>
      </c>
    </row>
    <row r="1416" spans="1:11" x14ac:dyDescent="0.25">
      <c r="A1416" s="102">
        <v>1419</v>
      </c>
      <c r="B1416" s="103">
        <v>43836</v>
      </c>
      <c r="C1416" s="104" t="s">
        <v>4600</v>
      </c>
      <c r="D1416" s="105" t="s">
        <v>4601</v>
      </c>
      <c r="E1416" s="106" t="s">
        <v>3753</v>
      </c>
      <c r="F1416" s="107" t="s">
        <v>3754</v>
      </c>
      <c r="G1416" s="106"/>
      <c r="H1416" s="106"/>
      <c r="I1416" s="108">
        <v>44499</v>
      </c>
      <c r="J1416" s="102">
        <v>48</v>
      </c>
      <c r="K1416" s="109">
        <v>8</v>
      </c>
    </row>
    <row r="1417" spans="1:11" x14ac:dyDescent="0.25">
      <c r="A1417" s="102">
        <v>1420</v>
      </c>
      <c r="B1417" s="103">
        <v>43836</v>
      </c>
      <c r="C1417" s="104" t="s">
        <v>4600</v>
      </c>
      <c r="D1417" s="105" t="s">
        <v>4601</v>
      </c>
      <c r="E1417" s="106" t="s">
        <v>3753</v>
      </c>
      <c r="F1417" s="107" t="s">
        <v>3754</v>
      </c>
      <c r="G1417" s="106"/>
      <c r="H1417" s="106"/>
      <c r="I1417" s="108">
        <v>44439</v>
      </c>
      <c r="J1417" s="102">
        <v>36</v>
      </c>
      <c r="K1417" s="109">
        <v>8</v>
      </c>
    </row>
    <row r="1418" spans="1:11" x14ac:dyDescent="0.25">
      <c r="A1418" s="102">
        <v>1421</v>
      </c>
      <c r="B1418" s="103">
        <v>43836</v>
      </c>
      <c r="C1418" s="104" t="s">
        <v>4600</v>
      </c>
      <c r="D1418" s="105" t="s">
        <v>4601</v>
      </c>
      <c r="E1418" s="106" t="s">
        <v>3757</v>
      </c>
      <c r="F1418" s="107" t="s">
        <v>3758</v>
      </c>
      <c r="G1418" s="106"/>
      <c r="H1418" s="106"/>
      <c r="I1418" s="108">
        <v>44469</v>
      </c>
      <c r="J1418" s="102">
        <v>32</v>
      </c>
      <c r="K1418" s="109">
        <v>13.08</v>
      </c>
    </row>
    <row r="1419" spans="1:11" x14ac:dyDescent="0.25">
      <c r="A1419" s="102">
        <v>1422</v>
      </c>
      <c r="B1419" s="103">
        <v>43836</v>
      </c>
      <c r="C1419" s="104" t="s">
        <v>4600</v>
      </c>
      <c r="D1419" s="105" t="s">
        <v>4601</v>
      </c>
      <c r="E1419" s="106" t="s">
        <v>3757</v>
      </c>
      <c r="F1419" s="107" t="s">
        <v>3758</v>
      </c>
      <c r="G1419" s="106"/>
      <c r="H1419" s="106"/>
      <c r="I1419" s="108">
        <v>44377</v>
      </c>
      <c r="J1419" s="102">
        <v>2</v>
      </c>
      <c r="K1419" s="109">
        <v>1</v>
      </c>
    </row>
    <row r="1420" spans="1:11" x14ac:dyDescent="0.25">
      <c r="A1420" s="102">
        <v>1423</v>
      </c>
      <c r="B1420" s="103">
        <v>43836</v>
      </c>
      <c r="C1420" s="104" t="s">
        <v>4600</v>
      </c>
      <c r="D1420" s="105" t="s">
        <v>4601</v>
      </c>
      <c r="E1420" s="106" t="s">
        <v>3757</v>
      </c>
      <c r="F1420" s="107" t="s">
        <v>3758</v>
      </c>
      <c r="G1420" s="106"/>
      <c r="H1420" s="106"/>
      <c r="I1420" s="108">
        <v>44500</v>
      </c>
      <c r="J1420" s="102">
        <v>52</v>
      </c>
      <c r="K1420" s="109">
        <v>13.08</v>
      </c>
    </row>
    <row r="1421" spans="1:11" x14ac:dyDescent="0.25">
      <c r="A1421" s="102">
        <v>1424</v>
      </c>
      <c r="B1421" s="103">
        <v>43836</v>
      </c>
      <c r="C1421" s="104" t="s">
        <v>4600</v>
      </c>
      <c r="D1421" s="105" t="s">
        <v>4601</v>
      </c>
      <c r="E1421" s="106" t="s">
        <v>3759</v>
      </c>
      <c r="F1421" s="107" t="s">
        <v>3760</v>
      </c>
      <c r="G1421" s="106"/>
      <c r="H1421" s="106"/>
      <c r="I1421" s="108">
        <v>44440</v>
      </c>
      <c r="J1421" s="102">
        <v>20</v>
      </c>
      <c r="K1421" s="109">
        <v>7.75</v>
      </c>
    </row>
    <row r="1422" spans="1:11" x14ac:dyDescent="0.25">
      <c r="A1422" s="102">
        <v>1425</v>
      </c>
      <c r="B1422" s="103">
        <v>43836</v>
      </c>
      <c r="C1422" s="104" t="s">
        <v>4600</v>
      </c>
      <c r="D1422" s="105" t="s">
        <v>4601</v>
      </c>
      <c r="E1422" s="106" t="s">
        <v>3759</v>
      </c>
      <c r="F1422" s="107" t="s">
        <v>3760</v>
      </c>
      <c r="G1422" s="106"/>
      <c r="H1422" s="106"/>
      <c r="I1422" s="108">
        <v>44469</v>
      </c>
      <c r="J1422" s="102">
        <v>8</v>
      </c>
      <c r="K1422" s="109">
        <v>7.75</v>
      </c>
    </row>
    <row r="1423" spans="1:11" x14ac:dyDescent="0.25">
      <c r="A1423" s="102">
        <v>1426</v>
      </c>
      <c r="B1423" s="103">
        <v>43836</v>
      </c>
      <c r="C1423" s="104" t="s">
        <v>4600</v>
      </c>
      <c r="D1423" s="105" t="s">
        <v>4601</v>
      </c>
      <c r="E1423" s="106" t="s">
        <v>3759</v>
      </c>
      <c r="F1423" s="107" t="s">
        <v>3760</v>
      </c>
      <c r="G1423" s="106"/>
      <c r="H1423" s="106"/>
      <c r="I1423" s="108">
        <v>44255</v>
      </c>
      <c r="J1423" s="102">
        <v>22</v>
      </c>
      <c r="K1423" s="109">
        <v>7.75</v>
      </c>
    </row>
    <row r="1424" spans="1:11" x14ac:dyDescent="0.25">
      <c r="A1424" s="102">
        <v>1427</v>
      </c>
      <c r="B1424" s="103">
        <v>43836</v>
      </c>
      <c r="C1424" s="104" t="s">
        <v>4600</v>
      </c>
      <c r="D1424" s="105" t="s">
        <v>4601</v>
      </c>
      <c r="E1424" s="106" t="s">
        <v>3761</v>
      </c>
      <c r="F1424" s="107" t="s">
        <v>3762</v>
      </c>
      <c r="G1424" s="106"/>
      <c r="H1424" s="106"/>
      <c r="I1424" s="108">
        <v>44347</v>
      </c>
      <c r="J1424" s="102">
        <v>22</v>
      </c>
      <c r="K1424" s="109">
        <v>7.65</v>
      </c>
    </row>
    <row r="1425" spans="1:11" x14ac:dyDescent="0.25">
      <c r="A1425" s="102">
        <v>1428</v>
      </c>
      <c r="B1425" s="103">
        <v>43836</v>
      </c>
      <c r="C1425" s="104" t="s">
        <v>4600</v>
      </c>
      <c r="D1425" s="105" t="s">
        <v>4601</v>
      </c>
      <c r="E1425" s="106" t="s">
        <v>3763</v>
      </c>
      <c r="F1425" s="107" t="s">
        <v>3764</v>
      </c>
      <c r="G1425" s="106"/>
      <c r="H1425" s="106"/>
      <c r="I1425" s="108">
        <v>44500</v>
      </c>
      <c r="J1425" s="102">
        <v>40</v>
      </c>
      <c r="K1425" s="109">
        <v>10.39</v>
      </c>
    </row>
    <row r="1426" spans="1:11" x14ac:dyDescent="0.25">
      <c r="A1426" s="102">
        <v>1429</v>
      </c>
      <c r="B1426" s="103">
        <v>43836</v>
      </c>
      <c r="C1426" s="104" t="s">
        <v>4600</v>
      </c>
      <c r="D1426" s="105" t="s">
        <v>4601</v>
      </c>
      <c r="E1426" s="106" t="s">
        <v>3767</v>
      </c>
      <c r="F1426" s="107" t="s">
        <v>3768</v>
      </c>
      <c r="G1426" s="106"/>
      <c r="H1426" s="106"/>
      <c r="I1426" s="108">
        <v>44440</v>
      </c>
      <c r="J1426" s="102">
        <v>29</v>
      </c>
      <c r="K1426" s="109">
        <v>8.3000000000000007</v>
      </c>
    </row>
    <row r="1427" spans="1:11" x14ac:dyDescent="0.25">
      <c r="A1427" s="102">
        <v>1430</v>
      </c>
      <c r="B1427" s="103">
        <v>43836</v>
      </c>
      <c r="C1427" s="104" t="s">
        <v>4600</v>
      </c>
      <c r="D1427" s="105" t="s">
        <v>4601</v>
      </c>
      <c r="E1427" s="106" t="s">
        <v>3767</v>
      </c>
      <c r="F1427" s="107" t="s">
        <v>3768</v>
      </c>
      <c r="G1427" s="106"/>
      <c r="H1427" s="106"/>
      <c r="I1427" s="108">
        <v>44440</v>
      </c>
      <c r="J1427" s="102">
        <v>26</v>
      </c>
      <c r="K1427" s="109">
        <v>8.3000000000000007</v>
      </c>
    </row>
    <row r="1428" spans="1:11" x14ac:dyDescent="0.25">
      <c r="A1428" s="102">
        <v>1431</v>
      </c>
      <c r="B1428" s="103">
        <v>43836</v>
      </c>
      <c r="C1428" s="104" t="s">
        <v>4600</v>
      </c>
      <c r="D1428" s="105" t="s">
        <v>4601</v>
      </c>
      <c r="E1428" s="106" t="s">
        <v>3767</v>
      </c>
      <c r="F1428" s="107" t="s">
        <v>3768</v>
      </c>
      <c r="G1428" s="106"/>
      <c r="H1428" s="106"/>
      <c r="I1428" s="108">
        <v>44227</v>
      </c>
      <c r="J1428" s="102">
        <v>30</v>
      </c>
      <c r="K1428" s="109">
        <v>8.3000000000000007</v>
      </c>
    </row>
    <row r="1429" spans="1:11" x14ac:dyDescent="0.25">
      <c r="A1429" s="102">
        <v>1432</v>
      </c>
      <c r="B1429" s="103">
        <v>43836</v>
      </c>
      <c r="C1429" s="104" t="s">
        <v>4600</v>
      </c>
      <c r="D1429" s="105" t="s">
        <v>4601</v>
      </c>
      <c r="E1429" s="106" t="s">
        <v>3767</v>
      </c>
      <c r="F1429" s="107" t="s">
        <v>3768</v>
      </c>
      <c r="G1429" s="106"/>
      <c r="H1429" s="106"/>
      <c r="I1429" s="108">
        <v>44439</v>
      </c>
      <c r="J1429" s="102">
        <v>58</v>
      </c>
      <c r="K1429" s="109">
        <v>8.3000000000000007</v>
      </c>
    </row>
    <row r="1430" spans="1:11" x14ac:dyDescent="0.25">
      <c r="A1430" s="102">
        <v>1433</v>
      </c>
      <c r="B1430" s="103">
        <v>43836</v>
      </c>
      <c r="C1430" s="104" t="s">
        <v>4600</v>
      </c>
      <c r="D1430" s="105" t="s">
        <v>4601</v>
      </c>
      <c r="E1430" s="106" t="s">
        <v>3769</v>
      </c>
      <c r="F1430" s="107" t="s">
        <v>3770</v>
      </c>
      <c r="G1430" s="106"/>
      <c r="H1430" s="106"/>
      <c r="I1430" s="108">
        <v>44348</v>
      </c>
      <c r="J1430" s="102">
        <v>63</v>
      </c>
      <c r="K1430" s="109">
        <v>11.9</v>
      </c>
    </row>
    <row r="1431" spans="1:11" x14ac:dyDescent="0.25">
      <c r="A1431" s="102">
        <v>1434</v>
      </c>
      <c r="B1431" s="103">
        <v>43836</v>
      </c>
      <c r="C1431" s="104" t="s">
        <v>4600</v>
      </c>
      <c r="D1431" s="105" t="s">
        <v>4601</v>
      </c>
      <c r="E1431" s="106" t="s">
        <v>3769</v>
      </c>
      <c r="F1431" s="107" t="s">
        <v>3770</v>
      </c>
      <c r="G1431" s="106"/>
      <c r="H1431" s="106"/>
      <c r="I1431" s="108">
        <v>44377</v>
      </c>
      <c r="J1431" s="102">
        <v>38</v>
      </c>
      <c r="K1431" s="109">
        <v>11.9</v>
      </c>
    </row>
    <row r="1432" spans="1:11" x14ac:dyDescent="0.25">
      <c r="A1432" s="102">
        <v>1435</v>
      </c>
      <c r="B1432" s="103">
        <v>43836</v>
      </c>
      <c r="C1432" s="104" t="s">
        <v>4600</v>
      </c>
      <c r="D1432" s="105" t="s">
        <v>4601</v>
      </c>
      <c r="E1432" s="106" t="s">
        <v>3773</v>
      </c>
      <c r="F1432" s="107" t="s">
        <v>3774</v>
      </c>
      <c r="G1432" s="106"/>
      <c r="H1432" s="106"/>
      <c r="I1432" s="108">
        <v>44470</v>
      </c>
      <c r="J1432" s="102">
        <v>34</v>
      </c>
      <c r="K1432" s="109">
        <v>12.7</v>
      </c>
    </row>
    <row r="1433" spans="1:11" x14ac:dyDescent="0.25">
      <c r="A1433" s="102">
        <v>1436</v>
      </c>
      <c r="B1433" s="103">
        <v>43836</v>
      </c>
      <c r="C1433" s="104" t="s">
        <v>4600</v>
      </c>
      <c r="D1433" s="105" t="s">
        <v>4601</v>
      </c>
      <c r="E1433" s="106" t="s">
        <v>3773</v>
      </c>
      <c r="F1433" s="107" t="s">
        <v>3774</v>
      </c>
      <c r="G1433" s="106"/>
      <c r="H1433" s="106"/>
      <c r="I1433" s="108">
        <v>44470</v>
      </c>
      <c r="J1433" s="102">
        <v>15</v>
      </c>
      <c r="K1433" s="109">
        <v>12.7</v>
      </c>
    </row>
    <row r="1434" spans="1:11" x14ac:dyDescent="0.25">
      <c r="A1434" s="102">
        <v>1437</v>
      </c>
      <c r="B1434" s="103">
        <v>43836</v>
      </c>
      <c r="C1434" s="104" t="s">
        <v>4600</v>
      </c>
      <c r="D1434" s="105" t="s">
        <v>4601</v>
      </c>
      <c r="E1434" s="106" t="s">
        <v>3773</v>
      </c>
      <c r="F1434" s="107" t="s">
        <v>3774</v>
      </c>
      <c r="G1434" s="106"/>
      <c r="H1434" s="106"/>
      <c r="I1434" s="108">
        <v>44500</v>
      </c>
      <c r="J1434" s="102">
        <v>32</v>
      </c>
      <c r="K1434" s="109">
        <v>12.7</v>
      </c>
    </row>
    <row r="1435" spans="1:11" x14ac:dyDescent="0.25">
      <c r="A1435" s="102">
        <v>1438</v>
      </c>
      <c r="B1435" s="103">
        <v>43836</v>
      </c>
      <c r="C1435" s="104" t="s">
        <v>4600</v>
      </c>
      <c r="D1435" s="105" t="s">
        <v>4601</v>
      </c>
      <c r="E1435" s="106" t="s">
        <v>3773</v>
      </c>
      <c r="F1435" s="107" t="s">
        <v>3774</v>
      </c>
      <c r="G1435" s="106"/>
      <c r="H1435" s="106"/>
      <c r="I1435" s="108">
        <v>44559</v>
      </c>
      <c r="J1435" s="102">
        <v>2</v>
      </c>
      <c r="K1435" s="109">
        <v>12.7</v>
      </c>
    </row>
    <row r="1436" spans="1:11" x14ac:dyDescent="0.25">
      <c r="A1436" s="102">
        <v>1439</v>
      </c>
      <c r="B1436" s="103">
        <v>43836</v>
      </c>
      <c r="C1436" s="104" t="s">
        <v>4600</v>
      </c>
      <c r="D1436" s="105" t="s">
        <v>4601</v>
      </c>
      <c r="E1436" s="106" t="s">
        <v>3783</v>
      </c>
      <c r="F1436" s="107" t="s">
        <v>3784</v>
      </c>
      <c r="G1436" s="106"/>
      <c r="H1436" s="106"/>
      <c r="I1436" s="108">
        <v>44439</v>
      </c>
      <c r="J1436" s="102">
        <v>20</v>
      </c>
      <c r="K1436" s="109">
        <v>7.7</v>
      </c>
    </row>
    <row r="1437" spans="1:11" x14ac:dyDescent="0.25">
      <c r="A1437" s="102">
        <v>1440</v>
      </c>
      <c r="B1437" s="103">
        <v>43836</v>
      </c>
      <c r="C1437" s="104" t="s">
        <v>4600</v>
      </c>
      <c r="D1437" s="105" t="s">
        <v>4601</v>
      </c>
      <c r="E1437" s="106" t="s">
        <v>3783</v>
      </c>
      <c r="F1437" s="107" t="s">
        <v>3784</v>
      </c>
      <c r="G1437" s="106"/>
      <c r="H1437" s="106"/>
      <c r="I1437" s="108">
        <v>44439</v>
      </c>
      <c r="J1437" s="102">
        <v>30</v>
      </c>
      <c r="K1437" s="109">
        <v>7.7</v>
      </c>
    </row>
    <row r="1438" spans="1:11" x14ac:dyDescent="0.25">
      <c r="A1438" s="102">
        <v>1441</v>
      </c>
      <c r="B1438" s="103">
        <v>43836</v>
      </c>
      <c r="C1438" s="104" t="s">
        <v>4600</v>
      </c>
      <c r="D1438" s="105" t="s">
        <v>4601</v>
      </c>
      <c r="E1438" s="106" t="s">
        <v>3787</v>
      </c>
      <c r="F1438" s="107" t="s">
        <v>3788</v>
      </c>
      <c r="G1438" s="106"/>
      <c r="H1438" s="106"/>
      <c r="I1438" s="108">
        <v>44378</v>
      </c>
      <c r="J1438" s="102">
        <v>33</v>
      </c>
      <c r="K1438" s="109">
        <v>13.8</v>
      </c>
    </row>
    <row r="1439" spans="1:11" x14ac:dyDescent="0.25">
      <c r="A1439" s="102">
        <v>1442</v>
      </c>
      <c r="B1439" s="103">
        <v>43836</v>
      </c>
      <c r="C1439" s="104" t="s">
        <v>4600</v>
      </c>
      <c r="D1439" s="105" t="s">
        <v>4601</v>
      </c>
      <c r="E1439" s="106" t="s">
        <v>3787</v>
      </c>
      <c r="F1439" s="107" t="s">
        <v>3788</v>
      </c>
      <c r="G1439" s="106"/>
      <c r="H1439" s="106"/>
      <c r="I1439" s="108">
        <v>44377</v>
      </c>
      <c r="J1439" s="102">
        <v>42</v>
      </c>
      <c r="K1439" s="109">
        <v>13.8</v>
      </c>
    </row>
    <row r="1440" spans="1:11" x14ac:dyDescent="0.25">
      <c r="A1440" s="102">
        <v>1443</v>
      </c>
      <c r="B1440" s="103">
        <v>43836</v>
      </c>
      <c r="C1440" s="104" t="s">
        <v>4600</v>
      </c>
      <c r="D1440" s="105" t="s">
        <v>4601</v>
      </c>
      <c r="E1440" s="106" t="s">
        <v>3787</v>
      </c>
      <c r="F1440" s="107" t="s">
        <v>3788</v>
      </c>
      <c r="G1440" s="106"/>
      <c r="H1440" s="106"/>
      <c r="I1440" s="108">
        <v>44408</v>
      </c>
      <c r="J1440" s="102">
        <v>17</v>
      </c>
      <c r="K1440" s="109">
        <v>13.8</v>
      </c>
    </row>
    <row r="1441" spans="1:11" x14ac:dyDescent="0.25">
      <c r="A1441" s="102">
        <v>1444</v>
      </c>
      <c r="B1441" s="103">
        <v>43836</v>
      </c>
      <c r="C1441" s="104" t="s">
        <v>4600</v>
      </c>
      <c r="D1441" s="105" t="s">
        <v>4601</v>
      </c>
      <c r="E1441" s="106" t="s">
        <v>3791</v>
      </c>
      <c r="F1441" s="107" t="s">
        <v>3792</v>
      </c>
      <c r="G1441" s="106"/>
      <c r="H1441" s="106"/>
      <c r="I1441" s="108">
        <v>44439</v>
      </c>
      <c r="J1441" s="102">
        <v>12</v>
      </c>
      <c r="K1441" s="109">
        <v>12</v>
      </c>
    </row>
    <row r="1442" spans="1:11" x14ac:dyDescent="0.25">
      <c r="A1442" s="102">
        <v>1445</v>
      </c>
      <c r="B1442" s="103">
        <v>43836</v>
      </c>
      <c r="C1442" s="104" t="s">
        <v>4600</v>
      </c>
      <c r="D1442" s="105" t="s">
        <v>4601</v>
      </c>
      <c r="E1442" s="106" t="s">
        <v>3793</v>
      </c>
      <c r="F1442" s="107" t="s">
        <v>3794</v>
      </c>
      <c r="G1442" s="106"/>
      <c r="H1442" s="106"/>
      <c r="I1442" s="108">
        <v>44439</v>
      </c>
      <c r="J1442" s="102">
        <v>13</v>
      </c>
      <c r="K1442" s="109">
        <v>19</v>
      </c>
    </row>
    <row r="1443" spans="1:11" x14ac:dyDescent="0.25">
      <c r="A1443" s="102">
        <v>1446</v>
      </c>
      <c r="B1443" s="103">
        <v>43836</v>
      </c>
      <c r="C1443" s="104" t="s">
        <v>4600</v>
      </c>
      <c r="D1443" s="105" t="s">
        <v>4601</v>
      </c>
      <c r="E1443" s="106" t="s">
        <v>3793</v>
      </c>
      <c r="F1443" s="107" t="s">
        <v>3794</v>
      </c>
      <c r="G1443" s="106"/>
      <c r="H1443" s="106"/>
      <c r="I1443" s="108">
        <v>44469</v>
      </c>
      <c r="J1443" s="102">
        <v>42</v>
      </c>
      <c r="K1443" s="109">
        <v>19</v>
      </c>
    </row>
    <row r="1444" spans="1:11" x14ac:dyDescent="0.25">
      <c r="A1444" s="102">
        <v>1447</v>
      </c>
      <c r="B1444" s="103">
        <v>43836</v>
      </c>
      <c r="C1444" s="104" t="s">
        <v>4600</v>
      </c>
      <c r="D1444" s="105" t="s">
        <v>4601</v>
      </c>
      <c r="E1444" s="106" t="s">
        <v>3797</v>
      </c>
      <c r="F1444" s="107" t="s">
        <v>3798</v>
      </c>
      <c r="G1444" s="106"/>
      <c r="H1444" s="106"/>
      <c r="I1444" s="108">
        <v>44439</v>
      </c>
      <c r="J1444" s="102">
        <v>9</v>
      </c>
      <c r="K1444" s="109">
        <v>14.88</v>
      </c>
    </row>
    <row r="1445" spans="1:11" x14ac:dyDescent="0.25">
      <c r="A1445" s="102">
        <v>1448</v>
      </c>
      <c r="B1445" s="103">
        <v>43836</v>
      </c>
      <c r="C1445" s="104" t="s">
        <v>4600</v>
      </c>
      <c r="D1445" s="105" t="s">
        <v>4601</v>
      </c>
      <c r="E1445" s="106" t="s">
        <v>3799</v>
      </c>
      <c r="F1445" s="107" t="s">
        <v>3800</v>
      </c>
      <c r="G1445" s="106"/>
      <c r="H1445" s="106"/>
      <c r="I1445" s="108">
        <v>44316</v>
      </c>
      <c r="J1445" s="102">
        <v>5</v>
      </c>
      <c r="K1445" s="109">
        <v>10.199999999999999</v>
      </c>
    </row>
    <row r="1446" spans="1:11" x14ac:dyDescent="0.25">
      <c r="A1446" s="102">
        <v>1449</v>
      </c>
      <c r="B1446" s="103">
        <v>43836</v>
      </c>
      <c r="C1446" s="104" t="s">
        <v>4600</v>
      </c>
      <c r="D1446" s="105" t="s">
        <v>4601</v>
      </c>
      <c r="E1446" s="106" t="s">
        <v>3801</v>
      </c>
      <c r="F1446" s="107" t="s">
        <v>3802</v>
      </c>
      <c r="G1446" s="106"/>
      <c r="H1446" s="106"/>
      <c r="I1446" s="108">
        <v>44469</v>
      </c>
      <c r="J1446" s="102">
        <v>20</v>
      </c>
      <c r="K1446" s="109">
        <v>13.8</v>
      </c>
    </row>
    <row r="1447" spans="1:11" x14ac:dyDescent="0.25">
      <c r="A1447" s="102">
        <v>1450</v>
      </c>
      <c r="B1447" s="103">
        <v>43836</v>
      </c>
      <c r="C1447" s="104" t="s">
        <v>4600</v>
      </c>
      <c r="D1447" s="105" t="s">
        <v>4601</v>
      </c>
      <c r="E1447" s="106" t="s">
        <v>3801</v>
      </c>
      <c r="F1447" s="107" t="s">
        <v>3802</v>
      </c>
      <c r="G1447" s="106"/>
      <c r="H1447" s="106"/>
      <c r="I1447" s="108">
        <v>44469</v>
      </c>
      <c r="J1447" s="102">
        <v>14</v>
      </c>
      <c r="K1447" s="109">
        <v>13.8</v>
      </c>
    </row>
    <row r="1448" spans="1:11" x14ac:dyDescent="0.25">
      <c r="A1448" s="102">
        <v>1451</v>
      </c>
      <c r="B1448" s="103">
        <v>43836</v>
      </c>
      <c r="C1448" s="104" t="s">
        <v>4600</v>
      </c>
      <c r="D1448" s="105" t="s">
        <v>4601</v>
      </c>
      <c r="E1448" s="106" t="s">
        <v>3801</v>
      </c>
      <c r="F1448" s="107" t="s">
        <v>3802</v>
      </c>
      <c r="G1448" s="106"/>
      <c r="H1448" s="106"/>
      <c r="I1448" s="108">
        <v>44316</v>
      </c>
      <c r="J1448" s="102">
        <v>2</v>
      </c>
      <c r="K1448" s="109">
        <v>13.8</v>
      </c>
    </row>
    <row r="1449" spans="1:11" x14ac:dyDescent="0.25">
      <c r="A1449" s="102">
        <v>1452</v>
      </c>
      <c r="B1449" s="103">
        <v>43836</v>
      </c>
      <c r="C1449" s="104" t="s">
        <v>4600</v>
      </c>
      <c r="D1449" s="105" t="s">
        <v>4601</v>
      </c>
      <c r="E1449" s="106" t="s">
        <v>3803</v>
      </c>
      <c r="F1449" s="107" t="s">
        <v>3804</v>
      </c>
      <c r="G1449" s="106"/>
      <c r="H1449" s="106"/>
      <c r="I1449" s="108">
        <v>44316</v>
      </c>
      <c r="J1449" s="102">
        <v>10</v>
      </c>
      <c r="K1449" s="109">
        <v>11.8</v>
      </c>
    </row>
    <row r="1450" spans="1:11" x14ac:dyDescent="0.25">
      <c r="A1450" s="102">
        <v>1453</v>
      </c>
      <c r="B1450" s="103">
        <v>43836</v>
      </c>
      <c r="C1450" s="104" t="s">
        <v>4600</v>
      </c>
      <c r="D1450" s="105" t="s">
        <v>4601</v>
      </c>
      <c r="E1450" s="106" t="s">
        <v>3803</v>
      </c>
      <c r="F1450" s="107" t="s">
        <v>3804</v>
      </c>
      <c r="G1450" s="106"/>
      <c r="H1450" s="106"/>
      <c r="I1450" s="108">
        <v>44469</v>
      </c>
      <c r="J1450" s="102">
        <v>40</v>
      </c>
      <c r="K1450" s="109">
        <v>11.8</v>
      </c>
    </row>
    <row r="1451" spans="1:11" x14ac:dyDescent="0.25">
      <c r="A1451" s="102">
        <v>1454</v>
      </c>
      <c r="B1451" s="103">
        <v>43836</v>
      </c>
      <c r="C1451" s="104" t="s">
        <v>4600</v>
      </c>
      <c r="D1451" s="105" t="s">
        <v>4601</v>
      </c>
      <c r="E1451" s="106" t="s">
        <v>3803</v>
      </c>
      <c r="F1451" s="107" t="s">
        <v>3804</v>
      </c>
      <c r="G1451" s="106"/>
      <c r="H1451" s="106"/>
      <c r="I1451" s="108">
        <v>44530</v>
      </c>
      <c r="J1451" s="102">
        <v>24</v>
      </c>
      <c r="K1451" s="109">
        <v>11.8</v>
      </c>
    </row>
    <row r="1452" spans="1:11" x14ac:dyDescent="0.25">
      <c r="A1452" s="102">
        <v>1455</v>
      </c>
      <c r="B1452" s="103">
        <v>43836</v>
      </c>
      <c r="C1452" s="104" t="s">
        <v>4600</v>
      </c>
      <c r="D1452" s="105" t="s">
        <v>4601</v>
      </c>
      <c r="E1452" s="106" t="s">
        <v>3805</v>
      </c>
      <c r="F1452" s="107" t="s">
        <v>3806</v>
      </c>
      <c r="G1452" s="106"/>
      <c r="H1452" s="106"/>
      <c r="I1452" s="108">
        <v>44377</v>
      </c>
      <c r="J1452" s="102">
        <v>32</v>
      </c>
      <c r="K1452" s="109">
        <v>11.8</v>
      </c>
    </row>
    <row r="1453" spans="1:11" x14ac:dyDescent="0.25">
      <c r="A1453" s="102">
        <v>1456</v>
      </c>
      <c r="B1453" s="103">
        <v>43836</v>
      </c>
      <c r="C1453" s="104" t="s">
        <v>4600</v>
      </c>
      <c r="D1453" s="105" t="s">
        <v>4601</v>
      </c>
      <c r="E1453" s="106" t="s">
        <v>3805</v>
      </c>
      <c r="F1453" s="107" t="s">
        <v>3806</v>
      </c>
      <c r="G1453" s="106"/>
      <c r="H1453" s="106"/>
      <c r="I1453" s="108">
        <v>44500</v>
      </c>
      <c r="J1453" s="102">
        <v>16</v>
      </c>
      <c r="K1453" s="109">
        <v>11.8</v>
      </c>
    </row>
    <row r="1454" spans="1:11" x14ac:dyDescent="0.25">
      <c r="A1454" s="102">
        <v>1457</v>
      </c>
      <c r="B1454" s="103">
        <v>43836</v>
      </c>
      <c r="C1454" s="104" t="s">
        <v>4600</v>
      </c>
      <c r="D1454" s="105" t="s">
        <v>4601</v>
      </c>
      <c r="E1454" s="106" t="s">
        <v>3809</v>
      </c>
      <c r="F1454" s="107" t="s">
        <v>3810</v>
      </c>
      <c r="G1454" s="106"/>
      <c r="H1454" s="106"/>
      <c r="I1454" s="108">
        <v>44408</v>
      </c>
      <c r="J1454" s="102">
        <v>46</v>
      </c>
      <c r="K1454" s="109">
        <v>14.4</v>
      </c>
    </row>
    <row r="1455" spans="1:11" x14ac:dyDescent="0.25">
      <c r="A1455" s="102">
        <v>1458</v>
      </c>
      <c r="B1455" s="103">
        <v>43836</v>
      </c>
      <c r="C1455" s="104" t="s">
        <v>4600</v>
      </c>
      <c r="D1455" s="105" t="s">
        <v>4601</v>
      </c>
      <c r="E1455" s="106" t="s">
        <v>3809</v>
      </c>
      <c r="F1455" s="107" t="s">
        <v>3810</v>
      </c>
      <c r="G1455" s="106"/>
      <c r="H1455" s="106"/>
      <c r="I1455" s="108">
        <v>44439</v>
      </c>
      <c r="J1455" s="102">
        <v>30</v>
      </c>
      <c r="K1455" s="109">
        <v>14.4</v>
      </c>
    </row>
    <row r="1456" spans="1:11" x14ac:dyDescent="0.25">
      <c r="A1456" s="102">
        <v>1459</v>
      </c>
      <c r="B1456" s="103">
        <v>43836</v>
      </c>
      <c r="C1456" s="104" t="s">
        <v>4600</v>
      </c>
      <c r="D1456" s="105" t="s">
        <v>4601</v>
      </c>
      <c r="E1456" s="106" t="s">
        <v>3809</v>
      </c>
      <c r="F1456" s="107" t="s">
        <v>3810</v>
      </c>
      <c r="G1456" s="106"/>
      <c r="H1456" s="106"/>
      <c r="I1456" s="108">
        <v>44439</v>
      </c>
      <c r="J1456" s="102">
        <v>20</v>
      </c>
      <c r="K1456" s="109">
        <v>14.4</v>
      </c>
    </row>
    <row r="1457" spans="1:11" x14ac:dyDescent="0.25">
      <c r="A1457" s="102">
        <v>1460</v>
      </c>
      <c r="B1457" s="103">
        <v>43836</v>
      </c>
      <c r="C1457" s="104" t="s">
        <v>4600</v>
      </c>
      <c r="D1457" s="105" t="s">
        <v>4601</v>
      </c>
      <c r="E1457" s="106" t="s">
        <v>3811</v>
      </c>
      <c r="F1457" s="107" t="s">
        <v>3812</v>
      </c>
      <c r="G1457" s="106"/>
      <c r="H1457" s="106"/>
      <c r="I1457" s="108">
        <v>44440</v>
      </c>
      <c r="J1457" s="102">
        <v>15</v>
      </c>
      <c r="K1457" s="109">
        <v>12.3</v>
      </c>
    </row>
    <row r="1458" spans="1:11" x14ac:dyDescent="0.25">
      <c r="A1458" s="102">
        <v>1461</v>
      </c>
      <c r="B1458" s="103">
        <v>43836</v>
      </c>
      <c r="C1458" s="104" t="s">
        <v>4600</v>
      </c>
      <c r="D1458" s="105" t="s">
        <v>4601</v>
      </c>
      <c r="E1458" s="106" t="s">
        <v>3811</v>
      </c>
      <c r="F1458" s="107" t="s">
        <v>3812</v>
      </c>
      <c r="G1458" s="106"/>
      <c r="H1458" s="106"/>
      <c r="I1458" s="108">
        <v>44469</v>
      </c>
      <c r="J1458" s="102">
        <v>20</v>
      </c>
      <c r="K1458" s="109">
        <v>12.3</v>
      </c>
    </row>
    <row r="1459" spans="1:11" x14ac:dyDescent="0.25">
      <c r="A1459" s="102">
        <v>1462</v>
      </c>
      <c r="B1459" s="103">
        <v>43836</v>
      </c>
      <c r="C1459" s="104" t="s">
        <v>4600</v>
      </c>
      <c r="D1459" s="105" t="s">
        <v>4601</v>
      </c>
      <c r="E1459" s="106" t="s">
        <v>3813</v>
      </c>
      <c r="F1459" s="107" t="s">
        <v>3814</v>
      </c>
      <c r="G1459" s="106"/>
      <c r="H1459" s="106"/>
      <c r="I1459" s="108">
        <v>44409</v>
      </c>
      <c r="J1459" s="102">
        <v>72</v>
      </c>
      <c r="K1459" s="109">
        <v>12.3</v>
      </c>
    </row>
    <row r="1460" spans="1:11" x14ac:dyDescent="0.25">
      <c r="A1460" s="102">
        <v>1463</v>
      </c>
      <c r="B1460" s="103">
        <v>43836</v>
      </c>
      <c r="C1460" s="104" t="s">
        <v>4600</v>
      </c>
      <c r="D1460" s="105" t="s">
        <v>4601</v>
      </c>
      <c r="E1460" s="106" t="s">
        <v>3813</v>
      </c>
      <c r="F1460" s="107" t="s">
        <v>3814</v>
      </c>
      <c r="G1460" s="106"/>
      <c r="H1460" s="106"/>
      <c r="I1460" s="108">
        <v>44439</v>
      </c>
      <c r="J1460" s="102">
        <v>16</v>
      </c>
      <c r="K1460" s="109">
        <v>12.3</v>
      </c>
    </row>
    <row r="1461" spans="1:11" x14ac:dyDescent="0.25">
      <c r="A1461" s="102">
        <v>1464</v>
      </c>
      <c r="B1461" s="103">
        <v>43836</v>
      </c>
      <c r="C1461" s="104" t="s">
        <v>4600</v>
      </c>
      <c r="D1461" s="105" t="s">
        <v>4601</v>
      </c>
      <c r="E1461" s="106" t="s">
        <v>3815</v>
      </c>
      <c r="F1461" s="107" t="s">
        <v>3816</v>
      </c>
      <c r="G1461" s="106"/>
      <c r="H1461" s="106"/>
      <c r="I1461" s="108">
        <v>44477</v>
      </c>
      <c r="J1461" s="102">
        <v>36</v>
      </c>
      <c r="K1461" s="109">
        <v>3.09</v>
      </c>
    </row>
    <row r="1462" spans="1:11" x14ac:dyDescent="0.25">
      <c r="A1462" s="102">
        <v>1465</v>
      </c>
      <c r="B1462" s="103">
        <v>43836</v>
      </c>
      <c r="C1462" s="104" t="s">
        <v>4600</v>
      </c>
      <c r="D1462" s="105" t="s">
        <v>4601</v>
      </c>
      <c r="E1462" s="106" t="s">
        <v>3815</v>
      </c>
      <c r="F1462" s="107" t="s">
        <v>3816</v>
      </c>
      <c r="G1462" s="106"/>
      <c r="H1462" s="106"/>
      <c r="I1462" s="108">
        <v>44500</v>
      </c>
      <c r="J1462" s="102">
        <v>64</v>
      </c>
      <c r="K1462" s="109">
        <v>3.09</v>
      </c>
    </row>
    <row r="1463" spans="1:11" x14ac:dyDescent="0.25">
      <c r="A1463" s="102">
        <v>1466</v>
      </c>
      <c r="B1463" s="103">
        <v>43836</v>
      </c>
      <c r="C1463" s="104" t="s">
        <v>4600</v>
      </c>
      <c r="D1463" s="105" t="s">
        <v>4601</v>
      </c>
      <c r="E1463" s="106" t="s">
        <v>3823</v>
      </c>
      <c r="F1463" s="107" t="s">
        <v>3824</v>
      </c>
      <c r="G1463" s="106"/>
      <c r="H1463" s="106"/>
      <c r="I1463" s="108">
        <v>43831</v>
      </c>
      <c r="J1463" s="102">
        <v>15</v>
      </c>
      <c r="K1463" s="109">
        <v>11.22</v>
      </c>
    </row>
    <row r="1464" spans="1:11" x14ac:dyDescent="0.25">
      <c r="A1464" s="102">
        <v>1467</v>
      </c>
      <c r="B1464" s="103">
        <v>43836</v>
      </c>
      <c r="C1464" s="104" t="s">
        <v>4600</v>
      </c>
      <c r="D1464" s="105" t="s">
        <v>4601</v>
      </c>
      <c r="E1464" s="106" t="s">
        <v>3823</v>
      </c>
      <c r="F1464" s="107" t="s">
        <v>3824</v>
      </c>
      <c r="G1464" s="106"/>
      <c r="H1464" s="106"/>
      <c r="I1464" s="108">
        <v>43831</v>
      </c>
      <c r="J1464" s="102">
        <v>8</v>
      </c>
      <c r="K1464" s="109">
        <v>11.22</v>
      </c>
    </row>
    <row r="1465" spans="1:11" x14ac:dyDescent="0.25">
      <c r="A1465" s="102">
        <v>1468</v>
      </c>
      <c r="B1465" s="103">
        <v>43836</v>
      </c>
      <c r="C1465" s="104" t="s">
        <v>4600</v>
      </c>
      <c r="D1465" s="105" t="s">
        <v>4601</v>
      </c>
      <c r="E1465" s="106" t="s">
        <v>3827</v>
      </c>
      <c r="F1465" s="107" t="s">
        <v>3828</v>
      </c>
      <c r="G1465" s="106"/>
      <c r="H1465" s="106"/>
      <c r="I1465" s="108">
        <v>44408</v>
      </c>
      <c r="J1465" s="102">
        <v>21</v>
      </c>
      <c r="K1465" s="109">
        <v>9.24</v>
      </c>
    </row>
    <row r="1466" spans="1:11" x14ac:dyDescent="0.25">
      <c r="A1466" s="102">
        <v>1469</v>
      </c>
      <c r="B1466" s="103">
        <v>43836</v>
      </c>
      <c r="C1466" s="104" t="s">
        <v>4600</v>
      </c>
      <c r="D1466" s="105" t="s">
        <v>4601</v>
      </c>
      <c r="E1466" s="106" t="s">
        <v>3827</v>
      </c>
      <c r="F1466" s="107" t="s">
        <v>3828</v>
      </c>
      <c r="G1466" s="106"/>
      <c r="H1466" s="106"/>
      <c r="I1466" s="108">
        <v>44469</v>
      </c>
      <c r="J1466" s="102">
        <v>40</v>
      </c>
      <c r="K1466" s="109">
        <v>9.24</v>
      </c>
    </row>
    <row r="1467" spans="1:11" x14ac:dyDescent="0.25">
      <c r="A1467" s="102">
        <v>1470</v>
      </c>
      <c r="B1467" s="103">
        <v>43836</v>
      </c>
      <c r="C1467" s="104" t="s">
        <v>4600</v>
      </c>
      <c r="D1467" s="105" t="s">
        <v>4601</v>
      </c>
      <c r="E1467" s="106" t="s">
        <v>3829</v>
      </c>
      <c r="F1467" s="107" t="s">
        <v>3830</v>
      </c>
      <c r="G1467" s="106"/>
      <c r="H1467" s="106"/>
      <c r="I1467" s="108">
        <v>44439</v>
      </c>
      <c r="J1467" s="102">
        <v>19</v>
      </c>
      <c r="K1467" s="109">
        <v>14.8</v>
      </c>
    </row>
    <row r="1468" spans="1:11" x14ac:dyDescent="0.25">
      <c r="A1468" s="102">
        <v>1471</v>
      </c>
      <c r="B1468" s="103">
        <v>43836</v>
      </c>
      <c r="C1468" s="104" t="s">
        <v>4600</v>
      </c>
      <c r="D1468" s="105" t="s">
        <v>4601</v>
      </c>
      <c r="E1468" s="106" t="s">
        <v>3831</v>
      </c>
      <c r="F1468" s="107" t="s">
        <v>3832</v>
      </c>
      <c r="G1468" s="106"/>
      <c r="H1468" s="106"/>
      <c r="I1468" s="108">
        <v>44469</v>
      </c>
      <c r="J1468" s="102">
        <v>19</v>
      </c>
      <c r="K1468" s="109">
        <v>13.2</v>
      </c>
    </row>
    <row r="1469" spans="1:11" x14ac:dyDescent="0.25">
      <c r="A1469" s="102">
        <v>1472</v>
      </c>
      <c r="B1469" s="103">
        <v>43836</v>
      </c>
      <c r="C1469" s="104" t="s">
        <v>4600</v>
      </c>
      <c r="D1469" s="105" t="s">
        <v>4601</v>
      </c>
      <c r="E1469" s="106" t="s">
        <v>3833</v>
      </c>
      <c r="F1469" s="107" t="s">
        <v>3834</v>
      </c>
      <c r="G1469" s="106"/>
      <c r="H1469" s="106"/>
      <c r="I1469" s="108">
        <v>44408</v>
      </c>
      <c r="J1469" s="102">
        <v>16</v>
      </c>
      <c r="K1469" s="109">
        <v>12</v>
      </c>
    </row>
    <row r="1470" spans="1:11" x14ac:dyDescent="0.25">
      <c r="A1470" s="102">
        <v>1473</v>
      </c>
      <c r="B1470" s="103">
        <v>43836</v>
      </c>
      <c r="C1470" s="104" t="s">
        <v>4600</v>
      </c>
      <c r="D1470" s="105" t="s">
        <v>4601</v>
      </c>
      <c r="E1470" s="106" t="s">
        <v>3835</v>
      </c>
      <c r="F1470" s="107" t="s">
        <v>3836</v>
      </c>
      <c r="G1470" s="106"/>
      <c r="H1470" s="106"/>
      <c r="I1470" s="108">
        <v>44432</v>
      </c>
      <c r="J1470" s="102">
        <v>3</v>
      </c>
      <c r="K1470" s="109">
        <v>9.6</v>
      </c>
    </row>
    <row r="1471" spans="1:11" x14ac:dyDescent="0.25">
      <c r="A1471" s="102">
        <v>1474</v>
      </c>
      <c r="B1471" s="103">
        <v>43836</v>
      </c>
      <c r="C1471" s="104" t="s">
        <v>4600</v>
      </c>
      <c r="D1471" s="105" t="s">
        <v>4601</v>
      </c>
      <c r="E1471" s="106" t="s">
        <v>3835</v>
      </c>
      <c r="F1471" s="107" t="s">
        <v>3836</v>
      </c>
      <c r="G1471" s="106"/>
      <c r="H1471" s="106"/>
      <c r="I1471" s="108">
        <v>44439</v>
      </c>
      <c r="J1471" s="102">
        <v>18</v>
      </c>
      <c r="K1471" s="109">
        <v>9.6</v>
      </c>
    </row>
    <row r="1472" spans="1:11" x14ac:dyDescent="0.25">
      <c r="A1472" s="102">
        <v>1475</v>
      </c>
      <c r="B1472" s="103">
        <v>43836</v>
      </c>
      <c r="C1472" s="104" t="s">
        <v>4600</v>
      </c>
      <c r="D1472" s="105" t="s">
        <v>4601</v>
      </c>
      <c r="E1472" s="106" t="s">
        <v>3837</v>
      </c>
      <c r="F1472" s="107" t="s">
        <v>3838</v>
      </c>
      <c r="G1472" s="106"/>
      <c r="H1472" s="106"/>
      <c r="I1472" s="108">
        <v>44656</v>
      </c>
      <c r="J1472" s="102">
        <v>5</v>
      </c>
      <c r="K1472" s="109">
        <v>3.09</v>
      </c>
    </row>
    <row r="1473" spans="1:11" x14ac:dyDescent="0.25">
      <c r="A1473" s="102">
        <v>1476</v>
      </c>
      <c r="B1473" s="103">
        <v>43836</v>
      </c>
      <c r="C1473" s="104" t="s">
        <v>4600</v>
      </c>
      <c r="D1473" s="105" t="s">
        <v>4601</v>
      </c>
      <c r="E1473" s="106" t="s">
        <v>3837</v>
      </c>
      <c r="F1473" s="107" t="s">
        <v>3838</v>
      </c>
      <c r="G1473" s="106"/>
      <c r="H1473" s="106"/>
      <c r="I1473" s="108">
        <v>44808</v>
      </c>
      <c r="J1473" s="102">
        <v>3</v>
      </c>
      <c r="K1473" s="109">
        <v>3.09</v>
      </c>
    </row>
    <row r="1474" spans="1:11" x14ac:dyDescent="0.25">
      <c r="A1474" s="102">
        <v>1477</v>
      </c>
      <c r="B1474" s="103">
        <v>43836</v>
      </c>
      <c r="C1474" s="104" t="s">
        <v>4600</v>
      </c>
      <c r="D1474" s="105" t="s">
        <v>4601</v>
      </c>
      <c r="E1474" s="106" t="s">
        <v>3837</v>
      </c>
      <c r="F1474" s="107" t="s">
        <v>3838</v>
      </c>
      <c r="G1474" s="106"/>
      <c r="H1474" s="106"/>
      <c r="I1474" s="108">
        <v>44692</v>
      </c>
      <c r="J1474" s="102">
        <v>5</v>
      </c>
      <c r="K1474" s="109">
        <v>3.09</v>
      </c>
    </row>
    <row r="1475" spans="1:11" x14ac:dyDescent="0.25">
      <c r="A1475" s="102">
        <v>1478</v>
      </c>
      <c r="B1475" s="103">
        <v>43836</v>
      </c>
      <c r="C1475" s="104" t="s">
        <v>4600</v>
      </c>
      <c r="D1475" s="105" t="s">
        <v>4601</v>
      </c>
      <c r="E1475" s="106" t="s">
        <v>3837</v>
      </c>
      <c r="F1475" s="107" t="s">
        <v>3838</v>
      </c>
      <c r="G1475" s="106"/>
      <c r="H1475" s="106"/>
      <c r="I1475" s="108">
        <v>44613</v>
      </c>
      <c r="J1475" s="102">
        <v>3</v>
      </c>
      <c r="K1475" s="109">
        <v>3.09</v>
      </c>
    </row>
    <row r="1476" spans="1:11" x14ac:dyDescent="0.25">
      <c r="A1476" s="102">
        <v>1479</v>
      </c>
      <c r="B1476" s="103">
        <v>43836</v>
      </c>
      <c r="C1476" s="104" t="s">
        <v>4600</v>
      </c>
      <c r="D1476" s="105" t="s">
        <v>4601</v>
      </c>
      <c r="E1476" s="106" t="s">
        <v>3837</v>
      </c>
      <c r="F1476" s="107" t="s">
        <v>3838</v>
      </c>
      <c r="G1476" s="106"/>
      <c r="H1476" s="106"/>
      <c r="I1476" s="108">
        <v>44500</v>
      </c>
      <c r="J1476" s="102">
        <v>54</v>
      </c>
      <c r="K1476" s="109">
        <v>3.09</v>
      </c>
    </row>
    <row r="1477" spans="1:11" x14ac:dyDescent="0.25">
      <c r="A1477" s="102">
        <v>1480</v>
      </c>
      <c r="B1477" s="103">
        <v>43836</v>
      </c>
      <c r="C1477" s="104" t="s">
        <v>4600</v>
      </c>
      <c r="D1477" s="105" t="s">
        <v>4601</v>
      </c>
      <c r="E1477" s="106" t="s">
        <v>3839</v>
      </c>
      <c r="F1477" s="107" t="s">
        <v>3840</v>
      </c>
      <c r="G1477" s="106"/>
      <c r="H1477" s="106"/>
      <c r="I1477" s="108">
        <v>44408</v>
      </c>
      <c r="J1477" s="102">
        <v>21</v>
      </c>
      <c r="K1477" s="109">
        <v>14.7</v>
      </c>
    </row>
    <row r="1478" spans="1:11" x14ac:dyDescent="0.25">
      <c r="A1478" s="102">
        <v>1481</v>
      </c>
      <c r="B1478" s="103">
        <v>43836</v>
      </c>
      <c r="C1478" s="104" t="s">
        <v>4600</v>
      </c>
      <c r="D1478" s="105" t="s">
        <v>4601</v>
      </c>
      <c r="E1478" s="106" t="s">
        <v>3841</v>
      </c>
      <c r="F1478" s="107" t="s">
        <v>3842</v>
      </c>
      <c r="G1478" s="106"/>
      <c r="H1478" s="106"/>
      <c r="I1478" s="108">
        <v>44255</v>
      </c>
      <c r="J1478" s="102">
        <v>5</v>
      </c>
      <c r="K1478" s="109">
        <v>8.1999999999999993</v>
      </c>
    </row>
    <row r="1479" spans="1:11" x14ac:dyDescent="0.25">
      <c r="A1479" s="102">
        <v>1482</v>
      </c>
      <c r="B1479" s="103">
        <v>43836</v>
      </c>
      <c r="C1479" s="104" t="s">
        <v>4600</v>
      </c>
      <c r="D1479" s="105" t="s">
        <v>4601</v>
      </c>
      <c r="E1479" s="106" t="s">
        <v>3851</v>
      </c>
      <c r="F1479" s="107" t="s">
        <v>3852</v>
      </c>
      <c r="G1479" s="106"/>
      <c r="H1479" s="106"/>
      <c r="I1479" s="108">
        <v>44316</v>
      </c>
      <c r="J1479" s="102">
        <v>24</v>
      </c>
      <c r="K1479" s="109">
        <v>6.2</v>
      </c>
    </row>
    <row r="1480" spans="1:11" x14ac:dyDescent="0.25">
      <c r="A1480" s="102">
        <v>1483</v>
      </c>
      <c r="B1480" s="103">
        <v>43836</v>
      </c>
      <c r="C1480" s="104" t="s">
        <v>4600</v>
      </c>
      <c r="D1480" s="105" t="s">
        <v>4601</v>
      </c>
      <c r="E1480" s="106" t="s">
        <v>3851</v>
      </c>
      <c r="F1480" s="107" t="s">
        <v>3852</v>
      </c>
      <c r="G1480" s="106"/>
      <c r="H1480" s="106"/>
      <c r="I1480" s="108">
        <v>44346</v>
      </c>
      <c r="J1480" s="102">
        <v>24</v>
      </c>
      <c r="K1480" s="109">
        <v>6.2</v>
      </c>
    </row>
    <row r="1481" spans="1:11" x14ac:dyDescent="0.25">
      <c r="A1481" s="102">
        <v>1484</v>
      </c>
      <c r="B1481" s="103">
        <v>43836</v>
      </c>
      <c r="C1481" s="104" t="s">
        <v>4600</v>
      </c>
      <c r="D1481" s="105" t="s">
        <v>4601</v>
      </c>
      <c r="E1481" s="106" t="s">
        <v>3855</v>
      </c>
      <c r="F1481" s="107" t="s">
        <v>3856</v>
      </c>
      <c r="G1481" s="106"/>
      <c r="H1481" s="106"/>
      <c r="I1481" s="108">
        <v>44470</v>
      </c>
      <c r="J1481" s="102">
        <v>29</v>
      </c>
      <c r="K1481" s="109">
        <v>3.29</v>
      </c>
    </row>
    <row r="1482" spans="1:11" x14ac:dyDescent="0.25">
      <c r="A1482" s="102">
        <v>1485</v>
      </c>
      <c r="B1482" s="103">
        <v>43836</v>
      </c>
      <c r="C1482" s="104" t="s">
        <v>4600</v>
      </c>
      <c r="D1482" s="105" t="s">
        <v>4601</v>
      </c>
      <c r="E1482" s="106" t="s">
        <v>3855</v>
      </c>
      <c r="F1482" s="107" t="s">
        <v>3856</v>
      </c>
      <c r="G1482" s="106"/>
      <c r="H1482" s="106"/>
      <c r="I1482" s="108">
        <v>44470</v>
      </c>
      <c r="J1482" s="102">
        <v>0.42</v>
      </c>
      <c r="K1482" s="109">
        <v>3.29</v>
      </c>
    </row>
    <row r="1483" spans="1:11" x14ac:dyDescent="0.25">
      <c r="A1483" s="102">
        <v>1486</v>
      </c>
      <c r="B1483" s="103">
        <v>43836</v>
      </c>
      <c r="C1483" s="104" t="s">
        <v>4600</v>
      </c>
      <c r="D1483" s="105" t="s">
        <v>4601</v>
      </c>
      <c r="E1483" s="106" t="s">
        <v>3857</v>
      </c>
      <c r="F1483" s="107" t="s">
        <v>3858</v>
      </c>
      <c r="G1483" s="106"/>
      <c r="H1483" s="106"/>
      <c r="I1483" s="108">
        <v>44469</v>
      </c>
      <c r="J1483" s="102">
        <v>8</v>
      </c>
      <c r="K1483" s="109">
        <v>25.4</v>
      </c>
    </row>
    <row r="1484" spans="1:11" x14ac:dyDescent="0.25">
      <c r="A1484" s="102">
        <v>1487</v>
      </c>
      <c r="B1484" s="103">
        <v>43836</v>
      </c>
      <c r="C1484" s="104" t="s">
        <v>4600</v>
      </c>
      <c r="D1484" s="105" t="s">
        <v>4601</v>
      </c>
      <c r="E1484" s="106" t="s">
        <v>3859</v>
      </c>
      <c r="F1484" s="107" t="s">
        <v>3860</v>
      </c>
      <c r="G1484" s="106"/>
      <c r="H1484" s="106"/>
      <c r="I1484" s="108">
        <v>44469</v>
      </c>
      <c r="J1484" s="102">
        <v>18</v>
      </c>
      <c r="K1484" s="109">
        <v>13.8</v>
      </c>
    </row>
    <row r="1485" spans="1:11" x14ac:dyDescent="0.25">
      <c r="A1485" s="102">
        <v>1488</v>
      </c>
      <c r="B1485" s="103">
        <v>43836</v>
      </c>
      <c r="C1485" s="104" t="s">
        <v>4600</v>
      </c>
      <c r="D1485" s="105" t="s">
        <v>4601</v>
      </c>
      <c r="E1485" s="106" t="s">
        <v>3859</v>
      </c>
      <c r="F1485" s="107" t="s">
        <v>3860</v>
      </c>
      <c r="G1485" s="106"/>
      <c r="H1485" s="106"/>
      <c r="I1485" s="108">
        <v>44469</v>
      </c>
      <c r="J1485" s="102">
        <v>0.5</v>
      </c>
      <c r="K1485" s="109">
        <v>13.8</v>
      </c>
    </row>
    <row r="1486" spans="1:11" x14ac:dyDescent="0.25">
      <c r="A1486" s="102">
        <v>1489</v>
      </c>
      <c r="B1486" s="103">
        <v>43836</v>
      </c>
      <c r="C1486" s="104" t="s">
        <v>4600</v>
      </c>
      <c r="D1486" s="105" t="s">
        <v>4601</v>
      </c>
      <c r="E1486" s="106" t="s">
        <v>3859</v>
      </c>
      <c r="F1486" s="107" t="s">
        <v>3860</v>
      </c>
      <c r="G1486" s="106"/>
      <c r="H1486" s="106"/>
      <c r="I1486" s="108">
        <v>44469</v>
      </c>
      <c r="J1486" s="102">
        <v>40</v>
      </c>
      <c r="K1486" s="109">
        <v>13.8</v>
      </c>
    </row>
    <row r="1487" spans="1:11" x14ac:dyDescent="0.25">
      <c r="A1487" s="102">
        <v>1490</v>
      </c>
      <c r="B1487" s="103">
        <v>43836</v>
      </c>
      <c r="C1487" s="104" t="s">
        <v>4600</v>
      </c>
      <c r="D1487" s="105" t="s">
        <v>4601</v>
      </c>
      <c r="E1487" s="106" t="s">
        <v>3869</v>
      </c>
      <c r="F1487" s="107" t="s">
        <v>3870</v>
      </c>
      <c r="G1487" s="106"/>
      <c r="H1487" s="106"/>
      <c r="I1487" s="108">
        <v>44377</v>
      </c>
      <c r="J1487" s="102">
        <v>10</v>
      </c>
      <c r="K1487" s="109">
        <v>29.2</v>
      </c>
    </row>
    <row r="1488" spans="1:11" x14ac:dyDescent="0.25">
      <c r="A1488" s="102">
        <v>1491</v>
      </c>
      <c r="B1488" s="103">
        <v>43836</v>
      </c>
      <c r="C1488" s="104" t="s">
        <v>4600</v>
      </c>
      <c r="D1488" s="105" t="s">
        <v>4601</v>
      </c>
      <c r="E1488" s="106" t="s">
        <v>3871</v>
      </c>
      <c r="F1488" s="107" t="s">
        <v>3872</v>
      </c>
      <c r="G1488" s="106"/>
      <c r="H1488" s="106"/>
      <c r="I1488" s="108">
        <v>44439</v>
      </c>
      <c r="J1488" s="102">
        <v>23</v>
      </c>
      <c r="K1488" s="109">
        <v>17.8</v>
      </c>
    </row>
    <row r="1489" spans="1:11" x14ac:dyDescent="0.25">
      <c r="A1489" s="102">
        <v>1492</v>
      </c>
      <c r="B1489" s="103">
        <v>43836</v>
      </c>
      <c r="C1489" s="104" t="s">
        <v>4600</v>
      </c>
      <c r="D1489" s="105" t="s">
        <v>4601</v>
      </c>
      <c r="E1489" s="106" t="s">
        <v>3871</v>
      </c>
      <c r="F1489" s="107" t="s">
        <v>3872</v>
      </c>
      <c r="G1489" s="106"/>
      <c r="H1489" s="106"/>
      <c r="I1489" s="108">
        <v>44439</v>
      </c>
      <c r="J1489" s="102">
        <v>52</v>
      </c>
      <c r="K1489" s="109">
        <v>17.8</v>
      </c>
    </row>
    <row r="1490" spans="1:11" x14ac:dyDescent="0.25">
      <c r="A1490" s="102">
        <v>1493</v>
      </c>
      <c r="B1490" s="103">
        <v>43836</v>
      </c>
      <c r="C1490" s="104" t="s">
        <v>4600</v>
      </c>
      <c r="D1490" s="105" t="s">
        <v>4601</v>
      </c>
      <c r="E1490" s="106" t="s">
        <v>3873</v>
      </c>
      <c r="F1490" s="107" t="s">
        <v>3874</v>
      </c>
      <c r="G1490" s="106"/>
      <c r="H1490" s="106"/>
      <c r="I1490" s="108">
        <v>44348</v>
      </c>
      <c r="J1490" s="102">
        <v>42</v>
      </c>
      <c r="K1490" s="109">
        <v>59.4</v>
      </c>
    </row>
    <row r="1491" spans="1:11" x14ac:dyDescent="0.25">
      <c r="A1491" s="102">
        <v>1494</v>
      </c>
      <c r="B1491" s="103">
        <v>43836</v>
      </c>
      <c r="C1491" s="104" t="s">
        <v>4600</v>
      </c>
      <c r="D1491" s="105" t="s">
        <v>4601</v>
      </c>
      <c r="E1491" s="106" t="s">
        <v>3873</v>
      </c>
      <c r="F1491" s="107" t="s">
        <v>3874</v>
      </c>
      <c r="G1491" s="106"/>
      <c r="H1491" s="106"/>
      <c r="I1491" s="108">
        <v>44316</v>
      </c>
      <c r="J1491" s="102">
        <v>5</v>
      </c>
      <c r="K1491" s="109">
        <v>59.4</v>
      </c>
    </row>
    <row r="1492" spans="1:11" x14ac:dyDescent="0.25">
      <c r="A1492" s="102">
        <v>1495</v>
      </c>
      <c r="B1492" s="103">
        <v>43836</v>
      </c>
      <c r="C1492" s="104" t="s">
        <v>4600</v>
      </c>
      <c r="D1492" s="105" t="s">
        <v>4601</v>
      </c>
      <c r="E1492" s="106" t="s">
        <v>3873</v>
      </c>
      <c r="F1492" s="107" t="s">
        <v>3874</v>
      </c>
      <c r="G1492" s="106"/>
      <c r="H1492" s="106"/>
      <c r="I1492" s="108">
        <v>44316</v>
      </c>
      <c r="J1492" s="102">
        <v>0.4</v>
      </c>
      <c r="K1492" s="109">
        <v>59.4</v>
      </c>
    </row>
    <row r="1493" spans="1:11" x14ac:dyDescent="0.25">
      <c r="A1493" s="102">
        <v>1496</v>
      </c>
      <c r="B1493" s="103">
        <v>43836</v>
      </c>
      <c r="C1493" s="104" t="s">
        <v>4600</v>
      </c>
      <c r="D1493" s="105" t="s">
        <v>4601</v>
      </c>
      <c r="E1493" s="106" t="s">
        <v>3881</v>
      </c>
      <c r="F1493" s="107" t="s">
        <v>3882</v>
      </c>
      <c r="G1493" s="106"/>
      <c r="H1493" s="106"/>
      <c r="I1493" s="108">
        <v>44439</v>
      </c>
      <c r="J1493" s="102">
        <v>29</v>
      </c>
      <c r="K1493" s="109">
        <v>13.2</v>
      </c>
    </row>
    <row r="1494" spans="1:11" x14ac:dyDescent="0.25">
      <c r="A1494" s="102">
        <v>1497</v>
      </c>
      <c r="B1494" s="103">
        <v>43836</v>
      </c>
      <c r="C1494" s="104" t="s">
        <v>4600</v>
      </c>
      <c r="D1494" s="105" t="s">
        <v>4601</v>
      </c>
      <c r="E1494" s="106" t="s">
        <v>3885</v>
      </c>
      <c r="F1494" s="107" t="s">
        <v>3886</v>
      </c>
      <c r="G1494" s="106"/>
      <c r="H1494" s="106"/>
      <c r="I1494" s="108">
        <v>44378</v>
      </c>
      <c r="J1494" s="102">
        <v>22</v>
      </c>
      <c r="K1494" s="109">
        <v>11.7</v>
      </c>
    </row>
    <row r="1495" spans="1:11" x14ac:dyDescent="0.25">
      <c r="A1495" s="102">
        <v>1498</v>
      </c>
      <c r="B1495" s="103">
        <v>43836</v>
      </c>
      <c r="C1495" s="104" t="s">
        <v>4600</v>
      </c>
      <c r="D1495" s="105" t="s">
        <v>4601</v>
      </c>
      <c r="E1495" s="106" t="s">
        <v>3885</v>
      </c>
      <c r="F1495" s="107" t="s">
        <v>3886</v>
      </c>
      <c r="G1495" s="106"/>
      <c r="H1495" s="106"/>
      <c r="I1495" s="108">
        <v>44408</v>
      </c>
      <c r="J1495" s="102">
        <v>10</v>
      </c>
      <c r="K1495" s="109">
        <v>11.7</v>
      </c>
    </row>
    <row r="1496" spans="1:11" x14ac:dyDescent="0.25">
      <c r="A1496" s="102">
        <v>1499</v>
      </c>
      <c r="B1496" s="103">
        <v>43836</v>
      </c>
      <c r="C1496" s="104" t="s">
        <v>4600</v>
      </c>
      <c r="D1496" s="105" t="s">
        <v>4601</v>
      </c>
      <c r="E1496" s="106" t="s">
        <v>3887</v>
      </c>
      <c r="F1496" s="107" t="s">
        <v>3888</v>
      </c>
      <c r="G1496" s="106"/>
      <c r="H1496" s="106"/>
      <c r="I1496" s="108">
        <v>44500</v>
      </c>
      <c r="J1496" s="102">
        <v>40</v>
      </c>
      <c r="K1496" s="109">
        <v>11.7</v>
      </c>
    </row>
    <row r="1497" spans="1:11" x14ac:dyDescent="0.25">
      <c r="A1497" s="102">
        <v>1500</v>
      </c>
      <c r="B1497" s="103">
        <v>43836</v>
      </c>
      <c r="C1497" s="104" t="s">
        <v>4600</v>
      </c>
      <c r="D1497" s="105" t="s">
        <v>4601</v>
      </c>
      <c r="E1497" s="106" t="s">
        <v>3889</v>
      </c>
      <c r="F1497" s="107" t="s">
        <v>3890</v>
      </c>
      <c r="G1497" s="106"/>
      <c r="H1497" s="106"/>
      <c r="I1497" s="108">
        <v>44439</v>
      </c>
      <c r="J1497" s="102">
        <v>29</v>
      </c>
      <c r="K1497" s="109">
        <v>11.2</v>
      </c>
    </row>
    <row r="1498" spans="1:11" x14ac:dyDescent="0.25">
      <c r="A1498" s="102">
        <v>1501</v>
      </c>
      <c r="B1498" s="103">
        <v>43836</v>
      </c>
      <c r="C1498" s="104" t="s">
        <v>4600</v>
      </c>
      <c r="D1498" s="105" t="s">
        <v>4601</v>
      </c>
      <c r="E1498" s="106" t="s">
        <v>3893</v>
      </c>
      <c r="F1498" s="107" t="s">
        <v>3894</v>
      </c>
      <c r="G1498" s="106"/>
      <c r="H1498" s="106"/>
      <c r="I1498" s="108">
        <v>44197</v>
      </c>
      <c r="J1498" s="102">
        <v>8</v>
      </c>
      <c r="K1498" s="109">
        <v>9.8000000000000007</v>
      </c>
    </row>
    <row r="1499" spans="1:11" x14ac:dyDescent="0.25">
      <c r="A1499" s="102">
        <v>1502</v>
      </c>
      <c r="B1499" s="103">
        <v>43836</v>
      </c>
      <c r="C1499" s="104" t="s">
        <v>4600</v>
      </c>
      <c r="D1499" s="105" t="s">
        <v>4601</v>
      </c>
      <c r="E1499" s="106" t="s">
        <v>3893</v>
      </c>
      <c r="F1499" s="107" t="s">
        <v>3894</v>
      </c>
      <c r="G1499" s="106"/>
      <c r="H1499" s="106"/>
      <c r="I1499" s="108">
        <v>44197</v>
      </c>
      <c r="J1499" s="102">
        <v>1</v>
      </c>
      <c r="K1499" s="109">
        <v>1</v>
      </c>
    </row>
    <row r="1500" spans="1:11" x14ac:dyDescent="0.25">
      <c r="A1500" s="102">
        <v>1503</v>
      </c>
      <c r="B1500" s="103">
        <v>43836</v>
      </c>
      <c r="C1500" s="104" t="s">
        <v>4600</v>
      </c>
      <c r="D1500" s="105" t="s">
        <v>4601</v>
      </c>
      <c r="E1500" s="106" t="s">
        <v>3893</v>
      </c>
      <c r="F1500" s="107" t="s">
        <v>3894</v>
      </c>
      <c r="G1500" s="106"/>
      <c r="H1500" s="106"/>
      <c r="I1500" s="108">
        <v>44199</v>
      </c>
      <c r="J1500" s="102">
        <v>15</v>
      </c>
      <c r="K1500" s="109">
        <v>9.8000000000000007</v>
      </c>
    </row>
    <row r="1501" spans="1:11" x14ac:dyDescent="0.25">
      <c r="A1501" s="102">
        <v>1504</v>
      </c>
      <c r="B1501" s="103">
        <v>43836</v>
      </c>
      <c r="C1501" s="104" t="s">
        <v>4600</v>
      </c>
      <c r="D1501" s="105" t="s">
        <v>4601</v>
      </c>
      <c r="E1501" s="106" t="s">
        <v>3893</v>
      </c>
      <c r="F1501" s="107" t="s">
        <v>3894</v>
      </c>
      <c r="G1501" s="106"/>
      <c r="H1501" s="106"/>
      <c r="I1501" s="108">
        <v>44500</v>
      </c>
      <c r="J1501" s="102">
        <v>40</v>
      </c>
      <c r="K1501" s="109">
        <v>9.8000000000000007</v>
      </c>
    </row>
    <row r="1502" spans="1:11" x14ac:dyDescent="0.25">
      <c r="A1502" s="102">
        <v>1505</v>
      </c>
      <c r="B1502" s="103">
        <v>43836</v>
      </c>
      <c r="C1502" s="104" t="s">
        <v>4600</v>
      </c>
      <c r="D1502" s="105" t="s">
        <v>4601</v>
      </c>
      <c r="E1502" s="106" t="s">
        <v>3895</v>
      </c>
      <c r="F1502" s="107" t="s">
        <v>3896</v>
      </c>
      <c r="G1502" s="106"/>
      <c r="H1502" s="106"/>
      <c r="I1502" s="108">
        <v>44439</v>
      </c>
      <c r="J1502" s="102">
        <v>80</v>
      </c>
      <c r="K1502" s="109">
        <v>12.6</v>
      </c>
    </row>
    <row r="1503" spans="1:11" x14ac:dyDescent="0.25">
      <c r="A1503" s="102">
        <v>1506</v>
      </c>
      <c r="B1503" s="103">
        <v>43836</v>
      </c>
      <c r="C1503" s="104" t="s">
        <v>4600</v>
      </c>
      <c r="D1503" s="105" t="s">
        <v>4601</v>
      </c>
      <c r="E1503" s="106" t="s">
        <v>3895</v>
      </c>
      <c r="F1503" s="107" t="s">
        <v>3896</v>
      </c>
      <c r="G1503" s="106"/>
      <c r="H1503" s="106"/>
      <c r="I1503" s="108">
        <v>44443</v>
      </c>
      <c r="J1503" s="102">
        <v>12</v>
      </c>
      <c r="K1503" s="109">
        <v>12.6</v>
      </c>
    </row>
    <row r="1504" spans="1:11" x14ac:dyDescent="0.25">
      <c r="A1504" s="102">
        <v>1507</v>
      </c>
      <c r="B1504" s="103">
        <v>43836</v>
      </c>
      <c r="C1504" s="104" t="s">
        <v>4600</v>
      </c>
      <c r="D1504" s="105" t="s">
        <v>4601</v>
      </c>
      <c r="E1504" s="106" t="s">
        <v>3897</v>
      </c>
      <c r="F1504" s="107" t="s">
        <v>3898</v>
      </c>
      <c r="G1504" s="106"/>
      <c r="H1504" s="106"/>
      <c r="I1504" s="108">
        <v>44204</v>
      </c>
      <c r="J1504" s="102">
        <v>10</v>
      </c>
      <c r="K1504" s="109">
        <v>10.7</v>
      </c>
    </row>
    <row r="1505" spans="1:11" x14ac:dyDescent="0.25">
      <c r="A1505" s="102">
        <v>1508</v>
      </c>
      <c r="B1505" s="103">
        <v>43836</v>
      </c>
      <c r="C1505" s="104" t="s">
        <v>4600</v>
      </c>
      <c r="D1505" s="105" t="s">
        <v>4601</v>
      </c>
      <c r="E1505" s="106" t="s">
        <v>3897</v>
      </c>
      <c r="F1505" s="107" t="s">
        <v>3898</v>
      </c>
      <c r="G1505" s="106"/>
      <c r="H1505" s="106"/>
      <c r="I1505" s="108">
        <v>44500</v>
      </c>
      <c r="J1505" s="102">
        <v>24</v>
      </c>
      <c r="K1505" s="109">
        <v>10.7</v>
      </c>
    </row>
    <row r="1506" spans="1:11" x14ac:dyDescent="0.25">
      <c r="A1506" s="102">
        <v>1509</v>
      </c>
      <c r="B1506" s="103">
        <v>43836</v>
      </c>
      <c r="C1506" s="104" t="s">
        <v>4600</v>
      </c>
      <c r="D1506" s="105" t="s">
        <v>4601</v>
      </c>
      <c r="E1506" s="106" t="s">
        <v>3903</v>
      </c>
      <c r="F1506" s="107" t="s">
        <v>3904</v>
      </c>
      <c r="G1506" s="106"/>
      <c r="H1506" s="106"/>
      <c r="I1506" s="108">
        <v>44439</v>
      </c>
      <c r="J1506" s="102">
        <v>2</v>
      </c>
      <c r="K1506" s="109">
        <v>6.95</v>
      </c>
    </row>
    <row r="1507" spans="1:11" x14ac:dyDescent="0.25">
      <c r="A1507" s="102">
        <v>1510</v>
      </c>
      <c r="B1507" s="103">
        <v>43836</v>
      </c>
      <c r="C1507" s="104" t="s">
        <v>4600</v>
      </c>
      <c r="D1507" s="105" t="s">
        <v>4601</v>
      </c>
      <c r="E1507" s="106" t="s">
        <v>3903</v>
      </c>
      <c r="F1507" s="107" t="s">
        <v>3904</v>
      </c>
      <c r="G1507" s="106"/>
      <c r="H1507" s="106"/>
      <c r="I1507" s="108">
        <v>44439</v>
      </c>
      <c r="J1507" s="102">
        <v>77</v>
      </c>
      <c r="K1507" s="109">
        <v>6.95</v>
      </c>
    </row>
    <row r="1508" spans="1:11" x14ac:dyDescent="0.25">
      <c r="A1508" s="102">
        <v>1511</v>
      </c>
      <c r="B1508" s="103">
        <v>43836</v>
      </c>
      <c r="C1508" s="104" t="s">
        <v>4600</v>
      </c>
      <c r="D1508" s="105" t="s">
        <v>4601</v>
      </c>
      <c r="E1508" s="106" t="s">
        <v>3905</v>
      </c>
      <c r="F1508" s="107" t="s">
        <v>3906</v>
      </c>
      <c r="G1508" s="106"/>
      <c r="H1508" s="106"/>
      <c r="I1508" s="108">
        <v>44439</v>
      </c>
      <c r="J1508" s="102">
        <v>2</v>
      </c>
      <c r="K1508" s="109">
        <v>10.5</v>
      </c>
    </row>
    <row r="1509" spans="1:11" x14ac:dyDescent="0.25">
      <c r="A1509" s="102">
        <v>1512</v>
      </c>
      <c r="B1509" s="103">
        <v>43836</v>
      </c>
      <c r="C1509" s="104" t="s">
        <v>4600</v>
      </c>
      <c r="D1509" s="105" t="s">
        <v>4601</v>
      </c>
      <c r="E1509" s="106" t="s">
        <v>3905</v>
      </c>
      <c r="F1509" s="107" t="s">
        <v>3906</v>
      </c>
      <c r="G1509" s="106"/>
      <c r="H1509" s="106"/>
      <c r="I1509" s="108">
        <v>44469</v>
      </c>
      <c r="J1509" s="102">
        <v>118</v>
      </c>
      <c r="K1509" s="109">
        <v>10.5</v>
      </c>
    </row>
    <row r="1510" spans="1:11" x14ac:dyDescent="0.25">
      <c r="A1510" s="102">
        <v>1513</v>
      </c>
      <c r="B1510" s="103">
        <v>43836</v>
      </c>
      <c r="C1510" s="104" t="s">
        <v>4600</v>
      </c>
      <c r="D1510" s="105" t="s">
        <v>4601</v>
      </c>
      <c r="E1510" s="106" t="s">
        <v>3907</v>
      </c>
      <c r="F1510" s="107" t="s">
        <v>3908</v>
      </c>
      <c r="G1510" s="106"/>
      <c r="H1510" s="106"/>
      <c r="I1510" s="108">
        <v>44439</v>
      </c>
      <c r="J1510" s="102">
        <v>9</v>
      </c>
      <c r="K1510" s="109">
        <v>7.7</v>
      </c>
    </row>
    <row r="1511" spans="1:11" x14ac:dyDescent="0.25">
      <c r="A1511" s="102">
        <v>1514</v>
      </c>
      <c r="B1511" s="103">
        <v>43836</v>
      </c>
      <c r="C1511" s="104" t="s">
        <v>4600</v>
      </c>
      <c r="D1511" s="105" t="s">
        <v>4601</v>
      </c>
      <c r="E1511" s="106" t="s">
        <v>3907</v>
      </c>
      <c r="F1511" s="107" t="s">
        <v>3908</v>
      </c>
      <c r="G1511" s="106"/>
      <c r="H1511" s="106"/>
      <c r="I1511" s="108">
        <v>44439</v>
      </c>
      <c r="J1511" s="102">
        <v>164</v>
      </c>
      <c r="K1511" s="109">
        <v>7.7</v>
      </c>
    </row>
    <row r="1512" spans="1:11" x14ac:dyDescent="0.25">
      <c r="A1512" s="102">
        <v>1515</v>
      </c>
      <c r="B1512" s="103">
        <v>43836</v>
      </c>
      <c r="C1512" s="104" t="s">
        <v>4600</v>
      </c>
      <c r="D1512" s="105" t="s">
        <v>4601</v>
      </c>
      <c r="E1512" s="106" t="s">
        <v>3909</v>
      </c>
      <c r="F1512" s="107" t="s">
        <v>3910</v>
      </c>
      <c r="G1512" s="106"/>
      <c r="H1512" s="106"/>
      <c r="I1512" s="108">
        <v>44439</v>
      </c>
      <c r="J1512" s="102">
        <v>40</v>
      </c>
      <c r="K1512" s="109">
        <v>19.5</v>
      </c>
    </row>
    <row r="1513" spans="1:11" x14ac:dyDescent="0.25">
      <c r="A1513" s="102">
        <v>1516</v>
      </c>
      <c r="B1513" s="103">
        <v>43836</v>
      </c>
      <c r="C1513" s="104" t="s">
        <v>4600</v>
      </c>
      <c r="D1513" s="105" t="s">
        <v>4601</v>
      </c>
      <c r="E1513" s="106" t="s">
        <v>3909</v>
      </c>
      <c r="F1513" s="107" t="s">
        <v>3910</v>
      </c>
      <c r="G1513" s="106"/>
      <c r="H1513" s="106"/>
      <c r="I1513" s="108">
        <v>44500</v>
      </c>
      <c r="J1513" s="102">
        <v>20</v>
      </c>
      <c r="K1513" s="109">
        <v>19.5</v>
      </c>
    </row>
    <row r="1514" spans="1:11" x14ac:dyDescent="0.25">
      <c r="A1514" s="102">
        <v>1517</v>
      </c>
      <c r="B1514" s="103">
        <v>43836</v>
      </c>
      <c r="C1514" s="104" t="s">
        <v>4600</v>
      </c>
      <c r="D1514" s="105" t="s">
        <v>4601</v>
      </c>
      <c r="E1514" s="106" t="s">
        <v>3911</v>
      </c>
      <c r="F1514" s="107" t="s">
        <v>3912</v>
      </c>
      <c r="G1514" s="106"/>
      <c r="H1514" s="106"/>
      <c r="I1514" s="108">
        <v>44409</v>
      </c>
      <c r="J1514" s="102">
        <v>101</v>
      </c>
      <c r="K1514" s="109">
        <v>13.6</v>
      </c>
    </row>
    <row r="1515" spans="1:11" x14ac:dyDescent="0.25">
      <c r="A1515" s="102">
        <v>1518</v>
      </c>
      <c r="B1515" s="103">
        <v>43836</v>
      </c>
      <c r="C1515" s="104" t="s">
        <v>4600</v>
      </c>
      <c r="D1515" s="105" t="s">
        <v>4601</v>
      </c>
      <c r="E1515" s="106" t="s">
        <v>3911</v>
      </c>
      <c r="F1515" s="107" t="s">
        <v>3912</v>
      </c>
      <c r="G1515" s="106"/>
      <c r="H1515" s="106"/>
      <c r="I1515" s="108">
        <v>44439</v>
      </c>
      <c r="J1515" s="102">
        <v>94</v>
      </c>
      <c r="K1515" s="109">
        <v>13.6</v>
      </c>
    </row>
    <row r="1516" spans="1:11" x14ac:dyDescent="0.25">
      <c r="A1516" s="102">
        <v>1519</v>
      </c>
      <c r="B1516" s="103">
        <v>43836</v>
      </c>
      <c r="C1516" s="104" t="s">
        <v>4600</v>
      </c>
      <c r="D1516" s="105" t="s">
        <v>4601</v>
      </c>
      <c r="E1516" s="106" t="s">
        <v>3913</v>
      </c>
      <c r="F1516" s="107" t="s">
        <v>3914</v>
      </c>
      <c r="G1516" s="106"/>
      <c r="H1516" s="106"/>
      <c r="I1516" s="108">
        <v>44439</v>
      </c>
      <c r="J1516" s="102">
        <v>16</v>
      </c>
      <c r="K1516" s="109">
        <v>7.6</v>
      </c>
    </row>
    <row r="1517" spans="1:11" x14ac:dyDescent="0.25">
      <c r="A1517" s="102">
        <v>1520</v>
      </c>
      <c r="B1517" s="103">
        <v>43836</v>
      </c>
      <c r="C1517" s="104" t="s">
        <v>4600</v>
      </c>
      <c r="D1517" s="105" t="s">
        <v>4601</v>
      </c>
      <c r="E1517" s="106" t="s">
        <v>3917</v>
      </c>
      <c r="F1517" s="107" t="s">
        <v>4615</v>
      </c>
      <c r="G1517" s="106"/>
      <c r="H1517" s="106"/>
      <c r="I1517" s="108">
        <v>44926</v>
      </c>
      <c r="J1517" s="102">
        <v>10</v>
      </c>
      <c r="K1517" s="109">
        <v>7.7</v>
      </c>
    </row>
    <row r="1518" spans="1:11" x14ac:dyDescent="0.25">
      <c r="A1518" s="102">
        <v>1521</v>
      </c>
      <c r="B1518" s="103">
        <v>43836</v>
      </c>
      <c r="C1518" s="104" t="s">
        <v>4600</v>
      </c>
      <c r="D1518" s="105" t="s">
        <v>4601</v>
      </c>
      <c r="E1518" s="106" t="s">
        <v>3917</v>
      </c>
      <c r="F1518" s="107" t="s">
        <v>4615</v>
      </c>
      <c r="G1518" s="106"/>
      <c r="H1518" s="106"/>
      <c r="I1518" s="108">
        <v>44469</v>
      </c>
      <c r="J1518" s="102">
        <v>87</v>
      </c>
      <c r="K1518" s="109">
        <v>7.7</v>
      </c>
    </row>
    <row r="1519" spans="1:11" x14ac:dyDescent="0.25">
      <c r="A1519" s="102">
        <v>1522</v>
      </c>
      <c r="B1519" s="103">
        <v>43836</v>
      </c>
      <c r="C1519" s="104" t="s">
        <v>4600</v>
      </c>
      <c r="D1519" s="105" t="s">
        <v>4601</v>
      </c>
      <c r="E1519" s="106" t="s">
        <v>3919</v>
      </c>
      <c r="F1519" s="107" t="s">
        <v>3920</v>
      </c>
      <c r="G1519" s="106"/>
      <c r="H1519" s="106"/>
      <c r="I1519" s="108">
        <v>44377</v>
      </c>
      <c r="J1519" s="102">
        <v>7</v>
      </c>
      <c r="K1519" s="109">
        <v>8.3000000000000007</v>
      </c>
    </row>
    <row r="1520" spans="1:11" x14ac:dyDescent="0.25">
      <c r="A1520" s="102">
        <v>1523</v>
      </c>
      <c r="B1520" s="103">
        <v>43836</v>
      </c>
      <c r="C1520" s="104" t="s">
        <v>4600</v>
      </c>
      <c r="D1520" s="105" t="s">
        <v>4601</v>
      </c>
      <c r="E1520" s="106" t="s">
        <v>3919</v>
      </c>
      <c r="F1520" s="107" t="s">
        <v>3920</v>
      </c>
      <c r="G1520" s="106"/>
      <c r="H1520" s="106"/>
      <c r="I1520" s="108">
        <v>44439</v>
      </c>
      <c r="J1520" s="102">
        <v>77</v>
      </c>
      <c r="K1520" s="109">
        <v>8.3000000000000007</v>
      </c>
    </row>
    <row r="1521" spans="1:11" x14ac:dyDescent="0.25">
      <c r="A1521" s="102">
        <v>1524</v>
      </c>
      <c r="B1521" s="103">
        <v>43836</v>
      </c>
      <c r="C1521" s="104" t="s">
        <v>4600</v>
      </c>
      <c r="D1521" s="105" t="s">
        <v>4601</v>
      </c>
      <c r="E1521" s="106" t="s">
        <v>3921</v>
      </c>
      <c r="F1521" s="107" t="s">
        <v>3922</v>
      </c>
      <c r="G1521" s="106"/>
      <c r="H1521" s="106"/>
      <c r="I1521" s="108">
        <v>44470</v>
      </c>
      <c r="J1521" s="102">
        <v>15</v>
      </c>
      <c r="K1521" s="109">
        <v>5.9</v>
      </c>
    </row>
    <row r="1522" spans="1:11" x14ac:dyDescent="0.25">
      <c r="A1522" s="102">
        <v>1525</v>
      </c>
      <c r="B1522" s="103">
        <v>43836</v>
      </c>
      <c r="C1522" s="104" t="s">
        <v>4600</v>
      </c>
      <c r="D1522" s="105" t="s">
        <v>4601</v>
      </c>
      <c r="E1522" s="106" t="s">
        <v>3921</v>
      </c>
      <c r="F1522" s="107" t="s">
        <v>3922</v>
      </c>
      <c r="G1522" s="106"/>
      <c r="H1522" s="106"/>
      <c r="I1522" s="108">
        <v>44500</v>
      </c>
      <c r="J1522" s="102">
        <v>8</v>
      </c>
      <c r="K1522" s="109">
        <v>5.9</v>
      </c>
    </row>
    <row r="1523" spans="1:11" x14ac:dyDescent="0.25">
      <c r="A1523" s="102">
        <v>1526</v>
      </c>
      <c r="B1523" s="103">
        <v>43836</v>
      </c>
      <c r="C1523" s="104" t="s">
        <v>4600</v>
      </c>
      <c r="D1523" s="105" t="s">
        <v>4601</v>
      </c>
      <c r="E1523" s="106" t="s">
        <v>3923</v>
      </c>
      <c r="F1523" s="107" t="s">
        <v>3924</v>
      </c>
      <c r="G1523" s="106"/>
      <c r="H1523" s="106"/>
      <c r="I1523" s="108">
        <v>44165</v>
      </c>
      <c r="J1523" s="102">
        <v>19</v>
      </c>
      <c r="K1523" s="109">
        <v>19.899999999999999</v>
      </c>
    </row>
    <row r="1524" spans="1:11" x14ac:dyDescent="0.25">
      <c r="A1524" s="102">
        <v>1527</v>
      </c>
      <c r="B1524" s="103">
        <v>43836</v>
      </c>
      <c r="C1524" s="104" t="s">
        <v>4600</v>
      </c>
      <c r="D1524" s="105" t="s">
        <v>4601</v>
      </c>
      <c r="E1524" s="106" t="s">
        <v>3925</v>
      </c>
      <c r="F1524" s="107" t="s">
        <v>3926</v>
      </c>
      <c r="G1524" s="106"/>
      <c r="H1524" s="106"/>
      <c r="I1524" s="108">
        <v>44439</v>
      </c>
      <c r="J1524" s="102">
        <v>13</v>
      </c>
      <c r="K1524" s="109">
        <v>24.05</v>
      </c>
    </row>
    <row r="1525" spans="1:11" x14ac:dyDescent="0.25">
      <c r="A1525" s="102">
        <v>1528</v>
      </c>
      <c r="B1525" s="103">
        <v>43836</v>
      </c>
      <c r="C1525" s="104" t="s">
        <v>4600</v>
      </c>
      <c r="D1525" s="105" t="s">
        <v>4601</v>
      </c>
      <c r="E1525" s="106" t="s">
        <v>3927</v>
      </c>
      <c r="F1525" s="107" t="s">
        <v>3928</v>
      </c>
      <c r="G1525" s="106"/>
      <c r="H1525" s="106"/>
      <c r="I1525" s="108">
        <v>44347</v>
      </c>
      <c r="J1525" s="102">
        <v>19</v>
      </c>
      <c r="K1525" s="109">
        <v>10.8</v>
      </c>
    </row>
    <row r="1526" spans="1:11" x14ac:dyDescent="0.25">
      <c r="A1526" s="102">
        <v>1529</v>
      </c>
      <c r="B1526" s="103">
        <v>43836</v>
      </c>
      <c r="C1526" s="104" t="s">
        <v>4600</v>
      </c>
      <c r="D1526" s="105" t="s">
        <v>4601</v>
      </c>
      <c r="E1526" s="106" t="s">
        <v>3927</v>
      </c>
      <c r="F1526" s="107" t="s">
        <v>3928</v>
      </c>
      <c r="G1526" s="106"/>
      <c r="H1526" s="106"/>
      <c r="I1526" s="108">
        <v>44346</v>
      </c>
      <c r="J1526" s="102">
        <v>15</v>
      </c>
      <c r="K1526" s="109">
        <v>10.8</v>
      </c>
    </row>
    <row r="1527" spans="1:11" x14ac:dyDescent="0.25">
      <c r="A1527" s="102">
        <v>1530</v>
      </c>
      <c r="B1527" s="103">
        <v>43836</v>
      </c>
      <c r="C1527" s="104" t="s">
        <v>4600</v>
      </c>
      <c r="D1527" s="105" t="s">
        <v>4601</v>
      </c>
      <c r="E1527" s="106" t="s">
        <v>3929</v>
      </c>
      <c r="F1527" s="107" t="s">
        <v>3930</v>
      </c>
      <c r="G1527" s="106"/>
      <c r="H1527" s="106"/>
      <c r="I1527" s="108">
        <v>44255</v>
      </c>
      <c r="J1527" s="102">
        <v>1</v>
      </c>
      <c r="K1527" s="109">
        <v>1</v>
      </c>
    </row>
    <row r="1528" spans="1:11" x14ac:dyDescent="0.25">
      <c r="A1528" s="102">
        <v>1531</v>
      </c>
      <c r="B1528" s="103">
        <v>43836</v>
      </c>
      <c r="C1528" s="104" t="s">
        <v>4600</v>
      </c>
      <c r="D1528" s="105" t="s">
        <v>4601</v>
      </c>
      <c r="E1528" s="106" t="s">
        <v>3929</v>
      </c>
      <c r="F1528" s="107" t="s">
        <v>3930</v>
      </c>
      <c r="G1528" s="106"/>
      <c r="H1528" s="106"/>
      <c r="I1528" s="108">
        <v>44500</v>
      </c>
      <c r="J1528" s="102">
        <v>41</v>
      </c>
      <c r="K1528" s="109">
        <v>1</v>
      </c>
    </row>
    <row r="1529" spans="1:11" x14ac:dyDescent="0.25">
      <c r="A1529" s="102">
        <v>1532</v>
      </c>
      <c r="B1529" s="103">
        <v>43836</v>
      </c>
      <c r="C1529" s="104" t="s">
        <v>4600</v>
      </c>
      <c r="D1529" s="105" t="s">
        <v>4601</v>
      </c>
      <c r="E1529" s="106" t="s">
        <v>3931</v>
      </c>
      <c r="F1529" s="107" t="s">
        <v>3932</v>
      </c>
      <c r="G1529" s="106"/>
      <c r="H1529" s="106"/>
      <c r="I1529" s="108">
        <v>44420</v>
      </c>
      <c r="J1529" s="102">
        <v>19</v>
      </c>
      <c r="K1529" s="109">
        <v>6.9</v>
      </c>
    </row>
    <row r="1530" spans="1:11" x14ac:dyDescent="0.25">
      <c r="A1530" s="102">
        <v>1533</v>
      </c>
      <c r="B1530" s="103">
        <v>43836</v>
      </c>
      <c r="C1530" s="104" t="s">
        <v>4600</v>
      </c>
      <c r="D1530" s="105" t="s">
        <v>4601</v>
      </c>
      <c r="E1530" s="106" t="s">
        <v>3931</v>
      </c>
      <c r="F1530" s="107" t="s">
        <v>3932</v>
      </c>
      <c r="G1530" s="106"/>
      <c r="H1530" s="106"/>
      <c r="I1530" s="108">
        <v>44377</v>
      </c>
      <c r="J1530" s="102">
        <v>30</v>
      </c>
      <c r="K1530" s="109">
        <v>6.9</v>
      </c>
    </row>
    <row r="1531" spans="1:11" x14ac:dyDescent="0.25">
      <c r="A1531" s="102">
        <v>1534</v>
      </c>
      <c r="B1531" s="103">
        <v>43836</v>
      </c>
      <c r="C1531" s="104" t="s">
        <v>4600</v>
      </c>
      <c r="D1531" s="105" t="s">
        <v>4601</v>
      </c>
      <c r="E1531" s="106" t="s">
        <v>3933</v>
      </c>
      <c r="F1531" s="107" t="s">
        <v>3934</v>
      </c>
      <c r="G1531" s="106"/>
      <c r="H1531" s="106"/>
      <c r="I1531" s="108">
        <v>44499</v>
      </c>
      <c r="J1531" s="102">
        <v>36</v>
      </c>
      <c r="K1531" s="109">
        <v>11.7</v>
      </c>
    </row>
    <row r="1532" spans="1:11" x14ac:dyDescent="0.25">
      <c r="A1532" s="102">
        <v>1535</v>
      </c>
      <c r="B1532" s="103">
        <v>43836</v>
      </c>
      <c r="C1532" s="104" t="s">
        <v>4600</v>
      </c>
      <c r="D1532" s="105" t="s">
        <v>4601</v>
      </c>
      <c r="E1532" s="106" t="s">
        <v>3935</v>
      </c>
      <c r="F1532" s="107" t="s">
        <v>3936</v>
      </c>
      <c r="G1532" s="106"/>
      <c r="H1532" s="106"/>
      <c r="I1532" s="108">
        <v>44136</v>
      </c>
      <c r="J1532" s="102">
        <v>9</v>
      </c>
      <c r="K1532" s="109">
        <v>1</v>
      </c>
    </row>
    <row r="1533" spans="1:11" x14ac:dyDescent="0.25">
      <c r="A1533" s="102">
        <v>1536</v>
      </c>
      <c r="B1533" s="103">
        <v>43836</v>
      </c>
      <c r="C1533" s="104" t="s">
        <v>4600</v>
      </c>
      <c r="D1533" s="105" t="s">
        <v>4601</v>
      </c>
      <c r="E1533" s="106" t="s">
        <v>3935</v>
      </c>
      <c r="F1533" s="107" t="s">
        <v>3936</v>
      </c>
      <c r="G1533" s="106"/>
      <c r="H1533" s="106"/>
      <c r="I1533" s="108">
        <v>44439</v>
      </c>
      <c r="J1533" s="102">
        <v>30</v>
      </c>
      <c r="K1533" s="109">
        <v>7.8</v>
      </c>
    </row>
    <row r="1534" spans="1:11" x14ac:dyDescent="0.25">
      <c r="A1534" s="102">
        <v>1537</v>
      </c>
      <c r="B1534" s="103">
        <v>43836</v>
      </c>
      <c r="C1534" s="104" t="s">
        <v>4600</v>
      </c>
      <c r="D1534" s="105" t="s">
        <v>4601</v>
      </c>
      <c r="E1534" s="106" t="s">
        <v>3939</v>
      </c>
      <c r="F1534" s="107" t="s">
        <v>3940</v>
      </c>
      <c r="G1534" s="106"/>
      <c r="H1534" s="106"/>
      <c r="I1534" s="108">
        <v>44439</v>
      </c>
      <c r="J1534" s="102">
        <v>102</v>
      </c>
      <c r="K1534" s="109">
        <v>10.5</v>
      </c>
    </row>
    <row r="1535" spans="1:11" x14ac:dyDescent="0.25">
      <c r="A1535" s="102">
        <v>1538</v>
      </c>
      <c r="B1535" s="103">
        <v>43836</v>
      </c>
      <c r="C1535" s="104" t="s">
        <v>4600</v>
      </c>
      <c r="D1535" s="105" t="s">
        <v>4601</v>
      </c>
      <c r="E1535" s="106" t="s">
        <v>3945</v>
      </c>
      <c r="F1535" s="107" t="s">
        <v>3946</v>
      </c>
      <c r="G1535" s="106"/>
      <c r="H1535" s="106"/>
      <c r="I1535" s="108">
        <v>44432</v>
      </c>
      <c r="J1535" s="102">
        <v>1</v>
      </c>
      <c r="K1535" s="109">
        <v>14.6</v>
      </c>
    </row>
    <row r="1536" spans="1:11" x14ac:dyDescent="0.25">
      <c r="A1536" s="102">
        <v>1539</v>
      </c>
      <c r="B1536" s="103">
        <v>43836</v>
      </c>
      <c r="C1536" s="104" t="s">
        <v>4600</v>
      </c>
      <c r="D1536" s="105" t="s">
        <v>4601</v>
      </c>
      <c r="E1536" s="106" t="s">
        <v>3945</v>
      </c>
      <c r="F1536" s="107" t="s">
        <v>3946</v>
      </c>
      <c r="G1536" s="106"/>
      <c r="H1536" s="106"/>
      <c r="I1536" s="108">
        <v>44439</v>
      </c>
      <c r="J1536" s="102">
        <v>60</v>
      </c>
      <c r="K1536" s="109">
        <v>14.6</v>
      </c>
    </row>
    <row r="1537" spans="1:11" x14ac:dyDescent="0.25">
      <c r="A1537" s="102">
        <v>1540</v>
      </c>
      <c r="B1537" s="103">
        <v>43836</v>
      </c>
      <c r="C1537" s="104" t="s">
        <v>4600</v>
      </c>
      <c r="D1537" s="105" t="s">
        <v>4601</v>
      </c>
      <c r="E1537" s="106" t="s">
        <v>3947</v>
      </c>
      <c r="F1537" s="107" t="s">
        <v>3948</v>
      </c>
      <c r="G1537" s="106"/>
      <c r="H1537" s="106"/>
      <c r="I1537" s="108">
        <v>44592</v>
      </c>
      <c r="J1537" s="102">
        <v>18</v>
      </c>
      <c r="K1537" s="109">
        <v>12.35</v>
      </c>
    </row>
    <row r="1538" spans="1:11" x14ac:dyDescent="0.25">
      <c r="A1538" s="102">
        <v>1541</v>
      </c>
      <c r="B1538" s="103">
        <v>43836</v>
      </c>
      <c r="C1538" s="104" t="s">
        <v>4600</v>
      </c>
      <c r="D1538" s="105" t="s">
        <v>4601</v>
      </c>
      <c r="E1538" s="106" t="s">
        <v>3953</v>
      </c>
      <c r="F1538" s="107" t="s">
        <v>3954</v>
      </c>
      <c r="G1538" s="106"/>
      <c r="H1538" s="106"/>
      <c r="I1538" s="108">
        <v>44440</v>
      </c>
      <c r="J1538" s="102">
        <v>33</v>
      </c>
      <c r="K1538" s="109">
        <v>5.95</v>
      </c>
    </row>
    <row r="1539" spans="1:11" x14ac:dyDescent="0.25">
      <c r="A1539" s="102">
        <v>1542</v>
      </c>
      <c r="B1539" s="103">
        <v>43836</v>
      </c>
      <c r="C1539" s="104" t="s">
        <v>4600</v>
      </c>
      <c r="D1539" s="105" t="s">
        <v>4601</v>
      </c>
      <c r="E1539" s="106" t="s">
        <v>3953</v>
      </c>
      <c r="F1539" s="107" t="s">
        <v>3954</v>
      </c>
      <c r="G1539" s="106"/>
      <c r="H1539" s="106"/>
      <c r="I1539" s="108">
        <v>44408</v>
      </c>
      <c r="J1539" s="102">
        <v>1</v>
      </c>
      <c r="K1539" s="109">
        <v>5.95</v>
      </c>
    </row>
    <row r="1540" spans="1:11" x14ac:dyDescent="0.25">
      <c r="A1540" s="102">
        <v>1543</v>
      </c>
      <c r="B1540" s="103">
        <v>43836</v>
      </c>
      <c r="C1540" s="104" t="s">
        <v>4600</v>
      </c>
      <c r="D1540" s="105" t="s">
        <v>4601</v>
      </c>
      <c r="E1540" s="106" t="s">
        <v>3953</v>
      </c>
      <c r="F1540" s="107" t="s">
        <v>3954</v>
      </c>
      <c r="G1540" s="106"/>
      <c r="H1540" s="106"/>
      <c r="I1540" s="108">
        <v>44439</v>
      </c>
      <c r="J1540" s="102">
        <v>87</v>
      </c>
      <c r="K1540" s="109">
        <v>5.95</v>
      </c>
    </row>
    <row r="1541" spans="1:11" x14ac:dyDescent="0.25">
      <c r="A1541" s="102">
        <v>1544</v>
      </c>
      <c r="B1541" s="103">
        <v>43836</v>
      </c>
      <c r="C1541" s="104" t="s">
        <v>4600</v>
      </c>
      <c r="D1541" s="105" t="s">
        <v>4601</v>
      </c>
      <c r="E1541" s="106" t="s">
        <v>3955</v>
      </c>
      <c r="F1541" s="107" t="s">
        <v>3956</v>
      </c>
      <c r="G1541" s="106"/>
      <c r="H1541" s="106"/>
      <c r="I1541" s="108">
        <v>44440</v>
      </c>
      <c r="J1541" s="102">
        <v>17</v>
      </c>
      <c r="K1541" s="109">
        <v>14.35</v>
      </c>
    </row>
    <row r="1542" spans="1:11" x14ac:dyDescent="0.25">
      <c r="A1542" s="102">
        <v>1545</v>
      </c>
      <c r="B1542" s="103">
        <v>43836</v>
      </c>
      <c r="C1542" s="104" t="s">
        <v>4600</v>
      </c>
      <c r="D1542" s="105" t="s">
        <v>4601</v>
      </c>
      <c r="E1542" s="106" t="s">
        <v>3955</v>
      </c>
      <c r="F1542" s="107" t="s">
        <v>3956</v>
      </c>
      <c r="G1542" s="106"/>
      <c r="H1542" s="106"/>
      <c r="I1542" s="108">
        <v>44469</v>
      </c>
      <c r="J1542" s="102">
        <v>18</v>
      </c>
      <c r="K1542" s="109">
        <v>14.35</v>
      </c>
    </row>
    <row r="1543" spans="1:11" x14ac:dyDescent="0.25">
      <c r="A1543" s="102">
        <v>1546</v>
      </c>
      <c r="B1543" s="103">
        <v>43836</v>
      </c>
      <c r="C1543" s="104" t="s">
        <v>4600</v>
      </c>
      <c r="D1543" s="105" t="s">
        <v>4601</v>
      </c>
      <c r="E1543" s="106" t="s">
        <v>3955</v>
      </c>
      <c r="F1543" s="107" t="s">
        <v>3956</v>
      </c>
      <c r="G1543" s="106"/>
      <c r="H1543" s="106"/>
      <c r="I1543" s="108">
        <v>44500</v>
      </c>
      <c r="J1543" s="102">
        <v>40</v>
      </c>
      <c r="K1543" s="109">
        <v>14.35</v>
      </c>
    </row>
    <row r="1544" spans="1:11" x14ac:dyDescent="0.25">
      <c r="A1544" s="102">
        <v>1547</v>
      </c>
      <c r="B1544" s="103">
        <v>43836</v>
      </c>
      <c r="C1544" s="104" t="s">
        <v>4600</v>
      </c>
      <c r="D1544" s="105" t="s">
        <v>4601</v>
      </c>
      <c r="E1544" s="106" t="s">
        <v>3957</v>
      </c>
      <c r="F1544" s="107" t="s">
        <v>3958</v>
      </c>
      <c r="G1544" s="106"/>
      <c r="H1544" s="106"/>
      <c r="I1544" s="108">
        <v>44469</v>
      </c>
      <c r="J1544" s="102">
        <v>60</v>
      </c>
      <c r="K1544" s="109">
        <v>10.220000000000001</v>
      </c>
    </row>
    <row r="1545" spans="1:11" x14ac:dyDescent="0.25">
      <c r="A1545" s="102">
        <v>1548</v>
      </c>
      <c r="B1545" s="103">
        <v>43836</v>
      </c>
      <c r="C1545" s="104" t="s">
        <v>4600</v>
      </c>
      <c r="D1545" s="105" t="s">
        <v>4601</v>
      </c>
      <c r="E1545" s="106" t="s">
        <v>3957</v>
      </c>
      <c r="F1545" s="107" t="s">
        <v>3958</v>
      </c>
      <c r="G1545" s="106"/>
      <c r="H1545" s="106"/>
      <c r="I1545" s="108">
        <v>44469</v>
      </c>
      <c r="J1545" s="102">
        <v>16</v>
      </c>
      <c r="K1545" s="109">
        <v>10.220000000000001</v>
      </c>
    </row>
    <row r="1546" spans="1:11" x14ac:dyDescent="0.25">
      <c r="A1546" s="102">
        <v>1549</v>
      </c>
      <c r="B1546" s="103">
        <v>43836</v>
      </c>
      <c r="C1546" s="104" t="s">
        <v>4600</v>
      </c>
      <c r="D1546" s="105" t="s">
        <v>4601</v>
      </c>
      <c r="E1546" s="106" t="s">
        <v>3959</v>
      </c>
      <c r="F1546" s="107" t="s">
        <v>3960</v>
      </c>
      <c r="G1546" s="106"/>
      <c r="H1546" s="106"/>
      <c r="I1546" s="108">
        <v>44561</v>
      </c>
      <c r="J1546" s="102">
        <v>21</v>
      </c>
      <c r="K1546" s="109">
        <v>5.1100000000000003</v>
      </c>
    </row>
    <row r="1547" spans="1:11" x14ac:dyDescent="0.25">
      <c r="A1547" s="102">
        <v>1550</v>
      </c>
      <c r="B1547" s="103">
        <v>43836</v>
      </c>
      <c r="C1547" s="104" t="s">
        <v>4600</v>
      </c>
      <c r="D1547" s="105" t="s">
        <v>4601</v>
      </c>
      <c r="E1547" s="106" t="s">
        <v>3959</v>
      </c>
      <c r="F1547" s="107" t="s">
        <v>3960</v>
      </c>
      <c r="G1547" s="106"/>
      <c r="H1547" s="106"/>
      <c r="I1547" s="108">
        <v>44439</v>
      </c>
      <c r="J1547" s="102">
        <v>58</v>
      </c>
      <c r="K1547" s="109">
        <v>5.1100000000000003</v>
      </c>
    </row>
    <row r="1548" spans="1:11" x14ac:dyDescent="0.25">
      <c r="A1548" s="102">
        <v>1551</v>
      </c>
      <c r="B1548" s="103">
        <v>43836</v>
      </c>
      <c r="C1548" s="104" t="s">
        <v>4600</v>
      </c>
      <c r="D1548" s="105" t="s">
        <v>4601</v>
      </c>
      <c r="E1548" s="106" t="s">
        <v>3961</v>
      </c>
      <c r="F1548" s="107" t="s">
        <v>3962</v>
      </c>
      <c r="G1548" s="106"/>
      <c r="H1548" s="106"/>
      <c r="I1548" s="108">
        <v>44196</v>
      </c>
      <c r="J1548" s="102">
        <v>27</v>
      </c>
      <c r="K1548" s="109">
        <v>7.18</v>
      </c>
    </row>
    <row r="1549" spans="1:11" x14ac:dyDescent="0.25">
      <c r="A1549" s="102">
        <v>1552</v>
      </c>
      <c r="B1549" s="103">
        <v>43836</v>
      </c>
      <c r="C1549" s="104" t="s">
        <v>4600</v>
      </c>
      <c r="D1549" s="105" t="s">
        <v>4601</v>
      </c>
      <c r="E1549" s="106" t="s">
        <v>3965</v>
      </c>
      <c r="F1549" s="107" t="s">
        <v>3966</v>
      </c>
      <c r="G1549" s="106"/>
      <c r="H1549" s="106"/>
      <c r="I1549" s="108">
        <v>44196</v>
      </c>
      <c r="J1549" s="102">
        <v>18</v>
      </c>
      <c r="K1549" s="109">
        <v>11.4</v>
      </c>
    </row>
    <row r="1550" spans="1:11" x14ac:dyDescent="0.25">
      <c r="A1550" s="102">
        <v>1553</v>
      </c>
      <c r="B1550" s="103">
        <v>43836</v>
      </c>
      <c r="C1550" s="104" t="s">
        <v>4600</v>
      </c>
      <c r="D1550" s="105" t="s">
        <v>4601</v>
      </c>
      <c r="E1550" s="106" t="s">
        <v>3967</v>
      </c>
      <c r="F1550" s="107" t="s">
        <v>3968</v>
      </c>
      <c r="G1550" s="106"/>
      <c r="H1550" s="106"/>
      <c r="I1550" s="108">
        <v>44302</v>
      </c>
      <c r="J1550" s="102">
        <v>24</v>
      </c>
      <c r="K1550" s="109">
        <v>15.6</v>
      </c>
    </row>
    <row r="1551" spans="1:11" x14ac:dyDescent="0.25">
      <c r="A1551" s="102">
        <v>1554</v>
      </c>
      <c r="B1551" s="103">
        <v>43836</v>
      </c>
      <c r="C1551" s="104" t="s">
        <v>4600</v>
      </c>
      <c r="D1551" s="105" t="s">
        <v>4601</v>
      </c>
      <c r="E1551" s="106" t="s">
        <v>3967</v>
      </c>
      <c r="F1551" s="107" t="s">
        <v>3968</v>
      </c>
      <c r="G1551" s="106"/>
      <c r="H1551" s="106"/>
      <c r="I1551" s="108">
        <v>44439</v>
      </c>
      <c r="J1551" s="102">
        <v>23</v>
      </c>
      <c r="K1551" s="109">
        <v>15.6</v>
      </c>
    </row>
    <row r="1552" spans="1:11" x14ac:dyDescent="0.25">
      <c r="A1552" s="102">
        <v>1555</v>
      </c>
      <c r="B1552" s="103">
        <v>43836</v>
      </c>
      <c r="C1552" s="104" t="s">
        <v>4600</v>
      </c>
      <c r="D1552" s="105" t="s">
        <v>4601</v>
      </c>
      <c r="E1552" s="106" t="s">
        <v>3973</v>
      </c>
      <c r="F1552" s="107" t="s">
        <v>3974</v>
      </c>
      <c r="G1552" s="106"/>
      <c r="H1552" s="106"/>
      <c r="I1552" s="108">
        <v>44166</v>
      </c>
      <c r="J1552" s="102">
        <v>4</v>
      </c>
      <c r="K1552" s="109">
        <v>39.89</v>
      </c>
    </row>
    <row r="1553" spans="1:11" x14ac:dyDescent="0.25">
      <c r="A1553" s="102">
        <v>1556</v>
      </c>
      <c r="B1553" s="103">
        <v>43836</v>
      </c>
      <c r="C1553" s="104" t="s">
        <v>4600</v>
      </c>
      <c r="D1553" s="105" t="s">
        <v>4601</v>
      </c>
      <c r="E1553" s="106" t="s">
        <v>3975</v>
      </c>
      <c r="F1553" s="107" t="s">
        <v>3976</v>
      </c>
      <c r="G1553" s="106"/>
      <c r="H1553" s="106"/>
      <c r="I1553" s="108">
        <v>44166</v>
      </c>
      <c r="J1553" s="102">
        <v>7</v>
      </c>
      <c r="K1553" s="109">
        <v>37.44</v>
      </c>
    </row>
    <row r="1554" spans="1:11" x14ac:dyDescent="0.25">
      <c r="A1554" s="102">
        <v>1557</v>
      </c>
      <c r="B1554" s="103">
        <v>43836</v>
      </c>
      <c r="C1554" s="104" t="s">
        <v>4600</v>
      </c>
      <c r="D1554" s="105" t="s">
        <v>4601</v>
      </c>
      <c r="E1554" s="106" t="s">
        <v>3981</v>
      </c>
      <c r="F1554" s="107" t="s">
        <v>3982</v>
      </c>
      <c r="G1554" s="106"/>
      <c r="H1554" s="106"/>
      <c r="I1554" s="108">
        <v>44378</v>
      </c>
      <c r="J1554" s="102">
        <v>18</v>
      </c>
      <c r="K1554" s="109">
        <v>1</v>
      </c>
    </row>
    <row r="1555" spans="1:11" x14ac:dyDescent="0.25">
      <c r="A1555" s="102">
        <v>1558</v>
      </c>
      <c r="B1555" s="103">
        <v>43836</v>
      </c>
      <c r="C1555" s="104" t="s">
        <v>4600</v>
      </c>
      <c r="D1555" s="105" t="s">
        <v>4601</v>
      </c>
      <c r="E1555" s="106" t="s">
        <v>3981</v>
      </c>
      <c r="F1555" s="107" t="s">
        <v>3982</v>
      </c>
      <c r="G1555" s="106"/>
      <c r="H1555" s="106"/>
      <c r="I1555" s="108">
        <v>44409</v>
      </c>
      <c r="J1555" s="102">
        <v>17</v>
      </c>
      <c r="K1555" s="109">
        <v>10.199999999999999</v>
      </c>
    </row>
    <row r="1556" spans="1:11" x14ac:dyDescent="0.25">
      <c r="A1556" s="102">
        <v>1559</v>
      </c>
      <c r="B1556" s="103">
        <v>43836</v>
      </c>
      <c r="C1556" s="104" t="s">
        <v>4600</v>
      </c>
      <c r="D1556" s="105" t="s">
        <v>4601</v>
      </c>
      <c r="E1556" s="106" t="s">
        <v>3981</v>
      </c>
      <c r="F1556" s="107" t="s">
        <v>3982</v>
      </c>
      <c r="G1556" s="106"/>
      <c r="H1556" s="106"/>
      <c r="I1556" s="108">
        <v>44432</v>
      </c>
      <c r="J1556" s="102">
        <v>17</v>
      </c>
      <c r="K1556" s="109">
        <v>10.199999999999999</v>
      </c>
    </row>
    <row r="1557" spans="1:11" x14ac:dyDescent="0.25">
      <c r="A1557" s="102">
        <v>1560</v>
      </c>
      <c r="B1557" s="103">
        <v>43836</v>
      </c>
      <c r="C1557" s="104" t="s">
        <v>4600</v>
      </c>
      <c r="D1557" s="105" t="s">
        <v>4601</v>
      </c>
      <c r="E1557" s="106" t="s">
        <v>3981</v>
      </c>
      <c r="F1557" s="107" t="s">
        <v>3982</v>
      </c>
      <c r="G1557" s="106"/>
      <c r="H1557" s="106"/>
      <c r="I1557" s="108">
        <v>44282</v>
      </c>
      <c r="J1557" s="102">
        <v>0.95</v>
      </c>
      <c r="K1557" s="109">
        <v>1</v>
      </c>
    </row>
    <row r="1558" spans="1:11" x14ac:dyDescent="0.25">
      <c r="A1558" s="102">
        <v>1561</v>
      </c>
      <c r="B1558" s="103">
        <v>43836</v>
      </c>
      <c r="C1558" s="104" t="s">
        <v>4600</v>
      </c>
      <c r="D1558" s="105" t="s">
        <v>4601</v>
      </c>
      <c r="E1558" s="106" t="s">
        <v>3983</v>
      </c>
      <c r="F1558" s="107" t="s">
        <v>3984</v>
      </c>
      <c r="G1558" s="106"/>
      <c r="H1558" s="106"/>
      <c r="I1558" s="108">
        <v>44469</v>
      </c>
      <c r="J1558" s="102">
        <v>9</v>
      </c>
      <c r="K1558" s="109">
        <v>18.18</v>
      </c>
    </row>
    <row r="1559" spans="1:11" x14ac:dyDescent="0.25">
      <c r="A1559" s="102">
        <v>1562</v>
      </c>
      <c r="B1559" s="103">
        <v>43836</v>
      </c>
      <c r="C1559" s="104" t="s">
        <v>4600</v>
      </c>
      <c r="D1559" s="105" t="s">
        <v>4601</v>
      </c>
      <c r="E1559" s="106" t="s">
        <v>3985</v>
      </c>
      <c r="F1559" s="107" t="s">
        <v>3986</v>
      </c>
      <c r="G1559" s="106"/>
      <c r="H1559" s="106"/>
      <c r="I1559" s="108">
        <v>44440</v>
      </c>
      <c r="J1559" s="102">
        <v>74</v>
      </c>
      <c r="K1559" s="109">
        <v>8.9</v>
      </c>
    </row>
    <row r="1560" spans="1:11" x14ac:dyDescent="0.25">
      <c r="A1560" s="102">
        <v>1563</v>
      </c>
      <c r="B1560" s="103">
        <v>43836</v>
      </c>
      <c r="C1560" s="104" t="s">
        <v>4600</v>
      </c>
      <c r="D1560" s="105" t="s">
        <v>4601</v>
      </c>
      <c r="E1560" s="106" t="s">
        <v>3987</v>
      </c>
      <c r="F1560" s="107" t="s">
        <v>3988</v>
      </c>
      <c r="G1560" s="106"/>
      <c r="H1560" s="106"/>
      <c r="I1560" s="108">
        <v>44286</v>
      </c>
      <c r="J1560" s="102">
        <v>16</v>
      </c>
      <c r="K1560" s="109">
        <v>23.34</v>
      </c>
    </row>
    <row r="1561" spans="1:11" x14ac:dyDescent="0.25">
      <c r="A1561" s="102">
        <v>1564</v>
      </c>
      <c r="B1561" s="103">
        <v>43836</v>
      </c>
      <c r="C1561" s="104" t="s">
        <v>4600</v>
      </c>
      <c r="D1561" s="105" t="s">
        <v>4601</v>
      </c>
      <c r="E1561" s="106" t="s">
        <v>3987</v>
      </c>
      <c r="F1561" s="107" t="s">
        <v>3988</v>
      </c>
      <c r="G1561" s="106"/>
      <c r="H1561" s="106"/>
      <c r="I1561" s="108">
        <v>44500</v>
      </c>
      <c r="J1561" s="102">
        <v>40</v>
      </c>
      <c r="K1561" s="109">
        <v>23.34</v>
      </c>
    </row>
    <row r="1562" spans="1:11" x14ac:dyDescent="0.25">
      <c r="A1562" s="102">
        <v>1565</v>
      </c>
      <c r="B1562" s="103">
        <v>43836</v>
      </c>
      <c r="C1562" s="104" t="s">
        <v>4600</v>
      </c>
      <c r="D1562" s="105" t="s">
        <v>4601</v>
      </c>
      <c r="E1562" s="106" t="s">
        <v>3991</v>
      </c>
      <c r="F1562" s="107" t="s">
        <v>3992</v>
      </c>
      <c r="G1562" s="106"/>
      <c r="H1562" s="106"/>
      <c r="I1562" s="108">
        <v>44440</v>
      </c>
      <c r="J1562" s="102">
        <v>50</v>
      </c>
      <c r="K1562" s="109">
        <v>16</v>
      </c>
    </row>
    <row r="1563" spans="1:11" x14ac:dyDescent="0.25">
      <c r="A1563" s="102">
        <v>1566</v>
      </c>
      <c r="B1563" s="103">
        <v>43836</v>
      </c>
      <c r="C1563" s="104" t="s">
        <v>4600</v>
      </c>
      <c r="D1563" s="105" t="s">
        <v>4601</v>
      </c>
      <c r="E1563" s="106" t="s">
        <v>3991</v>
      </c>
      <c r="F1563" s="107" t="s">
        <v>3992</v>
      </c>
      <c r="G1563" s="106"/>
      <c r="H1563" s="106"/>
      <c r="I1563" s="108">
        <v>44439</v>
      </c>
      <c r="J1563" s="102">
        <v>25</v>
      </c>
      <c r="K1563" s="109">
        <v>16</v>
      </c>
    </row>
    <row r="1564" spans="1:11" x14ac:dyDescent="0.25">
      <c r="A1564" s="102">
        <v>1567</v>
      </c>
      <c r="B1564" s="103">
        <v>43836</v>
      </c>
      <c r="C1564" s="104" t="s">
        <v>4600</v>
      </c>
      <c r="D1564" s="105" t="s">
        <v>4601</v>
      </c>
      <c r="E1564" s="106" t="s">
        <v>3997</v>
      </c>
      <c r="F1564" s="107" t="s">
        <v>3998</v>
      </c>
      <c r="G1564" s="106"/>
      <c r="H1564" s="106"/>
      <c r="I1564" s="108">
        <v>44499</v>
      </c>
      <c r="J1564" s="102">
        <v>38</v>
      </c>
      <c r="K1564" s="109">
        <v>11.88</v>
      </c>
    </row>
    <row r="1565" spans="1:11" x14ac:dyDescent="0.25">
      <c r="A1565" s="102">
        <v>1568</v>
      </c>
      <c r="B1565" s="103">
        <v>43836</v>
      </c>
      <c r="C1565" s="104" t="s">
        <v>4600</v>
      </c>
      <c r="D1565" s="105" t="s">
        <v>4601</v>
      </c>
      <c r="E1565" s="106" t="s">
        <v>3997</v>
      </c>
      <c r="F1565" s="107" t="s">
        <v>3998</v>
      </c>
      <c r="G1565" s="106"/>
      <c r="H1565" s="106"/>
      <c r="I1565" s="108">
        <v>44469</v>
      </c>
      <c r="J1565" s="102">
        <v>16</v>
      </c>
      <c r="K1565" s="109">
        <v>1</v>
      </c>
    </row>
    <row r="1566" spans="1:11" x14ac:dyDescent="0.25">
      <c r="A1566" s="102">
        <v>1569</v>
      </c>
      <c r="B1566" s="103">
        <v>43836</v>
      </c>
      <c r="C1566" s="104" t="s">
        <v>4600</v>
      </c>
      <c r="D1566" s="105" t="s">
        <v>4601</v>
      </c>
      <c r="E1566" s="106" t="s">
        <v>3999</v>
      </c>
      <c r="F1566" s="107" t="s">
        <v>4000</v>
      </c>
      <c r="G1566" s="106"/>
      <c r="H1566" s="106"/>
      <c r="I1566" s="108">
        <v>44347</v>
      </c>
      <c r="J1566" s="102">
        <v>26</v>
      </c>
      <c r="K1566" s="109">
        <v>1</v>
      </c>
    </row>
    <row r="1567" spans="1:11" x14ac:dyDescent="0.25">
      <c r="A1567" s="102">
        <v>1570</v>
      </c>
      <c r="B1567" s="103">
        <v>43836</v>
      </c>
      <c r="C1567" s="104" t="s">
        <v>4600</v>
      </c>
      <c r="D1567" s="105" t="s">
        <v>4601</v>
      </c>
      <c r="E1567" s="106" t="s">
        <v>3999</v>
      </c>
      <c r="F1567" s="107" t="s">
        <v>4000</v>
      </c>
      <c r="G1567" s="106"/>
      <c r="H1567" s="106"/>
      <c r="I1567" s="108">
        <v>44347</v>
      </c>
      <c r="J1567" s="102">
        <v>0.5</v>
      </c>
      <c r="K1567" s="109">
        <v>1</v>
      </c>
    </row>
    <row r="1568" spans="1:11" x14ac:dyDescent="0.25">
      <c r="A1568" s="102">
        <v>1571</v>
      </c>
      <c r="B1568" s="103">
        <v>43836</v>
      </c>
      <c r="C1568" s="104" t="s">
        <v>4600</v>
      </c>
      <c r="D1568" s="105" t="s">
        <v>4601</v>
      </c>
      <c r="E1568" s="106" t="s">
        <v>3999</v>
      </c>
      <c r="F1568" s="107" t="s">
        <v>4000</v>
      </c>
      <c r="G1568" s="106"/>
      <c r="H1568" s="106"/>
      <c r="I1568" s="108">
        <v>44500</v>
      </c>
      <c r="J1568" s="102">
        <v>60</v>
      </c>
      <c r="K1568" s="109">
        <v>1</v>
      </c>
    </row>
    <row r="1569" spans="1:11" x14ac:dyDescent="0.25">
      <c r="A1569" s="102">
        <v>1572</v>
      </c>
      <c r="B1569" s="103">
        <v>43836</v>
      </c>
      <c r="C1569" s="104" t="s">
        <v>4600</v>
      </c>
      <c r="D1569" s="105" t="s">
        <v>4601</v>
      </c>
      <c r="E1569" s="106" t="s">
        <v>4001</v>
      </c>
      <c r="F1569" s="107" t="s">
        <v>4002</v>
      </c>
      <c r="G1569" s="106"/>
      <c r="H1569" s="106"/>
      <c r="I1569" s="108">
        <v>44377</v>
      </c>
      <c r="J1569" s="102">
        <v>27</v>
      </c>
      <c r="K1569" s="109">
        <v>7.2</v>
      </c>
    </row>
    <row r="1570" spans="1:11" x14ac:dyDescent="0.25">
      <c r="A1570" s="102">
        <v>1573</v>
      </c>
      <c r="B1570" s="103">
        <v>43836</v>
      </c>
      <c r="C1570" s="104" t="s">
        <v>4600</v>
      </c>
      <c r="D1570" s="105" t="s">
        <v>4601</v>
      </c>
      <c r="E1570" s="106" t="s">
        <v>4001</v>
      </c>
      <c r="F1570" s="107" t="s">
        <v>4002</v>
      </c>
      <c r="G1570" s="106"/>
      <c r="H1570" s="106"/>
      <c r="I1570" s="108">
        <v>44377</v>
      </c>
      <c r="J1570" s="102">
        <v>30</v>
      </c>
      <c r="K1570" s="109">
        <v>7.2</v>
      </c>
    </row>
    <row r="1571" spans="1:11" x14ac:dyDescent="0.25">
      <c r="A1571" s="102">
        <v>1574</v>
      </c>
      <c r="B1571" s="103">
        <v>43836</v>
      </c>
      <c r="C1571" s="104" t="s">
        <v>4600</v>
      </c>
      <c r="D1571" s="105" t="s">
        <v>4601</v>
      </c>
      <c r="E1571" s="106" t="s">
        <v>4003</v>
      </c>
      <c r="F1571" s="107" t="s">
        <v>4004</v>
      </c>
      <c r="G1571" s="106"/>
      <c r="H1571" s="106"/>
      <c r="I1571" s="108">
        <v>44043</v>
      </c>
      <c r="J1571" s="102">
        <v>15</v>
      </c>
      <c r="K1571" s="109">
        <v>11.9</v>
      </c>
    </row>
    <row r="1572" spans="1:11" x14ac:dyDescent="0.25">
      <c r="A1572" s="102">
        <v>1575</v>
      </c>
      <c r="B1572" s="103">
        <v>43836</v>
      </c>
      <c r="C1572" s="104" t="s">
        <v>4600</v>
      </c>
      <c r="D1572" s="105" t="s">
        <v>4601</v>
      </c>
      <c r="E1572" s="106" t="s">
        <v>4005</v>
      </c>
      <c r="F1572" s="107" t="s">
        <v>4006</v>
      </c>
      <c r="G1572" s="106"/>
      <c r="H1572" s="106"/>
      <c r="I1572" s="108">
        <v>44469</v>
      </c>
      <c r="J1572" s="102">
        <v>38</v>
      </c>
      <c r="K1572" s="109">
        <v>11.88</v>
      </c>
    </row>
    <row r="1573" spans="1:11" x14ac:dyDescent="0.25">
      <c r="A1573" s="102">
        <v>1576</v>
      </c>
      <c r="B1573" s="103">
        <v>43836</v>
      </c>
      <c r="C1573" s="104" t="s">
        <v>4600</v>
      </c>
      <c r="D1573" s="105" t="s">
        <v>4601</v>
      </c>
      <c r="E1573" s="106" t="s">
        <v>4005</v>
      </c>
      <c r="F1573" s="107" t="s">
        <v>4006</v>
      </c>
      <c r="G1573" s="106"/>
      <c r="H1573" s="106"/>
      <c r="I1573" s="108">
        <v>44469</v>
      </c>
      <c r="J1573" s="102">
        <v>13</v>
      </c>
      <c r="K1573" s="109">
        <v>1</v>
      </c>
    </row>
    <row r="1574" spans="1:11" x14ac:dyDescent="0.25">
      <c r="A1574" s="102">
        <v>1577</v>
      </c>
      <c r="B1574" s="103">
        <v>43836</v>
      </c>
      <c r="C1574" s="104" t="s">
        <v>4600</v>
      </c>
      <c r="D1574" s="105" t="s">
        <v>4601</v>
      </c>
      <c r="E1574" s="106" t="s">
        <v>4007</v>
      </c>
      <c r="F1574" s="107" t="s">
        <v>4008</v>
      </c>
      <c r="G1574" s="106"/>
      <c r="H1574" s="106"/>
      <c r="I1574" s="108">
        <v>44500</v>
      </c>
      <c r="J1574" s="102">
        <v>60</v>
      </c>
      <c r="K1574" s="109">
        <v>3.99</v>
      </c>
    </row>
    <row r="1575" spans="1:11" x14ac:dyDescent="0.25">
      <c r="A1575" s="102">
        <v>1578</v>
      </c>
      <c r="B1575" s="103">
        <v>43836</v>
      </c>
      <c r="C1575" s="104" t="s">
        <v>4600</v>
      </c>
      <c r="D1575" s="105" t="s">
        <v>4601</v>
      </c>
      <c r="E1575" s="106" t="s">
        <v>4009</v>
      </c>
      <c r="F1575" s="107" t="s">
        <v>4010</v>
      </c>
      <c r="G1575" s="106"/>
      <c r="H1575" s="106"/>
      <c r="I1575" s="108">
        <v>44317</v>
      </c>
      <c r="J1575" s="102">
        <v>58</v>
      </c>
      <c r="K1575" s="109">
        <v>7.3</v>
      </c>
    </row>
    <row r="1576" spans="1:11" x14ac:dyDescent="0.25">
      <c r="A1576" s="102">
        <v>1579</v>
      </c>
      <c r="B1576" s="103">
        <v>43836</v>
      </c>
      <c r="C1576" s="104" t="s">
        <v>4600</v>
      </c>
      <c r="D1576" s="105" t="s">
        <v>4601</v>
      </c>
      <c r="E1576" s="106" t="s">
        <v>4009</v>
      </c>
      <c r="F1576" s="107" t="s">
        <v>4010</v>
      </c>
      <c r="G1576" s="106"/>
      <c r="H1576" s="106"/>
      <c r="I1576" s="108">
        <v>44469</v>
      </c>
      <c r="J1576" s="102">
        <v>66</v>
      </c>
      <c r="K1576" s="109">
        <v>7.3</v>
      </c>
    </row>
    <row r="1577" spans="1:11" x14ac:dyDescent="0.25">
      <c r="A1577" s="102">
        <v>1580</v>
      </c>
      <c r="B1577" s="103">
        <v>43836</v>
      </c>
      <c r="C1577" s="104" t="s">
        <v>4600</v>
      </c>
      <c r="D1577" s="105" t="s">
        <v>4601</v>
      </c>
      <c r="E1577" s="106" t="s">
        <v>4009</v>
      </c>
      <c r="F1577" s="107" t="s">
        <v>4010</v>
      </c>
      <c r="G1577" s="106"/>
      <c r="H1577" s="106"/>
      <c r="I1577" s="108">
        <v>44469</v>
      </c>
      <c r="J1577" s="102">
        <v>28</v>
      </c>
      <c r="K1577" s="109">
        <v>7.3</v>
      </c>
    </row>
    <row r="1578" spans="1:11" x14ac:dyDescent="0.25">
      <c r="A1578" s="102">
        <v>1581</v>
      </c>
      <c r="B1578" s="103">
        <v>43836</v>
      </c>
      <c r="C1578" s="104" t="s">
        <v>4600</v>
      </c>
      <c r="D1578" s="105" t="s">
        <v>4601</v>
      </c>
      <c r="E1578" s="106" t="s">
        <v>4013</v>
      </c>
      <c r="F1578" s="107" t="s">
        <v>4014</v>
      </c>
      <c r="G1578" s="106"/>
      <c r="H1578" s="106"/>
      <c r="I1578" s="108">
        <v>44378</v>
      </c>
      <c r="J1578" s="102">
        <v>57</v>
      </c>
      <c r="K1578" s="109">
        <v>13.07</v>
      </c>
    </row>
    <row r="1579" spans="1:11" x14ac:dyDescent="0.25">
      <c r="A1579" s="102">
        <v>1582</v>
      </c>
      <c r="B1579" s="103">
        <v>43836</v>
      </c>
      <c r="C1579" s="104" t="s">
        <v>4600</v>
      </c>
      <c r="D1579" s="105" t="s">
        <v>4601</v>
      </c>
      <c r="E1579" s="106" t="s">
        <v>4013</v>
      </c>
      <c r="F1579" s="107" t="s">
        <v>4014</v>
      </c>
      <c r="G1579" s="106"/>
      <c r="H1579" s="106"/>
      <c r="I1579" s="108">
        <v>44408</v>
      </c>
      <c r="J1579" s="102">
        <v>13</v>
      </c>
      <c r="K1579" s="109">
        <v>13.07</v>
      </c>
    </row>
    <row r="1580" spans="1:11" x14ac:dyDescent="0.25">
      <c r="A1580" s="102">
        <v>1583</v>
      </c>
      <c r="B1580" s="103">
        <v>43836</v>
      </c>
      <c r="C1580" s="104" t="s">
        <v>4600</v>
      </c>
      <c r="D1580" s="105" t="s">
        <v>4601</v>
      </c>
      <c r="E1580" s="106" t="s">
        <v>4017</v>
      </c>
      <c r="F1580" s="107" t="s">
        <v>4018</v>
      </c>
      <c r="G1580" s="106"/>
      <c r="H1580" s="106"/>
      <c r="I1580" s="108">
        <v>44469</v>
      </c>
      <c r="J1580" s="102">
        <v>12</v>
      </c>
      <c r="K1580" s="109">
        <v>1</v>
      </c>
    </row>
    <row r="1581" spans="1:11" x14ac:dyDescent="0.25">
      <c r="A1581" s="102">
        <v>1584</v>
      </c>
      <c r="B1581" s="103">
        <v>43836</v>
      </c>
      <c r="C1581" s="104" t="s">
        <v>4600</v>
      </c>
      <c r="D1581" s="105" t="s">
        <v>4601</v>
      </c>
      <c r="E1581" s="106" t="s">
        <v>4017</v>
      </c>
      <c r="F1581" s="107" t="s">
        <v>4018</v>
      </c>
      <c r="G1581" s="106"/>
      <c r="H1581" s="106"/>
      <c r="I1581" s="108">
        <v>44469</v>
      </c>
      <c r="J1581" s="102">
        <v>0.83</v>
      </c>
      <c r="K1581" s="109">
        <v>1</v>
      </c>
    </row>
    <row r="1582" spans="1:11" x14ac:dyDescent="0.25">
      <c r="A1582" s="102">
        <v>1585</v>
      </c>
      <c r="B1582" s="103">
        <v>43836</v>
      </c>
      <c r="C1582" s="104" t="s">
        <v>4600</v>
      </c>
      <c r="D1582" s="105" t="s">
        <v>4601</v>
      </c>
      <c r="E1582" s="106" t="s">
        <v>4019</v>
      </c>
      <c r="F1582" s="107" t="s">
        <v>4020</v>
      </c>
      <c r="G1582" s="106"/>
      <c r="H1582" s="106"/>
      <c r="I1582" s="108">
        <v>44469</v>
      </c>
      <c r="J1582" s="102">
        <v>20</v>
      </c>
      <c r="K1582" s="109">
        <v>16.239999999999998</v>
      </c>
    </row>
    <row r="1583" spans="1:11" x14ac:dyDescent="0.25">
      <c r="A1583" s="102">
        <v>1586</v>
      </c>
      <c r="B1583" s="103">
        <v>43836</v>
      </c>
      <c r="C1583" s="104" t="s">
        <v>4600</v>
      </c>
      <c r="D1583" s="105" t="s">
        <v>4601</v>
      </c>
      <c r="E1583" s="106" t="s">
        <v>4021</v>
      </c>
      <c r="F1583" s="107" t="s">
        <v>4022</v>
      </c>
      <c r="G1583" s="106"/>
      <c r="H1583" s="106"/>
      <c r="I1583" s="108">
        <v>44196</v>
      </c>
      <c r="J1583" s="102">
        <v>4</v>
      </c>
      <c r="K1583" s="109">
        <v>1</v>
      </c>
    </row>
    <row r="1584" spans="1:11" x14ac:dyDescent="0.25">
      <c r="A1584" s="102">
        <v>1587</v>
      </c>
      <c r="B1584" s="103">
        <v>43836</v>
      </c>
      <c r="C1584" s="104" t="s">
        <v>4600</v>
      </c>
      <c r="D1584" s="105" t="s">
        <v>4601</v>
      </c>
      <c r="E1584" s="106" t="s">
        <v>4025</v>
      </c>
      <c r="F1584" s="107" t="s">
        <v>4026</v>
      </c>
      <c r="G1584" s="106"/>
      <c r="H1584" s="106"/>
      <c r="I1584" s="108">
        <v>44136</v>
      </c>
      <c r="J1584" s="102">
        <v>46</v>
      </c>
      <c r="K1584" s="109">
        <v>21.4</v>
      </c>
    </row>
    <row r="1585" spans="1:11" x14ac:dyDescent="0.25">
      <c r="A1585" s="102">
        <v>1588</v>
      </c>
      <c r="B1585" s="103">
        <v>43836</v>
      </c>
      <c r="C1585" s="104" t="s">
        <v>4600</v>
      </c>
      <c r="D1585" s="105" t="s">
        <v>4601</v>
      </c>
      <c r="E1585" s="106" t="s">
        <v>4027</v>
      </c>
      <c r="F1585" s="107" t="s">
        <v>4028</v>
      </c>
      <c r="G1585" s="106"/>
      <c r="H1585" s="106"/>
      <c r="I1585" s="108">
        <v>44165</v>
      </c>
      <c r="J1585" s="102">
        <v>80</v>
      </c>
      <c r="K1585" s="109">
        <v>12.42</v>
      </c>
    </row>
    <row r="1586" spans="1:11" x14ac:dyDescent="0.25">
      <c r="A1586" s="102">
        <v>1589</v>
      </c>
      <c r="B1586" s="103">
        <v>43836</v>
      </c>
      <c r="C1586" s="104" t="s">
        <v>4600</v>
      </c>
      <c r="D1586" s="105" t="s">
        <v>4601</v>
      </c>
      <c r="E1586" s="106" t="s">
        <v>4027</v>
      </c>
      <c r="F1586" s="107" t="s">
        <v>4028</v>
      </c>
      <c r="G1586" s="106"/>
      <c r="H1586" s="106"/>
      <c r="I1586" s="108">
        <v>44136</v>
      </c>
      <c r="J1586" s="102">
        <v>80</v>
      </c>
      <c r="K1586" s="109">
        <v>12.42</v>
      </c>
    </row>
    <row r="1587" spans="1:11" x14ac:dyDescent="0.25">
      <c r="A1587" s="102">
        <v>1590</v>
      </c>
      <c r="B1587" s="103">
        <v>43836</v>
      </c>
      <c r="C1587" s="104" t="s">
        <v>4600</v>
      </c>
      <c r="D1587" s="105" t="s">
        <v>4601</v>
      </c>
      <c r="E1587" s="106" t="s">
        <v>4027</v>
      </c>
      <c r="F1587" s="107" t="s">
        <v>4028</v>
      </c>
      <c r="G1587" s="106"/>
      <c r="H1587" s="106"/>
      <c r="I1587" s="108">
        <v>44164</v>
      </c>
      <c r="J1587" s="102">
        <v>69</v>
      </c>
      <c r="K1587" s="109">
        <v>1</v>
      </c>
    </row>
    <row r="1588" spans="1:11" x14ac:dyDescent="0.25">
      <c r="A1588" s="102">
        <v>1591</v>
      </c>
      <c r="B1588" s="103">
        <v>43836</v>
      </c>
      <c r="C1588" s="104" t="s">
        <v>4600</v>
      </c>
      <c r="D1588" s="105" t="s">
        <v>4601</v>
      </c>
      <c r="E1588" s="106" t="s">
        <v>4029</v>
      </c>
      <c r="F1588" s="107" t="s">
        <v>4030</v>
      </c>
      <c r="G1588" s="106"/>
      <c r="H1588" s="106"/>
      <c r="I1588" s="108">
        <v>44165</v>
      </c>
      <c r="J1588" s="102">
        <v>80</v>
      </c>
      <c r="K1588" s="109">
        <v>12.2</v>
      </c>
    </row>
    <row r="1589" spans="1:11" x14ac:dyDescent="0.25">
      <c r="A1589" s="102">
        <v>1592</v>
      </c>
      <c r="B1589" s="103">
        <v>43836</v>
      </c>
      <c r="C1589" s="104" t="s">
        <v>4600</v>
      </c>
      <c r="D1589" s="105" t="s">
        <v>4601</v>
      </c>
      <c r="E1589" s="106" t="s">
        <v>4029</v>
      </c>
      <c r="F1589" s="107" t="s">
        <v>4030</v>
      </c>
      <c r="G1589" s="106"/>
      <c r="H1589" s="106"/>
      <c r="I1589" s="108">
        <v>44075</v>
      </c>
      <c r="J1589" s="102">
        <v>80</v>
      </c>
      <c r="K1589" s="109">
        <v>12.2</v>
      </c>
    </row>
    <row r="1590" spans="1:11" x14ac:dyDescent="0.25">
      <c r="A1590" s="102">
        <v>1593</v>
      </c>
      <c r="B1590" s="103">
        <v>43836</v>
      </c>
      <c r="C1590" s="104" t="s">
        <v>4600</v>
      </c>
      <c r="D1590" s="105" t="s">
        <v>4601</v>
      </c>
      <c r="E1590" s="106" t="s">
        <v>4029</v>
      </c>
      <c r="F1590" s="107" t="s">
        <v>4030</v>
      </c>
      <c r="G1590" s="106"/>
      <c r="H1590" s="106"/>
      <c r="I1590" s="108">
        <v>44136</v>
      </c>
      <c r="J1590" s="102">
        <v>80</v>
      </c>
      <c r="K1590" s="109">
        <v>12.2</v>
      </c>
    </row>
    <row r="1591" spans="1:11" x14ac:dyDescent="0.25">
      <c r="A1591" s="102">
        <v>1594</v>
      </c>
      <c r="B1591" s="103">
        <v>43836</v>
      </c>
      <c r="C1591" s="104" t="s">
        <v>4600</v>
      </c>
      <c r="D1591" s="105" t="s">
        <v>4601</v>
      </c>
      <c r="E1591" s="106" t="s">
        <v>4029</v>
      </c>
      <c r="F1591" s="107" t="s">
        <v>4030</v>
      </c>
      <c r="G1591" s="106"/>
      <c r="H1591" s="106"/>
      <c r="I1591" s="108">
        <v>44136</v>
      </c>
      <c r="J1591" s="102">
        <v>29</v>
      </c>
      <c r="K1591" s="109">
        <v>1</v>
      </c>
    </row>
    <row r="1592" spans="1:11" x14ac:dyDescent="0.25">
      <c r="A1592" s="102">
        <v>1595</v>
      </c>
      <c r="B1592" s="103">
        <v>43836</v>
      </c>
      <c r="C1592" s="104" t="s">
        <v>4600</v>
      </c>
      <c r="D1592" s="105" t="s">
        <v>4601</v>
      </c>
      <c r="E1592" s="106" t="s">
        <v>4043</v>
      </c>
      <c r="F1592" s="107" t="s">
        <v>4044</v>
      </c>
      <c r="G1592" s="106"/>
      <c r="H1592" s="106"/>
      <c r="I1592" s="108">
        <v>44227</v>
      </c>
      <c r="J1592" s="102">
        <v>7</v>
      </c>
      <c r="K1592" s="109">
        <v>4.8499999999999996</v>
      </c>
    </row>
    <row r="1593" spans="1:11" x14ac:dyDescent="0.25">
      <c r="A1593" s="102">
        <v>1596</v>
      </c>
      <c r="B1593" s="103">
        <v>43836</v>
      </c>
      <c r="C1593" s="104" t="s">
        <v>4600</v>
      </c>
      <c r="D1593" s="105" t="s">
        <v>4601</v>
      </c>
      <c r="E1593" s="106" t="s">
        <v>4043</v>
      </c>
      <c r="F1593" s="107" t="s">
        <v>4044</v>
      </c>
      <c r="G1593" s="106"/>
      <c r="H1593" s="106"/>
      <c r="I1593" s="108">
        <v>44227</v>
      </c>
      <c r="J1593" s="102">
        <v>0.83</v>
      </c>
      <c r="K1593" s="109">
        <v>4.8499999999999996</v>
      </c>
    </row>
    <row r="1594" spans="1:11" x14ac:dyDescent="0.25">
      <c r="A1594" s="102">
        <v>1597</v>
      </c>
      <c r="B1594" s="103">
        <v>43836</v>
      </c>
      <c r="C1594" s="104" t="s">
        <v>4600</v>
      </c>
      <c r="D1594" s="105" t="s">
        <v>4601</v>
      </c>
      <c r="E1594" s="106" t="s">
        <v>4043</v>
      </c>
      <c r="F1594" s="107" t="s">
        <v>4044</v>
      </c>
      <c r="G1594" s="106"/>
      <c r="H1594" s="106"/>
      <c r="I1594" s="108">
        <v>44227</v>
      </c>
      <c r="J1594" s="102">
        <v>280</v>
      </c>
      <c r="K1594" s="109">
        <v>4.8499999999999996</v>
      </c>
    </row>
    <row r="1595" spans="1:11" x14ac:dyDescent="0.25">
      <c r="A1595" s="102">
        <v>1598</v>
      </c>
      <c r="B1595" s="103">
        <v>43836</v>
      </c>
      <c r="C1595" s="104" t="s">
        <v>4600</v>
      </c>
      <c r="D1595" s="105" t="s">
        <v>4601</v>
      </c>
      <c r="E1595" s="106" t="s">
        <v>4043</v>
      </c>
      <c r="F1595" s="107" t="s">
        <v>4044</v>
      </c>
      <c r="G1595" s="106"/>
      <c r="H1595" s="106"/>
      <c r="I1595" s="108">
        <v>44286</v>
      </c>
      <c r="J1595" s="102">
        <v>210</v>
      </c>
      <c r="K1595" s="109">
        <v>4.8499999999999996</v>
      </c>
    </row>
    <row r="1596" spans="1:11" x14ac:dyDescent="0.25">
      <c r="A1596" s="102">
        <v>1599</v>
      </c>
      <c r="B1596" s="103">
        <v>43836</v>
      </c>
      <c r="C1596" s="104" t="s">
        <v>4600</v>
      </c>
      <c r="D1596" s="105" t="s">
        <v>4601</v>
      </c>
      <c r="E1596" s="106" t="s">
        <v>4043</v>
      </c>
      <c r="F1596" s="107" t="s">
        <v>4044</v>
      </c>
      <c r="G1596" s="106"/>
      <c r="H1596" s="106"/>
      <c r="I1596" s="108">
        <v>43833</v>
      </c>
      <c r="J1596" s="102">
        <v>800</v>
      </c>
      <c r="K1596" s="109">
        <v>29.1</v>
      </c>
    </row>
    <row r="1597" spans="1:11" x14ac:dyDescent="0.25">
      <c r="A1597" s="102">
        <v>1600</v>
      </c>
      <c r="B1597" s="103">
        <v>43836</v>
      </c>
      <c r="C1597" s="104" t="s">
        <v>4600</v>
      </c>
      <c r="D1597" s="105" t="s">
        <v>4601</v>
      </c>
      <c r="E1597" s="106" t="s">
        <v>4045</v>
      </c>
      <c r="F1597" s="107" t="s">
        <v>4046</v>
      </c>
      <c r="G1597" s="106"/>
      <c r="H1597" s="106"/>
      <c r="I1597" s="108">
        <v>44499</v>
      </c>
      <c r="J1597" s="102">
        <v>39</v>
      </c>
      <c r="K1597" s="109">
        <v>2.13</v>
      </c>
    </row>
    <row r="1598" spans="1:11" x14ac:dyDescent="0.25">
      <c r="A1598" s="102">
        <v>1601</v>
      </c>
      <c r="B1598" s="103">
        <v>43836</v>
      </c>
      <c r="C1598" s="104" t="s">
        <v>4600</v>
      </c>
      <c r="D1598" s="105" t="s">
        <v>4601</v>
      </c>
      <c r="E1598" s="106" t="s">
        <v>4045</v>
      </c>
      <c r="F1598" s="107" t="s">
        <v>4046</v>
      </c>
      <c r="G1598" s="106"/>
      <c r="H1598" s="106"/>
      <c r="I1598" s="108">
        <v>44500</v>
      </c>
      <c r="J1598" s="102">
        <v>0.93</v>
      </c>
      <c r="K1598" s="109">
        <v>1</v>
      </c>
    </row>
    <row r="1599" spans="1:11" x14ac:dyDescent="0.25">
      <c r="A1599" s="102">
        <v>1602</v>
      </c>
      <c r="B1599" s="103">
        <v>43836</v>
      </c>
      <c r="C1599" s="104" t="s">
        <v>4600</v>
      </c>
      <c r="D1599" s="105" t="s">
        <v>4601</v>
      </c>
      <c r="E1599" s="106" t="s">
        <v>4045</v>
      </c>
      <c r="F1599" s="107" t="s">
        <v>4046</v>
      </c>
      <c r="G1599" s="106"/>
      <c r="H1599" s="106"/>
      <c r="I1599" s="108">
        <v>43833</v>
      </c>
      <c r="J1599" s="102">
        <v>56</v>
      </c>
      <c r="K1599" s="109">
        <v>31.95</v>
      </c>
    </row>
    <row r="1600" spans="1:11" x14ac:dyDescent="0.25">
      <c r="A1600" s="102">
        <v>1603</v>
      </c>
      <c r="B1600" s="103">
        <v>43836</v>
      </c>
      <c r="C1600" s="104" t="s">
        <v>4600</v>
      </c>
      <c r="D1600" s="105" t="s">
        <v>4601</v>
      </c>
      <c r="E1600" s="106" t="s">
        <v>4049</v>
      </c>
      <c r="F1600" s="107" t="s">
        <v>4050</v>
      </c>
      <c r="G1600" s="106"/>
      <c r="H1600" s="106"/>
      <c r="I1600" s="108">
        <v>44469</v>
      </c>
      <c r="J1600" s="102">
        <v>12</v>
      </c>
      <c r="K1600" s="109">
        <v>1</v>
      </c>
    </row>
    <row r="1601" spans="1:11" x14ac:dyDescent="0.25">
      <c r="A1601" s="102">
        <v>1604</v>
      </c>
      <c r="B1601" s="103">
        <v>43836</v>
      </c>
      <c r="C1601" s="104" t="s">
        <v>4600</v>
      </c>
      <c r="D1601" s="105" t="s">
        <v>4601</v>
      </c>
      <c r="E1601" s="106" t="s">
        <v>4049</v>
      </c>
      <c r="F1601" s="107" t="s">
        <v>4050</v>
      </c>
      <c r="G1601" s="106"/>
      <c r="H1601" s="106"/>
      <c r="I1601" s="108">
        <v>44459</v>
      </c>
      <c r="J1601" s="102">
        <v>15</v>
      </c>
      <c r="K1601" s="109">
        <v>1</v>
      </c>
    </row>
    <row r="1602" spans="1:11" x14ac:dyDescent="0.25">
      <c r="A1602" s="102">
        <v>1605</v>
      </c>
      <c r="B1602" s="103">
        <v>43836</v>
      </c>
      <c r="C1602" s="104" t="s">
        <v>4600</v>
      </c>
      <c r="D1602" s="105" t="s">
        <v>4601</v>
      </c>
      <c r="E1602" s="106" t="s">
        <v>4049</v>
      </c>
      <c r="F1602" s="107" t="s">
        <v>4050</v>
      </c>
      <c r="G1602" s="106"/>
      <c r="H1602" s="106"/>
      <c r="I1602" s="108">
        <v>44459</v>
      </c>
      <c r="J1602" s="102">
        <v>4</v>
      </c>
      <c r="K1602" s="109">
        <v>1</v>
      </c>
    </row>
    <row r="1603" spans="1:11" x14ac:dyDescent="0.25">
      <c r="A1603" s="102">
        <v>1606</v>
      </c>
      <c r="B1603" s="103">
        <v>43836</v>
      </c>
      <c r="C1603" s="104" t="s">
        <v>4600</v>
      </c>
      <c r="D1603" s="105" t="s">
        <v>4601</v>
      </c>
      <c r="E1603" s="106" t="s">
        <v>4137</v>
      </c>
      <c r="F1603" s="107" t="s">
        <v>4138</v>
      </c>
      <c r="G1603" s="106"/>
      <c r="H1603" s="106"/>
      <c r="I1603" s="108">
        <v>43860</v>
      </c>
      <c r="J1603" s="102">
        <v>17</v>
      </c>
      <c r="K1603" s="109">
        <v>5.99</v>
      </c>
    </row>
    <row r="1604" spans="1:11" x14ac:dyDescent="0.25">
      <c r="A1604" s="102">
        <v>1607</v>
      </c>
      <c r="B1604" s="103">
        <v>43836</v>
      </c>
      <c r="C1604" s="104" t="s">
        <v>4600</v>
      </c>
      <c r="D1604" s="105" t="s">
        <v>4601</v>
      </c>
      <c r="E1604" s="106" t="s">
        <v>4189</v>
      </c>
      <c r="F1604" s="107" t="s">
        <v>4190</v>
      </c>
      <c r="G1604" s="106"/>
      <c r="H1604" s="106"/>
      <c r="I1604" s="108">
        <v>44438</v>
      </c>
      <c r="J1604" s="102">
        <v>17</v>
      </c>
      <c r="K1604" s="109">
        <v>0.55000000000000004</v>
      </c>
    </row>
    <row r="1605" spans="1:11" x14ac:dyDescent="0.25">
      <c r="A1605" s="102">
        <v>1608</v>
      </c>
      <c r="B1605" s="103">
        <v>43836</v>
      </c>
      <c r="C1605" s="104" t="s">
        <v>4600</v>
      </c>
      <c r="D1605" s="105" t="s">
        <v>4601</v>
      </c>
      <c r="E1605" s="106" t="s">
        <v>4189</v>
      </c>
      <c r="F1605" s="107" t="s">
        <v>4190</v>
      </c>
      <c r="G1605" s="106"/>
      <c r="H1605" s="106"/>
      <c r="I1605" s="108">
        <v>44500</v>
      </c>
      <c r="J1605" s="102">
        <v>25</v>
      </c>
      <c r="K1605" s="109">
        <v>0.55000000000000004</v>
      </c>
    </row>
    <row r="1606" spans="1:11" x14ac:dyDescent="0.25">
      <c r="A1606" s="102">
        <v>1609</v>
      </c>
      <c r="B1606" s="103">
        <v>43836</v>
      </c>
      <c r="C1606" s="104" t="s">
        <v>4600</v>
      </c>
      <c r="D1606" s="105" t="s">
        <v>4601</v>
      </c>
      <c r="E1606" s="106" t="s">
        <v>4191</v>
      </c>
      <c r="F1606" s="107" t="s">
        <v>4192</v>
      </c>
      <c r="G1606" s="106"/>
      <c r="H1606" s="106"/>
      <c r="I1606" s="108">
        <v>44561</v>
      </c>
      <c r="J1606" s="102">
        <v>10</v>
      </c>
      <c r="K1606" s="109">
        <v>19</v>
      </c>
    </row>
    <row r="1607" spans="1:11" x14ac:dyDescent="0.25">
      <c r="A1607" s="102">
        <v>1610</v>
      </c>
      <c r="B1607" s="103">
        <v>43836</v>
      </c>
      <c r="C1607" s="104" t="s">
        <v>4600</v>
      </c>
      <c r="D1607" s="105" t="s">
        <v>4601</v>
      </c>
      <c r="E1607" s="106" t="s">
        <v>4197</v>
      </c>
      <c r="F1607" s="107" t="s">
        <v>4198</v>
      </c>
      <c r="G1607" s="106"/>
      <c r="H1607" s="106"/>
      <c r="I1607" s="108">
        <v>44500</v>
      </c>
      <c r="J1607" s="102">
        <v>51</v>
      </c>
      <c r="K1607" s="109">
        <v>11</v>
      </c>
    </row>
    <row r="1608" spans="1:11" x14ac:dyDescent="0.25">
      <c r="A1608" s="102">
        <v>1611</v>
      </c>
      <c r="B1608" s="103">
        <v>43836</v>
      </c>
      <c r="C1608" s="104" t="s">
        <v>4600</v>
      </c>
      <c r="D1608" s="105" t="s">
        <v>4601</v>
      </c>
      <c r="E1608" s="106" t="s">
        <v>4197</v>
      </c>
      <c r="F1608" s="107" t="s">
        <v>4198</v>
      </c>
      <c r="G1608" s="106"/>
      <c r="H1608" s="106"/>
      <c r="I1608" s="108">
        <v>44439</v>
      </c>
      <c r="J1608" s="102">
        <v>49</v>
      </c>
      <c r="K1608" s="109">
        <v>11</v>
      </c>
    </row>
    <row r="1609" spans="1:11" x14ac:dyDescent="0.25">
      <c r="A1609" s="102">
        <v>1612</v>
      </c>
      <c r="B1609" s="103">
        <v>43836</v>
      </c>
      <c r="C1609" s="104" t="s">
        <v>4600</v>
      </c>
      <c r="D1609" s="105" t="s">
        <v>4601</v>
      </c>
      <c r="E1609" s="106" t="s">
        <v>4197</v>
      </c>
      <c r="F1609" s="107" t="s">
        <v>4198</v>
      </c>
      <c r="G1609" s="106"/>
      <c r="H1609" s="106"/>
      <c r="I1609" s="108">
        <v>44438</v>
      </c>
      <c r="J1609" s="102">
        <v>19</v>
      </c>
      <c r="K1609" s="109">
        <v>0.59</v>
      </c>
    </row>
    <row r="1610" spans="1:11" x14ac:dyDescent="0.25">
      <c r="A1610" s="102">
        <v>1613</v>
      </c>
      <c r="B1610" s="103">
        <v>43836</v>
      </c>
      <c r="C1610" s="104" t="s">
        <v>4600</v>
      </c>
      <c r="D1610" s="105" t="s">
        <v>4601</v>
      </c>
      <c r="E1610" s="106" t="s">
        <v>4199</v>
      </c>
      <c r="F1610" s="107" t="s">
        <v>4200</v>
      </c>
      <c r="G1610" s="106"/>
      <c r="H1610" s="106"/>
      <c r="I1610" s="108">
        <v>44165</v>
      </c>
      <c r="J1610" s="102">
        <v>12</v>
      </c>
      <c r="K1610" s="109">
        <v>0</v>
      </c>
    </row>
    <row r="1611" spans="1:11" x14ac:dyDescent="0.25">
      <c r="A1611" s="102">
        <v>1614</v>
      </c>
      <c r="B1611" s="103">
        <v>43836</v>
      </c>
      <c r="C1611" s="104" t="s">
        <v>4600</v>
      </c>
      <c r="D1611" s="105" t="s">
        <v>4601</v>
      </c>
      <c r="E1611" s="106" t="s">
        <v>4199</v>
      </c>
      <c r="F1611" s="107" t="s">
        <v>4200</v>
      </c>
      <c r="G1611" s="106"/>
      <c r="H1611" s="106"/>
      <c r="I1611" s="108">
        <v>43890</v>
      </c>
      <c r="J1611" s="102">
        <v>24</v>
      </c>
      <c r="K1611" s="109">
        <v>0</v>
      </c>
    </row>
    <row r="1612" spans="1:11" x14ac:dyDescent="0.25">
      <c r="A1612" s="102">
        <v>1615</v>
      </c>
      <c r="B1612" s="103">
        <v>43836</v>
      </c>
      <c r="C1612" s="104" t="s">
        <v>4600</v>
      </c>
      <c r="D1612" s="105" t="s">
        <v>4601</v>
      </c>
      <c r="E1612" s="106" t="s">
        <v>4199</v>
      </c>
      <c r="F1612" s="107" t="s">
        <v>4200</v>
      </c>
      <c r="G1612" s="106"/>
      <c r="H1612" s="106"/>
      <c r="I1612" s="108">
        <v>43890</v>
      </c>
      <c r="J1612" s="102">
        <v>0.55000000000000004</v>
      </c>
      <c r="K1612" s="109">
        <v>0</v>
      </c>
    </row>
    <row r="1613" spans="1:11" x14ac:dyDescent="0.25">
      <c r="A1613" s="102">
        <v>1616</v>
      </c>
      <c r="B1613" s="103">
        <v>43836</v>
      </c>
      <c r="C1613" s="104" t="s">
        <v>4600</v>
      </c>
      <c r="D1613" s="105" t="s">
        <v>4601</v>
      </c>
      <c r="E1613" s="106" t="s">
        <v>4209</v>
      </c>
      <c r="F1613" s="107" t="s">
        <v>4210</v>
      </c>
      <c r="G1613" s="106"/>
      <c r="H1613" s="106"/>
      <c r="I1613" s="108">
        <v>44531</v>
      </c>
      <c r="J1613" s="102">
        <v>13</v>
      </c>
      <c r="K1613" s="109">
        <v>3.69</v>
      </c>
    </row>
    <row r="1614" spans="1:11" x14ac:dyDescent="0.25">
      <c r="A1614" s="102">
        <v>1617</v>
      </c>
      <c r="B1614" s="103">
        <v>43836</v>
      </c>
      <c r="C1614" s="104" t="s">
        <v>4600</v>
      </c>
      <c r="D1614" s="105" t="s">
        <v>4601</v>
      </c>
      <c r="E1614" s="106" t="s">
        <v>4209</v>
      </c>
      <c r="F1614" s="107" t="s">
        <v>4210</v>
      </c>
      <c r="G1614" s="106"/>
      <c r="H1614" s="106"/>
      <c r="I1614" s="108">
        <v>44560</v>
      </c>
      <c r="J1614" s="102">
        <v>0.63</v>
      </c>
      <c r="K1614" s="109">
        <v>3.69</v>
      </c>
    </row>
    <row r="1615" spans="1:11" x14ac:dyDescent="0.25">
      <c r="A1615" s="102">
        <v>1618</v>
      </c>
      <c r="B1615" s="103">
        <v>43836</v>
      </c>
      <c r="C1615" s="104" t="s">
        <v>4600</v>
      </c>
      <c r="D1615" s="105" t="s">
        <v>4601</v>
      </c>
      <c r="E1615" s="106" t="s">
        <v>4211</v>
      </c>
      <c r="F1615" s="107" t="s">
        <v>4212</v>
      </c>
      <c r="G1615" s="106"/>
      <c r="H1615" s="106"/>
      <c r="I1615" s="108">
        <v>44469</v>
      </c>
      <c r="J1615" s="102">
        <v>44</v>
      </c>
      <c r="K1615" s="109">
        <v>31</v>
      </c>
    </row>
    <row r="1616" spans="1:11" x14ac:dyDescent="0.25">
      <c r="A1616" s="102">
        <v>1619</v>
      </c>
      <c r="B1616" s="103">
        <v>43836</v>
      </c>
      <c r="C1616" s="104" t="s">
        <v>4600</v>
      </c>
      <c r="D1616" s="105" t="s">
        <v>4601</v>
      </c>
      <c r="E1616" s="106" t="s">
        <v>4211</v>
      </c>
      <c r="F1616" s="107" t="s">
        <v>4212</v>
      </c>
      <c r="G1616" s="106"/>
      <c r="H1616" s="106"/>
      <c r="I1616" s="108">
        <v>44469</v>
      </c>
      <c r="J1616" s="102">
        <v>44</v>
      </c>
      <c r="K1616" s="109">
        <v>31</v>
      </c>
    </row>
    <row r="1617" spans="1:11" x14ac:dyDescent="0.25">
      <c r="A1617" s="102">
        <v>1620</v>
      </c>
      <c r="B1617" s="103">
        <v>43836</v>
      </c>
      <c r="C1617" s="104" t="s">
        <v>4600</v>
      </c>
      <c r="D1617" s="105" t="s">
        <v>4601</v>
      </c>
      <c r="E1617" s="106" t="s">
        <v>4211</v>
      </c>
      <c r="F1617" s="107" t="s">
        <v>4212</v>
      </c>
      <c r="G1617" s="106"/>
      <c r="H1617" s="106"/>
      <c r="I1617" s="108">
        <v>44228</v>
      </c>
      <c r="J1617" s="102">
        <v>19</v>
      </c>
      <c r="K1617" s="109">
        <v>24</v>
      </c>
    </row>
    <row r="1618" spans="1:11" x14ac:dyDescent="0.25">
      <c r="A1618" s="102">
        <v>1621</v>
      </c>
      <c r="B1618" s="103">
        <v>43836</v>
      </c>
      <c r="C1618" s="104" t="s">
        <v>4600</v>
      </c>
      <c r="D1618" s="105" t="s">
        <v>4601</v>
      </c>
      <c r="E1618" s="106" t="s">
        <v>4211</v>
      </c>
      <c r="F1618" s="107" t="s">
        <v>4212</v>
      </c>
      <c r="G1618" s="106"/>
      <c r="H1618" s="106"/>
      <c r="I1618" s="108">
        <v>44255</v>
      </c>
      <c r="J1618" s="102">
        <v>55</v>
      </c>
      <c r="K1618" s="109">
        <v>24</v>
      </c>
    </row>
    <row r="1619" spans="1:11" x14ac:dyDescent="0.25">
      <c r="A1619" s="102">
        <v>1622</v>
      </c>
      <c r="B1619" s="103">
        <v>43836</v>
      </c>
      <c r="C1619" s="104" t="s">
        <v>4600</v>
      </c>
      <c r="D1619" s="105" t="s">
        <v>4601</v>
      </c>
      <c r="E1619" s="106" t="s">
        <v>4211</v>
      </c>
      <c r="F1619" s="107" t="s">
        <v>4212</v>
      </c>
      <c r="G1619" s="106"/>
      <c r="H1619" s="106"/>
      <c r="I1619" s="108">
        <v>44255</v>
      </c>
      <c r="J1619" s="102">
        <v>7</v>
      </c>
      <c r="K1619" s="109">
        <v>24</v>
      </c>
    </row>
    <row r="1620" spans="1:11" x14ac:dyDescent="0.25">
      <c r="A1620" s="102">
        <v>1623</v>
      </c>
      <c r="B1620" s="103">
        <v>43836</v>
      </c>
      <c r="C1620" s="104" t="s">
        <v>4600</v>
      </c>
      <c r="D1620" s="105" t="s">
        <v>4601</v>
      </c>
      <c r="E1620" s="106" t="s">
        <v>4213</v>
      </c>
      <c r="F1620" s="107" t="s">
        <v>4214</v>
      </c>
      <c r="G1620" s="106"/>
      <c r="H1620" s="106"/>
      <c r="I1620" s="108">
        <v>44561</v>
      </c>
      <c r="J1620" s="102">
        <v>60</v>
      </c>
      <c r="K1620" s="109">
        <v>1.99</v>
      </c>
    </row>
    <row r="1621" spans="1:11" x14ac:dyDescent="0.25">
      <c r="A1621" s="102">
        <v>1624</v>
      </c>
      <c r="B1621" s="103">
        <v>43836</v>
      </c>
      <c r="C1621" s="104" t="s">
        <v>4600</v>
      </c>
      <c r="D1621" s="105" t="s">
        <v>4601</v>
      </c>
      <c r="E1621" s="106" t="s">
        <v>4221</v>
      </c>
      <c r="F1621" s="107" t="s">
        <v>4222</v>
      </c>
      <c r="G1621" s="106"/>
      <c r="H1621" s="106"/>
      <c r="I1621" s="108">
        <v>44530</v>
      </c>
      <c r="J1621" s="102">
        <v>10</v>
      </c>
      <c r="K1621" s="109">
        <v>2.29</v>
      </c>
    </row>
    <row r="1622" spans="1:11" x14ac:dyDescent="0.25">
      <c r="A1622" s="102">
        <v>1625</v>
      </c>
      <c r="B1622" s="103">
        <v>43836</v>
      </c>
      <c r="C1622" s="104" t="s">
        <v>4600</v>
      </c>
      <c r="D1622" s="105" t="s">
        <v>4601</v>
      </c>
      <c r="E1622" s="106" t="s">
        <v>4221</v>
      </c>
      <c r="F1622" s="107" t="s">
        <v>4222</v>
      </c>
      <c r="G1622" s="106"/>
      <c r="H1622" s="106"/>
      <c r="I1622" s="108">
        <v>44530</v>
      </c>
      <c r="J1622" s="102">
        <v>0.38</v>
      </c>
      <c r="K1622" s="109">
        <v>1</v>
      </c>
    </row>
    <row r="1623" spans="1:11" x14ac:dyDescent="0.25">
      <c r="A1623" s="102">
        <v>1626</v>
      </c>
      <c r="B1623" s="103">
        <v>43836</v>
      </c>
      <c r="C1623" s="104" t="s">
        <v>4600</v>
      </c>
      <c r="D1623" s="105" t="s">
        <v>4601</v>
      </c>
      <c r="E1623" s="106" t="s">
        <v>4221</v>
      </c>
      <c r="F1623" s="107" t="s">
        <v>4222</v>
      </c>
      <c r="G1623" s="106"/>
      <c r="H1623" s="106"/>
      <c r="I1623" s="108">
        <v>44530</v>
      </c>
      <c r="J1623" s="102">
        <v>48</v>
      </c>
      <c r="K1623" s="109">
        <v>2.29</v>
      </c>
    </row>
    <row r="1624" spans="1:11" x14ac:dyDescent="0.25">
      <c r="A1624" s="102">
        <v>1627</v>
      </c>
      <c r="B1624" s="103">
        <v>43836</v>
      </c>
      <c r="C1624" s="104" t="s">
        <v>4600</v>
      </c>
      <c r="D1624" s="105" t="s">
        <v>4601</v>
      </c>
      <c r="E1624" s="106" t="s">
        <v>4221</v>
      </c>
      <c r="F1624" s="107" t="s">
        <v>4222</v>
      </c>
      <c r="G1624" s="106"/>
      <c r="H1624" s="106"/>
      <c r="I1624" s="108">
        <v>44530</v>
      </c>
      <c r="J1624" s="102">
        <v>48</v>
      </c>
      <c r="K1624" s="109">
        <v>2.29</v>
      </c>
    </row>
    <row r="1625" spans="1:11" x14ac:dyDescent="0.25">
      <c r="A1625" s="102">
        <v>1628</v>
      </c>
      <c r="B1625" s="103">
        <v>43836</v>
      </c>
      <c r="C1625" s="104" t="s">
        <v>4600</v>
      </c>
      <c r="D1625" s="105" t="s">
        <v>4601</v>
      </c>
      <c r="E1625" s="106" t="s">
        <v>4221</v>
      </c>
      <c r="F1625" s="107" t="s">
        <v>4222</v>
      </c>
      <c r="G1625" s="106"/>
      <c r="H1625" s="106"/>
      <c r="I1625" s="108">
        <v>44226</v>
      </c>
      <c r="J1625" s="102">
        <v>48</v>
      </c>
      <c r="K1625" s="109">
        <v>2.29</v>
      </c>
    </row>
    <row r="1626" spans="1:11" x14ac:dyDescent="0.25">
      <c r="A1626" s="102">
        <v>1629</v>
      </c>
      <c r="B1626" s="103">
        <v>43836</v>
      </c>
      <c r="C1626" s="104" t="s">
        <v>4600</v>
      </c>
      <c r="D1626" s="105" t="s">
        <v>4601</v>
      </c>
      <c r="E1626" s="106" t="s">
        <v>4221</v>
      </c>
      <c r="F1626" s="107" t="s">
        <v>4222</v>
      </c>
      <c r="G1626" s="106"/>
      <c r="H1626" s="106"/>
      <c r="I1626" s="108">
        <v>44530</v>
      </c>
      <c r="J1626" s="102">
        <v>48</v>
      </c>
      <c r="K1626" s="109">
        <v>2.29</v>
      </c>
    </row>
    <row r="1627" spans="1:11" x14ac:dyDescent="0.25">
      <c r="A1627" s="102">
        <v>1630</v>
      </c>
      <c r="B1627" s="103">
        <v>43836</v>
      </c>
      <c r="C1627" s="104" t="s">
        <v>4600</v>
      </c>
      <c r="D1627" s="105" t="s">
        <v>4601</v>
      </c>
      <c r="E1627" s="106" t="s">
        <v>4221</v>
      </c>
      <c r="F1627" s="107" t="s">
        <v>4222</v>
      </c>
      <c r="G1627" s="106"/>
      <c r="H1627" s="106"/>
      <c r="I1627" s="108">
        <v>44530</v>
      </c>
      <c r="J1627" s="102">
        <v>48</v>
      </c>
      <c r="K1627" s="109">
        <v>2.29</v>
      </c>
    </row>
    <row r="1628" spans="1:11" x14ac:dyDescent="0.25">
      <c r="A1628" s="102">
        <v>1631</v>
      </c>
      <c r="B1628" s="103">
        <v>43836</v>
      </c>
      <c r="C1628" s="104" t="s">
        <v>4600</v>
      </c>
      <c r="D1628" s="105" t="s">
        <v>4601</v>
      </c>
      <c r="E1628" s="106" t="s">
        <v>4221</v>
      </c>
      <c r="F1628" s="107" t="s">
        <v>4222</v>
      </c>
      <c r="G1628" s="106"/>
      <c r="H1628" s="106"/>
      <c r="I1628" s="108">
        <v>44530</v>
      </c>
      <c r="J1628" s="102">
        <v>48</v>
      </c>
      <c r="K1628" s="109">
        <v>1</v>
      </c>
    </row>
    <row r="1629" spans="1:11" x14ac:dyDescent="0.25">
      <c r="A1629" s="102">
        <v>1632</v>
      </c>
      <c r="B1629" s="103">
        <v>43836</v>
      </c>
      <c r="C1629" s="104" t="s">
        <v>4600</v>
      </c>
      <c r="D1629" s="105" t="s">
        <v>4601</v>
      </c>
      <c r="E1629" s="106" t="s">
        <v>4223</v>
      </c>
      <c r="F1629" s="107" t="s">
        <v>4224</v>
      </c>
      <c r="G1629" s="106"/>
      <c r="H1629" s="106"/>
      <c r="I1629" s="108">
        <v>44469</v>
      </c>
      <c r="J1629" s="102">
        <v>20</v>
      </c>
      <c r="K1629" s="109">
        <v>8</v>
      </c>
    </row>
    <row r="1630" spans="1:11" x14ac:dyDescent="0.25">
      <c r="A1630" s="102">
        <v>1633</v>
      </c>
      <c r="B1630" s="103">
        <v>43836</v>
      </c>
      <c r="C1630" s="104" t="s">
        <v>4600</v>
      </c>
      <c r="D1630" s="105" t="s">
        <v>4601</v>
      </c>
      <c r="E1630" s="106" t="s">
        <v>4223</v>
      </c>
      <c r="F1630" s="107" t="s">
        <v>4224</v>
      </c>
      <c r="G1630" s="106"/>
      <c r="H1630" s="106"/>
      <c r="I1630" s="108">
        <v>44530</v>
      </c>
      <c r="J1630" s="102">
        <v>18</v>
      </c>
      <c r="K1630" s="109">
        <v>8</v>
      </c>
    </row>
    <row r="1631" spans="1:11" x14ac:dyDescent="0.25">
      <c r="A1631" s="102">
        <v>1634</v>
      </c>
      <c r="B1631" s="103">
        <v>43836</v>
      </c>
      <c r="C1631" s="104" t="s">
        <v>4600</v>
      </c>
      <c r="D1631" s="105" t="s">
        <v>4601</v>
      </c>
      <c r="E1631" s="106" t="s">
        <v>4223</v>
      </c>
      <c r="F1631" s="107" t="s">
        <v>4224</v>
      </c>
      <c r="G1631" s="106"/>
      <c r="H1631" s="106"/>
      <c r="I1631" s="108">
        <v>44530</v>
      </c>
      <c r="J1631" s="102">
        <v>18</v>
      </c>
      <c r="K1631" s="109">
        <v>1</v>
      </c>
    </row>
    <row r="1632" spans="1:11" x14ac:dyDescent="0.25">
      <c r="A1632" s="102">
        <v>1635</v>
      </c>
      <c r="B1632" s="103">
        <v>43836</v>
      </c>
      <c r="C1632" s="104" t="s">
        <v>4600</v>
      </c>
      <c r="D1632" s="105" t="s">
        <v>4601</v>
      </c>
      <c r="E1632" s="106" t="s">
        <v>4223</v>
      </c>
      <c r="F1632" s="107" t="s">
        <v>4224</v>
      </c>
      <c r="G1632" s="106"/>
      <c r="H1632" s="106"/>
      <c r="I1632" s="108">
        <v>44530</v>
      </c>
      <c r="J1632" s="102">
        <v>0.6</v>
      </c>
      <c r="K1632" s="109">
        <v>1</v>
      </c>
    </row>
    <row r="1633" spans="1:11" x14ac:dyDescent="0.25">
      <c r="A1633" s="102">
        <v>1636</v>
      </c>
      <c r="B1633" s="103">
        <v>43836</v>
      </c>
      <c r="C1633" s="104" t="s">
        <v>4600</v>
      </c>
      <c r="D1633" s="105" t="s">
        <v>4601</v>
      </c>
      <c r="E1633" s="106" t="s">
        <v>4223</v>
      </c>
      <c r="F1633" s="107" t="s">
        <v>4224</v>
      </c>
      <c r="G1633" s="106"/>
      <c r="H1633" s="106"/>
      <c r="I1633" s="108">
        <v>44499</v>
      </c>
      <c r="J1633" s="102">
        <v>16</v>
      </c>
      <c r="K1633" s="109">
        <v>1</v>
      </c>
    </row>
    <row r="1634" spans="1:11" x14ac:dyDescent="0.25">
      <c r="A1634" s="102">
        <v>1637</v>
      </c>
      <c r="B1634" s="103">
        <v>43836</v>
      </c>
      <c r="C1634" s="104" t="s">
        <v>4600</v>
      </c>
      <c r="D1634" s="105" t="s">
        <v>4601</v>
      </c>
      <c r="E1634" s="106" t="s">
        <v>4223</v>
      </c>
      <c r="F1634" s="107" t="s">
        <v>4224</v>
      </c>
      <c r="G1634" s="106"/>
      <c r="H1634" s="106"/>
      <c r="I1634" s="108">
        <v>44134</v>
      </c>
      <c r="J1634" s="102">
        <v>0.6</v>
      </c>
      <c r="K1634" s="109">
        <v>1</v>
      </c>
    </row>
    <row r="1635" spans="1:11" x14ac:dyDescent="0.25">
      <c r="A1635" s="102">
        <v>1638</v>
      </c>
      <c r="B1635" s="103">
        <v>43836</v>
      </c>
      <c r="C1635" s="104" t="s">
        <v>4600</v>
      </c>
      <c r="D1635" s="105" t="s">
        <v>4601</v>
      </c>
      <c r="E1635" s="106" t="s">
        <v>4225</v>
      </c>
      <c r="F1635" s="107" t="s">
        <v>4226</v>
      </c>
      <c r="G1635" s="106"/>
      <c r="H1635" s="106"/>
      <c r="I1635" s="108">
        <v>44560</v>
      </c>
      <c r="J1635" s="102">
        <v>19</v>
      </c>
      <c r="K1635" s="109">
        <v>1.19</v>
      </c>
    </row>
    <row r="1636" spans="1:11" x14ac:dyDescent="0.25">
      <c r="A1636" s="102">
        <v>1639</v>
      </c>
      <c r="B1636" s="103">
        <v>43836</v>
      </c>
      <c r="C1636" s="104" t="s">
        <v>4600</v>
      </c>
      <c r="D1636" s="105" t="s">
        <v>4601</v>
      </c>
      <c r="E1636" s="106" t="s">
        <v>4225</v>
      </c>
      <c r="F1636" s="107" t="s">
        <v>4226</v>
      </c>
      <c r="G1636" s="106"/>
      <c r="H1636" s="106"/>
      <c r="I1636" s="108">
        <v>44560</v>
      </c>
      <c r="J1636" s="102">
        <v>0.33</v>
      </c>
      <c r="K1636" s="109">
        <v>1</v>
      </c>
    </row>
    <row r="1637" spans="1:11" x14ac:dyDescent="0.25">
      <c r="A1637" s="102">
        <v>1640</v>
      </c>
      <c r="B1637" s="103">
        <v>43836</v>
      </c>
      <c r="C1637" s="104" t="s">
        <v>4600</v>
      </c>
      <c r="D1637" s="105" t="s">
        <v>4601</v>
      </c>
      <c r="E1637" s="106" t="s">
        <v>4227</v>
      </c>
      <c r="F1637" s="107" t="s">
        <v>4228</v>
      </c>
      <c r="G1637" s="106"/>
      <c r="H1637" s="106"/>
      <c r="I1637" s="108">
        <v>44561</v>
      </c>
      <c r="J1637" s="102">
        <v>12</v>
      </c>
      <c r="K1637" s="109">
        <v>17</v>
      </c>
    </row>
    <row r="1638" spans="1:11" x14ac:dyDescent="0.25">
      <c r="A1638" s="102">
        <v>1641</v>
      </c>
      <c r="B1638" s="103">
        <v>43836</v>
      </c>
      <c r="C1638" s="104" t="s">
        <v>4600</v>
      </c>
      <c r="D1638" s="105" t="s">
        <v>4601</v>
      </c>
      <c r="E1638" s="106" t="s">
        <v>4227</v>
      </c>
      <c r="F1638" s="107" t="s">
        <v>4228</v>
      </c>
      <c r="G1638" s="106"/>
      <c r="H1638" s="106"/>
      <c r="I1638" s="108">
        <v>44560</v>
      </c>
      <c r="J1638" s="102">
        <v>12</v>
      </c>
      <c r="K1638" s="109">
        <v>1</v>
      </c>
    </row>
    <row r="1639" spans="1:11" x14ac:dyDescent="0.25">
      <c r="A1639" s="102">
        <v>1642</v>
      </c>
      <c r="B1639" s="103">
        <v>43836</v>
      </c>
      <c r="C1639" s="104" t="s">
        <v>4600</v>
      </c>
      <c r="D1639" s="105" t="s">
        <v>4601</v>
      </c>
      <c r="E1639" s="106" t="s">
        <v>4227</v>
      </c>
      <c r="F1639" s="107" t="s">
        <v>4228</v>
      </c>
      <c r="G1639" s="106"/>
      <c r="H1639" s="106"/>
      <c r="I1639" s="108">
        <v>44560</v>
      </c>
      <c r="J1639" s="102">
        <v>0.63</v>
      </c>
      <c r="K1639" s="109">
        <v>1</v>
      </c>
    </row>
    <row r="1640" spans="1:11" x14ac:dyDescent="0.25">
      <c r="A1640" s="102">
        <v>1643</v>
      </c>
      <c r="B1640" s="103">
        <v>43836</v>
      </c>
      <c r="C1640" s="104" t="s">
        <v>4600</v>
      </c>
      <c r="D1640" s="105" t="s">
        <v>4601</v>
      </c>
      <c r="E1640" s="106" t="s">
        <v>4229</v>
      </c>
      <c r="F1640" s="107" t="s">
        <v>4230</v>
      </c>
      <c r="G1640" s="106"/>
      <c r="H1640" s="106"/>
      <c r="I1640" s="108">
        <v>44285</v>
      </c>
      <c r="J1640" s="102">
        <v>21</v>
      </c>
      <c r="K1640" s="109">
        <v>10</v>
      </c>
    </row>
    <row r="1641" spans="1:11" x14ac:dyDescent="0.25">
      <c r="A1641" s="102">
        <v>1644</v>
      </c>
      <c r="B1641" s="103">
        <v>43836</v>
      </c>
      <c r="C1641" s="104" t="s">
        <v>4600</v>
      </c>
      <c r="D1641" s="105" t="s">
        <v>4601</v>
      </c>
      <c r="E1641" s="106" t="s">
        <v>4231</v>
      </c>
      <c r="F1641" s="107" t="s">
        <v>4232</v>
      </c>
      <c r="G1641" s="106"/>
      <c r="H1641" s="106"/>
      <c r="I1641" s="108">
        <v>44469</v>
      </c>
      <c r="J1641" s="102">
        <v>27</v>
      </c>
      <c r="K1641" s="109">
        <v>16</v>
      </c>
    </row>
    <row r="1642" spans="1:11" x14ac:dyDescent="0.25">
      <c r="A1642" s="102">
        <v>1645</v>
      </c>
      <c r="B1642" s="103">
        <v>43836</v>
      </c>
      <c r="C1642" s="104" t="s">
        <v>4600</v>
      </c>
      <c r="D1642" s="105" t="s">
        <v>4601</v>
      </c>
      <c r="E1642" s="106" t="s">
        <v>4231</v>
      </c>
      <c r="F1642" s="107" t="s">
        <v>4232</v>
      </c>
      <c r="G1642" s="106"/>
      <c r="H1642" s="106"/>
      <c r="I1642" s="108">
        <v>44530</v>
      </c>
      <c r="J1642" s="102">
        <v>18</v>
      </c>
      <c r="K1642" s="109">
        <v>1.29</v>
      </c>
    </row>
    <row r="1643" spans="1:11" x14ac:dyDescent="0.25">
      <c r="A1643" s="102">
        <v>1646</v>
      </c>
      <c r="B1643" s="103">
        <v>43836</v>
      </c>
      <c r="C1643" s="104" t="s">
        <v>4600</v>
      </c>
      <c r="D1643" s="105" t="s">
        <v>4601</v>
      </c>
      <c r="E1643" s="106" t="s">
        <v>4231</v>
      </c>
      <c r="F1643" s="107" t="s">
        <v>4232</v>
      </c>
      <c r="G1643" s="106"/>
      <c r="H1643" s="106"/>
      <c r="I1643" s="108">
        <v>44530</v>
      </c>
      <c r="J1643" s="102">
        <v>63</v>
      </c>
      <c r="K1643" s="109">
        <v>1.29</v>
      </c>
    </row>
    <row r="1644" spans="1:11" x14ac:dyDescent="0.25">
      <c r="A1644" s="102">
        <v>1647</v>
      </c>
      <c r="B1644" s="103">
        <v>43836</v>
      </c>
      <c r="C1644" s="104" t="s">
        <v>4600</v>
      </c>
      <c r="D1644" s="105" t="s">
        <v>4601</v>
      </c>
      <c r="E1644" s="106" t="s">
        <v>4233</v>
      </c>
      <c r="F1644" s="107" t="s">
        <v>4234</v>
      </c>
      <c r="G1644" s="106"/>
      <c r="H1644" s="106"/>
      <c r="I1644" s="108">
        <v>44530</v>
      </c>
      <c r="J1644" s="102">
        <v>7</v>
      </c>
      <c r="K1644" s="109">
        <v>13</v>
      </c>
    </row>
    <row r="1645" spans="1:11" x14ac:dyDescent="0.25">
      <c r="A1645" s="102">
        <v>1648</v>
      </c>
      <c r="B1645" s="103">
        <v>43836</v>
      </c>
      <c r="C1645" s="104" t="s">
        <v>4600</v>
      </c>
      <c r="D1645" s="105" t="s">
        <v>4601</v>
      </c>
      <c r="E1645" s="106" t="s">
        <v>4233</v>
      </c>
      <c r="F1645" s="107" t="s">
        <v>4234</v>
      </c>
      <c r="G1645" s="106"/>
      <c r="H1645" s="106"/>
      <c r="I1645" s="108">
        <v>44530</v>
      </c>
      <c r="J1645" s="102">
        <v>60</v>
      </c>
      <c r="K1645" s="109">
        <v>1.39</v>
      </c>
    </row>
    <row r="1646" spans="1:11" x14ac:dyDescent="0.25">
      <c r="A1646" s="102">
        <v>1649</v>
      </c>
      <c r="B1646" s="103">
        <v>43836</v>
      </c>
      <c r="C1646" s="104" t="s">
        <v>4600</v>
      </c>
      <c r="D1646" s="105" t="s">
        <v>4601</v>
      </c>
      <c r="E1646" s="106" t="s">
        <v>4233</v>
      </c>
      <c r="F1646" s="107" t="s">
        <v>4234</v>
      </c>
      <c r="G1646" s="106"/>
      <c r="H1646" s="106"/>
      <c r="I1646" s="108">
        <v>44561</v>
      </c>
      <c r="J1646" s="102">
        <v>54</v>
      </c>
      <c r="K1646" s="109">
        <v>1.39</v>
      </c>
    </row>
    <row r="1647" spans="1:11" x14ac:dyDescent="0.25">
      <c r="A1647" s="102">
        <v>1650</v>
      </c>
      <c r="B1647" s="103">
        <v>43836</v>
      </c>
      <c r="C1647" s="104" t="s">
        <v>4600</v>
      </c>
      <c r="D1647" s="105" t="s">
        <v>4601</v>
      </c>
      <c r="E1647" s="106" t="s">
        <v>4235</v>
      </c>
      <c r="F1647" s="107" t="s">
        <v>4236</v>
      </c>
      <c r="G1647" s="106"/>
      <c r="H1647" s="106"/>
      <c r="I1647" s="108">
        <v>44560</v>
      </c>
      <c r="J1647" s="102">
        <v>9</v>
      </c>
      <c r="K1647" s="109">
        <v>13</v>
      </c>
    </row>
    <row r="1648" spans="1:11" x14ac:dyDescent="0.25">
      <c r="A1648" s="102">
        <v>1651</v>
      </c>
      <c r="B1648" s="103">
        <v>43836</v>
      </c>
      <c r="C1648" s="104" t="s">
        <v>4600</v>
      </c>
      <c r="D1648" s="105" t="s">
        <v>4601</v>
      </c>
      <c r="E1648" s="106" t="s">
        <v>4235</v>
      </c>
      <c r="F1648" s="107" t="s">
        <v>4236</v>
      </c>
      <c r="G1648" s="106"/>
      <c r="H1648" s="106"/>
      <c r="I1648" s="108">
        <v>44560</v>
      </c>
      <c r="J1648" s="102">
        <v>0.27</v>
      </c>
      <c r="K1648" s="109">
        <v>13</v>
      </c>
    </row>
    <row r="1649" spans="1:11" x14ac:dyDescent="0.25">
      <c r="A1649" s="102">
        <v>1652</v>
      </c>
      <c r="B1649" s="103">
        <v>43836</v>
      </c>
      <c r="C1649" s="104" t="s">
        <v>4600</v>
      </c>
      <c r="D1649" s="105" t="s">
        <v>4601</v>
      </c>
      <c r="E1649" s="106" t="s">
        <v>4235</v>
      </c>
      <c r="F1649" s="107" t="s">
        <v>4236</v>
      </c>
      <c r="G1649" s="106"/>
      <c r="H1649" s="106"/>
      <c r="I1649" s="108">
        <v>44195</v>
      </c>
      <c r="J1649" s="102">
        <v>10</v>
      </c>
      <c r="K1649" s="109">
        <v>13</v>
      </c>
    </row>
    <row r="1650" spans="1:11" x14ac:dyDescent="0.25">
      <c r="A1650" s="102">
        <v>1653</v>
      </c>
      <c r="B1650" s="103">
        <v>43836</v>
      </c>
      <c r="C1650" s="104" t="s">
        <v>4600</v>
      </c>
      <c r="D1650" s="105" t="s">
        <v>4601</v>
      </c>
      <c r="E1650" s="106" t="s">
        <v>4235</v>
      </c>
      <c r="F1650" s="107" t="s">
        <v>4236</v>
      </c>
      <c r="G1650" s="106"/>
      <c r="H1650" s="106"/>
      <c r="I1650" s="108">
        <v>44561</v>
      </c>
      <c r="J1650" s="102">
        <v>36</v>
      </c>
      <c r="K1650" s="109">
        <v>0.95</v>
      </c>
    </row>
    <row r="1651" spans="1:11" x14ac:dyDescent="0.25">
      <c r="A1651" s="102">
        <v>1654</v>
      </c>
      <c r="B1651" s="103">
        <v>43836</v>
      </c>
      <c r="C1651" s="104" t="s">
        <v>4600</v>
      </c>
      <c r="D1651" s="105" t="s">
        <v>4601</v>
      </c>
      <c r="E1651" s="106" t="s">
        <v>4237</v>
      </c>
      <c r="F1651" s="107" t="s">
        <v>4238</v>
      </c>
      <c r="G1651" s="106"/>
      <c r="H1651" s="106"/>
      <c r="I1651" s="108">
        <v>44500</v>
      </c>
      <c r="J1651" s="102">
        <v>60</v>
      </c>
      <c r="K1651" s="109">
        <v>2.69</v>
      </c>
    </row>
    <row r="1652" spans="1:11" x14ac:dyDescent="0.25">
      <c r="A1652" s="102">
        <v>1655</v>
      </c>
      <c r="B1652" s="103">
        <v>43836</v>
      </c>
      <c r="C1652" s="104" t="s">
        <v>4600</v>
      </c>
      <c r="D1652" s="105" t="s">
        <v>4601</v>
      </c>
      <c r="E1652" s="106" t="s">
        <v>4239</v>
      </c>
      <c r="F1652" s="107" t="s">
        <v>4240</v>
      </c>
      <c r="G1652" s="106"/>
      <c r="H1652" s="106"/>
      <c r="I1652" s="108">
        <v>44530</v>
      </c>
      <c r="J1652" s="102">
        <v>37</v>
      </c>
      <c r="K1652" s="109">
        <v>8</v>
      </c>
    </row>
    <row r="1653" spans="1:11" x14ac:dyDescent="0.25">
      <c r="A1653" s="102">
        <v>1656</v>
      </c>
      <c r="B1653" s="103">
        <v>43836</v>
      </c>
      <c r="C1653" s="104" t="s">
        <v>4600</v>
      </c>
      <c r="D1653" s="105" t="s">
        <v>4601</v>
      </c>
      <c r="E1653" s="106" t="s">
        <v>4239</v>
      </c>
      <c r="F1653" s="107" t="s">
        <v>4240</v>
      </c>
      <c r="G1653" s="106"/>
      <c r="H1653" s="106"/>
      <c r="I1653" s="108">
        <v>44377</v>
      </c>
      <c r="J1653" s="102">
        <v>20</v>
      </c>
      <c r="K1653" s="109">
        <v>13</v>
      </c>
    </row>
    <row r="1654" spans="1:11" x14ac:dyDescent="0.25">
      <c r="A1654" s="102">
        <v>1657</v>
      </c>
      <c r="B1654" s="103">
        <v>43836</v>
      </c>
      <c r="C1654" s="104" t="s">
        <v>4600</v>
      </c>
      <c r="D1654" s="105" t="s">
        <v>4601</v>
      </c>
      <c r="E1654" s="106" t="s">
        <v>4239</v>
      </c>
      <c r="F1654" s="107" t="s">
        <v>4240</v>
      </c>
      <c r="G1654" s="106"/>
      <c r="H1654" s="106"/>
      <c r="I1654" s="108">
        <v>44530</v>
      </c>
      <c r="J1654" s="102">
        <v>24</v>
      </c>
      <c r="K1654" s="109">
        <v>8</v>
      </c>
    </row>
    <row r="1655" spans="1:11" x14ac:dyDescent="0.25">
      <c r="A1655" s="102">
        <v>1658</v>
      </c>
      <c r="B1655" s="103">
        <v>43836</v>
      </c>
      <c r="C1655" s="104" t="s">
        <v>4600</v>
      </c>
      <c r="D1655" s="105" t="s">
        <v>4601</v>
      </c>
      <c r="E1655" s="106" t="s">
        <v>4241</v>
      </c>
      <c r="F1655" s="107" t="s">
        <v>4242</v>
      </c>
      <c r="G1655" s="106"/>
      <c r="H1655" s="106"/>
      <c r="I1655" s="108">
        <v>44561</v>
      </c>
      <c r="J1655" s="102">
        <v>40</v>
      </c>
      <c r="K1655" s="109">
        <v>13</v>
      </c>
    </row>
    <row r="1656" spans="1:11" x14ac:dyDescent="0.25">
      <c r="A1656" s="102">
        <v>1659</v>
      </c>
      <c r="B1656" s="103">
        <v>43836</v>
      </c>
      <c r="C1656" s="104" t="s">
        <v>4600</v>
      </c>
      <c r="D1656" s="105" t="s">
        <v>4601</v>
      </c>
      <c r="E1656" s="106" t="s">
        <v>4241</v>
      </c>
      <c r="F1656" s="107" t="s">
        <v>4242</v>
      </c>
      <c r="G1656" s="106"/>
      <c r="H1656" s="106"/>
      <c r="I1656" s="108">
        <v>44346</v>
      </c>
      <c r="J1656" s="102">
        <v>14</v>
      </c>
      <c r="K1656" s="109">
        <v>13</v>
      </c>
    </row>
    <row r="1657" spans="1:11" x14ac:dyDescent="0.25">
      <c r="A1657" s="102">
        <v>1660</v>
      </c>
      <c r="B1657" s="103">
        <v>43836</v>
      </c>
      <c r="C1657" s="104" t="s">
        <v>4600</v>
      </c>
      <c r="D1657" s="105" t="s">
        <v>4601</v>
      </c>
      <c r="E1657" s="106" t="s">
        <v>4241</v>
      </c>
      <c r="F1657" s="107" t="s">
        <v>4242</v>
      </c>
      <c r="G1657" s="106"/>
      <c r="H1657" s="106"/>
      <c r="I1657" s="108">
        <v>44346</v>
      </c>
      <c r="J1657" s="102">
        <v>0.53</v>
      </c>
      <c r="K1657" s="109">
        <v>13</v>
      </c>
    </row>
    <row r="1658" spans="1:11" x14ac:dyDescent="0.25">
      <c r="A1658" s="102">
        <v>1661</v>
      </c>
      <c r="B1658" s="103">
        <v>43836</v>
      </c>
      <c r="C1658" s="104" t="s">
        <v>4600</v>
      </c>
      <c r="D1658" s="105" t="s">
        <v>4601</v>
      </c>
      <c r="E1658" s="106" t="s">
        <v>4243</v>
      </c>
      <c r="F1658" s="107" t="s">
        <v>4244</v>
      </c>
      <c r="G1658" s="106"/>
      <c r="H1658" s="106"/>
      <c r="I1658" s="108">
        <v>44407</v>
      </c>
      <c r="J1658" s="102">
        <v>22</v>
      </c>
      <c r="K1658" s="109">
        <v>1</v>
      </c>
    </row>
    <row r="1659" spans="1:11" x14ac:dyDescent="0.25">
      <c r="A1659" s="102">
        <v>1662</v>
      </c>
      <c r="B1659" s="103">
        <v>43836</v>
      </c>
      <c r="C1659" s="104" t="s">
        <v>4600</v>
      </c>
      <c r="D1659" s="105" t="s">
        <v>4601</v>
      </c>
      <c r="E1659" s="106" t="s">
        <v>4247</v>
      </c>
      <c r="F1659" s="107" t="s">
        <v>4248</v>
      </c>
      <c r="G1659" s="106"/>
      <c r="H1659" s="106"/>
      <c r="I1659" s="108">
        <v>44530</v>
      </c>
      <c r="J1659" s="102">
        <v>32</v>
      </c>
      <c r="K1659" s="109">
        <v>21.52</v>
      </c>
    </row>
    <row r="1660" spans="1:11" x14ac:dyDescent="0.25">
      <c r="A1660" s="102">
        <v>1663</v>
      </c>
      <c r="B1660" s="103">
        <v>43836</v>
      </c>
      <c r="C1660" s="104" t="s">
        <v>4600</v>
      </c>
      <c r="D1660" s="105" t="s">
        <v>4601</v>
      </c>
      <c r="E1660" s="106" t="s">
        <v>4247</v>
      </c>
      <c r="F1660" s="107" t="s">
        <v>4248</v>
      </c>
      <c r="G1660" s="106"/>
      <c r="H1660" s="106"/>
      <c r="I1660" s="108">
        <v>44530</v>
      </c>
      <c r="J1660" s="102">
        <v>0.63</v>
      </c>
      <c r="K1660" s="109">
        <v>2.79</v>
      </c>
    </row>
    <row r="1661" spans="1:11" x14ac:dyDescent="0.25">
      <c r="A1661" s="102">
        <v>1664</v>
      </c>
      <c r="B1661" s="103">
        <v>43836</v>
      </c>
      <c r="C1661" s="104" t="s">
        <v>4600</v>
      </c>
      <c r="D1661" s="105" t="s">
        <v>4601</v>
      </c>
      <c r="E1661" s="106" t="s">
        <v>4247</v>
      </c>
      <c r="F1661" s="107" t="s">
        <v>4248</v>
      </c>
      <c r="G1661" s="106"/>
      <c r="H1661" s="106"/>
      <c r="I1661" s="108">
        <v>44561</v>
      </c>
      <c r="J1661" s="102">
        <v>12</v>
      </c>
      <c r="K1661" s="109">
        <v>2.79</v>
      </c>
    </row>
    <row r="1662" spans="1:11" x14ac:dyDescent="0.25">
      <c r="A1662" s="102">
        <v>1665</v>
      </c>
      <c r="B1662" s="103">
        <v>43836</v>
      </c>
      <c r="C1662" s="104" t="s">
        <v>4600</v>
      </c>
      <c r="D1662" s="105" t="s">
        <v>4601</v>
      </c>
      <c r="E1662" s="106" t="s">
        <v>4247</v>
      </c>
      <c r="F1662" s="107" t="s">
        <v>4248</v>
      </c>
      <c r="G1662" s="106"/>
      <c r="H1662" s="106"/>
      <c r="I1662" s="108">
        <v>44530</v>
      </c>
      <c r="J1662" s="102">
        <v>64</v>
      </c>
      <c r="K1662" s="109">
        <v>2.79</v>
      </c>
    </row>
    <row r="1663" spans="1:11" x14ac:dyDescent="0.25">
      <c r="A1663" s="102">
        <v>1666</v>
      </c>
      <c r="B1663" s="103">
        <v>43836</v>
      </c>
      <c r="C1663" s="104" t="s">
        <v>4600</v>
      </c>
      <c r="D1663" s="105" t="s">
        <v>4601</v>
      </c>
      <c r="E1663" s="106" t="s">
        <v>4249</v>
      </c>
      <c r="F1663" s="107" t="s">
        <v>4250</v>
      </c>
      <c r="G1663" s="106"/>
      <c r="H1663" s="106"/>
      <c r="I1663" s="108">
        <v>44439</v>
      </c>
      <c r="J1663" s="102">
        <v>12</v>
      </c>
      <c r="K1663" s="109">
        <v>11</v>
      </c>
    </row>
    <row r="1664" spans="1:11" x14ac:dyDescent="0.25">
      <c r="A1664" s="102">
        <v>1667</v>
      </c>
      <c r="B1664" s="103">
        <v>43836</v>
      </c>
      <c r="C1664" s="104" t="s">
        <v>4600</v>
      </c>
      <c r="D1664" s="105" t="s">
        <v>4601</v>
      </c>
      <c r="E1664" s="106" t="s">
        <v>4251</v>
      </c>
      <c r="F1664" s="107" t="s">
        <v>4252</v>
      </c>
      <c r="G1664" s="106"/>
      <c r="H1664" s="106"/>
      <c r="I1664" s="108">
        <v>44439</v>
      </c>
      <c r="J1664" s="102">
        <v>63</v>
      </c>
      <c r="K1664" s="109">
        <v>20</v>
      </c>
    </row>
    <row r="1665" spans="1:11" x14ac:dyDescent="0.25">
      <c r="A1665" s="102">
        <v>1668</v>
      </c>
      <c r="B1665" s="103">
        <v>43836</v>
      </c>
      <c r="C1665" s="104" t="s">
        <v>4600</v>
      </c>
      <c r="D1665" s="105" t="s">
        <v>4601</v>
      </c>
      <c r="E1665" s="106" t="s">
        <v>4251</v>
      </c>
      <c r="F1665" s="107" t="s">
        <v>4252</v>
      </c>
      <c r="G1665" s="106"/>
      <c r="H1665" s="106"/>
      <c r="I1665" s="108">
        <v>44561</v>
      </c>
      <c r="J1665" s="102">
        <v>9</v>
      </c>
      <c r="K1665" s="109">
        <v>20</v>
      </c>
    </row>
    <row r="1666" spans="1:11" x14ac:dyDescent="0.25">
      <c r="A1666" s="102">
        <v>1669</v>
      </c>
      <c r="B1666" s="103">
        <v>43836</v>
      </c>
      <c r="C1666" s="104" t="s">
        <v>4600</v>
      </c>
      <c r="D1666" s="105" t="s">
        <v>4601</v>
      </c>
      <c r="E1666" s="106" t="s">
        <v>4251</v>
      </c>
      <c r="F1666" s="107" t="s">
        <v>4252</v>
      </c>
      <c r="G1666" s="106"/>
      <c r="H1666" s="106"/>
      <c r="I1666" s="108">
        <v>44560</v>
      </c>
      <c r="J1666" s="102">
        <v>11</v>
      </c>
      <c r="K1666" s="109">
        <v>1.99</v>
      </c>
    </row>
    <row r="1667" spans="1:11" x14ac:dyDescent="0.25">
      <c r="A1667" s="102">
        <v>1670</v>
      </c>
      <c r="B1667" s="103">
        <v>43836</v>
      </c>
      <c r="C1667" s="104" t="s">
        <v>4600</v>
      </c>
      <c r="D1667" s="105" t="s">
        <v>4601</v>
      </c>
      <c r="E1667" s="106" t="s">
        <v>4251</v>
      </c>
      <c r="F1667" s="107" t="s">
        <v>4252</v>
      </c>
      <c r="G1667" s="106"/>
      <c r="H1667" s="106"/>
      <c r="I1667" s="108">
        <v>44560</v>
      </c>
      <c r="J1667" s="102">
        <v>0.33</v>
      </c>
      <c r="K1667" s="109">
        <v>1</v>
      </c>
    </row>
    <row r="1668" spans="1:11" x14ac:dyDescent="0.25">
      <c r="A1668" s="102">
        <v>1671</v>
      </c>
      <c r="B1668" s="103">
        <v>43836</v>
      </c>
      <c r="C1668" s="104" t="s">
        <v>4600</v>
      </c>
      <c r="D1668" s="105" t="s">
        <v>4601</v>
      </c>
      <c r="E1668" s="106" t="s">
        <v>4253</v>
      </c>
      <c r="F1668" s="107" t="s">
        <v>4254</v>
      </c>
      <c r="G1668" s="106"/>
      <c r="H1668" s="106"/>
      <c r="I1668" s="108">
        <v>44377</v>
      </c>
      <c r="J1668" s="102">
        <v>43</v>
      </c>
      <c r="K1668" s="109">
        <v>21</v>
      </c>
    </row>
    <row r="1669" spans="1:11" x14ac:dyDescent="0.25">
      <c r="A1669" s="102">
        <v>1672</v>
      </c>
      <c r="B1669" s="103">
        <v>43836</v>
      </c>
      <c r="C1669" s="104" t="s">
        <v>4600</v>
      </c>
      <c r="D1669" s="105" t="s">
        <v>4601</v>
      </c>
      <c r="E1669" s="106" t="s">
        <v>4253</v>
      </c>
      <c r="F1669" s="107" t="s">
        <v>4254</v>
      </c>
      <c r="G1669" s="106"/>
      <c r="H1669" s="106"/>
      <c r="I1669" s="108">
        <v>44377</v>
      </c>
      <c r="J1669" s="102">
        <v>8</v>
      </c>
      <c r="K1669" s="109">
        <v>1</v>
      </c>
    </row>
    <row r="1670" spans="1:11" x14ac:dyDescent="0.25">
      <c r="A1670" s="102">
        <v>1673</v>
      </c>
      <c r="B1670" s="103">
        <v>43836</v>
      </c>
      <c r="C1670" s="104" t="s">
        <v>4600</v>
      </c>
      <c r="D1670" s="105" t="s">
        <v>4601</v>
      </c>
      <c r="E1670" s="106" t="s">
        <v>4253</v>
      </c>
      <c r="F1670" s="107" t="s">
        <v>4254</v>
      </c>
      <c r="G1670" s="106"/>
      <c r="H1670" s="106"/>
      <c r="I1670" s="108">
        <v>44377</v>
      </c>
      <c r="J1670" s="102">
        <v>0.88</v>
      </c>
      <c r="K1670" s="109">
        <v>3.99</v>
      </c>
    </row>
    <row r="1671" spans="1:11" x14ac:dyDescent="0.25">
      <c r="A1671" s="102">
        <v>1674</v>
      </c>
      <c r="B1671" s="103">
        <v>43836</v>
      </c>
      <c r="C1671" s="104" t="s">
        <v>4600</v>
      </c>
      <c r="D1671" s="105" t="s">
        <v>4601</v>
      </c>
      <c r="E1671" s="106" t="s">
        <v>4255</v>
      </c>
      <c r="F1671" s="107" t="s">
        <v>4256</v>
      </c>
      <c r="G1671" s="106"/>
      <c r="H1671" s="106"/>
      <c r="I1671" s="108">
        <v>44346</v>
      </c>
      <c r="J1671" s="102">
        <v>30</v>
      </c>
      <c r="K1671" s="109">
        <v>11</v>
      </c>
    </row>
    <row r="1672" spans="1:11" x14ac:dyDescent="0.25">
      <c r="A1672" s="102">
        <v>1675</v>
      </c>
      <c r="B1672" s="103">
        <v>43836</v>
      </c>
      <c r="C1672" s="104" t="s">
        <v>4600</v>
      </c>
      <c r="D1672" s="105" t="s">
        <v>4601</v>
      </c>
      <c r="E1672" s="106" t="s">
        <v>4255</v>
      </c>
      <c r="F1672" s="107" t="s">
        <v>4256</v>
      </c>
      <c r="G1672" s="106"/>
      <c r="H1672" s="106"/>
      <c r="I1672" s="108">
        <v>44346</v>
      </c>
      <c r="J1672" s="102">
        <v>11</v>
      </c>
      <c r="K1672" s="109">
        <v>11</v>
      </c>
    </row>
    <row r="1673" spans="1:11" x14ac:dyDescent="0.25">
      <c r="A1673" s="102">
        <v>1676</v>
      </c>
      <c r="B1673" s="103">
        <v>43836</v>
      </c>
      <c r="C1673" s="104" t="s">
        <v>4600</v>
      </c>
      <c r="D1673" s="105" t="s">
        <v>4601</v>
      </c>
      <c r="E1673" s="106" t="s">
        <v>4255</v>
      </c>
      <c r="F1673" s="107" t="s">
        <v>4256</v>
      </c>
      <c r="G1673" s="106"/>
      <c r="H1673" s="106"/>
      <c r="I1673" s="108">
        <v>44346</v>
      </c>
      <c r="J1673" s="102">
        <v>0.47</v>
      </c>
      <c r="K1673" s="109">
        <v>11</v>
      </c>
    </row>
    <row r="1674" spans="1:11" x14ac:dyDescent="0.25">
      <c r="A1674" s="102">
        <v>1677</v>
      </c>
      <c r="B1674" s="103">
        <v>43836</v>
      </c>
      <c r="C1674" s="104" t="s">
        <v>4600</v>
      </c>
      <c r="D1674" s="105" t="s">
        <v>4601</v>
      </c>
      <c r="E1674" s="106" t="s">
        <v>4259</v>
      </c>
      <c r="F1674" s="107" t="s">
        <v>4260</v>
      </c>
      <c r="G1674" s="106"/>
      <c r="H1674" s="106"/>
      <c r="I1674" s="108">
        <v>44560</v>
      </c>
      <c r="J1674" s="102">
        <v>44</v>
      </c>
      <c r="K1674" s="109">
        <v>1.39</v>
      </c>
    </row>
    <row r="1675" spans="1:11" x14ac:dyDescent="0.25">
      <c r="A1675" s="102">
        <v>1678</v>
      </c>
      <c r="B1675" s="103">
        <v>43836</v>
      </c>
      <c r="C1675" s="104" t="s">
        <v>4600</v>
      </c>
      <c r="D1675" s="105" t="s">
        <v>4601</v>
      </c>
      <c r="E1675" s="106" t="s">
        <v>4259</v>
      </c>
      <c r="F1675" s="107" t="s">
        <v>4260</v>
      </c>
      <c r="G1675" s="106"/>
      <c r="H1675" s="106"/>
      <c r="I1675" s="108">
        <v>44561</v>
      </c>
      <c r="J1675" s="102">
        <v>54</v>
      </c>
      <c r="K1675" s="109">
        <v>1</v>
      </c>
    </row>
    <row r="1676" spans="1:11" x14ac:dyDescent="0.25">
      <c r="A1676" s="102">
        <v>1679</v>
      </c>
      <c r="B1676" s="103">
        <v>43836</v>
      </c>
      <c r="C1676" s="104" t="s">
        <v>4600</v>
      </c>
      <c r="D1676" s="105" t="s">
        <v>4601</v>
      </c>
      <c r="E1676" s="106" t="s">
        <v>4259</v>
      </c>
      <c r="F1676" s="107" t="s">
        <v>4260</v>
      </c>
      <c r="G1676" s="106"/>
      <c r="H1676" s="106"/>
      <c r="I1676" s="108">
        <v>44561</v>
      </c>
      <c r="J1676" s="102">
        <v>54</v>
      </c>
      <c r="K1676" s="109">
        <v>1.39</v>
      </c>
    </row>
    <row r="1677" spans="1:11" x14ac:dyDescent="0.25">
      <c r="A1677" s="102">
        <v>1680</v>
      </c>
      <c r="B1677" s="103">
        <v>43836</v>
      </c>
      <c r="C1677" s="104" t="s">
        <v>4600</v>
      </c>
      <c r="D1677" s="105" t="s">
        <v>4601</v>
      </c>
      <c r="E1677" s="106" t="s">
        <v>4259</v>
      </c>
      <c r="F1677" s="107" t="s">
        <v>4260</v>
      </c>
      <c r="G1677" s="106"/>
      <c r="H1677" s="106"/>
      <c r="I1677" s="108">
        <v>44530</v>
      </c>
      <c r="J1677" s="102">
        <v>10</v>
      </c>
      <c r="K1677" s="109">
        <v>1</v>
      </c>
    </row>
    <row r="1678" spans="1:11" x14ac:dyDescent="0.25">
      <c r="A1678" s="102">
        <v>1681</v>
      </c>
      <c r="B1678" s="103">
        <v>43836</v>
      </c>
      <c r="C1678" s="104" t="s">
        <v>4600</v>
      </c>
      <c r="D1678" s="105" t="s">
        <v>4601</v>
      </c>
      <c r="E1678" s="106" t="s">
        <v>4261</v>
      </c>
      <c r="F1678" s="107" t="s">
        <v>4616</v>
      </c>
      <c r="G1678" s="106"/>
      <c r="H1678" s="106"/>
      <c r="I1678" s="108">
        <v>44560</v>
      </c>
      <c r="J1678" s="102">
        <v>25</v>
      </c>
      <c r="K1678" s="109">
        <v>1.59</v>
      </c>
    </row>
    <row r="1679" spans="1:11" x14ac:dyDescent="0.25">
      <c r="A1679" s="102">
        <v>1682</v>
      </c>
      <c r="B1679" s="103">
        <v>43836</v>
      </c>
      <c r="C1679" s="104" t="s">
        <v>4600</v>
      </c>
      <c r="D1679" s="105" t="s">
        <v>4601</v>
      </c>
      <c r="E1679" s="106" t="s">
        <v>4263</v>
      </c>
      <c r="F1679" s="107" t="s">
        <v>4264</v>
      </c>
      <c r="G1679" s="106"/>
      <c r="H1679" s="106"/>
      <c r="I1679" s="108">
        <v>44377</v>
      </c>
      <c r="J1679" s="102">
        <v>3</v>
      </c>
      <c r="K1679" s="109">
        <v>3.19</v>
      </c>
    </row>
    <row r="1680" spans="1:11" x14ac:dyDescent="0.25">
      <c r="A1680" s="102">
        <v>1683</v>
      </c>
      <c r="B1680" s="103">
        <v>43836</v>
      </c>
      <c r="C1680" s="104" t="s">
        <v>4600</v>
      </c>
      <c r="D1680" s="105" t="s">
        <v>4601</v>
      </c>
      <c r="E1680" s="106" t="s">
        <v>4263</v>
      </c>
      <c r="F1680" s="107" t="s">
        <v>4264</v>
      </c>
      <c r="G1680" s="106"/>
      <c r="H1680" s="106"/>
      <c r="I1680" s="108">
        <v>44377</v>
      </c>
      <c r="J1680" s="102">
        <v>0.75</v>
      </c>
      <c r="K1680" s="109">
        <v>3.19</v>
      </c>
    </row>
    <row r="1681" spans="1:11" x14ac:dyDescent="0.25">
      <c r="A1681" s="102">
        <v>1684</v>
      </c>
      <c r="B1681" s="103">
        <v>43836</v>
      </c>
      <c r="C1681" s="104" t="s">
        <v>4600</v>
      </c>
      <c r="D1681" s="105" t="s">
        <v>4601</v>
      </c>
      <c r="E1681" s="106" t="s">
        <v>4263</v>
      </c>
      <c r="F1681" s="107" t="s">
        <v>4264</v>
      </c>
      <c r="G1681" s="106"/>
      <c r="H1681" s="106"/>
      <c r="I1681" s="108">
        <v>44561</v>
      </c>
      <c r="J1681" s="102">
        <v>23</v>
      </c>
      <c r="K1681" s="109">
        <v>3.19</v>
      </c>
    </row>
    <row r="1682" spans="1:11" x14ac:dyDescent="0.25">
      <c r="A1682" s="102">
        <v>1685</v>
      </c>
      <c r="B1682" s="103">
        <v>43836</v>
      </c>
      <c r="C1682" s="104" t="s">
        <v>4600</v>
      </c>
      <c r="D1682" s="105" t="s">
        <v>4601</v>
      </c>
      <c r="E1682" s="106" t="s">
        <v>4263</v>
      </c>
      <c r="F1682" s="107" t="s">
        <v>4264</v>
      </c>
      <c r="G1682" s="106"/>
      <c r="H1682" s="106"/>
      <c r="I1682" s="108">
        <v>44469</v>
      </c>
      <c r="J1682" s="102">
        <v>36</v>
      </c>
      <c r="K1682" s="109">
        <v>1</v>
      </c>
    </row>
    <row r="1683" spans="1:11" x14ac:dyDescent="0.25">
      <c r="A1683" s="102">
        <v>1686</v>
      </c>
      <c r="B1683" s="103">
        <v>43836</v>
      </c>
      <c r="C1683" s="104" t="s">
        <v>4600</v>
      </c>
      <c r="D1683" s="105" t="s">
        <v>4601</v>
      </c>
      <c r="E1683" s="106" t="s">
        <v>4265</v>
      </c>
      <c r="F1683" s="107" t="s">
        <v>4266</v>
      </c>
      <c r="G1683" s="106"/>
      <c r="H1683" s="106"/>
      <c r="I1683" s="108">
        <v>44560</v>
      </c>
      <c r="J1683" s="102">
        <v>23</v>
      </c>
      <c r="K1683" s="109">
        <v>11</v>
      </c>
    </row>
    <row r="1684" spans="1:11" x14ac:dyDescent="0.25">
      <c r="A1684" s="102">
        <v>1687</v>
      </c>
      <c r="B1684" s="103">
        <v>43836</v>
      </c>
      <c r="C1684" s="104" t="s">
        <v>4600</v>
      </c>
      <c r="D1684" s="105" t="s">
        <v>4601</v>
      </c>
      <c r="E1684" s="106" t="s">
        <v>4267</v>
      </c>
      <c r="F1684" s="107" t="s">
        <v>4268</v>
      </c>
      <c r="G1684" s="106"/>
      <c r="H1684" s="106"/>
      <c r="I1684" s="108">
        <v>44561</v>
      </c>
      <c r="J1684" s="102">
        <v>54</v>
      </c>
      <c r="K1684" s="109">
        <v>17</v>
      </c>
    </row>
    <row r="1685" spans="1:11" x14ac:dyDescent="0.25">
      <c r="A1685" s="102">
        <v>1688</v>
      </c>
      <c r="B1685" s="103">
        <v>43836</v>
      </c>
      <c r="C1685" s="104" t="s">
        <v>4600</v>
      </c>
      <c r="D1685" s="105" t="s">
        <v>4601</v>
      </c>
      <c r="E1685" s="106" t="s">
        <v>4267</v>
      </c>
      <c r="F1685" s="107" t="s">
        <v>4268</v>
      </c>
      <c r="G1685" s="106"/>
      <c r="H1685" s="106"/>
      <c r="I1685" s="108">
        <v>44530</v>
      </c>
      <c r="J1685" s="102">
        <v>36</v>
      </c>
      <c r="K1685" s="109">
        <v>1.99</v>
      </c>
    </row>
    <row r="1686" spans="1:11" x14ac:dyDescent="0.25">
      <c r="A1686" s="102">
        <v>1689</v>
      </c>
      <c r="B1686" s="103">
        <v>43836</v>
      </c>
      <c r="C1686" s="104" t="s">
        <v>4600</v>
      </c>
      <c r="D1686" s="105" t="s">
        <v>4601</v>
      </c>
      <c r="E1686" s="106" t="s">
        <v>4267</v>
      </c>
      <c r="F1686" s="107" t="s">
        <v>4268</v>
      </c>
      <c r="G1686" s="106"/>
      <c r="H1686" s="106"/>
      <c r="I1686" s="108">
        <v>44561</v>
      </c>
      <c r="J1686" s="102">
        <v>18</v>
      </c>
      <c r="K1686" s="109">
        <v>1.99</v>
      </c>
    </row>
    <row r="1687" spans="1:11" x14ac:dyDescent="0.25">
      <c r="A1687" s="102">
        <v>1690</v>
      </c>
      <c r="B1687" s="103">
        <v>43836</v>
      </c>
      <c r="C1687" s="104" t="s">
        <v>4600</v>
      </c>
      <c r="D1687" s="105" t="s">
        <v>4601</v>
      </c>
      <c r="E1687" s="106" t="s">
        <v>4267</v>
      </c>
      <c r="F1687" s="107" t="s">
        <v>4268</v>
      </c>
      <c r="G1687" s="106"/>
      <c r="H1687" s="106"/>
      <c r="I1687" s="108">
        <v>44561</v>
      </c>
      <c r="J1687" s="102">
        <v>54</v>
      </c>
      <c r="K1687" s="109">
        <v>1.99</v>
      </c>
    </row>
    <row r="1688" spans="1:11" x14ac:dyDescent="0.25">
      <c r="A1688" s="102">
        <v>1691</v>
      </c>
      <c r="B1688" s="103">
        <v>43836</v>
      </c>
      <c r="C1688" s="104" t="s">
        <v>4600</v>
      </c>
      <c r="D1688" s="105" t="s">
        <v>4601</v>
      </c>
      <c r="E1688" s="106" t="s">
        <v>4269</v>
      </c>
      <c r="F1688" s="107" t="s">
        <v>4270</v>
      </c>
      <c r="G1688" s="106"/>
      <c r="H1688" s="106"/>
      <c r="I1688" s="108">
        <v>44561</v>
      </c>
      <c r="J1688" s="102">
        <v>9</v>
      </c>
      <c r="K1688" s="109">
        <v>19</v>
      </c>
    </row>
    <row r="1689" spans="1:11" x14ac:dyDescent="0.25">
      <c r="A1689" s="102">
        <v>1692</v>
      </c>
      <c r="B1689" s="103">
        <v>43836</v>
      </c>
      <c r="C1689" s="104" t="s">
        <v>4600</v>
      </c>
      <c r="D1689" s="105" t="s">
        <v>4601</v>
      </c>
      <c r="E1689" s="106" t="s">
        <v>4269</v>
      </c>
      <c r="F1689" s="107" t="s">
        <v>4270</v>
      </c>
      <c r="G1689" s="106"/>
      <c r="H1689" s="106"/>
      <c r="I1689" s="108">
        <v>44438</v>
      </c>
      <c r="J1689" s="102">
        <v>39</v>
      </c>
      <c r="K1689" s="109">
        <v>3.99</v>
      </c>
    </row>
    <row r="1690" spans="1:11" x14ac:dyDescent="0.25">
      <c r="A1690" s="102">
        <v>1693</v>
      </c>
      <c r="B1690" s="103">
        <v>43836</v>
      </c>
      <c r="C1690" s="104" t="s">
        <v>4600</v>
      </c>
      <c r="D1690" s="105" t="s">
        <v>4601</v>
      </c>
      <c r="E1690" s="106" t="s">
        <v>4269</v>
      </c>
      <c r="F1690" s="107" t="s">
        <v>4270</v>
      </c>
      <c r="G1690" s="106"/>
      <c r="H1690" s="106"/>
      <c r="I1690" s="108">
        <v>44438</v>
      </c>
      <c r="J1690" s="102">
        <v>0.63</v>
      </c>
      <c r="K1690" s="109">
        <v>3.99</v>
      </c>
    </row>
    <row r="1691" spans="1:11" x14ac:dyDescent="0.25">
      <c r="A1691" s="102">
        <v>1694</v>
      </c>
      <c r="B1691" s="103">
        <v>43836</v>
      </c>
      <c r="C1691" s="104" t="s">
        <v>4600</v>
      </c>
      <c r="D1691" s="105" t="s">
        <v>4601</v>
      </c>
      <c r="E1691" s="106" t="s">
        <v>4269</v>
      </c>
      <c r="F1691" s="107" t="s">
        <v>4270</v>
      </c>
      <c r="G1691" s="106"/>
      <c r="H1691" s="106"/>
      <c r="I1691" s="108">
        <v>44561</v>
      </c>
      <c r="J1691" s="102">
        <v>48</v>
      </c>
      <c r="K1691" s="109">
        <v>3.99</v>
      </c>
    </row>
    <row r="1692" spans="1:11" x14ac:dyDescent="0.25">
      <c r="A1692" s="102">
        <v>1695</v>
      </c>
      <c r="B1692" s="103">
        <v>43836</v>
      </c>
      <c r="C1692" s="104" t="s">
        <v>4600</v>
      </c>
      <c r="D1692" s="105" t="s">
        <v>4601</v>
      </c>
      <c r="E1692" s="106" t="s">
        <v>4269</v>
      </c>
      <c r="F1692" s="107" t="s">
        <v>4270</v>
      </c>
      <c r="G1692" s="106"/>
      <c r="H1692" s="106"/>
      <c r="I1692" s="108">
        <v>44561</v>
      </c>
      <c r="J1692" s="102">
        <v>48</v>
      </c>
      <c r="K1692" s="109">
        <v>3.99</v>
      </c>
    </row>
    <row r="1693" spans="1:11" x14ac:dyDescent="0.25">
      <c r="A1693" s="102">
        <v>1696</v>
      </c>
      <c r="B1693" s="103">
        <v>43836</v>
      </c>
      <c r="C1693" s="104" t="s">
        <v>4600</v>
      </c>
      <c r="D1693" s="105" t="s">
        <v>4601</v>
      </c>
      <c r="E1693" s="106" t="s">
        <v>4269</v>
      </c>
      <c r="F1693" s="107" t="s">
        <v>4270</v>
      </c>
      <c r="G1693" s="106"/>
      <c r="H1693" s="106"/>
      <c r="I1693" s="108">
        <v>44561</v>
      </c>
      <c r="J1693" s="102">
        <v>48</v>
      </c>
      <c r="K1693" s="109">
        <v>3.99</v>
      </c>
    </row>
    <row r="1694" spans="1:11" x14ac:dyDescent="0.25">
      <c r="A1694" s="102">
        <v>1697</v>
      </c>
      <c r="B1694" s="103">
        <v>43836</v>
      </c>
      <c r="C1694" s="104" t="s">
        <v>4600</v>
      </c>
      <c r="D1694" s="105" t="s">
        <v>4601</v>
      </c>
      <c r="E1694" s="106" t="s">
        <v>4271</v>
      </c>
      <c r="F1694" s="107" t="s">
        <v>4272</v>
      </c>
      <c r="G1694" s="106"/>
      <c r="H1694" s="106"/>
      <c r="I1694" s="108">
        <v>43981</v>
      </c>
      <c r="J1694" s="102">
        <v>1</v>
      </c>
      <c r="K1694" s="109">
        <v>1.19</v>
      </c>
    </row>
    <row r="1695" spans="1:11" x14ac:dyDescent="0.25">
      <c r="A1695" s="102">
        <v>1698</v>
      </c>
      <c r="B1695" s="103">
        <v>43836</v>
      </c>
      <c r="C1695" s="104" t="s">
        <v>4600</v>
      </c>
      <c r="D1695" s="105" t="s">
        <v>4601</v>
      </c>
      <c r="E1695" s="106" t="s">
        <v>4273</v>
      </c>
      <c r="F1695" s="107" t="s">
        <v>4274</v>
      </c>
      <c r="G1695" s="106"/>
      <c r="H1695" s="106"/>
      <c r="I1695" s="108">
        <v>44408</v>
      </c>
      <c r="J1695" s="102">
        <v>39</v>
      </c>
      <c r="K1695" s="109">
        <v>7</v>
      </c>
    </row>
    <row r="1696" spans="1:11" x14ac:dyDescent="0.25">
      <c r="A1696" s="102">
        <v>1699</v>
      </c>
      <c r="B1696" s="103">
        <v>43836</v>
      </c>
      <c r="C1696" s="104" t="s">
        <v>4600</v>
      </c>
      <c r="D1696" s="105" t="s">
        <v>4601</v>
      </c>
      <c r="E1696" s="106" t="s">
        <v>4273</v>
      </c>
      <c r="F1696" s="107" t="s">
        <v>4274</v>
      </c>
      <c r="G1696" s="106"/>
      <c r="H1696" s="106"/>
      <c r="I1696" s="108">
        <v>44407</v>
      </c>
      <c r="J1696" s="102">
        <v>21</v>
      </c>
      <c r="K1696" s="109">
        <v>0.35</v>
      </c>
    </row>
    <row r="1697" spans="1:11" x14ac:dyDescent="0.25">
      <c r="A1697" s="102">
        <v>1700</v>
      </c>
      <c r="B1697" s="103">
        <v>43836</v>
      </c>
      <c r="C1697" s="104" t="s">
        <v>4600</v>
      </c>
      <c r="D1697" s="105" t="s">
        <v>4601</v>
      </c>
      <c r="E1697" s="106" t="s">
        <v>4277</v>
      </c>
      <c r="F1697" s="107" t="s">
        <v>4278</v>
      </c>
      <c r="G1697" s="106"/>
      <c r="H1697" s="106"/>
      <c r="I1697" s="108">
        <v>44196</v>
      </c>
      <c r="J1697" s="102">
        <v>59</v>
      </c>
      <c r="K1697" s="109">
        <v>47</v>
      </c>
    </row>
    <row r="1698" spans="1:11" x14ac:dyDescent="0.25">
      <c r="A1698" s="102">
        <v>1701</v>
      </c>
      <c r="B1698" s="103">
        <v>43836</v>
      </c>
      <c r="C1698" s="104" t="s">
        <v>4600</v>
      </c>
      <c r="D1698" s="105" t="s">
        <v>4601</v>
      </c>
      <c r="E1698" s="106" t="s">
        <v>4277</v>
      </c>
      <c r="F1698" s="107" t="s">
        <v>4278</v>
      </c>
      <c r="G1698" s="106"/>
      <c r="H1698" s="106"/>
      <c r="I1698" s="108">
        <v>44195</v>
      </c>
      <c r="J1698" s="102">
        <v>18</v>
      </c>
      <c r="K1698" s="109">
        <v>2.39</v>
      </c>
    </row>
    <row r="1699" spans="1:11" x14ac:dyDescent="0.25">
      <c r="A1699" s="102">
        <v>1702</v>
      </c>
      <c r="B1699" s="103">
        <v>43836</v>
      </c>
      <c r="C1699" s="104" t="s">
        <v>4600</v>
      </c>
      <c r="D1699" s="105" t="s">
        <v>4601</v>
      </c>
      <c r="E1699" s="106" t="s">
        <v>4281</v>
      </c>
      <c r="F1699" s="107" t="s">
        <v>4282</v>
      </c>
      <c r="G1699" s="106"/>
      <c r="H1699" s="106"/>
      <c r="I1699" s="108">
        <v>44165</v>
      </c>
      <c r="J1699" s="102">
        <v>14</v>
      </c>
      <c r="K1699" s="109">
        <v>3.69</v>
      </c>
    </row>
    <row r="1700" spans="1:11" x14ac:dyDescent="0.25">
      <c r="A1700" s="102">
        <v>1703</v>
      </c>
      <c r="B1700" s="103">
        <v>43836</v>
      </c>
      <c r="C1700" s="104" t="s">
        <v>4600</v>
      </c>
      <c r="D1700" s="105" t="s">
        <v>4601</v>
      </c>
      <c r="E1700" s="106" t="s">
        <v>4283</v>
      </c>
      <c r="F1700" s="107" t="s">
        <v>4284</v>
      </c>
      <c r="G1700" s="106"/>
      <c r="H1700" s="106"/>
      <c r="I1700" s="108">
        <v>44104</v>
      </c>
      <c r="J1700" s="102">
        <v>26</v>
      </c>
      <c r="K1700" s="109">
        <v>23</v>
      </c>
    </row>
    <row r="1701" spans="1:11" x14ac:dyDescent="0.25">
      <c r="A1701" s="102">
        <v>1704</v>
      </c>
      <c r="B1701" s="103">
        <v>43836</v>
      </c>
      <c r="C1701" s="104" t="s">
        <v>4600</v>
      </c>
      <c r="D1701" s="105" t="s">
        <v>4601</v>
      </c>
      <c r="E1701" s="106" t="s">
        <v>4283</v>
      </c>
      <c r="F1701" s="107" t="s">
        <v>4284</v>
      </c>
      <c r="G1701" s="106"/>
      <c r="H1701" s="106"/>
      <c r="I1701" s="108">
        <v>44104</v>
      </c>
      <c r="J1701" s="102">
        <v>10</v>
      </c>
      <c r="K1701" s="109">
        <v>1.39</v>
      </c>
    </row>
    <row r="1702" spans="1:11" x14ac:dyDescent="0.25">
      <c r="A1702" s="102">
        <v>1705</v>
      </c>
      <c r="B1702" s="103">
        <v>43836</v>
      </c>
      <c r="C1702" s="104" t="s">
        <v>4600</v>
      </c>
      <c r="D1702" s="105" t="s">
        <v>4601</v>
      </c>
      <c r="E1702" s="106" t="s">
        <v>4283</v>
      </c>
      <c r="F1702" s="107" t="s">
        <v>4284</v>
      </c>
      <c r="G1702" s="106"/>
      <c r="H1702" s="106"/>
      <c r="I1702" s="108">
        <v>44134</v>
      </c>
      <c r="J1702" s="102">
        <v>23</v>
      </c>
      <c r="K1702" s="109">
        <v>1.39</v>
      </c>
    </row>
    <row r="1703" spans="1:11" x14ac:dyDescent="0.25">
      <c r="A1703" s="102">
        <v>1706</v>
      </c>
      <c r="B1703" s="103">
        <v>43836</v>
      </c>
      <c r="C1703" s="104" t="s">
        <v>4600</v>
      </c>
      <c r="D1703" s="105" t="s">
        <v>4601</v>
      </c>
      <c r="E1703" s="106" t="s">
        <v>4287</v>
      </c>
      <c r="F1703" s="107" t="s">
        <v>4288</v>
      </c>
      <c r="G1703" s="106"/>
      <c r="H1703" s="106"/>
      <c r="I1703" s="108">
        <v>44165</v>
      </c>
      <c r="J1703" s="102">
        <v>7</v>
      </c>
      <c r="K1703" s="109">
        <v>0.79</v>
      </c>
    </row>
    <row r="1704" spans="1:11" x14ac:dyDescent="0.25">
      <c r="A1704" s="102">
        <v>1707</v>
      </c>
      <c r="B1704" s="103">
        <v>43836</v>
      </c>
      <c r="C1704" s="104" t="s">
        <v>4600</v>
      </c>
      <c r="D1704" s="105" t="s">
        <v>4601</v>
      </c>
      <c r="E1704" s="106" t="s">
        <v>4289</v>
      </c>
      <c r="F1704" s="107" t="s">
        <v>4290</v>
      </c>
      <c r="G1704" s="106"/>
      <c r="H1704" s="106"/>
      <c r="I1704" s="108">
        <v>44255</v>
      </c>
      <c r="J1704" s="102">
        <v>30</v>
      </c>
      <c r="K1704" s="109">
        <v>11</v>
      </c>
    </row>
    <row r="1705" spans="1:11" x14ac:dyDescent="0.25">
      <c r="A1705" s="102">
        <v>1708</v>
      </c>
      <c r="B1705" s="103">
        <v>43836</v>
      </c>
      <c r="C1705" s="104" t="s">
        <v>4600</v>
      </c>
      <c r="D1705" s="105" t="s">
        <v>4601</v>
      </c>
      <c r="E1705" s="106" t="s">
        <v>4289</v>
      </c>
      <c r="F1705" s="107" t="s">
        <v>4290</v>
      </c>
      <c r="G1705" s="106"/>
      <c r="H1705" s="106"/>
      <c r="I1705" s="108">
        <v>44255</v>
      </c>
      <c r="J1705" s="102">
        <v>18</v>
      </c>
      <c r="K1705" s="109">
        <v>0</v>
      </c>
    </row>
    <row r="1706" spans="1:11" x14ac:dyDescent="0.25">
      <c r="A1706" s="102">
        <v>1709</v>
      </c>
      <c r="B1706" s="103">
        <v>43836</v>
      </c>
      <c r="C1706" s="104" t="s">
        <v>4600</v>
      </c>
      <c r="D1706" s="105" t="s">
        <v>4601</v>
      </c>
      <c r="E1706" s="106" t="s">
        <v>4293</v>
      </c>
      <c r="F1706" s="107" t="s">
        <v>4294</v>
      </c>
      <c r="G1706" s="106"/>
      <c r="H1706" s="106"/>
      <c r="I1706" s="108">
        <v>44530</v>
      </c>
      <c r="J1706" s="102">
        <v>18</v>
      </c>
      <c r="K1706" s="109">
        <v>1.59</v>
      </c>
    </row>
    <row r="1707" spans="1:11" x14ac:dyDescent="0.25">
      <c r="A1707" s="102">
        <v>1710</v>
      </c>
      <c r="B1707" s="103">
        <v>43836</v>
      </c>
      <c r="C1707" s="104" t="s">
        <v>4600</v>
      </c>
      <c r="D1707" s="105" t="s">
        <v>4601</v>
      </c>
      <c r="E1707" s="106" t="s">
        <v>4293</v>
      </c>
      <c r="F1707" s="107" t="s">
        <v>4294</v>
      </c>
      <c r="G1707" s="106"/>
      <c r="H1707" s="106"/>
      <c r="I1707" s="108">
        <v>44530</v>
      </c>
      <c r="J1707" s="102">
        <v>0.47</v>
      </c>
      <c r="K1707" s="109">
        <v>1</v>
      </c>
    </row>
    <row r="1708" spans="1:11" x14ac:dyDescent="0.25">
      <c r="A1708" s="102">
        <v>1711</v>
      </c>
      <c r="B1708" s="103">
        <v>43836</v>
      </c>
      <c r="C1708" s="104" t="s">
        <v>4600</v>
      </c>
      <c r="D1708" s="105" t="s">
        <v>4601</v>
      </c>
      <c r="E1708" s="106" t="s">
        <v>4293</v>
      </c>
      <c r="F1708" s="107" t="s">
        <v>4294</v>
      </c>
      <c r="G1708" s="106"/>
      <c r="H1708" s="106"/>
      <c r="I1708" s="108">
        <v>44561</v>
      </c>
      <c r="J1708" s="102">
        <v>30</v>
      </c>
      <c r="K1708" s="109">
        <v>1.59</v>
      </c>
    </row>
    <row r="1709" spans="1:11" x14ac:dyDescent="0.25">
      <c r="A1709" s="102">
        <v>1712</v>
      </c>
      <c r="B1709" s="103">
        <v>43836</v>
      </c>
      <c r="C1709" s="104" t="s">
        <v>4600</v>
      </c>
      <c r="D1709" s="105" t="s">
        <v>4601</v>
      </c>
      <c r="E1709" s="106" t="s">
        <v>4295</v>
      </c>
      <c r="F1709" s="107" t="s">
        <v>4296</v>
      </c>
      <c r="G1709" s="106"/>
      <c r="H1709" s="106"/>
      <c r="I1709" s="108">
        <v>44438</v>
      </c>
      <c r="J1709" s="102">
        <v>12</v>
      </c>
      <c r="K1709" s="109">
        <v>2.99</v>
      </c>
    </row>
    <row r="1710" spans="1:11" x14ac:dyDescent="0.25">
      <c r="A1710" s="102">
        <v>1713</v>
      </c>
      <c r="B1710" s="103">
        <v>43836</v>
      </c>
      <c r="C1710" s="104" t="s">
        <v>4600</v>
      </c>
      <c r="D1710" s="105" t="s">
        <v>4601</v>
      </c>
      <c r="E1710" s="106" t="s">
        <v>4295</v>
      </c>
      <c r="F1710" s="107" t="s">
        <v>4296</v>
      </c>
      <c r="G1710" s="106"/>
      <c r="H1710" s="106"/>
      <c r="I1710" s="108">
        <v>44438</v>
      </c>
      <c r="J1710" s="102">
        <v>0.63</v>
      </c>
      <c r="K1710" s="109">
        <v>2.99</v>
      </c>
    </row>
    <row r="1711" spans="1:11" x14ac:dyDescent="0.25">
      <c r="A1711" s="102">
        <v>1714</v>
      </c>
      <c r="B1711" s="103">
        <v>43836</v>
      </c>
      <c r="C1711" s="104" t="s">
        <v>4600</v>
      </c>
      <c r="D1711" s="105" t="s">
        <v>4601</v>
      </c>
      <c r="E1711" s="106" t="s">
        <v>4297</v>
      </c>
      <c r="F1711" s="107" t="s">
        <v>4298</v>
      </c>
      <c r="G1711" s="106"/>
      <c r="H1711" s="106"/>
      <c r="I1711" s="108">
        <v>44346</v>
      </c>
      <c r="J1711" s="102">
        <v>19</v>
      </c>
      <c r="K1711" s="109">
        <v>14</v>
      </c>
    </row>
    <row r="1712" spans="1:11" x14ac:dyDescent="0.25">
      <c r="A1712" s="102">
        <v>1715</v>
      </c>
      <c r="B1712" s="103">
        <v>43836</v>
      </c>
      <c r="C1712" s="104" t="s">
        <v>4600</v>
      </c>
      <c r="D1712" s="105" t="s">
        <v>4601</v>
      </c>
      <c r="E1712" s="106" t="s">
        <v>4299</v>
      </c>
      <c r="F1712" s="107" t="s">
        <v>4617</v>
      </c>
      <c r="G1712" s="106"/>
      <c r="H1712" s="106"/>
      <c r="I1712" s="108">
        <v>43993</v>
      </c>
      <c r="J1712" s="102">
        <v>3</v>
      </c>
      <c r="K1712" s="109">
        <v>0</v>
      </c>
    </row>
    <row r="1713" spans="1:11" x14ac:dyDescent="0.25">
      <c r="A1713" s="102">
        <v>1716</v>
      </c>
      <c r="B1713" s="103">
        <v>43836</v>
      </c>
      <c r="C1713" s="104" t="s">
        <v>4600</v>
      </c>
      <c r="D1713" s="105" t="s">
        <v>4601</v>
      </c>
      <c r="E1713" s="106" t="s">
        <v>4303</v>
      </c>
      <c r="F1713" s="107" t="s">
        <v>4304</v>
      </c>
      <c r="G1713" s="106"/>
      <c r="H1713" s="106"/>
      <c r="I1713" s="108">
        <v>44195</v>
      </c>
      <c r="J1713" s="102">
        <v>19</v>
      </c>
      <c r="K1713" s="109">
        <v>13.35</v>
      </c>
    </row>
    <row r="1714" spans="1:11" x14ac:dyDescent="0.25">
      <c r="A1714" s="102">
        <v>1717</v>
      </c>
      <c r="B1714" s="103">
        <v>43836</v>
      </c>
      <c r="C1714" s="104" t="s">
        <v>4600</v>
      </c>
      <c r="D1714" s="105" t="s">
        <v>4601</v>
      </c>
      <c r="E1714" s="106" t="s">
        <v>4303</v>
      </c>
      <c r="F1714" s="107" t="s">
        <v>4304</v>
      </c>
      <c r="G1714" s="106"/>
      <c r="H1714" s="106"/>
      <c r="I1714" s="108">
        <v>44195</v>
      </c>
      <c r="J1714" s="102">
        <v>118</v>
      </c>
      <c r="K1714" s="109">
        <v>1.39</v>
      </c>
    </row>
    <row r="1715" spans="1:11" x14ac:dyDescent="0.25">
      <c r="A1715" s="102">
        <v>1718</v>
      </c>
      <c r="B1715" s="103">
        <v>43836</v>
      </c>
      <c r="C1715" s="104" t="s">
        <v>4600</v>
      </c>
      <c r="D1715" s="105" t="s">
        <v>4601</v>
      </c>
      <c r="E1715" s="106" t="s">
        <v>4305</v>
      </c>
      <c r="F1715" s="107" t="s">
        <v>4306</v>
      </c>
      <c r="G1715" s="106"/>
      <c r="H1715" s="106"/>
      <c r="I1715" s="108">
        <v>44165</v>
      </c>
      <c r="J1715" s="102">
        <v>60</v>
      </c>
      <c r="K1715" s="109">
        <v>14</v>
      </c>
    </row>
    <row r="1716" spans="1:11" x14ac:dyDescent="0.25">
      <c r="A1716" s="102">
        <v>1719</v>
      </c>
      <c r="B1716" s="103">
        <v>43836</v>
      </c>
      <c r="C1716" s="104" t="s">
        <v>4600</v>
      </c>
      <c r="D1716" s="105" t="s">
        <v>4601</v>
      </c>
      <c r="E1716" s="106" t="s">
        <v>4305</v>
      </c>
      <c r="F1716" s="107" t="s">
        <v>4306</v>
      </c>
      <c r="G1716" s="106"/>
      <c r="H1716" s="106"/>
      <c r="I1716" s="108">
        <v>44165</v>
      </c>
      <c r="J1716" s="102">
        <v>18</v>
      </c>
      <c r="K1716" s="109">
        <v>14</v>
      </c>
    </row>
    <row r="1717" spans="1:11" x14ac:dyDescent="0.25">
      <c r="A1717" s="102">
        <v>1720</v>
      </c>
      <c r="B1717" s="103">
        <v>43836</v>
      </c>
      <c r="C1717" s="104" t="s">
        <v>4600</v>
      </c>
      <c r="D1717" s="105" t="s">
        <v>4601</v>
      </c>
      <c r="E1717" s="106" t="s">
        <v>4305</v>
      </c>
      <c r="F1717" s="107" t="s">
        <v>4306</v>
      </c>
      <c r="G1717" s="106"/>
      <c r="H1717" s="106"/>
      <c r="I1717" s="108">
        <v>44194</v>
      </c>
      <c r="J1717" s="102">
        <v>6</v>
      </c>
      <c r="K1717" s="109">
        <v>2.65</v>
      </c>
    </row>
    <row r="1718" spans="1:11" x14ac:dyDescent="0.25">
      <c r="A1718" s="102">
        <v>1721</v>
      </c>
      <c r="B1718" s="103">
        <v>43836</v>
      </c>
      <c r="C1718" s="104" t="s">
        <v>4600</v>
      </c>
      <c r="D1718" s="105" t="s">
        <v>4601</v>
      </c>
      <c r="E1718" s="106" t="s">
        <v>4305</v>
      </c>
      <c r="F1718" s="107" t="s">
        <v>4306</v>
      </c>
      <c r="G1718" s="106"/>
      <c r="H1718" s="106"/>
      <c r="I1718" s="108">
        <v>44196</v>
      </c>
      <c r="J1718" s="102">
        <v>27</v>
      </c>
      <c r="K1718" s="109">
        <v>2.65</v>
      </c>
    </row>
    <row r="1719" spans="1:11" x14ac:dyDescent="0.25">
      <c r="A1719" s="102">
        <v>1722</v>
      </c>
      <c r="B1719" s="103">
        <v>43836</v>
      </c>
      <c r="C1719" s="104" t="s">
        <v>4600</v>
      </c>
      <c r="D1719" s="105" t="s">
        <v>4601</v>
      </c>
      <c r="E1719" s="106" t="s">
        <v>4305</v>
      </c>
      <c r="F1719" s="107" t="s">
        <v>4306</v>
      </c>
      <c r="G1719" s="106"/>
      <c r="H1719" s="106"/>
      <c r="I1719" s="108">
        <v>44195</v>
      </c>
      <c r="J1719" s="102">
        <v>65</v>
      </c>
      <c r="K1719" s="109">
        <v>2.65</v>
      </c>
    </row>
    <row r="1720" spans="1:11" x14ac:dyDescent="0.25">
      <c r="A1720" s="102">
        <v>1723</v>
      </c>
      <c r="B1720" s="103">
        <v>43836</v>
      </c>
      <c r="C1720" s="104" t="s">
        <v>4600</v>
      </c>
      <c r="D1720" s="105" t="s">
        <v>4601</v>
      </c>
      <c r="E1720" s="106" t="s">
        <v>4307</v>
      </c>
      <c r="F1720" s="107" t="s">
        <v>4308</v>
      </c>
      <c r="G1720" s="106"/>
      <c r="H1720" s="106"/>
      <c r="I1720" s="108">
        <v>44561</v>
      </c>
      <c r="J1720" s="102">
        <v>33</v>
      </c>
      <c r="K1720" s="109">
        <v>12</v>
      </c>
    </row>
    <row r="1721" spans="1:11" x14ac:dyDescent="0.25">
      <c r="A1721" s="102">
        <v>1724</v>
      </c>
      <c r="B1721" s="103">
        <v>43836</v>
      </c>
      <c r="C1721" s="104" t="s">
        <v>4600</v>
      </c>
      <c r="D1721" s="105" t="s">
        <v>4601</v>
      </c>
      <c r="E1721" s="106" t="s">
        <v>4307</v>
      </c>
      <c r="F1721" s="107" t="s">
        <v>4308</v>
      </c>
      <c r="G1721" s="106"/>
      <c r="H1721" s="106"/>
      <c r="I1721" s="108">
        <v>44195</v>
      </c>
      <c r="J1721" s="102">
        <v>15</v>
      </c>
      <c r="K1721" s="109">
        <v>0.85</v>
      </c>
    </row>
    <row r="1722" spans="1:11" x14ac:dyDescent="0.25">
      <c r="A1722" s="102">
        <v>1725</v>
      </c>
      <c r="B1722" s="103">
        <v>43836</v>
      </c>
      <c r="C1722" s="104" t="s">
        <v>4600</v>
      </c>
      <c r="D1722" s="105" t="s">
        <v>4601</v>
      </c>
      <c r="E1722" s="106" t="s">
        <v>4311</v>
      </c>
      <c r="F1722" s="107" t="s">
        <v>4312</v>
      </c>
      <c r="G1722" s="106"/>
      <c r="H1722" s="106"/>
      <c r="I1722" s="108">
        <v>44196</v>
      </c>
      <c r="J1722" s="102">
        <v>22</v>
      </c>
      <c r="K1722" s="109">
        <v>12</v>
      </c>
    </row>
    <row r="1723" spans="1:11" x14ac:dyDescent="0.25">
      <c r="A1723" s="102">
        <v>1726</v>
      </c>
      <c r="B1723" s="103">
        <v>43836</v>
      </c>
      <c r="C1723" s="104" t="s">
        <v>4600</v>
      </c>
      <c r="D1723" s="105" t="s">
        <v>4601</v>
      </c>
      <c r="E1723" s="106" t="s">
        <v>4311</v>
      </c>
      <c r="F1723" s="107" t="s">
        <v>4312</v>
      </c>
      <c r="G1723" s="106"/>
      <c r="H1723" s="106"/>
      <c r="I1723" s="108">
        <v>44195</v>
      </c>
      <c r="J1723" s="102">
        <v>9</v>
      </c>
      <c r="K1723" s="109">
        <v>1.69</v>
      </c>
    </row>
    <row r="1724" spans="1:11" x14ac:dyDescent="0.25">
      <c r="A1724" s="102">
        <v>1727</v>
      </c>
      <c r="B1724" s="103">
        <v>43836</v>
      </c>
      <c r="C1724" s="104" t="s">
        <v>4600</v>
      </c>
      <c r="D1724" s="105" t="s">
        <v>4601</v>
      </c>
      <c r="E1724" s="106" t="s">
        <v>4313</v>
      </c>
      <c r="F1724" s="107" t="s">
        <v>4314</v>
      </c>
      <c r="G1724" s="106"/>
      <c r="H1724" s="106"/>
      <c r="I1724" s="108">
        <v>44561</v>
      </c>
      <c r="J1724" s="102">
        <v>27</v>
      </c>
      <c r="K1724" s="109">
        <v>8</v>
      </c>
    </row>
    <row r="1725" spans="1:11" x14ac:dyDescent="0.25">
      <c r="A1725" s="102">
        <v>1728</v>
      </c>
      <c r="B1725" s="103">
        <v>43836</v>
      </c>
      <c r="C1725" s="104" t="s">
        <v>4600</v>
      </c>
      <c r="D1725" s="105" t="s">
        <v>4601</v>
      </c>
      <c r="E1725" s="106" t="s">
        <v>4313</v>
      </c>
      <c r="F1725" s="107" t="s">
        <v>4314</v>
      </c>
      <c r="G1725" s="106"/>
      <c r="H1725" s="106"/>
      <c r="I1725" s="108">
        <v>44501</v>
      </c>
      <c r="J1725" s="102">
        <v>7</v>
      </c>
      <c r="K1725" s="109">
        <v>1</v>
      </c>
    </row>
    <row r="1726" spans="1:11" x14ac:dyDescent="0.25">
      <c r="A1726" s="102">
        <v>1729</v>
      </c>
      <c r="B1726" s="103">
        <v>43836</v>
      </c>
      <c r="C1726" s="104" t="s">
        <v>4600</v>
      </c>
      <c r="D1726" s="105" t="s">
        <v>4601</v>
      </c>
      <c r="E1726" s="106" t="s">
        <v>4315</v>
      </c>
      <c r="F1726" s="107" t="s">
        <v>4618</v>
      </c>
      <c r="G1726" s="106"/>
      <c r="H1726" s="106"/>
      <c r="I1726" s="108">
        <v>44499</v>
      </c>
      <c r="J1726" s="102">
        <v>6</v>
      </c>
      <c r="K1726" s="109">
        <v>1</v>
      </c>
    </row>
    <row r="1727" spans="1:11" x14ac:dyDescent="0.25">
      <c r="A1727" s="102">
        <v>1730</v>
      </c>
      <c r="B1727" s="103">
        <v>43836</v>
      </c>
      <c r="C1727" s="104" t="s">
        <v>4600</v>
      </c>
      <c r="D1727" s="105" t="s">
        <v>4601</v>
      </c>
      <c r="E1727" s="106" t="s">
        <v>4319</v>
      </c>
      <c r="F1727" s="107" t="s">
        <v>4320</v>
      </c>
      <c r="G1727" s="106"/>
      <c r="H1727" s="106"/>
      <c r="I1727" s="108">
        <v>44500</v>
      </c>
      <c r="J1727" s="102">
        <v>11</v>
      </c>
      <c r="K1727" s="109">
        <v>11</v>
      </c>
    </row>
    <row r="1728" spans="1:11" x14ac:dyDescent="0.25">
      <c r="A1728" s="102">
        <v>1731</v>
      </c>
      <c r="B1728" s="103">
        <v>43836</v>
      </c>
      <c r="C1728" s="104" t="s">
        <v>4600</v>
      </c>
      <c r="D1728" s="105" t="s">
        <v>4601</v>
      </c>
      <c r="E1728" s="106" t="s">
        <v>4319</v>
      </c>
      <c r="F1728" s="107" t="s">
        <v>4320</v>
      </c>
      <c r="G1728" s="106"/>
      <c r="H1728" s="106"/>
      <c r="I1728" s="108">
        <v>44499</v>
      </c>
      <c r="J1728" s="102">
        <v>1.1499999999999999</v>
      </c>
      <c r="K1728" s="109">
        <v>0.59</v>
      </c>
    </row>
    <row r="1729" spans="1:11" x14ac:dyDescent="0.25">
      <c r="A1729" s="102">
        <v>1732</v>
      </c>
      <c r="B1729" s="103">
        <v>43836</v>
      </c>
      <c r="C1729" s="104" t="s">
        <v>4600</v>
      </c>
      <c r="D1729" s="105" t="s">
        <v>4601</v>
      </c>
      <c r="E1729" s="106" t="s">
        <v>4325</v>
      </c>
      <c r="F1729" s="107" t="s">
        <v>4326</v>
      </c>
      <c r="G1729" s="106"/>
      <c r="H1729" s="106"/>
      <c r="I1729" s="108">
        <v>44500</v>
      </c>
      <c r="J1729" s="102">
        <v>21</v>
      </c>
      <c r="K1729" s="109">
        <v>11</v>
      </c>
    </row>
    <row r="1730" spans="1:11" x14ac:dyDescent="0.25">
      <c r="A1730" s="102">
        <v>1733</v>
      </c>
      <c r="B1730" s="103">
        <v>43836</v>
      </c>
      <c r="C1730" s="104" t="s">
        <v>4600</v>
      </c>
      <c r="D1730" s="105" t="s">
        <v>4601</v>
      </c>
      <c r="E1730" s="106" t="s">
        <v>4325</v>
      </c>
      <c r="F1730" s="107" t="s">
        <v>4326</v>
      </c>
      <c r="G1730" s="106"/>
      <c r="H1730" s="106"/>
      <c r="I1730" s="108">
        <v>44499</v>
      </c>
      <c r="J1730" s="102">
        <v>4</v>
      </c>
      <c r="K1730" s="109">
        <v>1</v>
      </c>
    </row>
    <row r="1731" spans="1:11" x14ac:dyDescent="0.25">
      <c r="A1731" s="102">
        <v>1734</v>
      </c>
      <c r="B1731" s="103">
        <v>43836</v>
      </c>
      <c r="C1731" s="104" t="s">
        <v>4600</v>
      </c>
      <c r="D1731" s="105" t="s">
        <v>4601</v>
      </c>
      <c r="E1731" s="106" t="s">
        <v>4325</v>
      </c>
      <c r="F1731" s="107" t="s">
        <v>4326</v>
      </c>
      <c r="G1731" s="106"/>
      <c r="H1731" s="106"/>
      <c r="I1731" s="108">
        <v>44499</v>
      </c>
      <c r="J1731" s="102">
        <v>0.5</v>
      </c>
      <c r="K1731" s="109">
        <v>0</v>
      </c>
    </row>
    <row r="1732" spans="1:11" x14ac:dyDescent="0.25">
      <c r="A1732" s="102">
        <v>1735</v>
      </c>
      <c r="B1732" s="103">
        <v>43836</v>
      </c>
      <c r="C1732" s="104" t="s">
        <v>4600</v>
      </c>
      <c r="D1732" s="105" t="s">
        <v>4601</v>
      </c>
      <c r="E1732" s="106" t="s">
        <v>4327</v>
      </c>
      <c r="F1732" s="107" t="s">
        <v>4328</v>
      </c>
      <c r="G1732" s="106"/>
      <c r="H1732" s="106"/>
      <c r="I1732" s="108">
        <v>44012</v>
      </c>
      <c r="J1732" s="102">
        <v>0.47</v>
      </c>
      <c r="K1732" s="109">
        <v>19</v>
      </c>
    </row>
    <row r="1733" spans="1:11" x14ac:dyDescent="0.25">
      <c r="A1733" s="102">
        <v>1736</v>
      </c>
      <c r="B1733" s="103">
        <v>43836</v>
      </c>
      <c r="C1733" s="104" t="s">
        <v>4600</v>
      </c>
      <c r="D1733" s="105" t="s">
        <v>4601</v>
      </c>
      <c r="E1733" s="106" t="s">
        <v>4329</v>
      </c>
      <c r="F1733" s="107" t="s">
        <v>4330</v>
      </c>
      <c r="G1733" s="106"/>
      <c r="H1733" s="106"/>
      <c r="I1733" s="108">
        <v>44408</v>
      </c>
      <c r="J1733" s="102">
        <v>36</v>
      </c>
      <c r="K1733" s="109">
        <v>23</v>
      </c>
    </row>
    <row r="1734" spans="1:11" x14ac:dyDescent="0.25">
      <c r="A1734" s="102">
        <v>1737</v>
      </c>
      <c r="B1734" s="103">
        <v>43836</v>
      </c>
      <c r="C1734" s="104" t="s">
        <v>4600</v>
      </c>
      <c r="D1734" s="105" t="s">
        <v>4601</v>
      </c>
      <c r="E1734" s="106" t="s">
        <v>4329</v>
      </c>
      <c r="F1734" s="107" t="s">
        <v>4330</v>
      </c>
      <c r="G1734" s="106"/>
      <c r="H1734" s="106"/>
      <c r="I1734" s="108">
        <v>44561</v>
      </c>
      <c r="J1734" s="102">
        <v>36</v>
      </c>
      <c r="K1734" s="109">
        <v>23</v>
      </c>
    </row>
    <row r="1735" spans="1:11" x14ac:dyDescent="0.25">
      <c r="A1735" s="102">
        <v>1738</v>
      </c>
      <c r="B1735" s="103">
        <v>43836</v>
      </c>
      <c r="C1735" s="104" t="s">
        <v>4600</v>
      </c>
      <c r="D1735" s="105" t="s">
        <v>4601</v>
      </c>
      <c r="E1735" s="106" t="s">
        <v>4329</v>
      </c>
      <c r="F1735" s="107" t="s">
        <v>4330</v>
      </c>
      <c r="G1735" s="106"/>
      <c r="H1735" s="106"/>
      <c r="I1735" s="108">
        <v>44560</v>
      </c>
      <c r="J1735" s="102">
        <v>17</v>
      </c>
      <c r="K1735" s="109">
        <v>3.39</v>
      </c>
    </row>
    <row r="1736" spans="1:11" x14ac:dyDescent="0.25">
      <c r="A1736" s="102">
        <v>1739</v>
      </c>
      <c r="B1736" s="103">
        <v>43836</v>
      </c>
      <c r="C1736" s="104" t="s">
        <v>4600</v>
      </c>
      <c r="D1736" s="105" t="s">
        <v>4601</v>
      </c>
      <c r="E1736" s="106" t="s">
        <v>4333</v>
      </c>
      <c r="F1736" s="107" t="s">
        <v>4334</v>
      </c>
      <c r="G1736" s="106"/>
      <c r="H1736" s="106"/>
      <c r="I1736" s="108">
        <v>44316</v>
      </c>
      <c r="J1736" s="102">
        <v>2</v>
      </c>
      <c r="K1736" s="109">
        <v>0.42</v>
      </c>
    </row>
    <row r="1737" spans="1:11" x14ac:dyDescent="0.25">
      <c r="A1737" s="102">
        <v>1740</v>
      </c>
      <c r="B1737" s="103">
        <v>43836</v>
      </c>
      <c r="C1737" s="104" t="s">
        <v>4600</v>
      </c>
      <c r="D1737" s="105" t="s">
        <v>4601</v>
      </c>
      <c r="E1737" s="106" t="s">
        <v>4333</v>
      </c>
      <c r="F1737" s="107" t="s">
        <v>4334</v>
      </c>
      <c r="G1737" s="106"/>
      <c r="H1737" s="106"/>
      <c r="I1737" s="108">
        <v>44316</v>
      </c>
      <c r="J1737" s="102">
        <v>0.75</v>
      </c>
      <c r="K1737" s="109">
        <v>0.42</v>
      </c>
    </row>
    <row r="1738" spans="1:11" x14ac:dyDescent="0.25">
      <c r="A1738" s="102">
        <v>1741</v>
      </c>
      <c r="B1738" s="103">
        <v>43836</v>
      </c>
      <c r="C1738" s="104" t="s">
        <v>4600</v>
      </c>
      <c r="D1738" s="105" t="s">
        <v>4601</v>
      </c>
      <c r="E1738" s="106" t="s">
        <v>4335</v>
      </c>
      <c r="F1738" s="107" t="s">
        <v>4336</v>
      </c>
      <c r="G1738" s="106"/>
      <c r="H1738" s="106"/>
      <c r="I1738" s="108">
        <v>44377</v>
      </c>
      <c r="J1738" s="102">
        <v>20</v>
      </c>
      <c r="K1738" s="109">
        <v>1.19</v>
      </c>
    </row>
    <row r="1739" spans="1:11" x14ac:dyDescent="0.25">
      <c r="A1739" s="102">
        <v>1742</v>
      </c>
      <c r="B1739" s="103">
        <v>43836</v>
      </c>
      <c r="C1739" s="104" t="s">
        <v>4600</v>
      </c>
      <c r="D1739" s="105" t="s">
        <v>4601</v>
      </c>
      <c r="E1739" s="106" t="s">
        <v>4337</v>
      </c>
      <c r="F1739" s="107" t="s">
        <v>4338</v>
      </c>
      <c r="G1739" s="106"/>
      <c r="H1739" s="106"/>
      <c r="I1739" s="108">
        <v>44560</v>
      </c>
      <c r="J1739" s="102">
        <v>12</v>
      </c>
      <c r="K1739" s="109">
        <v>8</v>
      </c>
    </row>
    <row r="1740" spans="1:11" x14ac:dyDescent="0.25">
      <c r="A1740" s="102">
        <v>1743</v>
      </c>
      <c r="B1740" s="103">
        <v>43836</v>
      </c>
      <c r="C1740" s="104" t="s">
        <v>4600</v>
      </c>
      <c r="D1740" s="105" t="s">
        <v>4601</v>
      </c>
      <c r="E1740" s="106" t="s">
        <v>4337</v>
      </c>
      <c r="F1740" s="107" t="s">
        <v>4338</v>
      </c>
      <c r="G1740" s="106"/>
      <c r="H1740" s="106"/>
      <c r="I1740" s="108">
        <v>44469</v>
      </c>
      <c r="J1740" s="102">
        <v>23</v>
      </c>
      <c r="K1740" s="109">
        <v>8</v>
      </c>
    </row>
    <row r="1741" spans="1:11" x14ac:dyDescent="0.25">
      <c r="A1741" s="102">
        <v>1744</v>
      </c>
      <c r="B1741" s="103">
        <v>43836</v>
      </c>
      <c r="C1741" s="104" t="s">
        <v>4600</v>
      </c>
      <c r="D1741" s="105" t="s">
        <v>4601</v>
      </c>
      <c r="E1741" s="106" t="s">
        <v>4341</v>
      </c>
      <c r="F1741" s="107" t="s">
        <v>4342</v>
      </c>
      <c r="G1741" s="106"/>
      <c r="H1741" s="106"/>
      <c r="I1741" s="108">
        <v>44561</v>
      </c>
      <c r="J1741" s="102">
        <v>63</v>
      </c>
      <c r="K1741" s="109">
        <v>0.89</v>
      </c>
    </row>
    <row r="1742" spans="1:11" x14ac:dyDescent="0.25">
      <c r="A1742" s="102">
        <v>1745</v>
      </c>
      <c r="B1742" s="103">
        <v>43836</v>
      </c>
      <c r="C1742" s="104" t="s">
        <v>4600</v>
      </c>
      <c r="D1742" s="105" t="s">
        <v>4601</v>
      </c>
      <c r="E1742" s="106" t="s">
        <v>4341</v>
      </c>
      <c r="F1742" s="107" t="s">
        <v>4342</v>
      </c>
      <c r="G1742" s="106"/>
      <c r="H1742" s="106"/>
      <c r="I1742" s="108">
        <v>44196</v>
      </c>
      <c r="J1742" s="102">
        <v>43</v>
      </c>
      <c r="K1742" s="109">
        <v>0.89</v>
      </c>
    </row>
    <row r="1743" spans="1:11" x14ac:dyDescent="0.25">
      <c r="A1743" s="102">
        <v>1746</v>
      </c>
      <c r="B1743" s="103">
        <v>43836</v>
      </c>
      <c r="C1743" s="104" t="s">
        <v>4600</v>
      </c>
      <c r="D1743" s="105" t="s">
        <v>4601</v>
      </c>
      <c r="E1743" s="106" t="s">
        <v>4345</v>
      </c>
      <c r="F1743" s="107" t="s">
        <v>4346</v>
      </c>
      <c r="G1743" s="106"/>
      <c r="H1743" s="106"/>
      <c r="I1743" s="108">
        <v>44560</v>
      </c>
      <c r="J1743" s="102">
        <v>2</v>
      </c>
      <c r="K1743" s="109">
        <v>17</v>
      </c>
    </row>
    <row r="1744" spans="1:11" x14ac:dyDescent="0.25">
      <c r="A1744" s="102">
        <v>1747</v>
      </c>
      <c r="B1744" s="103">
        <v>43836</v>
      </c>
      <c r="C1744" s="104" t="s">
        <v>4600</v>
      </c>
      <c r="D1744" s="105" t="s">
        <v>4601</v>
      </c>
      <c r="E1744" s="106" t="s">
        <v>4345</v>
      </c>
      <c r="F1744" s="107" t="s">
        <v>4346</v>
      </c>
      <c r="G1744" s="106"/>
      <c r="H1744" s="106"/>
      <c r="I1744" s="108">
        <v>44560</v>
      </c>
      <c r="J1744" s="102">
        <v>0.8</v>
      </c>
      <c r="K1744" s="109">
        <v>1</v>
      </c>
    </row>
    <row r="1745" spans="1:11" x14ac:dyDescent="0.25">
      <c r="A1745" s="102">
        <v>1748</v>
      </c>
      <c r="B1745" s="103">
        <v>43836</v>
      </c>
      <c r="C1745" s="104" t="s">
        <v>4600</v>
      </c>
      <c r="D1745" s="105" t="s">
        <v>4601</v>
      </c>
      <c r="E1745" s="106" t="s">
        <v>4349</v>
      </c>
      <c r="F1745" s="107" t="s">
        <v>4350</v>
      </c>
      <c r="G1745" s="106"/>
      <c r="H1745" s="106"/>
      <c r="I1745" s="108">
        <v>44469</v>
      </c>
      <c r="J1745" s="102">
        <v>25</v>
      </c>
      <c r="K1745" s="109">
        <v>13</v>
      </c>
    </row>
    <row r="1746" spans="1:11" x14ac:dyDescent="0.25">
      <c r="A1746" s="102">
        <v>1749</v>
      </c>
      <c r="B1746" s="103">
        <v>43836</v>
      </c>
      <c r="C1746" s="104" t="s">
        <v>4600</v>
      </c>
      <c r="D1746" s="105" t="s">
        <v>4601</v>
      </c>
      <c r="E1746" s="106" t="s">
        <v>4349</v>
      </c>
      <c r="F1746" s="107" t="s">
        <v>4350</v>
      </c>
      <c r="G1746" s="106"/>
      <c r="H1746" s="106"/>
      <c r="I1746" s="108">
        <v>44469</v>
      </c>
      <c r="J1746" s="102">
        <v>17</v>
      </c>
      <c r="K1746" s="109">
        <v>13</v>
      </c>
    </row>
    <row r="1747" spans="1:11" x14ac:dyDescent="0.25">
      <c r="A1747" s="102">
        <v>1750</v>
      </c>
      <c r="B1747" s="103">
        <v>43836</v>
      </c>
      <c r="C1747" s="104" t="s">
        <v>4600</v>
      </c>
      <c r="D1747" s="105" t="s">
        <v>4601</v>
      </c>
      <c r="E1747" s="106" t="s">
        <v>4349</v>
      </c>
      <c r="F1747" s="107" t="s">
        <v>4350</v>
      </c>
      <c r="G1747" s="106"/>
      <c r="H1747" s="106"/>
      <c r="I1747" s="108">
        <v>44469</v>
      </c>
      <c r="J1747" s="102">
        <v>72</v>
      </c>
      <c r="K1747" s="109">
        <v>1</v>
      </c>
    </row>
    <row r="1748" spans="1:11" x14ac:dyDescent="0.25">
      <c r="A1748" s="102">
        <v>1751</v>
      </c>
      <c r="B1748" s="103">
        <v>43836</v>
      </c>
      <c r="C1748" s="104" t="s">
        <v>4600</v>
      </c>
      <c r="D1748" s="105" t="s">
        <v>4601</v>
      </c>
      <c r="E1748" s="106" t="s">
        <v>4353</v>
      </c>
      <c r="F1748" s="107" t="s">
        <v>4354</v>
      </c>
      <c r="G1748" s="106"/>
      <c r="H1748" s="106"/>
      <c r="I1748" s="108">
        <v>44226</v>
      </c>
      <c r="J1748" s="102">
        <v>16</v>
      </c>
      <c r="K1748" s="109">
        <v>11</v>
      </c>
    </row>
    <row r="1749" spans="1:11" x14ac:dyDescent="0.25">
      <c r="A1749" s="102">
        <v>1752</v>
      </c>
      <c r="B1749" s="103">
        <v>43836</v>
      </c>
      <c r="C1749" s="104" t="s">
        <v>4600</v>
      </c>
      <c r="D1749" s="105" t="s">
        <v>4601</v>
      </c>
      <c r="E1749" s="106" t="s">
        <v>4353</v>
      </c>
      <c r="F1749" s="107" t="s">
        <v>4354</v>
      </c>
      <c r="G1749" s="106"/>
      <c r="H1749" s="106"/>
      <c r="I1749" s="108">
        <v>44226</v>
      </c>
      <c r="J1749" s="102">
        <v>0.53</v>
      </c>
      <c r="K1749" s="109">
        <v>11</v>
      </c>
    </row>
    <row r="1750" spans="1:11" x14ac:dyDescent="0.25">
      <c r="A1750" s="102">
        <v>1753</v>
      </c>
      <c r="B1750" s="103">
        <v>43836</v>
      </c>
      <c r="C1750" s="104" t="s">
        <v>4600</v>
      </c>
      <c r="D1750" s="105" t="s">
        <v>4601</v>
      </c>
      <c r="E1750" s="106" t="s">
        <v>4355</v>
      </c>
      <c r="F1750" s="107" t="s">
        <v>4356</v>
      </c>
      <c r="G1750" s="106"/>
      <c r="H1750" s="106"/>
      <c r="I1750" s="108">
        <v>44439</v>
      </c>
      <c r="J1750" s="102">
        <v>6</v>
      </c>
      <c r="K1750" s="109">
        <v>9</v>
      </c>
    </row>
    <row r="1751" spans="1:11" x14ac:dyDescent="0.25">
      <c r="A1751" s="102">
        <v>1754</v>
      </c>
      <c r="B1751" s="103">
        <v>43836</v>
      </c>
      <c r="C1751" s="104" t="s">
        <v>4600</v>
      </c>
      <c r="D1751" s="105" t="s">
        <v>4601</v>
      </c>
      <c r="E1751" s="106" t="s">
        <v>4359</v>
      </c>
      <c r="F1751" s="107" t="s">
        <v>4360</v>
      </c>
      <c r="G1751" s="106"/>
      <c r="H1751" s="106"/>
      <c r="I1751" s="108">
        <v>44438</v>
      </c>
      <c r="J1751" s="102">
        <v>18</v>
      </c>
      <c r="K1751" s="109">
        <v>1</v>
      </c>
    </row>
    <row r="1752" spans="1:11" x14ac:dyDescent="0.25">
      <c r="A1752" s="102">
        <v>1755</v>
      </c>
      <c r="B1752" s="103">
        <v>43836</v>
      </c>
      <c r="C1752" s="104" t="s">
        <v>4600</v>
      </c>
      <c r="D1752" s="105" t="s">
        <v>4601</v>
      </c>
      <c r="E1752" s="106" t="s">
        <v>4359</v>
      </c>
      <c r="F1752" s="107" t="s">
        <v>4360</v>
      </c>
      <c r="G1752" s="106"/>
      <c r="H1752" s="106"/>
      <c r="I1752" s="108">
        <v>44438</v>
      </c>
      <c r="J1752" s="102">
        <v>20</v>
      </c>
      <c r="K1752" s="109">
        <v>0.69</v>
      </c>
    </row>
    <row r="1753" spans="1:11" x14ac:dyDescent="0.25">
      <c r="A1753" s="102">
        <v>1756</v>
      </c>
      <c r="B1753" s="103">
        <v>43836</v>
      </c>
      <c r="C1753" s="104" t="s">
        <v>4600</v>
      </c>
      <c r="D1753" s="105" t="s">
        <v>4601</v>
      </c>
      <c r="E1753" s="106" t="s">
        <v>4363</v>
      </c>
      <c r="F1753" s="107" t="s">
        <v>4364</v>
      </c>
      <c r="G1753" s="106"/>
      <c r="H1753" s="106"/>
      <c r="I1753" s="108">
        <v>44491</v>
      </c>
      <c r="J1753" s="102">
        <v>8</v>
      </c>
      <c r="K1753" s="109">
        <v>1.19</v>
      </c>
    </row>
    <row r="1754" spans="1:11" x14ac:dyDescent="0.25">
      <c r="A1754" s="102">
        <v>1757</v>
      </c>
      <c r="B1754" s="103">
        <v>43836</v>
      </c>
      <c r="C1754" s="104" t="s">
        <v>4600</v>
      </c>
      <c r="D1754" s="105" t="s">
        <v>4601</v>
      </c>
      <c r="E1754" s="106" t="s">
        <v>4373</v>
      </c>
      <c r="F1754" s="107" t="s">
        <v>4374</v>
      </c>
      <c r="G1754" s="106"/>
      <c r="H1754" s="106"/>
      <c r="I1754" s="108">
        <v>44043</v>
      </c>
      <c r="J1754" s="102">
        <v>32</v>
      </c>
      <c r="K1754" s="109">
        <v>17</v>
      </c>
    </row>
    <row r="1755" spans="1:11" x14ac:dyDescent="0.25">
      <c r="A1755" s="102">
        <v>1758</v>
      </c>
      <c r="B1755" s="103">
        <v>43836</v>
      </c>
      <c r="C1755" s="104" t="s">
        <v>4600</v>
      </c>
      <c r="D1755" s="105" t="s">
        <v>4601</v>
      </c>
      <c r="E1755" s="106" t="s">
        <v>4373</v>
      </c>
      <c r="F1755" s="107" t="s">
        <v>4374</v>
      </c>
      <c r="G1755" s="106"/>
      <c r="H1755" s="106"/>
      <c r="I1755" s="108">
        <v>44439</v>
      </c>
      <c r="J1755" s="102">
        <v>45</v>
      </c>
      <c r="K1755" s="109">
        <v>17</v>
      </c>
    </row>
    <row r="1756" spans="1:11" x14ac:dyDescent="0.25">
      <c r="A1756" s="102">
        <v>1759</v>
      </c>
      <c r="B1756" s="103">
        <v>43836</v>
      </c>
      <c r="C1756" s="104" t="s">
        <v>4600</v>
      </c>
      <c r="D1756" s="105" t="s">
        <v>4601</v>
      </c>
      <c r="E1756" s="106" t="s">
        <v>4373</v>
      </c>
      <c r="F1756" s="107" t="s">
        <v>4374</v>
      </c>
      <c r="G1756" s="106"/>
      <c r="H1756" s="106"/>
      <c r="I1756" s="108">
        <v>44438</v>
      </c>
      <c r="J1756" s="102">
        <v>1.1499999999999999</v>
      </c>
      <c r="K1756" s="109">
        <v>0.89</v>
      </c>
    </row>
    <row r="1757" spans="1:11" x14ac:dyDescent="0.25">
      <c r="A1757" s="102">
        <v>1760</v>
      </c>
      <c r="B1757" s="103">
        <v>43836</v>
      </c>
      <c r="C1757" s="104" t="s">
        <v>4600</v>
      </c>
      <c r="D1757" s="105" t="s">
        <v>4601</v>
      </c>
      <c r="E1757" s="106" t="s">
        <v>4375</v>
      </c>
      <c r="F1757" s="107" t="s">
        <v>4376</v>
      </c>
      <c r="G1757" s="106"/>
      <c r="H1757" s="106"/>
      <c r="I1757" s="108">
        <v>44499</v>
      </c>
      <c r="J1757" s="102">
        <v>19</v>
      </c>
      <c r="K1757" s="109">
        <v>2.78</v>
      </c>
    </row>
    <row r="1758" spans="1:11" x14ac:dyDescent="0.25">
      <c r="A1758" s="102">
        <v>1761</v>
      </c>
      <c r="B1758" s="103">
        <v>43836</v>
      </c>
      <c r="C1758" s="104" t="s">
        <v>4600</v>
      </c>
      <c r="D1758" s="105" t="s">
        <v>4601</v>
      </c>
      <c r="E1758" s="106" t="s">
        <v>4375</v>
      </c>
      <c r="F1758" s="107" t="s">
        <v>4376</v>
      </c>
      <c r="G1758" s="106"/>
      <c r="H1758" s="106"/>
      <c r="I1758" s="108">
        <v>44500</v>
      </c>
      <c r="J1758" s="102">
        <v>48</v>
      </c>
      <c r="K1758" s="109">
        <v>2.78</v>
      </c>
    </row>
    <row r="1759" spans="1:11" x14ac:dyDescent="0.25">
      <c r="A1759" s="102">
        <v>1762</v>
      </c>
      <c r="B1759" s="103">
        <v>43836</v>
      </c>
      <c r="C1759" s="104" t="s">
        <v>4600</v>
      </c>
      <c r="D1759" s="105" t="s">
        <v>4601</v>
      </c>
      <c r="E1759" s="106" t="s">
        <v>4377</v>
      </c>
      <c r="F1759" s="107" t="s">
        <v>4378</v>
      </c>
      <c r="G1759" s="106"/>
      <c r="H1759" s="106"/>
      <c r="I1759" s="108">
        <v>44530</v>
      </c>
      <c r="J1759" s="102">
        <v>24</v>
      </c>
      <c r="K1759" s="109">
        <v>11</v>
      </c>
    </row>
    <row r="1760" spans="1:11" x14ac:dyDescent="0.25">
      <c r="A1760" s="102">
        <v>1763</v>
      </c>
      <c r="B1760" s="103">
        <v>43836</v>
      </c>
      <c r="C1760" s="104" t="s">
        <v>4600</v>
      </c>
      <c r="D1760" s="105" t="s">
        <v>4601</v>
      </c>
      <c r="E1760" s="106" t="s">
        <v>4377</v>
      </c>
      <c r="F1760" s="107" t="s">
        <v>4378</v>
      </c>
      <c r="G1760" s="106"/>
      <c r="H1760" s="106"/>
      <c r="I1760" s="108">
        <v>44530</v>
      </c>
      <c r="J1760" s="102">
        <v>17</v>
      </c>
      <c r="K1760" s="109">
        <v>0.85</v>
      </c>
    </row>
    <row r="1761" spans="1:11" x14ac:dyDescent="0.25">
      <c r="A1761" s="102">
        <v>1764</v>
      </c>
      <c r="B1761" s="103">
        <v>43836</v>
      </c>
      <c r="C1761" s="104" t="s">
        <v>4600</v>
      </c>
      <c r="D1761" s="105" t="s">
        <v>4601</v>
      </c>
      <c r="E1761" s="106" t="s">
        <v>4377</v>
      </c>
      <c r="F1761" s="107" t="s">
        <v>4378</v>
      </c>
      <c r="G1761" s="106"/>
      <c r="H1761" s="106"/>
      <c r="I1761" s="108">
        <v>44530</v>
      </c>
      <c r="J1761" s="102">
        <v>0.47</v>
      </c>
      <c r="K1761" s="109">
        <v>0.85</v>
      </c>
    </row>
    <row r="1762" spans="1:11" x14ac:dyDescent="0.25">
      <c r="A1762" s="102">
        <v>1765</v>
      </c>
      <c r="B1762" s="103">
        <v>43836</v>
      </c>
      <c r="C1762" s="104" t="s">
        <v>4600</v>
      </c>
      <c r="D1762" s="105" t="s">
        <v>4601</v>
      </c>
      <c r="E1762" s="106" t="s">
        <v>4379</v>
      </c>
      <c r="F1762" s="107" t="s">
        <v>4380</v>
      </c>
      <c r="G1762" s="106"/>
      <c r="H1762" s="106"/>
      <c r="I1762" s="108">
        <v>44439</v>
      </c>
      <c r="J1762" s="102">
        <v>40</v>
      </c>
      <c r="K1762" s="109">
        <v>22</v>
      </c>
    </row>
    <row r="1763" spans="1:11" x14ac:dyDescent="0.25">
      <c r="A1763" s="102">
        <v>1766</v>
      </c>
      <c r="B1763" s="103">
        <v>43836</v>
      </c>
      <c r="C1763" s="104" t="s">
        <v>4600</v>
      </c>
      <c r="D1763" s="105" t="s">
        <v>4601</v>
      </c>
      <c r="E1763" s="106" t="s">
        <v>4379</v>
      </c>
      <c r="F1763" s="107" t="s">
        <v>4380</v>
      </c>
      <c r="G1763" s="106"/>
      <c r="H1763" s="106"/>
      <c r="I1763" s="108">
        <v>44438</v>
      </c>
      <c r="J1763" s="102">
        <v>10</v>
      </c>
      <c r="K1763" s="109">
        <v>0</v>
      </c>
    </row>
    <row r="1764" spans="1:11" x14ac:dyDescent="0.25">
      <c r="A1764" s="102">
        <v>1767</v>
      </c>
      <c r="B1764" s="103">
        <v>43836</v>
      </c>
      <c r="C1764" s="104" t="s">
        <v>4600</v>
      </c>
      <c r="D1764" s="105" t="s">
        <v>4601</v>
      </c>
      <c r="E1764" s="106" t="s">
        <v>4379</v>
      </c>
      <c r="F1764" s="107" t="s">
        <v>4380</v>
      </c>
      <c r="G1764" s="106"/>
      <c r="H1764" s="106"/>
      <c r="I1764" s="108">
        <v>44438</v>
      </c>
      <c r="J1764" s="102">
        <v>0.47</v>
      </c>
      <c r="K1764" s="109">
        <v>1</v>
      </c>
    </row>
    <row r="1765" spans="1:11" x14ac:dyDescent="0.25">
      <c r="A1765" s="102">
        <v>1768</v>
      </c>
      <c r="B1765" s="103">
        <v>43836</v>
      </c>
      <c r="C1765" s="104" t="s">
        <v>4600</v>
      </c>
      <c r="D1765" s="105" t="s">
        <v>4601</v>
      </c>
      <c r="E1765" s="106" t="s">
        <v>4381</v>
      </c>
      <c r="F1765" s="107" t="s">
        <v>4382</v>
      </c>
      <c r="G1765" s="106"/>
      <c r="H1765" s="106"/>
      <c r="I1765" s="108">
        <v>44561</v>
      </c>
      <c r="J1765" s="102">
        <v>24</v>
      </c>
      <c r="K1765" s="109">
        <v>23</v>
      </c>
    </row>
    <row r="1766" spans="1:11" x14ac:dyDescent="0.25">
      <c r="A1766" s="102">
        <v>1769</v>
      </c>
      <c r="B1766" s="103">
        <v>43836</v>
      </c>
      <c r="C1766" s="104" t="s">
        <v>4600</v>
      </c>
      <c r="D1766" s="105" t="s">
        <v>4601</v>
      </c>
      <c r="E1766" s="106" t="s">
        <v>4381</v>
      </c>
      <c r="F1766" s="107" t="s">
        <v>4382</v>
      </c>
      <c r="G1766" s="106"/>
      <c r="H1766" s="106"/>
      <c r="I1766" s="108">
        <v>44560</v>
      </c>
      <c r="J1766" s="102">
        <v>16</v>
      </c>
      <c r="K1766" s="109">
        <v>3.19</v>
      </c>
    </row>
    <row r="1767" spans="1:11" x14ac:dyDescent="0.25">
      <c r="A1767" s="102">
        <v>1770</v>
      </c>
      <c r="B1767" s="103">
        <v>43836</v>
      </c>
      <c r="C1767" s="104" t="s">
        <v>4600</v>
      </c>
      <c r="D1767" s="105" t="s">
        <v>4601</v>
      </c>
      <c r="E1767" s="106" t="s">
        <v>4383</v>
      </c>
      <c r="F1767" s="107" t="s">
        <v>4384</v>
      </c>
      <c r="G1767" s="106"/>
      <c r="H1767" s="106"/>
      <c r="I1767" s="108">
        <v>44346</v>
      </c>
      <c r="J1767" s="102">
        <v>24</v>
      </c>
      <c r="K1767" s="109">
        <v>11</v>
      </c>
    </row>
    <row r="1768" spans="1:11" x14ac:dyDescent="0.25">
      <c r="A1768" s="102">
        <v>1771</v>
      </c>
      <c r="B1768" s="103">
        <v>43836</v>
      </c>
      <c r="C1768" s="104" t="s">
        <v>4600</v>
      </c>
      <c r="D1768" s="105" t="s">
        <v>4601</v>
      </c>
      <c r="E1768" s="106" t="s">
        <v>4383</v>
      </c>
      <c r="F1768" s="107" t="s">
        <v>4384</v>
      </c>
      <c r="G1768" s="106"/>
      <c r="H1768" s="106"/>
      <c r="I1768" s="108">
        <v>44469</v>
      </c>
      <c r="J1768" s="102">
        <v>72</v>
      </c>
      <c r="K1768" s="109">
        <v>1</v>
      </c>
    </row>
    <row r="1769" spans="1:11" x14ac:dyDescent="0.25">
      <c r="A1769" s="102">
        <v>1772</v>
      </c>
      <c r="B1769" s="103">
        <v>43836</v>
      </c>
      <c r="C1769" s="104" t="s">
        <v>4600</v>
      </c>
      <c r="D1769" s="105" t="s">
        <v>4601</v>
      </c>
      <c r="E1769" s="106" t="s">
        <v>4385</v>
      </c>
      <c r="F1769" s="107" t="s">
        <v>4619</v>
      </c>
      <c r="G1769" s="106"/>
      <c r="H1769" s="106"/>
      <c r="I1769" s="108">
        <v>44560</v>
      </c>
      <c r="J1769" s="102">
        <v>44</v>
      </c>
      <c r="K1769" s="109">
        <v>1.39</v>
      </c>
    </row>
    <row r="1770" spans="1:11" x14ac:dyDescent="0.25">
      <c r="A1770" s="102">
        <v>1773</v>
      </c>
      <c r="B1770" s="103">
        <v>43836</v>
      </c>
      <c r="C1770" s="104" t="s">
        <v>4600</v>
      </c>
      <c r="D1770" s="105" t="s">
        <v>4601</v>
      </c>
      <c r="E1770" s="106" t="s">
        <v>4385</v>
      </c>
      <c r="F1770" s="107" t="s">
        <v>4619</v>
      </c>
      <c r="G1770" s="106"/>
      <c r="H1770" s="106"/>
      <c r="I1770" s="108">
        <v>44560</v>
      </c>
      <c r="J1770" s="102">
        <v>0.53</v>
      </c>
      <c r="K1770" s="109">
        <v>1.39</v>
      </c>
    </row>
    <row r="1771" spans="1:11" x14ac:dyDescent="0.25">
      <c r="A1771" s="102">
        <v>1774</v>
      </c>
      <c r="B1771" s="103">
        <v>43836</v>
      </c>
      <c r="C1771" s="104" t="s">
        <v>4600</v>
      </c>
      <c r="D1771" s="105" t="s">
        <v>4601</v>
      </c>
      <c r="E1771" s="106" t="s">
        <v>4385</v>
      </c>
      <c r="F1771" s="107" t="s">
        <v>4619</v>
      </c>
      <c r="G1771" s="106"/>
      <c r="H1771" s="106"/>
      <c r="I1771" s="108">
        <v>44530</v>
      </c>
      <c r="J1771" s="102">
        <v>40</v>
      </c>
      <c r="K1771" s="109">
        <v>1.39</v>
      </c>
    </row>
    <row r="1772" spans="1:11" x14ac:dyDescent="0.25">
      <c r="A1772" s="102">
        <v>1775</v>
      </c>
      <c r="B1772" s="103">
        <v>43836</v>
      </c>
      <c r="C1772" s="104" t="s">
        <v>4600</v>
      </c>
      <c r="D1772" s="105" t="s">
        <v>4601</v>
      </c>
      <c r="E1772" s="106" t="s">
        <v>4387</v>
      </c>
      <c r="F1772" s="107" t="s">
        <v>4388</v>
      </c>
      <c r="G1772" s="106"/>
      <c r="H1772" s="106"/>
      <c r="I1772" s="108">
        <v>44561</v>
      </c>
      <c r="J1772" s="102">
        <v>54</v>
      </c>
      <c r="K1772" s="109">
        <v>20</v>
      </c>
    </row>
    <row r="1773" spans="1:11" x14ac:dyDescent="0.25">
      <c r="A1773" s="102">
        <v>1776</v>
      </c>
      <c r="B1773" s="103">
        <v>43836</v>
      </c>
      <c r="C1773" s="104" t="s">
        <v>4600</v>
      </c>
      <c r="D1773" s="105" t="s">
        <v>4601</v>
      </c>
      <c r="E1773" s="106" t="s">
        <v>4387</v>
      </c>
      <c r="F1773" s="107" t="s">
        <v>4388</v>
      </c>
      <c r="G1773" s="106"/>
      <c r="H1773" s="106"/>
      <c r="I1773" s="108">
        <v>44469</v>
      </c>
      <c r="J1773" s="102">
        <v>38</v>
      </c>
      <c r="K1773" s="109">
        <v>1</v>
      </c>
    </row>
    <row r="1774" spans="1:11" x14ac:dyDescent="0.25">
      <c r="A1774" s="102">
        <v>1777</v>
      </c>
      <c r="B1774" s="103">
        <v>43836</v>
      </c>
      <c r="C1774" s="104" t="s">
        <v>4600</v>
      </c>
      <c r="D1774" s="105" t="s">
        <v>4601</v>
      </c>
      <c r="E1774" s="106" t="s">
        <v>4387</v>
      </c>
      <c r="F1774" s="107" t="s">
        <v>4388</v>
      </c>
      <c r="G1774" s="106"/>
      <c r="H1774" s="106"/>
      <c r="I1774" s="108">
        <v>44561</v>
      </c>
      <c r="J1774" s="102">
        <v>54</v>
      </c>
      <c r="K1774" s="109">
        <v>1.39</v>
      </c>
    </row>
    <row r="1775" spans="1:11" x14ac:dyDescent="0.25">
      <c r="A1775" s="102">
        <v>1778</v>
      </c>
      <c r="B1775" s="103">
        <v>43836</v>
      </c>
      <c r="C1775" s="104" t="s">
        <v>4600</v>
      </c>
      <c r="D1775" s="105" t="s">
        <v>4601</v>
      </c>
      <c r="E1775" s="106" t="s">
        <v>4389</v>
      </c>
      <c r="F1775" s="107" t="s">
        <v>4390</v>
      </c>
      <c r="G1775" s="106"/>
      <c r="H1775" s="106"/>
      <c r="I1775" s="108">
        <v>44560</v>
      </c>
      <c r="J1775" s="102">
        <v>48</v>
      </c>
      <c r="K1775" s="109">
        <v>1</v>
      </c>
    </row>
    <row r="1776" spans="1:11" x14ac:dyDescent="0.25">
      <c r="A1776" s="102">
        <v>1779</v>
      </c>
      <c r="B1776" s="103">
        <v>43836</v>
      </c>
      <c r="C1776" s="104" t="s">
        <v>4600</v>
      </c>
      <c r="D1776" s="105" t="s">
        <v>4601</v>
      </c>
      <c r="E1776" s="106" t="s">
        <v>4389</v>
      </c>
      <c r="F1776" s="107" t="s">
        <v>4390</v>
      </c>
      <c r="G1776" s="106"/>
      <c r="H1776" s="106"/>
      <c r="I1776" s="108">
        <v>44560</v>
      </c>
      <c r="J1776" s="102">
        <v>0.8</v>
      </c>
      <c r="K1776" s="109">
        <v>1</v>
      </c>
    </row>
    <row r="1777" spans="1:11" x14ac:dyDescent="0.25">
      <c r="A1777" s="102">
        <v>1780</v>
      </c>
      <c r="B1777" s="103">
        <v>43836</v>
      </c>
      <c r="C1777" s="104" t="s">
        <v>4600</v>
      </c>
      <c r="D1777" s="105" t="s">
        <v>4601</v>
      </c>
      <c r="E1777" s="106" t="s">
        <v>4389</v>
      </c>
      <c r="F1777" s="107" t="s">
        <v>4390</v>
      </c>
      <c r="G1777" s="106"/>
      <c r="H1777" s="106"/>
      <c r="I1777" s="108">
        <v>44561</v>
      </c>
      <c r="J1777" s="102">
        <v>18</v>
      </c>
      <c r="K1777" s="109">
        <v>1</v>
      </c>
    </row>
    <row r="1778" spans="1:11" x14ac:dyDescent="0.25">
      <c r="A1778" s="102">
        <v>1781</v>
      </c>
      <c r="B1778" s="103">
        <v>43836</v>
      </c>
      <c r="C1778" s="104" t="s">
        <v>4600</v>
      </c>
      <c r="D1778" s="105" t="s">
        <v>4601</v>
      </c>
      <c r="E1778" s="106" t="s">
        <v>4391</v>
      </c>
      <c r="F1778" s="107" t="s">
        <v>4392</v>
      </c>
      <c r="G1778" s="106"/>
      <c r="H1778" s="106"/>
      <c r="I1778" s="108">
        <v>44499</v>
      </c>
      <c r="J1778" s="102">
        <v>44</v>
      </c>
      <c r="K1778" s="109">
        <v>2.78</v>
      </c>
    </row>
    <row r="1779" spans="1:11" x14ac:dyDescent="0.25">
      <c r="A1779" s="102">
        <v>1782</v>
      </c>
      <c r="B1779" s="103">
        <v>43836</v>
      </c>
      <c r="C1779" s="104" t="s">
        <v>4600</v>
      </c>
      <c r="D1779" s="105" t="s">
        <v>4601</v>
      </c>
      <c r="E1779" s="106" t="s">
        <v>4391</v>
      </c>
      <c r="F1779" s="107" t="s">
        <v>4392</v>
      </c>
      <c r="G1779" s="106"/>
      <c r="H1779" s="106"/>
      <c r="I1779" s="108">
        <v>44561</v>
      </c>
      <c r="J1779" s="102">
        <v>48</v>
      </c>
      <c r="K1779" s="109">
        <v>1</v>
      </c>
    </row>
    <row r="1780" spans="1:11" x14ac:dyDescent="0.25">
      <c r="A1780" s="102">
        <v>1783</v>
      </c>
      <c r="B1780" s="103">
        <v>43836</v>
      </c>
      <c r="C1780" s="104" t="s">
        <v>4600</v>
      </c>
      <c r="D1780" s="105" t="s">
        <v>4601</v>
      </c>
      <c r="E1780" s="106" t="s">
        <v>4391</v>
      </c>
      <c r="F1780" s="107" t="s">
        <v>4392</v>
      </c>
      <c r="G1780" s="106"/>
      <c r="H1780" s="106"/>
      <c r="I1780" s="108">
        <v>44561</v>
      </c>
      <c r="J1780" s="102">
        <v>28</v>
      </c>
      <c r="K1780" s="109">
        <v>1</v>
      </c>
    </row>
    <row r="1781" spans="1:11" x14ac:dyDescent="0.25">
      <c r="A1781" s="102">
        <v>1784</v>
      </c>
      <c r="B1781" s="103">
        <v>43836</v>
      </c>
      <c r="C1781" s="104" t="s">
        <v>4600</v>
      </c>
      <c r="D1781" s="105" t="s">
        <v>4601</v>
      </c>
      <c r="E1781" s="106" t="s">
        <v>4393</v>
      </c>
      <c r="F1781" s="107" t="s">
        <v>4394</v>
      </c>
      <c r="G1781" s="106"/>
      <c r="H1781" s="106"/>
      <c r="I1781" s="108">
        <v>44469</v>
      </c>
      <c r="J1781" s="102">
        <v>60</v>
      </c>
      <c r="K1781" s="109">
        <v>11</v>
      </c>
    </row>
    <row r="1782" spans="1:11" x14ac:dyDescent="0.25">
      <c r="A1782" s="102">
        <v>1785</v>
      </c>
      <c r="B1782" s="103">
        <v>43836</v>
      </c>
      <c r="C1782" s="104" t="s">
        <v>4600</v>
      </c>
      <c r="D1782" s="105" t="s">
        <v>4601</v>
      </c>
      <c r="E1782" s="106" t="s">
        <v>4393</v>
      </c>
      <c r="F1782" s="107" t="s">
        <v>4394</v>
      </c>
      <c r="G1782" s="106"/>
      <c r="H1782" s="106"/>
      <c r="I1782" s="108">
        <v>44165</v>
      </c>
      <c r="J1782" s="102">
        <v>45</v>
      </c>
      <c r="K1782" s="109">
        <v>11</v>
      </c>
    </row>
    <row r="1783" spans="1:11" x14ac:dyDescent="0.25">
      <c r="A1783" s="102">
        <v>1786</v>
      </c>
      <c r="B1783" s="103">
        <v>43836</v>
      </c>
      <c r="C1783" s="104" t="s">
        <v>4600</v>
      </c>
      <c r="D1783" s="105" t="s">
        <v>4601</v>
      </c>
      <c r="E1783" s="106" t="s">
        <v>4393</v>
      </c>
      <c r="F1783" s="107" t="s">
        <v>4394</v>
      </c>
      <c r="G1783" s="106"/>
      <c r="H1783" s="106"/>
      <c r="I1783" s="108">
        <v>44195</v>
      </c>
      <c r="J1783" s="102">
        <v>21</v>
      </c>
      <c r="K1783" s="109">
        <v>11</v>
      </c>
    </row>
    <row r="1784" spans="1:11" x14ac:dyDescent="0.25">
      <c r="A1784" s="102">
        <v>1787</v>
      </c>
      <c r="B1784" s="103">
        <v>43836</v>
      </c>
      <c r="C1784" s="104" t="s">
        <v>4600</v>
      </c>
      <c r="D1784" s="105" t="s">
        <v>4601</v>
      </c>
      <c r="E1784" s="106" t="s">
        <v>4393</v>
      </c>
      <c r="F1784" s="107" t="s">
        <v>4394</v>
      </c>
      <c r="G1784" s="106"/>
      <c r="H1784" s="106"/>
      <c r="I1784" s="108">
        <v>44195</v>
      </c>
      <c r="J1784" s="102">
        <v>1.27</v>
      </c>
      <c r="K1784" s="109">
        <v>11</v>
      </c>
    </row>
    <row r="1785" spans="1:11" x14ac:dyDescent="0.25">
      <c r="A1785" s="102">
        <v>1788</v>
      </c>
      <c r="B1785" s="103">
        <v>43836</v>
      </c>
      <c r="C1785" s="104" t="s">
        <v>4600</v>
      </c>
      <c r="D1785" s="105" t="s">
        <v>4601</v>
      </c>
      <c r="E1785" s="106" t="s">
        <v>4395</v>
      </c>
      <c r="F1785" s="107" t="s">
        <v>4396</v>
      </c>
      <c r="G1785" s="106"/>
      <c r="H1785" s="106"/>
      <c r="I1785" s="108">
        <v>44347</v>
      </c>
      <c r="J1785" s="102">
        <v>33</v>
      </c>
      <c r="K1785" s="109">
        <v>20</v>
      </c>
    </row>
    <row r="1786" spans="1:11" x14ac:dyDescent="0.25">
      <c r="A1786" s="102">
        <v>1789</v>
      </c>
      <c r="B1786" s="103">
        <v>43836</v>
      </c>
      <c r="C1786" s="104" t="s">
        <v>4600</v>
      </c>
      <c r="D1786" s="105" t="s">
        <v>4601</v>
      </c>
      <c r="E1786" s="106" t="s">
        <v>4397</v>
      </c>
      <c r="F1786" s="107" t="s">
        <v>4398</v>
      </c>
      <c r="G1786" s="106"/>
      <c r="H1786" s="106"/>
      <c r="I1786" s="108">
        <v>44134</v>
      </c>
      <c r="J1786" s="102">
        <v>15</v>
      </c>
      <c r="K1786" s="109">
        <v>0</v>
      </c>
    </row>
    <row r="1787" spans="1:11" x14ac:dyDescent="0.25">
      <c r="A1787" s="102">
        <v>1790</v>
      </c>
      <c r="B1787" s="103">
        <v>43836</v>
      </c>
      <c r="C1787" s="104" t="s">
        <v>4600</v>
      </c>
      <c r="D1787" s="105" t="s">
        <v>4601</v>
      </c>
      <c r="E1787" s="106" t="s">
        <v>4399</v>
      </c>
      <c r="F1787" s="107" t="s">
        <v>4400</v>
      </c>
      <c r="G1787" s="106"/>
      <c r="H1787" s="106"/>
      <c r="I1787" s="108">
        <v>44439</v>
      </c>
      <c r="J1787" s="102">
        <v>13</v>
      </c>
      <c r="K1787" s="109">
        <v>15</v>
      </c>
    </row>
    <row r="1788" spans="1:11" x14ac:dyDescent="0.25">
      <c r="A1788" s="102">
        <v>1791</v>
      </c>
      <c r="B1788" s="103">
        <v>43836</v>
      </c>
      <c r="C1788" s="104" t="s">
        <v>4600</v>
      </c>
      <c r="D1788" s="105" t="s">
        <v>4601</v>
      </c>
      <c r="E1788" s="106" t="s">
        <v>4399</v>
      </c>
      <c r="F1788" s="107" t="s">
        <v>4400</v>
      </c>
      <c r="G1788" s="106"/>
      <c r="H1788" s="106"/>
      <c r="I1788" s="108">
        <v>44438</v>
      </c>
      <c r="J1788" s="102">
        <v>13</v>
      </c>
      <c r="K1788" s="109">
        <v>1</v>
      </c>
    </row>
    <row r="1789" spans="1:11" x14ac:dyDescent="0.25">
      <c r="A1789" s="102">
        <v>1792</v>
      </c>
      <c r="B1789" s="103">
        <v>43836</v>
      </c>
      <c r="C1789" s="104" t="s">
        <v>4600</v>
      </c>
      <c r="D1789" s="105" t="s">
        <v>4601</v>
      </c>
      <c r="E1789" s="106" t="s">
        <v>4401</v>
      </c>
      <c r="F1789" s="107" t="s">
        <v>4402</v>
      </c>
      <c r="G1789" s="106"/>
      <c r="H1789" s="106"/>
      <c r="I1789" s="108">
        <v>44530</v>
      </c>
      <c r="J1789" s="102">
        <v>421</v>
      </c>
      <c r="K1789" s="109">
        <v>15</v>
      </c>
    </row>
    <row r="1790" spans="1:11" x14ac:dyDescent="0.25">
      <c r="A1790" s="102">
        <v>1793</v>
      </c>
      <c r="B1790" s="103">
        <v>43836</v>
      </c>
      <c r="C1790" s="104" t="s">
        <v>4600</v>
      </c>
      <c r="D1790" s="105" t="s">
        <v>4601</v>
      </c>
      <c r="E1790" s="106" t="s">
        <v>4401</v>
      </c>
      <c r="F1790" s="107" t="s">
        <v>4402</v>
      </c>
      <c r="G1790" s="106"/>
      <c r="H1790" s="106"/>
      <c r="I1790" s="108">
        <v>44530</v>
      </c>
      <c r="J1790" s="102">
        <v>12</v>
      </c>
      <c r="K1790" s="109">
        <v>0</v>
      </c>
    </row>
    <row r="1791" spans="1:11" x14ac:dyDescent="0.25">
      <c r="A1791" s="102">
        <v>1794</v>
      </c>
      <c r="B1791" s="103">
        <v>43836</v>
      </c>
      <c r="C1791" s="104" t="s">
        <v>4600</v>
      </c>
      <c r="D1791" s="105" t="s">
        <v>4601</v>
      </c>
      <c r="E1791" s="106" t="s">
        <v>4401</v>
      </c>
      <c r="F1791" s="107" t="s">
        <v>4402</v>
      </c>
      <c r="G1791" s="106"/>
      <c r="H1791" s="106"/>
      <c r="I1791" s="108">
        <v>44530</v>
      </c>
      <c r="J1791" s="102">
        <v>0.25</v>
      </c>
      <c r="K1791" s="109">
        <v>0</v>
      </c>
    </row>
    <row r="1792" spans="1:11" x14ac:dyDescent="0.25">
      <c r="A1792" s="102">
        <v>1795</v>
      </c>
      <c r="B1792" s="103">
        <v>43836</v>
      </c>
      <c r="C1792" s="104" t="s">
        <v>4600</v>
      </c>
      <c r="D1792" s="105" t="s">
        <v>4601</v>
      </c>
      <c r="E1792" s="106" t="s">
        <v>4401</v>
      </c>
      <c r="F1792" s="107" t="s">
        <v>4402</v>
      </c>
      <c r="G1792" s="106"/>
      <c r="H1792" s="106"/>
      <c r="I1792" s="108">
        <v>44439</v>
      </c>
      <c r="J1792" s="102">
        <v>16</v>
      </c>
      <c r="K1792" s="109">
        <v>0</v>
      </c>
    </row>
    <row r="1793" spans="1:11" x14ac:dyDescent="0.25">
      <c r="A1793" s="102">
        <v>1796</v>
      </c>
      <c r="B1793" s="103">
        <v>43836</v>
      </c>
      <c r="C1793" s="104" t="s">
        <v>4600</v>
      </c>
      <c r="D1793" s="105" t="s">
        <v>4601</v>
      </c>
      <c r="E1793" s="106" t="s">
        <v>4403</v>
      </c>
      <c r="F1793" s="107" t="s">
        <v>4404</v>
      </c>
      <c r="G1793" s="106"/>
      <c r="H1793" s="106"/>
      <c r="I1793" s="108">
        <v>44073</v>
      </c>
      <c r="J1793" s="102">
        <v>19</v>
      </c>
      <c r="K1793" s="109">
        <v>0</v>
      </c>
    </row>
    <row r="1794" spans="1:11" x14ac:dyDescent="0.25">
      <c r="A1794" s="102">
        <v>1797</v>
      </c>
      <c r="B1794" s="103">
        <v>43836</v>
      </c>
      <c r="C1794" s="104" t="s">
        <v>4600</v>
      </c>
      <c r="D1794" s="105" t="s">
        <v>4601</v>
      </c>
      <c r="E1794" s="106" t="s">
        <v>4405</v>
      </c>
      <c r="F1794" s="107" t="s">
        <v>4406</v>
      </c>
      <c r="G1794" s="106"/>
      <c r="H1794" s="106"/>
      <c r="I1794" s="108">
        <v>44561</v>
      </c>
      <c r="J1794" s="102">
        <v>6</v>
      </c>
      <c r="K1794" s="109">
        <v>9</v>
      </c>
    </row>
    <row r="1795" spans="1:11" x14ac:dyDescent="0.25">
      <c r="A1795" s="102">
        <v>1798</v>
      </c>
      <c r="B1795" s="103">
        <v>43836</v>
      </c>
      <c r="C1795" s="104" t="s">
        <v>4600</v>
      </c>
      <c r="D1795" s="105" t="s">
        <v>4601</v>
      </c>
      <c r="E1795" s="106" t="s">
        <v>4405</v>
      </c>
      <c r="F1795" s="107" t="s">
        <v>4406</v>
      </c>
      <c r="G1795" s="106"/>
      <c r="H1795" s="106"/>
      <c r="I1795" s="108">
        <v>44560</v>
      </c>
      <c r="J1795" s="102">
        <v>0.9</v>
      </c>
      <c r="K1795" s="109">
        <v>1</v>
      </c>
    </row>
    <row r="1796" spans="1:11" x14ac:dyDescent="0.25">
      <c r="A1796" s="102">
        <v>1799</v>
      </c>
      <c r="B1796" s="103">
        <v>43836</v>
      </c>
      <c r="C1796" s="104" t="s">
        <v>4600</v>
      </c>
      <c r="D1796" s="105" t="s">
        <v>4601</v>
      </c>
      <c r="E1796" s="106" t="s">
        <v>4405</v>
      </c>
      <c r="F1796" s="107" t="s">
        <v>4406</v>
      </c>
      <c r="G1796" s="106"/>
      <c r="H1796" s="106"/>
      <c r="I1796" s="108">
        <v>44561</v>
      </c>
      <c r="J1796" s="102">
        <v>46</v>
      </c>
      <c r="K1796" s="109">
        <v>1</v>
      </c>
    </row>
    <row r="1797" spans="1:11" x14ac:dyDescent="0.25">
      <c r="A1797" s="102">
        <v>1800</v>
      </c>
      <c r="B1797" s="103">
        <v>43836</v>
      </c>
      <c r="C1797" s="104" t="s">
        <v>4600</v>
      </c>
      <c r="D1797" s="105" t="s">
        <v>4601</v>
      </c>
      <c r="E1797" s="106" t="s">
        <v>4407</v>
      </c>
      <c r="F1797" s="107" t="s">
        <v>4408</v>
      </c>
      <c r="G1797" s="106"/>
      <c r="H1797" s="106"/>
      <c r="I1797" s="108">
        <v>44560</v>
      </c>
      <c r="J1797" s="102">
        <v>18</v>
      </c>
      <c r="K1797" s="109">
        <v>14</v>
      </c>
    </row>
    <row r="1798" spans="1:11" x14ac:dyDescent="0.25">
      <c r="A1798" s="102">
        <v>1801</v>
      </c>
      <c r="B1798" s="103">
        <v>43836</v>
      </c>
      <c r="C1798" s="104" t="s">
        <v>4600</v>
      </c>
      <c r="D1798" s="105" t="s">
        <v>4601</v>
      </c>
      <c r="E1798" s="106" t="s">
        <v>4407</v>
      </c>
      <c r="F1798" s="107" t="s">
        <v>4408</v>
      </c>
      <c r="G1798" s="106"/>
      <c r="H1798" s="106"/>
      <c r="I1798" s="108">
        <v>44195</v>
      </c>
      <c r="J1798" s="102">
        <v>15</v>
      </c>
      <c r="K1798" s="109">
        <v>14</v>
      </c>
    </row>
    <row r="1799" spans="1:11" x14ac:dyDescent="0.25">
      <c r="A1799" s="102">
        <v>1802</v>
      </c>
      <c r="B1799" s="103">
        <v>43836</v>
      </c>
      <c r="C1799" s="104" t="s">
        <v>4600</v>
      </c>
      <c r="D1799" s="105" t="s">
        <v>4601</v>
      </c>
      <c r="E1799" s="106" t="s">
        <v>4411</v>
      </c>
      <c r="F1799" s="107" t="s">
        <v>4412</v>
      </c>
      <c r="G1799" s="106"/>
      <c r="H1799" s="106"/>
      <c r="I1799" s="108">
        <v>44469</v>
      </c>
      <c r="J1799" s="102">
        <v>48</v>
      </c>
      <c r="K1799" s="109">
        <v>19</v>
      </c>
    </row>
    <row r="1800" spans="1:11" x14ac:dyDescent="0.25">
      <c r="A1800" s="102">
        <v>1803</v>
      </c>
      <c r="B1800" s="103">
        <v>43836</v>
      </c>
      <c r="C1800" s="104" t="s">
        <v>4600</v>
      </c>
      <c r="D1800" s="105" t="s">
        <v>4601</v>
      </c>
      <c r="E1800" s="106" t="s">
        <v>4411</v>
      </c>
      <c r="F1800" s="107" t="s">
        <v>4412</v>
      </c>
      <c r="G1800" s="106"/>
      <c r="H1800" s="106"/>
      <c r="I1800" s="108">
        <v>44469</v>
      </c>
      <c r="J1800" s="102">
        <v>10</v>
      </c>
      <c r="K1800" s="109">
        <v>19</v>
      </c>
    </row>
    <row r="1801" spans="1:11" x14ac:dyDescent="0.25">
      <c r="A1801" s="102">
        <v>1804</v>
      </c>
      <c r="B1801" s="103">
        <v>43836</v>
      </c>
      <c r="C1801" s="104" t="s">
        <v>4600</v>
      </c>
      <c r="D1801" s="105" t="s">
        <v>4601</v>
      </c>
      <c r="E1801" s="106" t="s">
        <v>4411</v>
      </c>
      <c r="F1801" s="107" t="s">
        <v>4412</v>
      </c>
      <c r="G1801" s="106"/>
      <c r="H1801" s="106"/>
      <c r="I1801" s="108">
        <v>44346</v>
      </c>
      <c r="J1801" s="102">
        <v>0.93</v>
      </c>
      <c r="K1801" s="109">
        <v>19</v>
      </c>
    </row>
    <row r="1802" spans="1:11" x14ac:dyDescent="0.25">
      <c r="A1802" s="102">
        <v>1805</v>
      </c>
      <c r="B1802" s="103">
        <v>43836</v>
      </c>
      <c r="C1802" s="104" t="s">
        <v>4600</v>
      </c>
      <c r="D1802" s="105" t="s">
        <v>4601</v>
      </c>
      <c r="E1802" s="106" t="s">
        <v>4411</v>
      </c>
      <c r="F1802" s="107" t="s">
        <v>4412</v>
      </c>
      <c r="G1802" s="106"/>
      <c r="H1802" s="106"/>
      <c r="I1802" s="108">
        <v>44530</v>
      </c>
      <c r="J1802" s="102">
        <v>34</v>
      </c>
      <c r="K1802" s="109">
        <v>1.55</v>
      </c>
    </row>
    <row r="1803" spans="1:11" x14ac:dyDescent="0.25">
      <c r="A1803" s="102">
        <v>1806</v>
      </c>
      <c r="B1803" s="103">
        <v>43836</v>
      </c>
      <c r="C1803" s="104" t="s">
        <v>4600</v>
      </c>
      <c r="D1803" s="105" t="s">
        <v>4601</v>
      </c>
      <c r="E1803" s="106" t="s">
        <v>4413</v>
      </c>
      <c r="F1803" s="107" t="s">
        <v>4414</v>
      </c>
      <c r="G1803" s="106"/>
      <c r="H1803" s="106"/>
      <c r="I1803" s="108">
        <v>44469</v>
      </c>
      <c r="J1803" s="102">
        <v>27</v>
      </c>
      <c r="K1803" s="109">
        <v>22</v>
      </c>
    </row>
    <row r="1804" spans="1:11" x14ac:dyDescent="0.25">
      <c r="A1804" s="102">
        <v>1807</v>
      </c>
      <c r="B1804" s="103">
        <v>43836</v>
      </c>
      <c r="C1804" s="104" t="s">
        <v>4600</v>
      </c>
      <c r="D1804" s="105" t="s">
        <v>4601</v>
      </c>
      <c r="E1804" s="106" t="s">
        <v>4413</v>
      </c>
      <c r="F1804" s="107" t="s">
        <v>4414</v>
      </c>
      <c r="G1804" s="106"/>
      <c r="H1804" s="106"/>
      <c r="I1804" s="108">
        <v>44469</v>
      </c>
      <c r="J1804" s="102">
        <v>0.5</v>
      </c>
      <c r="K1804" s="109">
        <v>22</v>
      </c>
    </row>
    <row r="1805" spans="1:11" x14ac:dyDescent="0.25">
      <c r="A1805" s="102">
        <v>1808</v>
      </c>
      <c r="B1805" s="103">
        <v>43836</v>
      </c>
      <c r="C1805" s="104" t="s">
        <v>4600</v>
      </c>
      <c r="D1805" s="105" t="s">
        <v>4601</v>
      </c>
      <c r="E1805" s="106" t="s">
        <v>4413</v>
      </c>
      <c r="F1805" s="107" t="s">
        <v>4414</v>
      </c>
      <c r="G1805" s="106"/>
      <c r="H1805" s="106"/>
      <c r="I1805" s="108">
        <v>44561</v>
      </c>
      <c r="J1805" s="102">
        <v>62</v>
      </c>
      <c r="K1805" s="109">
        <v>2.99</v>
      </c>
    </row>
    <row r="1806" spans="1:11" x14ac:dyDescent="0.25">
      <c r="A1806" s="102">
        <v>1809</v>
      </c>
      <c r="B1806" s="103">
        <v>43836</v>
      </c>
      <c r="C1806" s="104" t="s">
        <v>4600</v>
      </c>
      <c r="D1806" s="105" t="s">
        <v>4601</v>
      </c>
      <c r="E1806" s="106" t="s">
        <v>4415</v>
      </c>
      <c r="F1806" s="107" t="s">
        <v>4416</v>
      </c>
      <c r="G1806" s="106"/>
      <c r="H1806" s="106"/>
      <c r="I1806" s="108">
        <v>44530</v>
      </c>
      <c r="J1806" s="102">
        <v>51</v>
      </c>
      <c r="K1806" s="109">
        <v>19</v>
      </c>
    </row>
    <row r="1807" spans="1:11" x14ac:dyDescent="0.25">
      <c r="A1807" s="102">
        <v>1810</v>
      </c>
      <c r="B1807" s="103">
        <v>43836</v>
      </c>
      <c r="C1807" s="104" t="s">
        <v>4600</v>
      </c>
      <c r="D1807" s="105" t="s">
        <v>4601</v>
      </c>
      <c r="E1807" s="106" t="s">
        <v>4415</v>
      </c>
      <c r="F1807" s="107" t="s">
        <v>4416</v>
      </c>
      <c r="G1807" s="106"/>
      <c r="H1807" s="106"/>
      <c r="I1807" s="108">
        <v>44530</v>
      </c>
      <c r="J1807" s="102">
        <v>16</v>
      </c>
      <c r="K1807" s="109">
        <v>10.32</v>
      </c>
    </row>
    <row r="1808" spans="1:11" x14ac:dyDescent="0.25">
      <c r="A1808" s="102">
        <v>1811</v>
      </c>
      <c r="B1808" s="103">
        <v>43836</v>
      </c>
      <c r="C1808" s="104" t="s">
        <v>4600</v>
      </c>
      <c r="D1808" s="105" t="s">
        <v>4601</v>
      </c>
      <c r="E1808" s="106" t="s">
        <v>4417</v>
      </c>
      <c r="F1808" s="107" t="s">
        <v>4418</v>
      </c>
      <c r="G1808" s="106"/>
      <c r="H1808" s="106"/>
      <c r="I1808" s="108">
        <v>44561</v>
      </c>
      <c r="J1808" s="102">
        <v>74</v>
      </c>
      <c r="K1808" s="109">
        <v>11</v>
      </c>
    </row>
    <row r="1809" spans="1:11" x14ac:dyDescent="0.25">
      <c r="A1809" s="102">
        <v>1812</v>
      </c>
      <c r="B1809" s="103">
        <v>43836</v>
      </c>
      <c r="C1809" s="104" t="s">
        <v>4600</v>
      </c>
      <c r="D1809" s="105" t="s">
        <v>4601</v>
      </c>
      <c r="E1809" s="106" t="s">
        <v>4417</v>
      </c>
      <c r="F1809" s="107" t="s">
        <v>4418</v>
      </c>
      <c r="G1809" s="106"/>
      <c r="H1809" s="106"/>
      <c r="I1809" s="108">
        <v>44560</v>
      </c>
      <c r="J1809" s="102">
        <v>19</v>
      </c>
      <c r="K1809" s="109">
        <v>1</v>
      </c>
    </row>
    <row r="1810" spans="1:11" x14ac:dyDescent="0.25">
      <c r="A1810" s="102">
        <v>1813</v>
      </c>
      <c r="B1810" s="103">
        <v>43836</v>
      </c>
      <c r="C1810" s="104" t="s">
        <v>4600</v>
      </c>
      <c r="D1810" s="105" t="s">
        <v>4601</v>
      </c>
      <c r="E1810" s="106" t="s">
        <v>4417</v>
      </c>
      <c r="F1810" s="107" t="s">
        <v>4418</v>
      </c>
      <c r="G1810" s="106"/>
      <c r="H1810" s="106"/>
      <c r="I1810" s="108">
        <v>44560</v>
      </c>
      <c r="J1810" s="102">
        <v>0.6</v>
      </c>
      <c r="K1810" s="109">
        <v>0</v>
      </c>
    </row>
    <row r="1811" spans="1:11" x14ac:dyDescent="0.25">
      <c r="A1811" s="102">
        <v>1814</v>
      </c>
      <c r="B1811" s="103">
        <v>43836</v>
      </c>
      <c r="C1811" s="104" t="s">
        <v>4600</v>
      </c>
      <c r="D1811" s="105" t="s">
        <v>4601</v>
      </c>
      <c r="E1811" s="106" t="s">
        <v>4417</v>
      </c>
      <c r="F1811" s="107" t="s">
        <v>4418</v>
      </c>
      <c r="G1811" s="106"/>
      <c r="H1811" s="106"/>
      <c r="I1811" s="108">
        <v>44012</v>
      </c>
      <c r="J1811" s="102">
        <v>200</v>
      </c>
      <c r="K1811" s="109">
        <v>1</v>
      </c>
    </row>
    <row r="1812" spans="1:11" x14ac:dyDescent="0.25">
      <c r="A1812" s="102">
        <v>1815</v>
      </c>
      <c r="B1812" s="103">
        <v>43836</v>
      </c>
      <c r="C1812" s="104" t="s">
        <v>4600</v>
      </c>
      <c r="D1812" s="105" t="s">
        <v>4601</v>
      </c>
      <c r="E1812" s="106" t="s">
        <v>4419</v>
      </c>
      <c r="F1812" s="107" t="s">
        <v>4420</v>
      </c>
      <c r="G1812" s="106"/>
      <c r="H1812" s="106"/>
      <c r="I1812" s="108">
        <v>44500</v>
      </c>
      <c r="J1812" s="102">
        <v>36</v>
      </c>
      <c r="K1812" s="109">
        <v>11</v>
      </c>
    </row>
    <row r="1813" spans="1:11" x14ac:dyDescent="0.25">
      <c r="A1813" s="102">
        <v>1816</v>
      </c>
      <c r="B1813" s="103">
        <v>43836</v>
      </c>
      <c r="C1813" s="104" t="s">
        <v>4600</v>
      </c>
      <c r="D1813" s="105" t="s">
        <v>4601</v>
      </c>
      <c r="E1813" s="106" t="s">
        <v>4419</v>
      </c>
      <c r="F1813" s="107" t="s">
        <v>4420</v>
      </c>
      <c r="G1813" s="106"/>
      <c r="H1813" s="106"/>
      <c r="I1813" s="108">
        <v>44226</v>
      </c>
      <c r="J1813" s="102">
        <v>17</v>
      </c>
      <c r="K1813" s="109">
        <v>11</v>
      </c>
    </row>
    <row r="1814" spans="1:11" x14ac:dyDescent="0.25">
      <c r="A1814" s="102">
        <v>1817</v>
      </c>
      <c r="B1814" s="103">
        <v>43836</v>
      </c>
      <c r="C1814" s="104" t="s">
        <v>4600</v>
      </c>
      <c r="D1814" s="105" t="s">
        <v>4601</v>
      </c>
      <c r="E1814" s="106" t="s">
        <v>4425</v>
      </c>
      <c r="F1814" s="107" t="s">
        <v>4426</v>
      </c>
      <c r="G1814" s="106"/>
      <c r="H1814" s="106"/>
      <c r="I1814" s="108">
        <v>44377</v>
      </c>
      <c r="J1814" s="102">
        <v>30</v>
      </c>
      <c r="K1814" s="109">
        <v>13</v>
      </c>
    </row>
    <row r="1815" spans="1:11" x14ac:dyDescent="0.25">
      <c r="A1815" s="102">
        <v>1818</v>
      </c>
      <c r="B1815" s="103">
        <v>43836</v>
      </c>
      <c r="C1815" s="104" t="s">
        <v>4600</v>
      </c>
      <c r="D1815" s="105" t="s">
        <v>4601</v>
      </c>
      <c r="E1815" s="106" t="s">
        <v>4425</v>
      </c>
      <c r="F1815" s="107" t="s">
        <v>4426</v>
      </c>
      <c r="G1815" s="106"/>
      <c r="H1815" s="106"/>
      <c r="I1815" s="108">
        <v>44377</v>
      </c>
      <c r="J1815" s="102">
        <v>21</v>
      </c>
      <c r="K1815" s="109">
        <v>1</v>
      </c>
    </row>
    <row r="1816" spans="1:11" x14ac:dyDescent="0.25">
      <c r="A1816" s="102">
        <v>1819</v>
      </c>
      <c r="B1816" s="103">
        <v>43836</v>
      </c>
      <c r="C1816" s="104" t="s">
        <v>4600</v>
      </c>
      <c r="D1816" s="105" t="s">
        <v>4601</v>
      </c>
      <c r="E1816" s="106" t="s">
        <v>4427</v>
      </c>
      <c r="F1816" s="107" t="s">
        <v>4428</v>
      </c>
      <c r="G1816" s="106"/>
      <c r="H1816" s="106"/>
      <c r="I1816" s="108">
        <v>44316</v>
      </c>
      <c r="J1816" s="102">
        <v>22</v>
      </c>
      <c r="K1816" s="109">
        <v>32</v>
      </c>
    </row>
    <row r="1817" spans="1:11" x14ac:dyDescent="0.25">
      <c r="A1817" s="102">
        <v>1820</v>
      </c>
      <c r="B1817" s="103">
        <v>43836</v>
      </c>
      <c r="C1817" s="104" t="s">
        <v>4600</v>
      </c>
      <c r="D1817" s="105" t="s">
        <v>4601</v>
      </c>
      <c r="E1817" s="106" t="s">
        <v>4431</v>
      </c>
      <c r="F1817" s="107" t="s">
        <v>4432</v>
      </c>
      <c r="G1817" s="106"/>
      <c r="H1817" s="106"/>
      <c r="I1817" s="108">
        <v>44469</v>
      </c>
      <c r="J1817" s="102">
        <v>32</v>
      </c>
      <c r="K1817" s="109">
        <v>44.9</v>
      </c>
    </row>
    <row r="1818" spans="1:11" x14ac:dyDescent="0.25">
      <c r="A1818" s="102">
        <v>1821</v>
      </c>
      <c r="B1818" s="103">
        <v>43836</v>
      </c>
      <c r="C1818" s="104" t="s">
        <v>4600</v>
      </c>
      <c r="D1818" s="105" t="s">
        <v>4601</v>
      </c>
      <c r="E1818" s="106" t="s">
        <v>4431</v>
      </c>
      <c r="F1818" s="107" t="s">
        <v>4432</v>
      </c>
      <c r="G1818" s="106"/>
      <c r="H1818" s="106"/>
      <c r="I1818" s="108">
        <v>44469</v>
      </c>
      <c r="J1818" s="102">
        <v>11</v>
      </c>
      <c r="K1818" s="109">
        <v>44</v>
      </c>
    </row>
    <row r="1819" spans="1:11" x14ac:dyDescent="0.25">
      <c r="A1819" s="102">
        <v>1822</v>
      </c>
      <c r="B1819" s="103">
        <v>43836</v>
      </c>
      <c r="C1819" s="104" t="s">
        <v>4600</v>
      </c>
      <c r="D1819" s="105" t="s">
        <v>4601</v>
      </c>
      <c r="E1819" s="106" t="s">
        <v>4433</v>
      </c>
      <c r="F1819" s="107" t="s">
        <v>4620</v>
      </c>
      <c r="G1819" s="106"/>
      <c r="H1819" s="106"/>
      <c r="I1819" s="108">
        <v>44377</v>
      </c>
      <c r="J1819" s="102">
        <v>2</v>
      </c>
      <c r="K1819" s="109">
        <v>1</v>
      </c>
    </row>
    <row r="1820" spans="1:11" x14ac:dyDescent="0.25">
      <c r="A1820" s="102">
        <v>1823</v>
      </c>
      <c r="B1820" s="103">
        <v>43836</v>
      </c>
      <c r="C1820" s="104" t="s">
        <v>4600</v>
      </c>
      <c r="D1820" s="105" t="s">
        <v>4601</v>
      </c>
      <c r="E1820" s="106" t="s">
        <v>4433</v>
      </c>
      <c r="F1820" s="107" t="s">
        <v>4620</v>
      </c>
      <c r="G1820" s="106"/>
      <c r="H1820" s="106"/>
      <c r="I1820" s="108">
        <v>44438</v>
      </c>
      <c r="J1820" s="102">
        <v>1</v>
      </c>
      <c r="K1820" s="109">
        <v>1</v>
      </c>
    </row>
    <row r="1821" spans="1:11" x14ac:dyDescent="0.25">
      <c r="A1821" s="102">
        <v>1824</v>
      </c>
      <c r="B1821" s="103">
        <v>43836</v>
      </c>
      <c r="C1821" s="104" t="s">
        <v>4600</v>
      </c>
      <c r="D1821" s="105" t="s">
        <v>4601</v>
      </c>
      <c r="E1821" s="106" t="s">
        <v>4435</v>
      </c>
      <c r="F1821" s="107" t="s">
        <v>4436</v>
      </c>
      <c r="G1821" s="106"/>
      <c r="H1821" s="106"/>
      <c r="I1821" s="108">
        <v>44346</v>
      </c>
      <c r="J1821" s="102">
        <v>1</v>
      </c>
      <c r="K1821" s="109">
        <v>103</v>
      </c>
    </row>
    <row r="1822" spans="1:11" x14ac:dyDescent="0.25">
      <c r="A1822" s="102">
        <v>1825</v>
      </c>
      <c r="B1822" s="103">
        <v>43836</v>
      </c>
      <c r="C1822" s="104" t="s">
        <v>4600</v>
      </c>
      <c r="D1822" s="105" t="s">
        <v>4601</v>
      </c>
      <c r="E1822" s="106" t="s">
        <v>4437</v>
      </c>
      <c r="F1822" s="107" t="s">
        <v>4438</v>
      </c>
      <c r="G1822" s="106"/>
      <c r="H1822" s="106"/>
      <c r="I1822" s="108">
        <v>44408</v>
      </c>
      <c r="J1822" s="102">
        <v>5</v>
      </c>
      <c r="K1822" s="109">
        <v>26</v>
      </c>
    </row>
    <row r="1823" spans="1:11" x14ac:dyDescent="0.25">
      <c r="A1823" s="102">
        <v>1826</v>
      </c>
      <c r="B1823" s="103">
        <v>43836</v>
      </c>
      <c r="C1823" s="104" t="s">
        <v>4600</v>
      </c>
      <c r="D1823" s="105" t="s">
        <v>4601</v>
      </c>
      <c r="E1823" s="106" t="s">
        <v>4437</v>
      </c>
      <c r="F1823" s="107" t="s">
        <v>4438</v>
      </c>
      <c r="G1823" s="106"/>
      <c r="H1823" s="106"/>
      <c r="I1823" s="108">
        <v>44408</v>
      </c>
      <c r="J1823" s="102">
        <v>24</v>
      </c>
      <c r="K1823" s="109">
        <v>26</v>
      </c>
    </row>
    <row r="1824" spans="1:11" x14ac:dyDescent="0.25">
      <c r="A1824" s="102">
        <v>1827</v>
      </c>
      <c r="B1824" s="103">
        <v>43836</v>
      </c>
      <c r="C1824" s="104" t="s">
        <v>4600</v>
      </c>
      <c r="D1824" s="105" t="s">
        <v>4601</v>
      </c>
      <c r="E1824" s="106" t="s">
        <v>4437</v>
      </c>
      <c r="F1824" s="107" t="s">
        <v>4438</v>
      </c>
      <c r="G1824" s="106"/>
      <c r="H1824" s="106"/>
      <c r="I1824" s="108">
        <v>44407</v>
      </c>
      <c r="J1824" s="102">
        <v>15</v>
      </c>
      <c r="K1824" s="109">
        <v>26</v>
      </c>
    </row>
    <row r="1825" spans="1:11" x14ac:dyDescent="0.25">
      <c r="A1825" s="102">
        <v>1828</v>
      </c>
      <c r="B1825" s="103">
        <v>43836</v>
      </c>
      <c r="C1825" s="104" t="s">
        <v>4600</v>
      </c>
      <c r="D1825" s="105" t="s">
        <v>4601</v>
      </c>
      <c r="E1825" s="106" t="s">
        <v>4441</v>
      </c>
      <c r="F1825" s="107" t="s">
        <v>4442</v>
      </c>
      <c r="G1825" s="106"/>
      <c r="H1825" s="106"/>
      <c r="I1825" s="108">
        <v>44195</v>
      </c>
      <c r="J1825" s="102">
        <v>3</v>
      </c>
      <c r="K1825" s="109">
        <v>1</v>
      </c>
    </row>
    <row r="1826" spans="1:11" x14ac:dyDescent="0.25">
      <c r="A1826" s="102">
        <v>1829</v>
      </c>
      <c r="B1826" s="103">
        <v>43836</v>
      </c>
      <c r="C1826" s="104" t="s">
        <v>4600</v>
      </c>
      <c r="D1826" s="105" t="s">
        <v>4601</v>
      </c>
      <c r="E1826" s="106" t="s">
        <v>4441</v>
      </c>
      <c r="F1826" s="107" t="s">
        <v>4442</v>
      </c>
      <c r="G1826" s="106"/>
      <c r="H1826" s="106"/>
      <c r="I1826" s="108">
        <v>44195</v>
      </c>
      <c r="J1826" s="102">
        <v>0.2</v>
      </c>
      <c r="K1826" s="109">
        <v>1</v>
      </c>
    </row>
    <row r="1827" spans="1:11" x14ac:dyDescent="0.25">
      <c r="A1827" s="102">
        <v>1830</v>
      </c>
      <c r="B1827" s="103">
        <v>43836</v>
      </c>
      <c r="C1827" s="104" t="s">
        <v>4600</v>
      </c>
      <c r="D1827" s="105" t="s">
        <v>4601</v>
      </c>
      <c r="E1827" s="106" t="s">
        <v>4443</v>
      </c>
      <c r="F1827" s="107" t="s">
        <v>4444</v>
      </c>
      <c r="G1827" s="106"/>
      <c r="H1827" s="106"/>
      <c r="I1827" s="108">
        <v>44135</v>
      </c>
      <c r="J1827" s="102">
        <v>14</v>
      </c>
      <c r="K1827" s="109">
        <v>21</v>
      </c>
    </row>
    <row r="1828" spans="1:11" x14ac:dyDescent="0.25">
      <c r="A1828" s="102">
        <v>1831</v>
      </c>
      <c r="B1828" s="103">
        <v>43836</v>
      </c>
      <c r="C1828" s="104" t="s">
        <v>4600</v>
      </c>
      <c r="D1828" s="105" t="s">
        <v>4601</v>
      </c>
      <c r="E1828" s="106" t="s">
        <v>4443</v>
      </c>
      <c r="F1828" s="107" t="s">
        <v>4444</v>
      </c>
      <c r="G1828" s="106"/>
      <c r="H1828" s="106"/>
      <c r="I1828" s="108">
        <v>44196</v>
      </c>
      <c r="J1828" s="102">
        <v>26</v>
      </c>
      <c r="K1828" s="109">
        <v>21</v>
      </c>
    </row>
    <row r="1829" spans="1:11" x14ac:dyDescent="0.25">
      <c r="A1829" s="102">
        <v>1832</v>
      </c>
      <c r="B1829" s="103">
        <v>43836</v>
      </c>
      <c r="C1829" s="104" t="s">
        <v>4600</v>
      </c>
      <c r="D1829" s="105" t="s">
        <v>4601</v>
      </c>
      <c r="E1829" s="106" t="s">
        <v>4443</v>
      </c>
      <c r="F1829" s="107" t="s">
        <v>4444</v>
      </c>
      <c r="G1829" s="106"/>
      <c r="H1829" s="106"/>
      <c r="I1829" s="108">
        <v>44195</v>
      </c>
      <c r="J1829" s="102">
        <v>25</v>
      </c>
      <c r="K1829" s="109">
        <v>1</v>
      </c>
    </row>
    <row r="1830" spans="1:11" x14ac:dyDescent="0.25">
      <c r="A1830" s="102">
        <v>1833</v>
      </c>
      <c r="B1830" s="103">
        <v>43836</v>
      </c>
      <c r="C1830" s="104" t="s">
        <v>4600</v>
      </c>
      <c r="D1830" s="105" t="s">
        <v>4601</v>
      </c>
      <c r="E1830" s="106" t="s">
        <v>4443</v>
      </c>
      <c r="F1830" s="107" t="s">
        <v>4444</v>
      </c>
      <c r="G1830" s="106"/>
      <c r="H1830" s="106"/>
      <c r="I1830" s="108">
        <v>44195</v>
      </c>
      <c r="J1830" s="102">
        <v>0.65</v>
      </c>
      <c r="K1830" s="109">
        <v>1</v>
      </c>
    </row>
    <row r="1831" spans="1:11" x14ac:dyDescent="0.25">
      <c r="A1831" s="102">
        <v>1834</v>
      </c>
      <c r="B1831" s="103">
        <v>43836</v>
      </c>
      <c r="C1831" s="104" t="s">
        <v>4600</v>
      </c>
      <c r="D1831" s="105" t="s">
        <v>4601</v>
      </c>
      <c r="E1831" s="106" t="s">
        <v>4445</v>
      </c>
      <c r="F1831" s="107" t="s">
        <v>4446</v>
      </c>
      <c r="G1831" s="106"/>
      <c r="H1831" s="106"/>
      <c r="I1831" s="108">
        <v>44195</v>
      </c>
      <c r="J1831" s="102">
        <v>14</v>
      </c>
      <c r="K1831" s="109">
        <v>1</v>
      </c>
    </row>
    <row r="1832" spans="1:11" x14ac:dyDescent="0.25">
      <c r="A1832" s="102">
        <v>1835</v>
      </c>
      <c r="B1832" s="103">
        <v>43836</v>
      </c>
      <c r="C1832" s="104" t="s">
        <v>4600</v>
      </c>
      <c r="D1832" s="105" t="s">
        <v>4601</v>
      </c>
      <c r="E1832" s="106" t="s">
        <v>4449</v>
      </c>
      <c r="F1832" s="107" t="s">
        <v>4450</v>
      </c>
      <c r="G1832" s="106"/>
      <c r="H1832" s="106"/>
      <c r="I1832" s="108">
        <v>43981</v>
      </c>
      <c r="J1832" s="102">
        <v>6</v>
      </c>
      <c r="K1832" s="109">
        <v>3.99</v>
      </c>
    </row>
    <row r="1833" spans="1:11" x14ac:dyDescent="0.25">
      <c r="A1833" s="102">
        <v>1836</v>
      </c>
      <c r="B1833" s="103">
        <v>43836</v>
      </c>
      <c r="C1833" s="104" t="s">
        <v>4600</v>
      </c>
      <c r="D1833" s="105" t="s">
        <v>4601</v>
      </c>
      <c r="E1833" s="106" t="s">
        <v>4449</v>
      </c>
      <c r="F1833" s="107" t="s">
        <v>4450</v>
      </c>
      <c r="G1833" s="106"/>
      <c r="H1833" s="106"/>
      <c r="I1833" s="108">
        <v>44134</v>
      </c>
      <c r="J1833" s="102">
        <v>32</v>
      </c>
      <c r="K1833" s="109">
        <v>3.99</v>
      </c>
    </row>
    <row r="1834" spans="1:11" x14ac:dyDescent="0.25">
      <c r="A1834" s="102">
        <v>1837</v>
      </c>
      <c r="B1834" s="103">
        <v>43836</v>
      </c>
      <c r="C1834" s="104" t="s">
        <v>4600</v>
      </c>
      <c r="D1834" s="105" t="s">
        <v>4601</v>
      </c>
      <c r="E1834" s="106" t="s">
        <v>4449</v>
      </c>
      <c r="F1834" s="107" t="s">
        <v>4450</v>
      </c>
      <c r="G1834" s="106"/>
      <c r="H1834" s="106"/>
      <c r="I1834" s="108">
        <v>44196</v>
      </c>
      <c r="J1834" s="102">
        <v>43</v>
      </c>
      <c r="K1834" s="109">
        <v>3.99</v>
      </c>
    </row>
    <row r="1835" spans="1:11" x14ac:dyDescent="0.25">
      <c r="A1835" s="102">
        <v>1838</v>
      </c>
      <c r="B1835" s="103">
        <v>43836</v>
      </c>
      <c r="C1835" s="104" t="s">
        <v>4600</v>
      </c>
      <c r="D1835" s="105" t="s">
        <v>4601</v>
      </c>
      <c r="E1835" s="106" t="s">
        <v>4451</v>
      </c>
      <c r="F1835" s="107" t="s">
        <v>4452</v>
      </c>
      <c r="G1835" s="106"/>
      <c r="H1835" s="106"/>
      <c r="I1835" s="108">
        <v>44196</v>
      </c>
      <c r="J1835" s="102">
        <v>30</v>
      </c>
      <c r="K1835" s="109">
        <v>7.99</v>
      </c>
    </row>
    <row r="1836" spans="1:11" x14ac:dyDescent="0.25">
      <c r="A1836" s="102">
        <v>1839</v>
      </c>
      <c r="B1836" s="103">
        <v>43836</v>
      </c>
      <c r="C1836" s="104" t="s">
        <v>4600</v>
      </c>
      <c r="D1836" s="105" t="s">
        <v>4601</v>
      </c>
      <c r="E1836" s="106" t="s">
        <v>4453</v>
      </c>
      <c r="F1836" s="107" t="s">
        <v>4454</v>
      </c>
      <c r="G1836" s="106"/>
      <c r="H1836" s="106"/>
      <c r="I1836" s="108">
        <v>44560</v>
      </c>
      <c r="J1836" s="102">
        <v>38</v>
      </c>
      <c r="K1836" s="109">
        <v>1.79</v>
      </c>
    </row>
    <row r="1837" spans="1:11" x14ac:dyDescent="0.25">
      <c r="A1837" s="102">
        <v>1840</v>
      </c>
      <c r="B1837" s="103">
        <v>43836</v>
      </c>
      <c r="C1837" s="104" t="s">
        <v>4600</v>
      </c>
      <c r="D1837" s="105" t="s">
        <v>4601</v>
      </c>
      <c r="E1837" s="106" t="s">
        <v>4453</v>
      </c>
      <c r="F1837" s="107" t="s">
        <v>4454</v>
      </c>
      <c r="G1837" s="106"/>
      <c r="H1837" s="106"/>
      <c r="I1837" s="108">
        <v>44560</v>
      </c>
      <c r="J1837" s="102">
        <v>0.47</v>
      </c>
      <c r="K1837" s="109">
        <v>1</v>
      </c>
    </row>
    <row r="1838" spans="1:11" x14ac:dyDescent="0.25">
      <c r="A1838" s="102">
        <v>1841</v>
      </c>
      <c r="B1838" s="103">
        <v>43836</v>
      </c>
      <c r="C1838" s="104" t="s">
        <v>4600</v>
      </c>
      <c r="D1838" s="105" t="s">
        <v>4601</v>
      </c>
      <c r="E1838" s="106" t="s">
        <v>4453</v>
      </c>
      <c r="F1838" s="107" t="s">
        <v>4454</v>
      </c>
      <c r="G1838" s="106"/>
      <c r="H1838" s="106"/>
      <c r="I1838" s="108">
        <v>44530</v>
      </c>
      <c r="J1838" s="102">
        <v>54</v>
      </c>
      <c r="K1838" s="109">
        <v>1.79</v>
      </c>
    </row>
    <row r="1839" spans="1:11" x14ac:dyDescent="0.25">
      <c r="A1839" s="102">
        <v>1842</v>
      </c>
      <c r="B1839" s="103">
        <v>43836</v>
      </c>
      <c r="C1839" s="104" t="s">
        <v>4600</v>
      </c>
      <c r="D1839" s="105" t="s">
        <v>4601</v>
      </c>
      <c r="E1839" s="106" t="s">
        <v>4455</v>
      </c>
      <c r="F1839" s="107" t="s">
        <v>4456</v>
      </c>
      <c r="G1839" s="106"/>
      <c r="H1839" s="106"/>
      <c r="I1839" s="108">
        <v>44530</v>
      </c>
      <c r="J1839" s="102">
        <v>11</v>
      </c>
      <c r="K1839" s="109">
        <v>3.39</v>
      </c>
    </row>
    <row r="1840" spans="1:11" x14ac:dyDescent="0.25">
      <c r="A1840" s="102">
        <v>1843</v>
      </c>
      <c r="B1840" s="103">
        <v>43836</v>
      </c>
      <c r="C1840" s="104" t="s">
        <v>4600</v>
      </c>
      <c r="D1840" s="105" t="s">
        <v>4601</v>
      </c>
      <c r="E1840" s="106" t="s">
        <v>4455</v>
      </c>
      <c r="F1840" s="107" t="s">
        <v>4456</v>
      </c>
      <c r="G1840" s="106"/>
      <c r="H1840" s="106"/>
      <c r="I1840" s="108">
        <v>44530</v>
      </c>
      <c r="J1840" s="102">
        <v>48</v>
      </c>
      <c r="K1840" s="109">
        <v>3.39</v>
      </c>
    </row>
    <row r="1841" spans="1:11" x14ac:dyDescent="0.25">
      <c r="A1841" s="102">
        <v>1844</v>
      </c>
      <c r="B1841" s="103">
        <v>43836</v>
      </c>
      <c r="C1841" s="104" t="s">
        <v>4600</v>
      </c>
      <c r="D1841" s="105" t="s">
        <v>4601</v>
      </c>
      <c r="E1841" s="106" t="s">
        <v>4455</v>
      </c>
      <c r="F1841" s="107" t="s">
        <v>4456</v>
      </c>
      <c r="G1841" s="106"/>
      <c r="H1841" s="106"/>
      <c r="I1841" s="108">
        <v>44530</v>
      </c>
      <c r="J1841" s="102">
        <v>61</v>
      </c>
      <c r="K1841" s="109">
        <v>3.39</v>
      </c>
    </row>
    <row r="1842" spans="1:11" x14ac:dyDescent="0.25">
      <c r="A1842" s="102">
        <v>1845</v>
      </c>
      <c r="B1842" s="103">
        <v>43836</v>
      </c>
      <c r="C1842" s="104" t="s">
        <v>4600</v>
      </c>
      <c r="D1842" s="105" t="s">
        <v>4601</v>
      </c>
      <c r="E1842" s="106" t="s">
        <v>4457</v>
      </c>
      <c r="F1842" s="107" t="s">
        <v>4458</v>
      </c>
      <c r="G1842" s="106"/>
      <c r="H1842" s="106"/>
      <c r="I1842" s="108">
        <v>44530</v>
      </c>
      <c r="J1842" s="102">
        <v>18</v>
      </c>
      <c r="K1842" s="109">
        <v>9</v>
      </c>
    </row>
    <row r="1843" spans="1:11" x14ac:dyDescent="0.25">
      <c r="A1843" s="102">
        <v>1846</v>
      </c>
      <c r="B1843" s="103">
        <v>43836</v>
      </c>
      <c r="C1843" s="104" t="s">
        <v>4600</v>
      </c>
      <c r="D1843" s="105" t="s">
        <v>4601</v>
      </c>
      <c r="E1843" s="106" t="s">
        <v>4457</v>
      </c>
      <c r="F1843" s="107" t="s">
        <v>4458</v>
      </c>
      <c r="G1843" s="106"/>
      <c r="H1843" s="106"/>
      <c r="I1843" s="108">
        <v>44530</v>
      </c>
      <c r="J1843" s="102">
        <v>16</v>
      </c>
      <c r="K1843" s="109">
        <v>1</v>
      </c>
    </row>
    <row r="1844" spans="1:11" x14ac:dyDescent="0.25">
      <c r="A1844" s="102">
        <v>1847</v>
      </c>
      <c r="B1844" s="103">
        <v>43836</v>
      </c>
      <c r="C1844" s="104" t="s">
        <v>4600</v>
      </c>
      <c r="D1844" s="105" t="s">
        <v>4601</v>
      </c>
      <c r="E1844" s="106" t="s">
        <v>4457</v>
      </c>
      <c r="F1844" s="107" t="s">
        <v>4458</v>
      </c>
      <c r="G1844" s="106"/>
      <c r="H1844" s="106"/>
      <c r="I1844" s="108">
        <v>44530</v>
      </c>
      <c r="J1844" s="102">
        <v>0.53</v>
      </c>
      <c r="K1844" s="109">
        <v>1</v>
      </c>
    </row>
    <row r="1845" spans="1:11" x14ac:dyDescent="0.25">
      <c r="A1845" s="102">
        <v>1848</v>
      </c>
      <c r="B1845" s="103">
        <v>43836</v>
      </c>
      <c r="C1845" s="104" t="s">
        <v>4600</v>
      </c>
      <c r="D1845" s="105" t="s">
        <v>4601</v>
      </c>
      <c r="E1845" s="106" t="s">
        <v>4457</v>
      </c>
      <c r="F1845" s="107" t="s">
        <v>4458</v>
      </c>
      <c r="G1845" s="106"/>
      <c r="H1845" s="106"/>
      <c r="I1845" s="108">
        <v>44561</v>
      </c>
      <c r="J1845" s="102">
        <v>49</v>
      </c>
      <c r="K1845" s="109">
        <v>1</v>
      </c>
    </row>
    <row r="1846" spans="1:11" x14ac:dyDescent="0.25">
      <c r="A1846" s="102">
        <v>1849</v>
      </c>
      <c r="B1846" s="103">
        <v>43836</v>
      </c>
      <c r="C1846" s="104" t="s">
        <v>4600</v>
      </c>
      <c r="D1846" s="105" t="s">
        <v>4601</v>
      </c>
      <c r="E1846" s="106" t="s">
        <v>4459</v>
      </c>
      <c r="F1846" s="107" t="s">
        <v>4460</v>
      </c>
      <c r="G1846" s="106"/>
      <c r="H1846" s="106"/>
      <c r="I1846" s="108">
        <v>44195</v>
      </c>
      <c r="J1846" s="102">
        <v>35</v>
      </c>
      <c r="K1846" s="109">
        <v>1</v>
      </c>
    </row>
    <row r="1847" spans="1:11" x14ac:dyDescent="0.25">
      <c r="A1847" s="102">
        <v>1850</v>
      </c>
      <c r="B1847" s="103">
        <v>43836</v>
      </c>
      <c r="C1847" s="104" t="s">
        <v>4600</v>
      </c>
      <c r="D1847" s="105" t="s">
        <v>4601</v>
      </c>
      <c r="E1847" s="106" t="s">
        <v>4459</v>
      </c>
      <c r="F1847" s="107" t="s">
        <v>4460</v>
      </c>
      <c r="G1847" s="106"/>
      <c r="H1847" s="106"/>
      <c r="I1847" s="108">
        <v>44195</v>
      </c>
      <c r="J1847" s="102">
        <v>0.1</v>
      </c>
      <c r="K1847" s="109">
        <v>1</v>
      </c>
    </row>
    <row r="1848" spans="1:11" x14ac:dyDescent="0.25">
      <c r="A1848" s="102">
        <v>1851</v>
      </c>
      <c r="B1848" s="103">
        <v>43836</v>
      </c>
      <c r="C1848" s="104" t="s">
        <v>4600</v>
      </c>
      <c r="D1848" s="105" t="s">
        <v>4601</v>
      </c>
      <c r="E1848" s="106" t="s">
        <v>4467</v>
      </c>
      <c r="F1848" s="107" t="s">
        <v>4468</v>
      </c>
      <c r="G1848" s="106"/>
      <c r="H1848" s="106"/>
      <c r="I1848" s="108">
        <v>44377</v>
      </c>
      <c r="J1848" s="102">
        <v>7</v>
      </c>
      <c r="K1848" s="109">
        <v>1</v>
      </c>
    </row>
    <row r="1849" spans="1:11" x14ac:dyDescent="0.25">
      <c r="A1849" s="102">
        <v>1852</v>
      </c>
      <c r="B1849" s="103">
        <v>43836</v>
      </c>
      <c r="C1849" s="104" t="s">
        <v>4600</v>
      </c>
      <c r="D1849" s="105" t="s">
        <v>4601</v>
      </c>
      <c r="E1849" s="106" t="s">
        <v>4467</v>
      </c>
      <c r="F1849" s="107" t="s">
        <v>4468</v>
      </c>
      <c r="G1849" s="106"/>
      <c r="H1849" s="106"/>
      <c r="I1849" s="108">
        <v>44530</v>
      </c>
      <c r="J1849" s="102">
        <v>20</v>
      </c>
      <c r="K1849" s="109">
        <v>1</v>
      </c>
    </row>
    <row r="1850" spans="1:11" x14ac:dyDescent="0.25">
      <c r="A1850" s="102">
        <v>1853</v>
      </c>
      <c r="B1850" s="103">
        <v>43836</v>
      </c>
      <c r="C1850" s="104" t="s">
        <v>4600</v>
      </c>
      <c r="D1850" s="105" t="s">
        <v>4601</v>
      </c>
      <c r="E1850" s="106" t="s">
        <v>4467</v>
      </c>
      <c r="F1850" s="107" t="s">
        <v>4468</v>
      </c>
      <c r="G1850" s="106"/>
      <c r="H1850" s="106"/>
      <c r="I1850" s="108">
        <v>44530</v>
      </c>
      <c r="J1850" s="102">
        <v>10</v>
      </c>
      <c r="K1850" s="109">
        <v>1</v>
      </c>
    </row>
    <row r="1851" spans="1:11" x14ac:dyDescent="0.25">
      <c r="A1851" s="102">
        <v>1854</v>
      </c>
      <c r="B1851" s="103">
        <v>43836</v>
      </c>
      <c r="C1851" s="104" t="s">
        <v>4600</v>
      </c>
      <c r="D1851" s="105" t="s">
        <v>4601</v>
      </c>
      <c r="E1851" s="106" t="s">
        <v>4469</v>
      </c>
      <c r="F1851" s="107" t="s">
        <v>4470</v>
      </c>
      <c r="G1851" s="106"/>
      <c r="H1851" s="106"/>
      <c r="I1851" s="108">
        <v>44560</v>
      </c>
      <c r="J1851" s="102">
        <v>28</v>
      </c>
      <c r="K1851" s="109">
        <v>3.69</v>
      </c>
    </row>
    <row r="1852" spans="1:11" x14ac:dyDescent="0.25">
      <c r="A1852" s="102">
        <v>1855</v>
      </c>
      <c r="B1852" s="103">
        <v>43836</v>
      </c>
      <c r="C1852" s="104" t="s">
        <v>4600</v>
      </c>
      <c r="D1852" s="105" t="s">
        <v>4601</v>
      </c>
      <c r="E1852" s="106" t="s">
        <v>4469</v>
      </c>
      <c r="F1852" s="107" t="s">
        <v>4470</v>
      </c>
      <c r="G1852" s="106"/>
      <c r="H1852" s="106"/>
      <c r="I1852" s="108">
        <v>44560</v>
      </c>
      <c r="J1852" s="102">
        <v>0.5</v>
      </c>
      <c r="K1852" s="109">
        <v>3.69</v>
      </c>
    </row>
    <row r="1853" spans="1:11" x14ac:dyDescent="0.25">
      <c r="A1853" s="102">
        <v>1856</v>
      </c>
      <c r="B1853" s="103">
        <v>43836</v>
      </c>
      <c r="C1853" s="104" t="s">
        <v>4600</v>
      </c>
      <c r="D1853" s="105" t="s">
        <v>4601</v>
      </c>
      <c r="E1853" s="106" t="s">
        <v>4469</v>
      </c>
      <c r="F1853" s="107" t="s">
        <v>4470</v>
      </c>
      <c r="G1853" s="106"/>
      <c r="H1853" s="106"/>
      <c r="I1853" s="108">
        <v>44561</v>
      </c>
      <c r="J1853" s="102">
        <v>48</v>
      </c>
      <c r="K1853" s="109">
        <v>3.69</v>
      </c>
    </row>
    <row r="1854" spans="1:11" x14ac:dyDescent="0.25">
      <c r="A1854" s="102">
        <v>1857</v>
      </c>
      <c r="B1854" s="103">
        <v>43836</v>
      </c>
      <c r="C1854" s="104" t="s">
        <v>4600</v>
      </c>
      <c r="D1854" s="105" t="s">
        <v>4601</v>
      </c>
      <c r="E1854" s="106" t="s">
        <v>4471</v>
      </c>
      <c r="F1854" s="107" t="s">
        <v>4472</v>
      </c>
      <c r="G1854" s="106"/>
      <c r="H1854" s="106"/>
      <c r="I1854" s="108">
        <v>44561</v>
      </c>
      <c r="J1854" s="102">
        <v>10</v>
      </c>
      <c r="K1854" s="109">
        <v>11</v>
      </c>
    </row>
    <row r="1855" spans="1:11" x14ac:dyDescent="0.25">
      <c r="A1855" s="102">
        <v>1858</v>
      </c>
      <c r="B1855" s="103">
        <v>43836</v>
      </c>
      <c r="C1855" s="104" t="s">
        <v>4600</v>
      </c>
      <c r="D1855" s="105" t="s">
        <v>4601</v>
      </c>
      <c r="E1855" s="106" t="s">
        <v>4471</v>
      </c>
      <c r="F1855" s="107" t="s">
        <v>4472</v>
      </c>
      <c r="G1855" s="106"/>
      <c r="H1855" s="106"/>
      <c r="I1855" s="108">
        <v>44560</v>
      </c>
      <c r="J1855" s="102">
        <v>25</v>
      </c>
      <c r="K1855" s="109">
        <v>11</v>
      </c>
    </row>
    <row r="1856" spans="1:11" x14ac:dyDescent="0.25">
      <c r="A1856" s="102">
        <v>1859</v>
      </c>
      <c r="B1856" s="103">
        <v>43836</v>
      </c>
      <c r="C1856" s="104" t="s">
        <v>4600</v>
      </c>
      <c r="D1856" s="105" t="s">
        <v>4601</v>
      </c>
      <c r="E1856" s="106" t="s">
        <v>4471</v>
      </c>
      <c r="F1856" s="107" t="s">
        <v>4472</v>
      </c>
      <c r="G1856" s="106"/>
      <c r="H1856" s="106"/>
      <c r="I1856" s="108">
        <v>44560</v>
      </c>
      <c r="J1856" s="102">
        <v>0.33</v>
      </c>
      <c r="K1856" s="109">
        <v>11</v>
      </c>
    </row>
    <row r="1857" spans="1:11" x14ac:dyDescent="0.25">
      <c r="A1857" s="102">
        <v>1860</v>
      </c>
      <c r="B1857" s="103">
        <v>43836</v>
      </c>
      <c r="C1857" s="104" t="s">
        <v>4600</v>
      </c>
      <c r="D1857" s="105" t="s">
        <v>4601</v>
      </c>
      <c r="E1857" s="106" t="s">
        <v>4483</v>
      </c>
      <c r="F1857" s="107" t="s">
        <v>4484</v>
      </c>
      <c r="G1857" s="106"/>
      <c r="H1857" s="106"/>
      <c r="I1857" s="108">
        <v>44165</v>
      </c>
      <c r="J1857" s="102">
        <v>5</v>
      </c>
      <c r="K1857" s="109">
        <v>2.89</v>
      </c>
    </row>
    <row r="1858" spans="1:11" x14ac:dyDescent="0.25">
      <c r="A1858" s="102">
        <v>1861</v>
      </c>
      <c r="B1858" s="103">
        <v>43836</v>
      </c>
      <c r="C1858" s="104" t="s">
        <v>4600</v>
      </c>
      <c r="D1858" s="105" t="s">
        <v>4601</v>
      </c>
      <c r="E1858" s="106" t="s">
        <v>4485</v>
      </c>
      <c r="F1858" s="107" t="s">
        <v>4486</v>
      </c>
      <c r="G1858" s="106"/>
      <c r="H1858" s="106"/>
      <c r="I1858" s="108">
        <v>44316</v>
      </c>
      <c r="J1858" s="102">
        <v>7</v>
      </c>
      <c r="K1858" s="109">
        <v>0.75</v>
      </c>
    </row>
    <row r="1859" spans="1:11" x14ac:dyDescent="0.25">
      <c r="A1859" s="102">
        <v>1862</v>
      </c>
      <c r="B1859" s="103">
        <v>43836</v>
      </c>
      <c r="C1859" s="104" t="s">
        <v>4600</v>
      </c>
      <c r="D1859" s="105" t="s">
        <v>4601</v>
      </c>
      <c r="E1859" s="106" t="s">
        <v>4485</v>
      </c>
      <c r="F1859" s="107" t="s">
        <v>4486</v>
      </c>
      <c r="G1859" s="106"/>
      <c r="H1859" s="106"/>
      <c r="I1859" s="108">
        <v>44499</v>
      </c>
      <c r="J1859" s="102">
        <v>20</v>
      </c>
      <c r="K1859" s="109">
        <v>1</v>
      </c>
    </row>
    <row r="1860" spans="1:11" x14ac:dyDescent="0.25">
      <c r="A1860" s="102">
        <v>1863</v>
      </c>
      <c r="B1860" s="103">
        <v>43836</v>
      </c>
      <c r="C1860" s="104" t="s">
        <v>4600</v>
      </c>
      <c r="D1860" s="105" t="s">
        <v>4601</v>
      </c>
      <c r="E1860" s="106" t="s">
        <v>4487</v>
      </c>
      <c r="F1860" s="107" t="s">
        <v>4488</v>
      </c>
      <c r="G1860" s="106"/>
      <c r="H1860" s="106"/>
      <c r="I1860" s="108">
        <v>44561</v>
      </c>
      <c r="J1860" s="102">
        <v>34</v>
      </c>
      <c r="K1860" s="109">
        <v>14</v>
      </c>
    </row>
    <row r="1861" spans="1:11" x14ac:dyDescent="0.25">
      <c r="A1861" s="102">
        <v>1864</v>
      </c>
      <c r="B1861" s="103">
        <v>43836</v>
      </c>
      <c r="C1861" s="104" t="s">
        <v>4600</v>
      </c>
      <c r="D1861" s="105" t="s">
        <v>4601</v>
      </c>
      <c r="E1861" s="106" t="s">
        <v>4487</v>
      </c>
      <c r="F1861" s="107" t="s">
        <v>4488</v>
      </c>
      <c r="G1861" s="106"/>
      <c r="H1861" s="106"/>
      <c r="I1861" s="108">
        <v>44104</v>
      </c>
      <c r="J1861" s="102">
        <v>29</v>
      </c>
      <c r="K1861" s="109">
        <v>1</v>
      </c>
    </row>
    <row r="1862" spans="1:11" x14ac:dyDescent="0.25">
      <c r="A1862" s="102">
        <v>1865</v>
      </c>
      <c r="B1862" s="103">
        <v>43836</v>
      </c>
      <c r="C1862" s="104" t="s">
        <v>4600</v>
      </c>
      <c r="D1862" s="105" t="s">
        <v>4601</v>
      </c>
      <c r="E1862" s="106" t="s">
        <v>4489</v>
      </c>
      <c r="F1862" s="107" t="s">
        <v>4490</v>
      </c>
      <c r="G1862" s="106"/>
      <c r="H1862" s="106"/>
      <c r="I1862" s="108">
        <v>44561</v>
      </c>
      <c r="J1862" s="102">
        <v>35</v>
      </c>
      <c r="K1862" s="109">
        <v>14</v>
      </c>
    </row>
    <row r="1863" spans="1:11" x14ac:dyDescent="0.25">
      <c r="A1863" s="102">
        <v>1866</v>
      </c>
      <c r="B1863" s="103">
        <v>43836</v>
      </c>
      <c r="C1863" s="104" t="s">
        <v>4600</v>
      </c>
      <c r="D1863" s="105" t="s">
        <v>4601</v>
      </c>
      <c r="E1863" s="106" t="s">
        <v>4489</v>
      </c>
      <c r="F1863" s="107" t="s">
        <v>4490</v>
      </c>
      <c r="G1863" s="106"/>
      <c r="H1863" s="106"/>
      <c r="I1863" s="108">
        <v>44134</v>
      </c>
      <c r="J1863" s="102">
        <v>14</v>
      </c>
      <c r="K1863" s="109">
        <v>1</v>
      </c>
    </row>
    <row r="1864" spans="1:11" x14ac:dyDescent="0.25">
      <c r="A1864" s="102">
        <v>1867</v>
      </c>
      <c r="B1864" s="103">
        <v>43836</v>
      </c>
      <c r="C1864" s="104" t="s">
        <v>4600</v>
      </c>
      <c r="D1864" s="105" t="s">
        <v>4601</v>
      </c>
      <c r="E1864" s="106" t="s">
        <v>4491</v>
      </c>
      <c r="F1864" s="107" t="s">
        <v>4492</v>
      </c>
      <c r="G1864" s="106"/>
      <c r="H1864" s="106"/>
      <c r="I1864" s="108">
        <v>44561</v>
      </c>
      <c r="J1864" s="102">
        <v>42</v>
      </c>
      <c r="K1864" s="109">
        <v>14</v>
      </c>
    </row>
    <row r="1865" spans="1:11" x14ac:dyDescent="0.25">
      <c r="A1865" s="102">
        <v>1868</v>
      </c>
      <c r="B1865" s="103">
        <v>43836</v>
      </c>
      <c r="C1865" s="104" t="s">
        <v>4600</v>
      </c>
      <c r="D1865" s="105" t="s">
        <v>4601</v>
      </c>
      <c r="E1865" s="106" t="s">
        <v>4491</v>
      </c>
      <c r="F1865" s="107" t="s">
        <v>4492</v>
      </c>
      <c r="G1865" s="106"/>
      <c r="H1865" s="106"/>
      <c r="I1865" s="108">
        <v>44560</v>
      </c>
      <c r="J1865" s="102">
        <v>15</v>
      </c>
      <c r="K1865" s="109">
        <v>0.99</v>
      </c>
    </row>
    <row r="1866" spans="1:11" x14ac:dyDescent="0.25">
      <c r="A1866" s="102">
        <v>1869</v>
      </c>
      <c r="B1866" s="103">
        <v>43836</v>
      </c>
      <c r="C1866" s="104" t="s">
        <v>4600</v>
      </c>
      <c r="D1866" s="105" t="s">
        <v>4601</v>
      </c>
      <c r="E1866" s="106" t="s">
        <v>4493</v>
      </c>
      <c r="F1866" s="107" t="s">
        <v>4494</v>
      </c>
      <c r="G1866" s="106"/>
      <c r="H1866" s="106"/>
      <c r="I1866" s="108">
        <v>44012</v>
      </c>
      <c r="J1866" s="102">
        <v>5</v>
      </c>
      <c r="K1866" s="109">
        <v>0</v>
      </c>
    </row>
    <row r="1867" spans="1:11" x14ac:dyDescent="0.25">
      <c r="A1867" s="102">
        <v>1870</v>
      </c>
      <c r="B1867" s="103">
        <v>43836</v>
      </c>
      <c r="C1867" s="104" t="s">
        <v>4600</v>
      </c>
      <c r="D1867" s="105" t="s">
        <v>4601</v>
      </c>
      <c r="E1867" s="106" t="s">
        <v>4493</v>
      </c>
      <c r="F1867" s="107" t="s">
        <v>4494</v>
      </c>
      <c r="G1867" s="106"/>
      <c r="H1867" s="106"/>
      <c r="I1867" s="108">
        <v>44012</v>
      </c>
      <c r="J1867" s="102">
        <v>42</v>
      </c>
      <c r="K1867" s="109">
        <v>0</v>
      </c>
    </row>
    <row r="1868" spans="1:11" x14ac:dyDescent="0.25">
      <c r="A1868" s="102">
        <v>1871</v>
      </c>
      <c r="B1868" s="103">
        <v>43836</v>
      </c>
      <c r="C1868" s="104" t="s">
        <v>4600</v>
      </c>
      <c r="D1868" s="105" t="s">
        <v>4601</v>
      </c>
      <c r="E1868" s="106" t="s">
        <v>4493</v>
      </c>
      <c r="F1868" s="107" t="s">
        <v>4494</v>
      </c>
      <c r="G1868" s="106"/>
      <c r="H1868" s="106"/>
      <c r="I1868" s="108">
        <v>44012</v>
      </c>
      <c r="J1868" s="102">
        <v>52</v>
      </c>
      <c r="K1868" s="109">
        <v>0</v>
      </c>
    </row>
    <row r="1869" spans="1:11" x14ac:dyDescent="0.25">
      <c r="A1869" s="102">
        <v>1872</v>
      </c>
      <c r="B1869" s="103">
        <v>43836</v>
      </c>
      <c r="C1869" s="104" t="s">
        <v>4600</v>
      </c>
      <c r="D1869" s="105" t="s">
        <v>4601</v>
      </c>
      <c r="E1869" s="106" t="s">
        <v>4503</v>
      </c>
      <c r="F1869" s="107" t="s">
        <v>4504</v>
      </c>
      <c r="G1869" s="106"/>
      <c r="H1869" s="106"/>
      <c r="I1869" s="108">
        <v>44196</v>
      </c>
      <c r="J1869" s="102">
        <v>96</v>
      </c>
      <c r="K1869" s="109">
        <v>19</v>
      </c>
    </row>
    <row r="1870" spans="1:11" x14ac:dyDescent="0.25">
      <c r="A1870" s="102">
        <v>1873</v>
      </c>
      <c r="B1870" s="103">
        <v>43836</v>
      </c>
      <c r="C1870" s="104" t="s">
        <v>4600</v>
      </c>
      <c r="D1870" s="105" t="s">
        <v>4601</v>
      </c>
      <c r="E1870" s="106" t="s">
        <v>4503</v>
      </c>
      <c r="F1870" s="107" t="s">
        <v>4504</v>
      </c>
      <c r="G1870" s="106"/>
      <c r="H1870" s="106"/>
      <c r="I1870" s="108">
        <v>44195</v>
      </c>
      <c r="J1870" s="102">
        <v>22</v>
      </c>
      <c r="K1870" s="109">
        <v>0.99</v>
      </c>
    </row>
    <row r="1871" spans="1:11" x14ac:dyDescent="0.25">
      <c r="A1871" s="102">
        <v>1874</v>
      </c>
      <c r="B1871" s="103">
        <v>43836</v>
      </c>
      <c r="C1871" s="104" t="s">
        <v>4600</v>
      </c>
      <c r="D1871" s="105" t="s">
        <v>4601</v>
      </c>
      <c r="E1871" s="106" t="s">
        <v>4507</v>
      </c>
      <c r="F1871" s="107" t="s">
        <v>4508</v>
      </c>
      <c r="G1871" s="106"/>
      <c r="H1871" s="106"/>
      <c r="I1871" s="108">
        <v>44500</v>
      </c>
      <c r="J1871" s="102">
        <v>95</v>
      </c>
      <c r="K1871" s="109">
        <v>5</v>
      </c>
    </row>
    <row r="1872" spans="1:11" x14ac:dyDescent="0.25">
      <c r="A1872" s="102">
        <v>1875</v>
      </c>
      <c r="B1872" s="103">
        <v>43836</v>
      </c>
      <c r="C1872" s="104" t="s">
        <v>4600</v>
      </c>
      <c r="D1872" s="105" t="s">
        <v>4601</v>
      </c>
      <c r="E1872" s="106" t="s">
        <v>4507</v>
      </c>
      <c r="F1872" s="107" t="s">
        <v>4508</v>
      </c>
      <c r="G1872" s="106"/>
      <c r="H1872" s="106"/>
      <c r="I1872" s="108">
        <v>44499</v>
      </c>
      <c r="J1872" s="102">
        <v>42</v>
      </c>
      <c r="K1872" s="109">
        <v>0.39</v>
      </c>
    </row>
    <row r="1873" spans="1:11" x14ac:dyDescent="0.25">
      <c r="A1873" s="102">
        <v>1876</v>
      </c>
      <c r="B1873" s="103">
        <v>43836</v>
      </c>
      <c r="C1873" s="104" t="s">
        <v>4600</v>
      </c>
      <c r="D1873" s="105" t="s">
        <v>4601</v>
      </c>
      <c r="E1873" s="106" t="s">
        <v>4507</v>
      </c>
      <c r="F1873" s="107" t="s">
        <v>4508</v>
      </c>
      <c r="G1873" s="106"/>
      <c r="H1873" s="106"/>
      <c r="I1873" s="108">
        <v>44499</v>
      </c>
      <c r="J1873" s="102">
        <v>0.2</v>
      </c>
      <c r="K1873" s="109">
        <v>1</v>
      </c>
    </row>
    <row r="1874" spans="1:11" x14ac:dyDescent="0.25">
      <c r="A1874" s="102">
        <v>1877</v>
      </c>
      <c r="B1874" s="103">
        <v>43836</v>
      </c>
      <c r="C1874" s="104" t="s">
        <v>4600</v>
      </c>
      <c r="D1874" s="105" t="s">
        <v>4601</v>
      </c>
      <c r="E1874" s="106" t="s">
        <v>4509</v>
      </c>
      <c r="F1874" s="107" t="s">
        <v>4510</v>
      </c>
      <c r="G1874" s="106"/>
      <c r="H1874" s="106"/>
      <c r="I1874" s="108">
        <v>44500</v>
      </c>
      <c r="J1874" s="102">
        <v>60</v>
      </c>
      <c r="K1874" s="109">
        <v>10</v>
      </c>
    </row>
    <row r="1875" spans="1:11" x14ac:dyDescent="0.25">
      <c r="A1875" s="102">
        <v>1878</v>
      </c>
      <c r="B1875" s="103">
        <v>43836</v>
      </c>
      <c r="C1875" s="104" t="s">
        <v>4600</v>
      </c>
      <c r="D1875" s="105" t="s">
        <v>4601</v>
      </c>
      <c r="E1875" s="106" t="s">
        <v>4509</v>
      </c>
      <c r="F1875" s="107" t="s">
        <v>4510</v>
      </c>
      <c r="G1875" s="106"/>
      <c r="H1875" s="106"/>
      <c r="I1875" s="108">
        <v>44499</v>
      </c>
      <c r="J1875" s="102">
        <v>19</v>
      </c>
      <c r="K1875" s="109">
        <v>0.79</v>
      </c>
    </row>
    <row r="1876" spans="1:11" x14ac:dyDescent="0.25">
      <c r="A1876" s="102">
        <v>1879</v>
      </c>
      <c r="B1876" s="103">
        <v>43836</v>
      </c>
      <c r="C1876" s="104" t="s">
        <v>4600</v>
      </c>
      <c r="D1876" s="105" t="s">
        <v>4601</v>
      </c>
      <c r="E1876" s="106" t="s">
        <v>4513</v>
      </c>
      <c r="F1876" s="107" t="s">
        <v>4514</v>
      </c>
      <c r="G1876" s="106"/>
      <c r="H1876" s="106"/>
      <c r="I1876" s="108">
        <v>44346</v>
      </c>
      <c r="J1876" s="102">
        <v>10</v>
      </c>
      <c r="K1876" s="109">
        <v>17</v>
      </c>
    </row>
    <row r="1877" spans="1:11" x14ac:dyDescent="0.25">
      <c r="A1877" s="102">
        <v>1880</v>
      </c>
      <c r="B1877" s="103">
        <v>43836</v>
      </c>
      <c r="C1877" s="104" t="s">
        <v>4600</v>
      </c>
      <c r="D1877" s="105" t="s">
        <v>4601</v>
      </c>
      <c r="E1877" s="106" t="s">
        <v>4513</v>
      </c>
      <c r="F1877" s="107" t="s">
        <v>4514</v>
      </c>
      <c r="G1877" s="106"/>
      <c r="H1877" s="106"/>
      <c r="I1877" s="108">
        <v>44346</v>
      </c>
      <c r="J1877" s="102">
        <v>0.38</v>
      </c>
      <c r="K1877" s="109">
        <v>1</v>
      </c>
    </row>
    <row r="1878" spans="1:11" x14ac:dyDescent="0.25">
      <c r="A1878" s="102">
        <v>1881</v>
      </c>
      <c r="B1878" s="103">
        <v>43836</v>
      </c>
      <c r="C1878" s="104" t="s">
        <v>4600</v>
      </c>
      <c r="D1878" s="105" t="s">
        <v>4601</v>
      </c>
      <c r="E1878" s="106" t="s">
        <v>4513</v>
      </c>
      <c r="F1878" s="107" t="s">
        <v>4514</v>
      </c>
      <c r="G1878" s="106"/>
      <c r="H1878" s="106"/>
      <c r="I1878" s="108">
        <v>44530</v>
      </c>
      <c r="J1878" s="102">
        <v>49</v>
      </c>
      <c r="K1878" s="109">
        <v>2.19</v>
      </c>
    </row>
    <row r="1879" spans="1:11" x14ac:dyDescent="0.25">
      <c r="A1879" s="102">
        <v>1882</v>
      </c>
      <c r="B1879" s="103">
        <v>43836</v>
      </c>
      <c r="C1879" s="104" t="s">
        <v>4600</v>
      </c>
      <c r="D1879" s="105" t="s">
        <v>4601</v>
      </c>
      <c r="E1879" s="106" t="s">
        <v>4513</v>
      </c>
      <c r="F1879" s="107" t="s">
        <v>4514</v>
      </c>
      <c r="G1879" s="106"/>
      <c r="H1879" s="106"/>
      <c r="I1879" s="108">
        <v>44530</v>
      </c>
      <c r="J1879" s="102">
        <v>0.63</v>
      </c>
      <c r="K1879" s="109">
        <v>1</v>
      </c>
    </row>
    <row r="1880" spans="1:11" x14ac:dyDescent="0.25">
      <c r="A1880" s="102">
        <v>1883</v>
      </c>
      <c r="B1880" s="103">
        <v>43836</v>
      </c>
      <c r="C1880" s="104" t="s">
        <v>4600</v>
      </c>
      <c r="D1880" s="105" t="s">
        <v>4601</v>
      </c>
      <c r="E1880" s="106" t="s">
        <v>4515</v>
      </c>
      <c r="F1880" s="107" t="s">
        <v>4516</v>
      </c>
      <c r="G1880" s="106"/>
      <c r="H1880" s="106"/>
      <c r="I1880" s="108">
        <v>44104</v>
      </c>
      <c r="J1880" s="102">
        <v>12</v>
      </c>
      <c r="K1880" s="109">
        <v>12</v>
      </c>
    </row>
    <row r="1881" spans="1:11" x14ac:dyDescent="0.25">
      <c r="A1881" s="102">
        <v>1884</v>
      </c>
      <c r="B1881" s="103">
        <v>43836</v>
      </c>
      <c r="C1881" s="104" t="s">
        <v>4600</v>
      </c>
      <c r="D1881" s="105" t="s">
        <v>4601</v>
      </c>
      <c r="E1881" s="106" t="s">
        <v>4515</v>
      </c>
      <c r="F1881" s="107" t="s">
        <v>4516</v>
      </c>
      <c r="G1881" s="106"/>
      <c r="H1881" s="106"/>
      <c r="I1881" s="108">
        <v>44469</v>
      </c>
      <c r="J1881" s="102">
        <v>8</v>
      </c>
      <c r="K1881" s="109">
        <v>12</v>
      </c>
    </row>
    <row r="1882" spans="1:11" x14ac:dyDescent="0.25">
      <c r="A1882" s="102">
        <v>1885</v>
      </c>
      <c r="B1882" s="103">
        <v>43836</v>
      </c>
      <c r="C1882" s="104" t="s">
        <v>4600</v>
      </c>
      <c r="D1882" s="105" t="s">
        <v>4601</v>
      </c>
      <c r="E1882" s="106" t="s">
        <v>4517</v>
      </c>
      <c r="F1882" s="107" t="s">
        <v>4518</v>
      </c>
      <c r="G1882" s="106"/>
      <c r="H1882" s="106"/>
      <c r="I1882" s="108">
        <v>44499</v>
      </c>
      <c r="J1882" s="102">
        <v>28</v>
      </c>
      <c r="K1882" s="109">
        <v>11</v>
      </c>
    </row>
    <row r="1883" spans="1:11" x14ac:dyDescent="0.25">
      <c r="A1883" s="102">
        <v>1886</v>
      </c>
      <c r="B1883" s="103">
        <v>43836</v>
      </c>
      <c r="C1883" s="104" t="s">
        <v>4600</v>
      </c>
      <c r="D1883" s="105" t="s">
        <v>4601</v>
      </c>
      <c r="E1883" s="106" t="s">
        <v>4517</v>
      </c>
      <c r="F1883" s="107" t="s">
        <v>4518</v>
      </c>
      <c r="G1883" s="106"/>
      <c r="H1883" s="106"/>
      <c r="I1883" s="108">
        <v>44407</v>
      </c>
      <c r="J1883" s="102">
        <v>10</v>
      </c>
      <c r="K1883" s="109">
        <v>11</v>
      </c>
    </row>
    <row r="1884" spans="1:11" x14ac:dyDescent="0.25">
      <c r="A1884" s="102">
        <v>1887</v>
      </c>
      <c r="B1884" s="103">
        <v>43836</v>
      </c>
      <c r="C1884" s="104" t="s">
        <v>4600</v>
      </c>
      <c r="D1884" s="105" t="s">
        <v>4601</v>
      </c>
      <c r="E1884" s="106" t="s">
        <v>4517</v>
      </c>
      <c r="F1884" s="107" t="s">
        <v>4518</v>
      </c>
      <c r="G1884" s="106"/>
      <c r="H1884" s="106"/>
      <c r="I1884" s="108">
        <v>44499</v>
      </c>
      <c r="J1884" s="102">
        <v>15</v>
      </c>
      <c r="K1884" s="109">
        <v>11</v>
      </c>
    </row>
    <row r="1885" spans="1:11" x14ac:dyDescent="0.25">
      <c r="A1885" s="102">
        <v>1888</v>
      </c>
      <c r="B1885" s="103">
        <v>43836</v>
      </c>
      <c r="C1885" s="104" t="s">
        <v>4600</v>
      </c>
      <c r="D1885" s="105" t="s">
        <v>4601</v>
      </c>
      <c r="E1885" s="106" t="s">
        <v>4521</v>
      </c>
      <c r="F1885" s="107" t="s">
        <v>4522</v>
      </c>
      <c r="G1885" s="106"/>
      <c r="H1885" s="106"/>
      <c r="I1885" s="108">
        <v>43831</v>
      </c>
      <c r="J1885" s="102">
        <v>7</v>
      </c>
      <c r="K1885" s="109">
        <v>22.25</v>
      </c>
    </row>
    <row r="1886" spans="1:11" x14ac:dyDescent="0.25">
      <c r="A1886" s="102">
        <v>1889</v>
      </c>
      <c r="B1886" s="103">
        <v>43836</v>
      </c>
      <c r="C1886" s="104" t="s">
        <v>4600</v>
      </c>
      <c r="D1886" s="105" t="s">
        <v>4601</v>
      </c>
      <c r="E1886" s="106" t="s">
        <v>4525</v>
      </c>
      <c r="F1886" s="107" t="s">
        <v>4526</v>
      </c>
      <c r="G1886" s="106"/>
      <c r="H1886" s="106"/>
      <c r="I1886" s="108">
        <v>44196</v>
      </c>
      <c r="J1886" s="102">
        <v>5</v>
      </c>
      <c r="K1886" s="109">
        <v>1</v>
      </c>
    </row>
    <row r="1887" spans="1:11" x14ac:dyDescent="0.25">
      <c r="A1887" s="102">
        <v>1890</v>
      </c>
      <c r="B1887" s="103">
        <v>43836</v>
      </c>
      <c r="C1887" s="104" t="s">
        <v>4600</v>
      </c>
      <c r="D1887" s="105" t="s">
        <v>4601</v>
      </c>
      <c r="E1887" s="106" t="s">
        <v>4525</v>
      </c>
      <c r="F1887" s="107" t="s">
        <v>4526</v>
      </c>
      <c r="G1887" s="106"/>
      <c r="H1887" s="106"/>
      <c r="I1887" s="108">
        <v>44195</v>
      </c>
      <c r="J1887" s="102">
        <v>3</v>
      </c>
      <c r="K1887" s="109">
        <v>1</v>
      </c>
    </row>
    <row r="1888" spans="1:11" x14ac:dyDescent="0.25">
      <c r="A1888" s="102">
        <v>1891</v>
      </c>
      <c r="B1888" s="103">
        <v>43836</v>
      </c>
      <c r="C1888" s="104" t="s">
        <v>4600</v>
      </c>
      <c r="D1888" s="105" t="s">
        <v>4601</v>
      </c>
      <c r="E1888" s="106" t="s">
        <v>4525</v>
      </c>
      <c r="F1888" s="107" t="s">
        <v>4526</v>
      </c>
      <c r="G1888" s="106"/>
      <c r="H1888" s="106"/>
      <c r="I1888" s="108">
        <v>44195</v>
      </c>
      <c r="J1888" s="102">
        <v>0.6</v>
      </c>
      <c r="K1888" s="109">
        <v>1</v>
      </c>
    </row>
    <row r="1889" spans="1:11" x14ac:dyDescent="0.25">
      <c r="A1889" s="102">
        <v>1892</v>
      </c>
      <c r="B1889" s="103">
        <v>43836</v>
      </c>
      <c r="C1889" s="104" t="s">
        <v>4600</v>
      </c>
      <c r="D1889" s="105" t="s">
        <v>4601</v>
      </c>
      <c r="E1889" s="106" t="s">
        <v>4525</v>
      </c>
      <c r="F1889" s="107" t="s">
        <v>4526</v>
      </c>
      <c r="G1889" s="106"/>
      <c r="H1889" s="106"/>
      <c r="I1889" s="108">
        <v>44196</v>
      </c>
      <c r="J1889" s="102">
        <v>48</v>
      </c>
      <c r="K1889" s="109">
        <v>1</v>
      </c>
    </row>
    <row r="1890" spans="1:11" x14ac:dyDescent="0.25">
      <c r="A1890" s="102">
        <v>1893</v>
      </c>
      <c r="B1890" s="103">
        <v>43836</v>
      </c>
      <c r="C1890" s="104" t="s">
        <v>4600</v>
      </c>
      <c r="D1890" s="105" t="s">
        <v>4601</v>
      </c>
      <c r="E1890" s="106" t="s">
        <v>4541</v>
      </c>
      <c r="F1890" s="107" t="s">
        <v>4542</v>
      </c>
      <c r="G1890" s="106"/>
      <c r="H1890" s="106"/>
      <c r="I1890" s="108">
        <v>44530</v>
      </c>
      <c r="J1890" s="102">
        <v>51</v>
      </c>
      <c r="K1890" s="109">
        <v>5</v>
      </c>
    </row>
    <row r="1891" spans="1:11" x14ac:dyDescent="0.25">
      <c r="A1891" s="102">
        <v>1894</v>
      </c>
      <c r="B1891" s="103">
        <v>43836</v>
      </c>
      <c r="C1891" s="104" t="s">
        <v>4600</v>
      </c>
      <c r="D1891" s="105" t="s">
        <v>4601</v>
      </c>
      <c r="E1891" s="106" t="s">
        <v>4541</v>
      </c>
      <c r="F1891" s="107" t="s">
        <v>4542</v>
      </c>
      <c r="G1891" s="106"/>
      <c r="H1891" s="106"/>
      <c r="I1891" s="108">
        <v>44530</v>
      </c>
      <c r="J1891" s="102">
        <v>24</v>
      </c>
      <c r="K1891" s="109">
        <v>0.59</v>
      </c>
    </row>
    <row r="1892" spans="1:11" x14ac:dyDescent="0.25">
      <c r="A1892" s="102">
        <v>1895</v>
      </c>
      <c r="B1892" s="103">
        <v>43836</v>
      </c>
      <c r="C1892" s="104" t="s">
        <v>4600</v>
      </c>
      <c r="D1892" s="105" t="s">
        <v>4601</v>
      </c>
      <c r="E1892" s="106" t="s">
        <v>4541</v>
      </c>
      <c r="F1892" s="107" t="s">
        <v>4542</v>
      </c>
      <c r="G1892" s="106"/>
      <c r="H1892" s="106"/>
      <c r="I1892" s="108">
        <v>44561</v>
      </c>
      <c r="J1892" s="102">
        <v>72</v>
      </c>
      <c r="K1892" s="109">
        <v>0.59</v>
      </c>
    </row>
    <row r="1893" spans="1:11" x14ac:dyDescent="0.25">
      <c r="A1893" s="102">
        <v>1896</v>
      </c>
      <c r="B1893" s="103">
        <v>43836</v>
      </c>
      <c r="C1893" s="104" t="s">
        <v>4600</v>
      </c>
      <c r="D1893" s="105" t="s">
        <v>4601</v>
      </c>
      <c r="E1893" s="106" t="s">
        <v>4547</v>
      </c>
      <c r="F1893" s="107" t="s">
        <v>4548</v>
      </c>
      <c r="G1893" s="106"/>
      <c r="H1893" s="106"/>
      <c r="I1893" s="108">
        <v>44196</v>
      </c>
      <c r="J1893" s="102">
        <v>45</v>
      </c>
      <c r="K1893" s="109">
        <v>8.5</v>
      </c>
    </row>
    <row r="1894" spans="1:11" x14ac:dyDescent="0.25">
      <c r="A1894" s="102">
        <v>1897</v>
      </c>
      <c r="B1894" s="103">
        <v>43836</v>
      </c>
      <c r="C1894" s="104" t="s">
        <v>4600</v>
      </c>
      <c r="D1894" s="105" t="s">
        <v>4601</v>
      </c>
      <c r="E1894" s="106" t="s">
        <v>4547</v>
      </c>
      <c r="F1894" s="107" t="s">
        <v>4548</v>
      </c>
      <c r="G1894" s="106"/>
      <c r="H1894" s="106"/>
      <c r="I1894" s="108">
        <v>44196</v>
      </c>
      <c r="J1894" s="102">
        <v>0.47</v>
      </c>
      <c r="K1894" s="109">
        <v>8.5</v>
      </c>
    </row>
    <row r="1895" spans="1:11" x14ac:dyDescent="0.25">
      <c r="A1895" s="102">
        <v>1898</v>
      </c>
      <c r="B1895" s="103">
        <v>43836</v>
      </c>
      <c r="C1895" s="104" t="s">
        <v>4600</v>
      </c>
      <c r="D1895" s="105" t="s">
        <v>4601</v>
      </c>
      <c r="E1895" s="106" t="s">
        <v>4551</v>
      </c>
      <c r="F1895" s="107" t="s">
        <v>4552</v>
      </c>
      <c r="G1895" s="106"/>
      <c r="H1895" s="106"/>
      <c r="I1895" s="108">
        <v>44012</v>
      </c>
      <c r="J1895" s="102">
        <v>0.65</v>
      </c>
      <c r="K1895" s="109">
        <v>1</v>
      </c>
    </row>
    <row r="1896" spans="1:11" x14ac:dyDescent="0.25">
      <c r="A1896" s="102">
        <v>1899</v>
      </c>
      <c r="B1896" s="103">
        <v>43836</v>
      </c>
      <c r="C1896" s="104" t="s">
        <v>4600</v>
      </c>
      <c r="D1896" s="105" t="s">
        <v>4601</v>
      </c>
      <c r="E1896" s="106" t="s">
        <v>4557</v>
      </c>
      <c r="F1896" s="107" t="s">
        <v>4558</v>
      </c>
      <c r="G1896" s="106"/>
      <c r="H1896" s="106"/>
      <c r="I1896" s="108">
        <v>44561</v>
      </c>
      <c r="J1896" s="102">
        <v>16</v>
      </c>
      <c r="K1896" s="109">
        <v>13</v>
      </c>
    </row>
    <row r="1897" spans="1:11" x14ac:dyDescent="0.25">
      <c r="A1897" s="102">
        <v>1900</v>
      </c>
      <c r="B1897" s="103">
        <v>43836</v>
      </c>
      <c r="C1897" s="104" t="s">
        <v>4600</v>
      </c>
      <c r="D1897" s="105" t="s">
        <v>4601</v>
      </c>
      <c r="E1897" s="106" t="s">
        <v>4557</v>
      </c>
      <c r="F1897" s="107" t="s">
        <v>4558</v>
      </c>
      <c r="G1897" s="106"/>
      <c r="H1897" s="106"/>
      <c r="I1897" s="108">
        <v>44560</v>
      </c>
      <c r="J1897" s="102">
        <v>12</v>
      </c>
      <c r="K1897" s="109">
        <v>0.89</v>
      </c>
    </row>
    <row r="1898" spans="1:11" x14ac:dyDescent="0.25">
      <c r="A1898" s="102">
        <v>1901</v>
      </c>
      <c r="B1898" s="103">
        <v>43836</v>
      </c>
      <c r="C1898" s="104" t="s">
        <v>4600</v>
      </c>
      <c r="D1898" s="105" t="s">
        <v>4601</v>
      </c>
      <c r="E1898" s="106" t="s">
        <v>4557</v>
      </c>
      <c r="F1898" s="107" t="s">
        <v>4558</v>
      </c>
      <c r="G1898" s="106"/>
      <c r="H1898" s="106"/>
      <c r="I1898" s="108">
        <v>44560</v>
      </c>
      <c r="J1898" s="102">
        <v>0.67</v>
      </c>
      <c r="K1898" s="109">
        <v>1</v>
      </c>
    </row>
    <row r="1899" spans="1:11" x14ac:dyDescent="0.25">
      <c r="A1899" s="102">
        <v>1902</v>
      </c>
      <c r="B1899" s="103">
        <v>43836</v>
      </c>
      <c r="C1899" s="104" t="s">
        <v>4600</v>
      </c>
      <c r="D1899" s="105" t="s">
        <v>4601</v>
      </c>
      <c r="E1899" s="106" t="s">
        <v>4561</v>
      </c>
      <c r="F1899" s="107" t="s">
        <v>4562</v>
      </c>
      <c r="G1899" s="106"/>
      <c r="H1899" s="106"/>
      <c r="I1899" s="108">
        <v>44377</v>
      </c>
      <c r="J1899" s="102">
        <v>125</v>
      </c>
      <c r="K1899" s="109">
        <v>7</v>
      </c>
    </row>
    <row r="1900" spans="1:11" x14ac:dyDescent="0.25">
      <c r="A1900" s="102">
        <v>1903</v>
      </c>
      <c r="B1900" s="103">
        <v>43836</v>
      </c>
      <c r="C1900" s="104" t="s">
        <v>4600</v>
      </c>
      <c r="D1900" s="105" t="s">
        <v>4601</v>
      </c>
      <c r="E1900" s="106" t="s">
        <v>4561</v>
      </c>
      <c r="F1900" s="107" t="s">
        <v>4562</v>
      </c>
      <c r="G1900" s="106"/>
      <c r="H1900" s="106"/>
      <c r="I1900" s="108">
        <v>44012</v>
      </c>
      <c r="J1900" s="102">
        <v>39</v>
      </c>
      <c r="K1900" s="109">
        <v>0.39</v>
      </c>
    </row>
    <row r="1901" spans="1:11" x14ac:dyDescent="0.25">
      <c r="A1901" s="102">
        <v>1904</v>
      </c>
      <c r="B1901" s="103">
        <v>43836</v>
      </c>
      <c r="C1901" s="104" t="s">
        <v>4600</v>
      </c>
      <c r="D1901" s="105" t="s">
        <v>4601</v>
      </c>
      <c r="E1901" s="106" t="s">
        <v>4563</v>
      </c>
      <c r="F1901" s="107" t="s">
        <v>4564</v>
      </c>
      <c r="G1901" s="106"/>
      <c r="H1901" s="106"/>
      <c r="I1901" s="108">
        <v>44012</v>
      </c>
      <c r="J1901" s="102">
        <v>72</v>
      </c>
      <c r="K1901" s="109">
        <v>11.94</v>
      </c>
    </row>
    <row r="1902" spans="1:11" x14ac:dyDescent="0.25">
      <c r="A1902" s="102">
        <v>1905</v>
      </c>
      <c r="B1902" s="103">
        <v>43836</v>
      </c>
      <c r="C1902" s="104" t="s">
        <v>4600</v>
      </c>
      <c r="D1902" s="105" t="s">
        <v>4601</v>
      </c>
      <c r="E1902" s="106" t="s">
        <v>4563</v>
      </c>
      <c r="F1902" s="107" t="s">
        <v>4564</v>
      </c>
      <c r="G1902" s="106"/>
      <c r="H1902" s="106"/>
      <c r="I1902" s="108">
        <v>44012</v>
      </c>
      <c r="J1902" s="102">
        <v>8</v>
      </c>
      <c r="K1902" s="109">
        <v>1.99</v>
      </c>
    </row>
    <row r="1903" spans="1:11" x14ac:dyDescent="0.25">
      <c r="A1903" s="102">
        <v>1906</v>
      </c>
      <c r="B1903" s="103">
        <v>43836</v>
      </c>
      <c r="C1903" s="104" t="s">
        <v>4600</v>
      </c>
      <c r="D1903" s="105" t="s">
        <v>4601</v>
      </c>
      <c r="E1903" s="106" t="s">
        <v>4569</v>
      </c>
      <c r="F1903" s="107" t="s">
        <v>4570</v>
      </c>
      <c r="G1903" s="106"/>
      <c r="H1903" s="106"/>
      <c r="I1903" s="108">
        <v>44165</v>
      </c>
      <c r="J1903" s="102">
        <v>23</v>
      </c>
      <c r="K1903" s="109">
        <v>55</v>
      </c>
    </row>
    <row r="1904" spans="1:11" x14ac:dyDescent="0.25">
      <c r="A1904" s="102">
        <v>1907</v>
      </c>
      <c r="B1904" s="103">
        <v>43836</v>
      </c>
      <c r="C1904" s="104" t="s">
        <v>4600</v>
      </c>
      <c r="D1904" s="105" t="s">
        <v>4601</v>
      </c>
      <c r="E1904" s="106" t="s">
        <v>4577</v>
      </c>
      <c r="F1904" s="107" t="s">
        <v>4578</v>
      </c>
      <c r="G1904" s="106"/>
      <c r="H1904" s="106"/>
      <c r="I1904" s="108">
        <v>44499</v>
      </c>
      <c r="J1904" s="102">
        <v>8</v>
      </c>
      <c r="K1904" s="109">
        <v>1</v>
      </c>
    </row>
    <row r="1905" spans="1:11" x14ac:dyDescent="0.25">
      <c r="A1905" s="102">
        <v>1908</v>
      </c>
      <c r="B1905" s="103">
        <v>43836</v>
      </c>
      <c r="C1905" s="104" t="s">
        <v>4600</v>
      </c>
      <c r="D1905" s="105" t="s">
        <v>4601</v>
      </c>
      <c r="E1905" s="106" t="s">
        <v>4577</v>
      </c>
      <c r="F1905" s="107" t="s">
        <v>4578</v>
      </c>
      <c r="G1905" s="106"/>
      <c r="H1905" s="106"/>
      <c r="I1905" s="108">
        <v>44012</v>
      </c>
      <c r="J1905" s="102">
        <v>0.3</v>
      </c>
      <c r="K1905" s="109">
        <v>1</v>
      </c>
    </row>
    <row r="1906" spans="1:11" x14ac:dyDescent="0.25">
      <c r="A1906" s="102">
        <v>1909</v>
      </c>
      <c r="B1906" s="103">
        <v>43836</v>
      </c>
      <c r="C1906" s="104" t="s">
        <v>4600</v>
      </c>
      <c r="D1906" s="105" t="s">
        <v>4601</v>
      </c>
      <c r="E1906" s="106" t="s">
        <v>4579</v>
      </c>
      <c r="F1906" s="107" t="s">
        <v>4580</v>
      </c>
      <c r="G1906" s="106"/>
      <c r="H1906" s="106"/>
      <c r="I1906" s="108">
        <v>44560</v>
      </c>
      <c r="J1906" s="102">
        <v>7</v>
      </c>
      <c r="K1906" s="109">
        <v>4.49</v>
      </c>
    </row>
    <row r="1907" spans="1:11" x14ac:dyDescent="0.25">
      <c r="A1907" s="102">
        <v>1910</v>
      </c>
      <c r="B1907" s="103">
        <v>43836</v>
      </c>
      <c r="C1907" s="104" t="s">
        <v>4600</v>
      </c>
      <c r="D1907" s="105" t="s">
        <v>4601</v>
      </c>
      <c r="E1907" s="106" t="s">
        <v>4581</v>
      </c>
      <c r="F1907" s="107" t="s">
        <v>4621</v>
      </c>
      <c r="G1907" s="106"/>
      <c r="H1907" s="106"/>
      <c r="I1907" s="108">
        <v>44561</v>
      </c>
      <c r="J1907" s="102">
        <v>72</v>
      </c>
      <c r="K1907" s="109">
        <v>0</v>
      </c>
    </row>
    <row r="1908" spans="1:11" x14ac:dyDescent="0.25">
      <c r="A1908" s="102">
        <v>1911</v>
      </c>
      <c r="B1908" s="103">
        <v>43836</v>
      </c>
      <c r="C1908" s="104" t="s">
        <v>4600</v>
      </c>
      <c r="D1908" s="105" t="s">
        <v>4601</v>
      </c>
      <c r="E1908" s="106" t="s">
        <v>4583</v>
      </c>
      <c r="F1908" s="107" t="s">
        <v>4584</v>
      </c>
      <c r="G1908" s="106"/>
      <c r="H1908" s="106"/>
      <c r="I1908" s="108">
        <v>44530</v>
      </c>
      <c r="J1908" s="102">
        <v>35</v>
      </c>
      <c r="K1908" s="109">
        <v>17</v>
      </c>
    </row>
    <row r="1909" spans="1:11" x14ac:dyDescent="0.25">
      <c r="A1909" s="102">
        <v>1912</v>
      </c>
      <c r="B1909" s="103">
        <v>43836</v>
      </c>
      <c r="C1909" s="104" t="s">
        <v>4600</v>
      </c>
      <c r="D1909" s="105" t="s">
        <v>4601</v>
      </c>
      <c r="E1909" s="106" t="s">
        <v>4583</v>
      </c>
      <c r="F1909" s="107" t="s">
        <v>4584</v>
      </c>
      <c r="G1909" s="106"/>
      <c r="H1909" s="106"/>
      <c r="I1909" s="108">
        <v>44561</v>
      </c>
      <c r="J1909" s="102">
        <v>96</v>
      </c>
      <c r="K1909" s="109">
        <v>1.89</v>
      </c>
    </row>
    <row r="1910" spans="1:11" x14ac:dyDescent="0.25">
      <c r="A1910" s="102">
        <v>1913</v>
      </c>
      <c r="B1910" s="103">
        <v>43836</v>
      </c>
      <c r="C1910" s="104" t="s">
        <v>4600</v>
      </c>
      <c r="D1910" s="105" t="s">
        <v>4601</v>
      </c>
      <c r="E1910" s="106" t="s">
        <v>4585</v>
      </c>
      <c r="F1910" s="107" t="s">
        <v>4622</v>
      </c>
      <c r="G1910" s="106"/>
      <c r="H1910" s="106"/>
      <c r="I1910" s="108">
        <v>44560</v>
      </c>
      <c r="J1910" s="102">
        <v>6</v>
      </c>
      <c r="K1910" s="109">
        <v>1</v>
      </c>
    </row>
    <row r="1911" spans="1:11" x14ac:dyDescent="0.25">
      <c r="A1911" s="102">
        <v>1914</v>
      </c>
      <c r="B1911" s="103">
        <v>43836</v>
      </c>
      <c r="C1911" s="104" t="s">
        <v>4600</v>
      </c>
      <c r="D1911" s="105" t="s">
        <v>4601</v>
      </c>
      <c r="E1911" s="106" t="s">
        <v>4585</v>
      </c>
      <c r="F1911" s="107" t="s">
        <v>4622</v>
      </c>
      <c r="G1911" s="106"/>
      <c r="H1911" s="106"/>
      <c r="I1911" s="108">
        <v>44561</v>
      </c>
      <c r="J1911" s="102">
        <v>63</v>
      </c>
      <c r="K1911" s="109">
        <v>1</v>
      </c>
    </row>
    <row r="1912" spans="1:11" x14ac:dyDescent="0.25">
      <c r="A1912" s="102">
        <v>1915</v>
      </c>
      <c r="B1912" s="103">
        <v>43836</v>
      </c>
      <c r="C1912" s="104" t="s">
        <v>4600</v>
      </c>
      <c r="D1912" s="105" t="s">
        <v>4601</v>
      </c>
      <c r="E1912" s="106" t="s">
        <v>4587</v>
      </c>
      <c r="F1912" s="107" t="s">
        <v>4588</v>
      </c>
      <c r="G1912" s="106"/>
      <c r="H1912" s="106"/>
      <c r="I1912" s="108">
        <v>44560</v>
      </c>
      <c r="J1912" s="102">
        <v>45</v>
      </c>
      <c r="K1912" s="109">
        <v>1</v>
      </c>
    </row>
    <row r="1913" spans="1:11" x14ac:dyDescent="0.25">
      <c r="A1913" s="102">
        <v>1916</v>
      </c>
      <c r="B1913" s="103">
        <v>43836</v>
      </c>
      <c r="C1913" s="104" t="s">
        <v>4600</v>
      </c>
      <c r="D1913" s="105" t="s">
        <v>4601</v>
      </c>
      <c r="E1913" s="106" t="s">
        <v>4587</v>
      </c>
      <c r="F1913" s="107" t="s">
        <v>4588</v>
      </c>
      <c r="G1913" s="106"/>
      <c r="H1913" s="106"/>
      <c r="I1913" s="108">
        <v>44561</v>
      </c>
      <c r="J1913" s="102">
        <v>16</v>
      </c>
      <c r="K1913" s="109">
        <v>1</v>
      </c>
    </row>
    <row r="1914" spans="1:11" x14ac:dyDescent="0.25">
      <c r="A1914" s="102">
        <v>1917</v>
      </c>
      <c r="B1914" s="103">
        <v>43836</v>
      </c>
      <c r="C1914" s="104" t="s">
        <v>4600</v>
      </c>
      <c r="D1914" s="105" t="s">
        <v>4601</v>
      </c>
      <c r="E1914" s="106" t="s">
        <v>4589</v>
      </c>
      <c r="F1914" s="107" t="s">
        <v>4590</v>
      </c>
      <c r="G1914" s="106"/>
      <c r="H1914" s="106"/>
      <c r="I1914" s="108">
        <v>44500</v>
      </c>
      <c r="J1914" s="102">
        <v>75</v>
      </c>
      <c r="K1914" s="109">
        <v>8</v>
      </c>
    </row>
    <row r="1915" spans="1:11" x14ac:dyDescent="0.25">
      <c r="A1915" s="102">
        <v>1918</v>
      </c>
      <c r="B1915" s="103">
        <v>43836</v>
      </c>
      <c r="C1915" s="104" t="s">
        <v>4600</v>
      </c>
      <c r="D1915" s="105" t="s">
        <v>4601</v>
      </c>
      <c r="E1915" s="106" t="s">
        <v>4589</v>
      </c>
      <c r="F1915" s="107" t="s">
        <v>4590</v>
      </c>
      <c r="G1915" s="106"/>
      <c r="H1915" s="106"/>
      <c r="I1915" s="108">
        <v>44346</v>
      </c>
      <c r="J1915" s="102">
        <v>22</v>
      </c>
      <c r="K1915" s="109">
        <v>11</v>
      </c>
    </row>
    <row r="1916" spans="1:11" x14ac:dyDescent="0.25">
      <c r="A1916" s="102">
        <v>1919</v>
      </c>
      <c r="B1916" s="103">
        <v>43836</v>
      </c>
      <c r="C1916" s="104" t="s">
        <v>4600</v>
      </c>
      <c r="D1916" s="105" t="s">
        <v>4601</v>
      </c>
      <c r="E1916" s="106" t="s">
        <v>4595</v>
      </c>
      <c r="F1916" s="107" t="s">
        <v>4596</v>
      </c>
      <c r="G1916" s="106"/>
      <c r="H1916" s="106"/>
      <c r="I1916" s="108">
        <v>44255</v>
      </c>
      <c r="J1916" s="102">
        <v>30</v>
      </c>
      <c r="K1916" s="109">
        <v>0</v>
      </c>
    </row>
    <row r="1917" spans="1:11" x14ac:dyDescent="0.25">
      <c r="A1917" s="102">
        <v>1920</v>
      </c>
      <c r="B1917" s="117">
        <v>43833</v>
      </c>
      <c r="C1917" s="104" t="s">
        <v>4623</v>
      </c>
      <c r="D1917" s="118" t="s">
        <v>4624</v>
      </c>
      <c r="E1917" s="106" t="s">
        <v>995</v>
      </c>
      <c r="F1917" s="107" t="s">
        <v>996</v>
      </c>
      <c r="G1917" s="106"/>
      <c r="H1917" s="106"/>
      <c r="I1917" s="108">
        <v>44031</v>
      </c>
      <c r="J1917" s="102">
        <v>393</v>
      </c>
      <c r="K1917" s="109" t="s">
        <v>4625</v>
      </c>
    </row>
    <row r="1918" spans="1:11" x14ac:dyDescent="0.25">
      <c r="A1918" s="102">
        <v>1921</v>
      </c>
      <c r="B1918" s="117">
        <v>43833</v>
      </c>
      <c r="C1918" s="104" t="s">
        <v>4623</v>
      </c>
      <c r="D1918" s="118" t="s">
        <v>4624</v>
      </c>
      <c r="E1918" s="106" t="s">
        <v>995</v>
      </c>
      <c r="F1918" s="107" t="s">
        <v>996</v>
      </c>
      <c r="G1918" s="106"/>
      <c r="H1918" s="106"/>
      <c r="I1918" s="108">
        <v>44032</v>
      </c>
      <c r="J1918" s="102">
        <v>612</v>
      </c>
      <c r="K1918" s="109" t="s">
        <v>4625</v>
      </c>
    </row>
    <row r="1919" spans="1:11" x14ac:dyDescent="0.25">
      <c r="A1919" s="102">
        <v>1922</v>
      </c>
      <c r="B1919" s="117">
        <v>43833</v>
      </c>
      <c r="C1919" s="104" t="s">
        <v>4623</v>
      </c>
      <c r="D1919" s="118" t="s">
        <v>4624</v>
      </c>
      <c r="E1919" s="106" t="s">
        <v>987</v>
      </c>
      <c r="F1919" s="107" t="s">
        <v>988</v>
      </c>
      <c r="G1919" s="106"/>
      <c r="H1919" s="106"/>
      <c r="I1919" s="108">
        <v>43995</v>
      </c>
      <c r="J1919" s="102">
        <v>420</v>
      </c>
      <c r="K1919" s="109" t="s">
        <v>4626</v>
      </c>
    </row>
    <row r="1920" spans="1:11" x14ac:dyDescent="0.25">
      <c r="A1920" s="102">
        <v>1923</v>
      </c>
      <c r="B1920" s="117">
        <v>43841</v>
      </c>
      <c r="C1920" s="104" t="s">
        <v>4627</v>
      </c>
      <c r="D1920" s="118" t="s">
        <v>4628</v>
      </c>
      <c r="E1920" s="106" t="s">
        <v>4177</v>
      </c>
      <c r="F1920" s="107" t="s">
        <v>4178</v>
      </c>
      <c r="G1920" s="106"/>
      <c r="H1920" s="106"/>
      <c r="I1920" s="108">
        <v>43851</v>
      </c>
      <c r="J1920" s="102">
        <v>200</v>
      </c>
      <c r="K1920" s="109" t="s">
        <v>4629</v>
      </c>
    </row>
    <row r="1921" spans="1:11" x14ac:dyDescent="0.25">
      <c r="A1921" s="102">
        <v>1924</v>
      </c>
      <c r="B1921" s="117">
        <v>43844</v>
      </c>
      <c r="C1921" s="104" t="s">
        <v>4623</v>
      </c>
      <c r="D1921" s="118" t="s">
        <v>4624</v>
      </c>
      <c r="E1921" s="106" t="s">
        <v>995</v>
      </c>
      <c r="F1921" s="107" t="s">
        <v>996</v>
      </c>
      <c r="G1921" s="106"/>
      <c r="H1921" s="106"/>
      <c r="I1921" s="108">
        <v>44036</v>
      </c>
      <c r="J1921" s="102">
        <v>520</v>
      </c>
      <c r="K1921" s="109" t="s">
        <v>4625</v>
      </c>
    </row>
    <row r="1922" spans="1:11" x14ac:dyDescent="0.25">
      <c r="A1922" s="102">
        <v>1925</v>
      </c>
      <c r="B1922" s="117">
        <v>43844</v>
      </c>
      <c r="C1922" s="104" t="s">
        <v>4623</v>
      </c>
      <c r="D1922" s="118" t="s">
        <v>4624</v>
      </c>
      <c r="E1922" s="106" t="s">
        <v>987</v>
      </c>
      <c r="F1922" s="107" t="s">
        <v>4630</v>
      </c>
      <c r="G1922" s="106"/>
      <c r="H1922" s="106"/>
      <c r="I1922" s="108">
        <v>43995</v>
      </c>
      <c r="J1922" s="102">
        <v>310</v>
      </c>
      <c r="K1922" s="109">
        <v>4</v>
      </c>
    </row>
    <row r="1923" spans="1:11" x14ac:dyDescent="0.25">
      <c r="A1923" s="102">
        <v>1926</v>
      </c>
      <c r="B1923" s="117">
        <v>43844</v>
      </c>
      <c r="C1923" s="104" t="s">
        <v>4623</v>
      </c>
      <c r="D1923" s="118" t="s">
        <v>4624</v>
      </c>
      <c r="E1923" s="106" t="s">
        <v>995</v>
      </c>
      <c r="F1923" s="107" t="s">
        <v>996</v>
      </c>
      <c r="G1923" s="106"/>
      <c r="H1923" s="106"/>
      <c r="I1923" s="108">
        <v>44045</v>
      </c>
      <c r="J1923" s="102">
        <v>280</v>
      </c>
      <c r="K1923" s="109" t="s">
        <v>4625</v>
      </c>
    </row>
    <row r="1924" spans="1:11" x14ac:dyDescent="0.25">
      <c r="A1924" s="102">
        <v>1927</v>
      </c>
      <c r="B1924" s="117">
        <v>43850</v>
      </c>
      <c r="C1924" s="104" t="s">
        <v>4631</v>
      </c>
      <c r="D1924" s="118" t="s">
        <v>4632</v>
      </c>
      <c r="E1924" s="106" t="s">
        <v>3565</v>
      </c>
      <c r="F1924" s="107" t="s">
        <v>3566</v>
      </c>
      <c r="G1924" s="106"/>
      <c r="H1924" s="106"/>
      <c r="I1924" s="108">
        <v>44511</v>
      </c>
      <c r="J1924" s="102">
        <v>58</v>
      </c>
      <c r="K1924" s="109" t="s">
        <v>4633</v>
      </c>
    </row>
    <row r="1925" spans="1:11" x14ac:dyDescent="0.25">
      <c r="A1925" s="102">
        <v>1928</v>
      </c>
      <c r="B1925" s="117">
        <v>43850</v>
      </c>
      <c r="C1925" s="104" t="s">
        <v>4631</v>
      </c>
      <c r="D1925" s="118" t="s">
        <v>4632</v>
      </c>
      <c r="E1925" s="106" t="s">
        <v>3887</v>
      </c>
      <c r="F1925" s="107" t="s">
        <v>3888</v>
      </c>
      <c r="G1925" s="106"/>
      <c r="H1925" s="106"/>
      <c r="I1925" s="108">
        <v>44500</v>
      </c>
      <c r="J1925" s="102">
        <v>80</v>
      </c>
      <c r="K1925" s="109" t="s">
        <v>4634</v>
      </c>
    </row>
    <row r="1926" spans="1:11" x14ac:dyDescent="0.25">
      <c r="A1926" s="102">
        <v>1929</v>
      </c>
      <c r="B1926" s="117">
        <v>43850</v>
      </c>
      <c r="C1926" s="104" t="s">
        <v>4631</v>
      </c>
      <c r="D1926" s="118" t="s">
        <v>4632</v>
      </c>
      <c r="E1926" s="106" t="s">
        <v>3893</v>
      </c>
      <c r="F1926" s="107" t="s">
        <v>3894</v>
      </c>
      <c r="G1926" s="106"/>
      <c r="H1926" s="106"/>
      <c r="I1926" s="108">
        <v>44377</v>
      </c>
      <c r="J1926" s="102">
        <v>40</v>
      </c>
      <c r="K1926" s="109" t="s">
        <v>4635</v>
      </c>
    </row>
    <row r="1927" spans="1:11" x14ac:dyDescent="0.25">
      <c r="A1927" s="102">
        <v>1930</v>
      </c>
      <c r="B1927" s="117">
        <v>43850</v>
      </c>
      <c r="C1927" s="104" t="s">
        <v>4631</v>
      </c>
      <c r="D1927" s="118" t="s">
        <v>4632</v>
      </c>
      <c r="E1927" s="106" t="s">
        <v>3955</v>
      </c>
      <c r="F1927" s="107" t="s">
        <v>3956</v>
      </c>
      <c r="G1927" s="106"/>
      <c r="H1927" s="106"/>
      <c r="I1927" s="108">
        <v>44530</v>
      </c>
      <c r="J1927" s="102">
        <v>40</v>
      </c>
      <c r="K1927" s="109" t="s">
        <v>4636</v>
      </c>
    </row>
    <row r="1928" spans="1:11" x14ac:dyDescent="0.25">
      <c r="A1928" s="102">
        <v>1931</v>
      </c>
      <c r="B1928" s="117">
        <v>43850</v>
      </c>
      <c r="C1928" s="104" t="s">
        <v>4631</v>
      </c>
      <c r="D1928" s="118" t="s">
        <v>4632</v>
      </c>
      <c r="E1928" s="106" t="s">
        <v>3835</v>
      </c>
      <c r="F1928" s="107" t="s">
        <v>3836</v>
      </c>
      <c r="G1928" s="106"/>
      <c r="H1928" s="106"/>
      <c r="I1928" s="108">
        <v>44516</v>
      </c>
      <c r="J1928" s="102">
        <v>36</v>
      </c>
      <c r="K1928" s="109" t="s">
        <v>4637</v>
      </c>
    </row>
    <row r="1929" spans="1:11" x14ac:dyDescent="0.25">
      <c r="A1929" s="102">
        <v>1932</v>
      </c>
      <c r="B1929" s="117">
        <v>43850</v>
      </c>
      <c r="C1929" s="104" t="s">
        <v>4631</v>
      </c>
      <c r="D1929" s="118" t="s">
        <v>4632</v>
      </c>
      <c r="E1929" s="106" t="s">
        <v>3933</v>
      </c>
      <c r="F1929" s="107" t="s">
        <v>3934</v>
      </c>
      <c r="G1929" s="106"/>
      <c r="H1929" s="106"/>
      <c r="I1929" s="108">
        <v>44491</v>
      </c>
      <c r="J1929" s="102">
        <v>36</v>
      </c>
      <c r="K1929" s="109" t="s">
        <v>4634</v>
      </c>
    </row>
    <row r="1930" spans="1:11" x14ac:dyDescent="0.25">
      <c r="A1930" s="102">
        <v>1933</v>
      </c>
      <c r="B1930" s="117">
        <v>43850</v>
      </c>
      <c r="C1930" s="104" t="s">
        <v>4631</v>
      </c>
      <c r="D1930" s="118" t="s">
        <v>4632</v>
      </c>
      <c r="E1930" s="106" t="s">
        <v>3553</v>
      </c>
      <c r="F1930" s="107" t="s">
        <v>3554</v>
      </c>
      <c r="G1930" s="106"/>
      <c r="H1930" s="106"/>
      <c r="I1930" s="108">
        <v>44237</v>
      </c>
      <c r="J1930" s="102">
        <v>140</v>
      </c>
      <c r="K1930" s="109" t="s">
        <v>4638</v>
      </c>
    </row>
    <row r="1931" spans="1:11" x14ac:dyDescent="0.25">
      <c r="A1931" s="102">
        <v>1934</v>
      </c>
      <c r="B1931" s="117">
        <v>43850</v>
      </c>
      <c r="C1931" s="104" t="s">
        <v>4631</v>
      </c>
      <c r="D1931" s="118" t="s">
        <v>4632</v>
      </c>
      <c r="E1931" s="106" t="s">
        <v>3567</v>
      </c>
      <c r="F1931" s="107" t="s">
        <v>3568</v>
      </c>
      <c r="G1931" s="106"/>
      <c r="H1931" s="106"/>
      <c r="I1931" s="108">
        <v>44522</v>
      </c>
      <c r="J1931" s="102">
        <v>40</v>
      </c>
      <c r="K1931" s="109" t="s">
        <v>4639</v>
      </c>
    </row>
    <row r="1932" spans="1:11" x14ac:dyDescent="0.25">
      <c r="A1932" s="102">
        <v>1935</v>
      </c>
      <c r="B1932" s="117">
        <v>43850</v>
      </c>
      <c r="C1932" s="104" t="s">
        <v>4631</v>
      </c>
      <c r="D1932" s="118" t="s">
        <v>4632</v>
      </c>
      <c r="E1932" s="106" t="s">
        <v>3575</v>
      </c>
      <c r="F1932" s="107" t="s">
        <v>3576</v>
      </c>
      <c r="G1932" s="106"/>
      <c r="H1932" s="106"/>
      <c r="I1932" s="108">
        <v>44500</v>
      </c>
      <c r="J1932" s="102">
        <v>40</v>
      </c>
      <c r="K1932" s="109" t="s">
        <v>4640</v>
      </c>
    </row>
    <row r="1933" spans="1:11" x14ac:dyDescent="0.25">
      <c r="A1933" s="102">
        <v>1936</v>
      </c>
      <c r="B1933" s="117">
        <v>43850</v>
      </c>
      <c r="C1933" s="104" t="s">
        <v>4631</v>
      </c>
      <c r="D1933" s="118" t="s">
        <v>4632</v>
      </c>
      <c r="E1933" s="106" t="s">
        <v>3691</v>
      </c>
      <c r="F1933" s="107" t="s">
        <v>3692</v>
      </c>
      <c r="G1933" s="106"/>
      <c r="H1933" s="106"/>
      <c r="I1933" s="108">
        <v>44357</v>
      </c>
      <c r="J1933" s="102">
        <v>58</v>
      </c>
      <c r="K1933" s="109" t="s">
        <v>4641</v>
      </c>
    </row>
    <row r="1934" spans="1:11" x14ac:dyDescent="0.25">
      <c r="A1934" s="102">
        <v>1937</v>
      </c>
      <c r="B1934" s="117">
        <v>43850</v>
      </c>
      <c r="C1934" s="104" t="s">
        <v>4631</v>
      </c>
      <c r="D1934" s="118" t="s">
        <v>4632</v>
      </c>
      <c r="E1934" s="106" t="s">
        <v>3729</v>
      </c>
      <c r="F1934" s="107" t="s">
        <v>3730</v>
      </c>
      <c r="G1934" s="106"/>
      <c r="H1934" s="106"/>
      <c r="I1934" s="108">
        <v>44408</v>
      </c>
      <c r="J1934" s="102">
        <v>58</v>
      </c>
      <c r="K1934" s="109" t="s">
        <v>4642</v>
      </c>
    </row>
    <row r="1935" spans="1:11" x14ac:dyDescent="0.25">
      <c r="A1935" s="102">
        <v>1938</v>
      </c>
      <c r="B1935" s="117">
        <v>43850</v>
      </c>
      <c r="C1935" s="104" t="s">
        <v>4631</v>
      </c>
      <c r="D1935" s="118" t="s">
        <v>4632</v>
      </c>
      <c r="E1935" s="106" t="s">
        <v>3745</v>
      </c>
      <c r="F1935" s="107" t="s">
        <v>3746</v>
      </c>
      <c r="G1935" s="106"/>
      <c r="H1935" s="106"/>
      <c r="I1935" s="108">
        <v>44469</v>
      </c>
      <c r="J1935" s="102">
        <v>87</v>
      </c>
      <c r="K1935" s="109" t="s">
        <v>4643</v>
      </c>
    </row>
    <row r="1936" spans="1:11" x14ac:dyDescent="0.25">
      <c r="A1936" s="102">
        <v>1939</v>
      </c>
      <c r="B1936" s="117">
        <v>43850</v>
      </c>
      <c r="C1936" s="104" t="s">
        <v>4631</v>
      </c>
      <c r="D1936" s="118" t="s">
        <v>4632</v>
      </c>
      <c r="E1936" s="106" t="s">
        <v>3981</v>
      </c>
      <c r="F1936" s="107" t="s">
        <v>3982</v>
      </c>
      <c r="G1936" s="106"/>
      <c r="H1936" s="106"/>
      <c r="I1936" s="108">
        <v>44516</v>
      </c>
      <c r="J1936" s="102">
        <v>36</v>
      </c>
      <c r="K1936" s="109" t="s">
        <v>4644</v>
      </c>
    </row>
    <row r="1937" spans="1:11" x14ac:dyDescent="0.25">
      <c r="A1937" s="102">
        <v>1940</v>
      </c>
      <c r="B1937" s="117">
        <v>43850</v>
      </c>
      <c r="C1937" s="104" t="s">
        <v>4631</v>
      </c>
      <c r="D1937" s="118" t="s">
        <v>4632</v>
      </c>
      <c r="E1937" s="106" t="s">
        <v>3713</v>
      </c>
      <c r="F1937" s="107" t="s">
        <v>3714</v>
      </c>
      <c r="G1937" s="106"/>
      <c r="H1937" s="106"/>
      <c r="I1937" s="108">
        <v>44461</v>
      </c>
      <c r="J1937" s="102">
        <v>36</v>
      </c>
      <c r="K1937" s="109" t="s">
        <v>4645</v>
      </c>
    </row>
    <row r="1938" spans="1:11" x14ac:dyDescent="0.25">
      <c r="A1938" s="102">
        <v>1941</v>
      </c>
      <c r="B1938" s="117">
        <v>43850</v>
      </c>
      <c r="C1938" s="104" t="s">
        <v>4631</v>
      </c>
      <c r="D1938" s="118" t="s">
        <v>4632</v>
      </c>
      <c r="E1938" s="106" t="s">
        <v>3971</v>
      </c>
      <c r="F1938" s="107" t="s">
        <v>3972</v>
      </c>
      <c r="G1938" s="106"/>
      <c r="H1938" s="106"/>
      <c r="I1938" s="108">
        <v>44499</v>
      </c>
      <c r="J1938" s="102">
        <v>88</v>
      </c>
      <c r="K1938" s="109" t="s">
        <v>4646</v>
      </c>
    </row>
    <row r="1939" spans="1:11" x14ac:dyDescent="0.25">
      <c r="A1939" s="102">
        <v>1942</v>
      </c>
      <c r="B1939" s="117">
        <v>43850</v>
      </c>
      <c r="C1939" s="104" t="s">
        <v>4631</v>
      </c>
      <c r="D1939" s="118" t="s">
        <v>4632</v>
      </c>
      <c r="E1939" s="106" t="s">
        <v>3857</v>
      </c>
      <c r="F1939" s="107" t="s">
        <v>3858</v>
      </c>
      <c r="G1939" s="106"/>
      <c r="H1939" s="106"/>
      <c r="I1939" s="108">
        <v>44469</v>
      </c>
      <c r="J1939" s="102">
        <v>21</v>
      </c>
      <c r="K1939" s="109" t="s">
        <v>4647</v>
      </c>
    </row>
    <row r="1940" spans="1:11" x14ac:dyDescent="0.25">
      <c r="A1940" s="102">
        <v>1943</v>
      </c>
      <c r="B1940" s="117">
        <v>43850</v>
      </c>
      <c r="C1940" s="104" t="s">
        <v>4631</v>
      </c>
      <c r="D1940" s="118" t="s">
        <v>4632</v>
      </c>
      <c r="E1940" s="106" t="s">
        <v>3957</v>
      </c>
      <c r="F1940" s="107" t="s">
        <v>3958</v>
      </c>
      <c r="G1940" s="106"/>
      <c r="H1940" s="106"/>
      <c r="I1940" s="108">
        <v>44500</v>
      </c>
      <c r="J1940" s="102">
        <v>50</v>
      </c>
      <c r="K1940" s="109" t="s">
        <v>4648</v>
      </c>
    </row>
    <row r="1941" spans="1:11" x14ac:dyDescent="0.25">
      <c r="A1941" s="102">
        <v>1944</v>
      </c>
      <c r="B1941" s="117">
        <v>43850</v>
      </c>
      <c r="C1941" s="104" t="s">
        <v>4631</v>
      </c>
      <c r="D1941" s="118" t="s">
        <v>4632</v>
      </c>
      <c r="E1941" s="106" t="s">
        <v>3991</v>
      </c>
      <c r="F1941" s="107" t="s">
        <v>3992</v>
      </c>
      <c r="G1941" s="106"/>
      <c r="H1941" s="106"/>
      <c r="I1941" s="108">
        <v>44469</v>
      </c>
      <c r="J1941" s="102">
        <v>50</v>
      </c>
      <c r="K1941" s="109" t="s">
        <v>4649</v>
      </c>
    </row>
    <row r="1942" spans="1:11" x14ac:dyDescent="0.25">
      <c r="A1942" s="102">
        <v>1945</v>
      </c>
      <c r="B1942" s="117">
        <v>43850</v>
      </c>
      <c r="C1942" s="104" t="s">
        <v>4631</v>
      </c>
      <c r="D1942" s="118" t="s">
        <v>4632</v>
      </c>
      <c r="E1942" s="106" t="s">
        <v>3555</v>
      </c>
      <c r="F1942" s="107" t="s">
        <v>3556</v>
      </c>
      <c r="G1942" s="106"/>
      <c r="H1942" s="106"/>
      <c r="I1942" s="108">
        <v>44530</v>
      </c>
      <c r="J1942" s="102">
        <v>126</v>
      </c>
      <c r="K1942" s="109" t="s">
        <v>4650</v>
      </c>
    </row>
    <row r="1943" spans="1:11" x14ac:dyDescent="0.25">
      <c r="A1943" s="102">
        <v>1946</v>
      </c>
      <c r="B1943" s="117">
        <v>43850</v>
      </c>
      <c r="C1943" s="104" t="s">
        <v>4631</v>
      </c>
      <c r="D1943" s="118" t="s">
        <v>4632</v>
      </c>
      <c r="E1943" s="106" t="s">
        <v>3577</v>
      </c>
      <c r="F1943" s="107" t="s">
        <v>3578</v>
      </c>
      <c r="G1943" s="106"/>
      <c r="H1943" s="106"/>
      <c r="I1943" s="108">
        <v>44530</v>
      </c>
      <c r="J1943" s="102">
        <v>126</v>
      </c>
      <c r="K1943" s="109" t="s">
        <v>4651</v>
      </c>
    </row>
    <row r="1944" spans="1:11" x14ac:dyDescent="0.25">
      <c r="A1944" s="102">
        <v>1947</v>
      </c>
      <c r="B1944" s="117">
        <v>43850</v>
      </c>
      <c r="C1944" s="104" t="s">
        <v>4631</v>
      </c>
      <c r="D1944" s="118" t="s">
        <v>4632</v>
      </c>
      <c r="E1944" s="106" t="s">
        <v>3695</v>
      </c>
      <c r="F1944" s="107" t="s">
        <v>3696</v>
      </c>
      <c r="G1944" s="106"/>
      <c r="H1944" s="106"/>
      <c r="I1944" s="108">
        <v>44286</v>
      </c>
      <c r="J1944" s="102">
        <v>24</v>
      </c>
      <c r="K1944" s="109" t="s">
        <v>4652</v>
      </c>
    </row>
    <row r="1945" spans="1:11" x14ac:dyDescent="0.25">
      <c r="A1945" s="102">
        <v>1948</v>
      </c>
      <c r="B1945" s="117">
        <v>43850</v>
      </c>
      <c r="C1945" s="104" t="s">
        <v>4631</v>
      </c>
      <c r="D1945" s="118" t="s">
        <v>4632</v>
      </c>
      <c r="E1945" s="106" t="s">
        <v>3751</v>
      </c>
      <c r="F1945" s="107" t="s">
        <v>3752</v>
      </c>
      <c r="G1945" s="106"/>
      <c r="H1945" s="106"/>
      <c r="I1945" s="108">
        <v>44530</v>
      </c>
      <c r="J1945" s="102">
        <v>126</v>
      </c>
      <c r="K1945" s="109" t="s">
        <v>4653</v>
      </c>
    </row>
    <row r="1946" spans="1:11" x14ac:dyDescent="0.25">
      <c r="A1946" s="102">
        <v>1949</v>
      </c>
      <c r="B1946" s="117">
        <v>43850</v>
      </c>
      <c r="C1946" s="104" t="s">
        <v>4631</v>
      </c>
      <c r="D1946" s="118" t="s">
        <v>4632</v>
      </c>
      <c r="E1946" s="106" t="s">
        <v>3619</v>
      </c>
      <c r="F1946" s="107" t="s">
        <v>3620</v>
      </c>
      <c r="G1946" s="106"/>
      <c r="H1946" s="106"/>
      <c r="I1946" s="108">
        <v>44530</v>
      </c>
      <c r="J1946" s="102">
        <v>24</v>
      </c>
      <c r="K1946" s="109" t="s">
        <v>4654</v>
      </c>
    </row>
    <row r="1947" spans="1:11" x14ac:dyDescent="0.25">
      <c r="A1947" s="102">
        <v>1950</v>
      </c>
      <c r="B1947" s="117">
        <v>43850</v>
      </c>
      <c r="C1947" s="104" t="s">
        <v>4631</v>
      </c>
      <c r="D1947" s="118" t="s">
        <v>4632</v>
      </c>
      <c r="E1947" s="106" t="s">
        <v>3641</v>
      </c>
      <c r="F1947" s="107" t="s">
        <v>3642</v>
      </c>
      <c r="G1947" s="106"/>
      <c r="H1947" s="106"/>
      <c r="I1947" s="108">
        <v>44439</v>
      </c>
      <c r="J1947" s="102">
        <v>16</v>
      </c>
      <c r="K1947" s="109" t="s">
        <v>4655</v>
      </c>
    </row>
    <row r="1948" spans="1:11" x14ac:dyDescent="0.25">
      <c r="A1948" s="102">
        <v>1951</v>
      </c>
      <c r="B1948" s="117">
        <v>43850</v>
      </c>
      <c r="C1948" s="104" t="s">
        <v>4631</v>
      </c>
      <c r="D1948" s="118" t="s">
        <v>4632</v>
      </c>
      <c r="E1948" s="106" t="s">
        <v>3655</v>
      </c>
      <c r="F1948" s="107" t="s">
        <v>3656</v>
      </c>
      <c r="G1948" s="106"/>
      <c r="H1948" s="106"/>
      <c r="I1948" s="108">
        <v>44530</v>
      </c>
      <c r="J1948" s="102">
        <v>16</v>
      </c>
      <c r="K1948" s="109" t="s">
        <v>4638</v>
      </c>
    </row>
    <row r="1949" spans="1:11" x14ac:dyDescent="0.25">
      <c r="A1949" s="102">
        <v>1952</v>
      </c>
      <c r="B1949" s="117">
        <v>43850</v>
      </c>
      <c r="C1949" s="104" t="s">
        <v>4631</v>
      </c>
      <c r="D1949" s="118" t="s">
        <v>4632</v>
      </c>
      <c r="E1949" s="106" t="s">
        <v>3689</v>
      </c>
      <c r="F1949" s="107" t="s">
        <v>3690</v>
      </c>
      <c r="G1949" s="106"/>
      <c r="H1949" s="106"/>
      <c r="I1949" s="108">
        <v>44469</v>
      </c>
      <c r="J1949" s="102">
        <v>24</v>
      </c>
      <c r="K1949" s="109" t="s">
        <v>4656</v>
      </c>
    </row>
    <row r="1950" spans="1:11" x14ac:dyDescent="0.25">
      <c r="A1950" s="102">
        <v>1953</v>
      </c>
      <c r="B1950" s="117">
        <v>43850</v>
      </c>
      <c r="C1950" s="104" t="s">
        <v>4631</v>
      </c>
      <c r="D1950" s="118" t="s">
        <v>4632</v>
      </c>
      <c r="E1950" s="106" t="s">
        <v>3755</v>
      </c>
      <c r="F1950" s="107" t="s">
        <v>3756</v>
      </c>
      <c r="G1950" s="106"/>
      <c r="H1950" s="106"/>
      <c r="I1950" s="108">
        <v>44500</v>
      </c>
      <c r="J1950" s="102">
        <v>84</v>
      </c>
      <c r="K1950" s="109" t="s">
        <v>4657</v>
      </c>
    </row>
    <row r="1951" spans="1:11" x14ac:dyDescent="0.25">
      <c r="A1951" s="102">
        <v>1954</v>
      </c>
      <c r="B1951" s="117">
        <v>43850</v>
      </c>
      <c r="C1951" s="104" t="s">
        <v>4631</v>
      </c>
      <c r="D1951" s="118" t="s">
        <v>4632</v>
      </c>
      <c r="E1951" s="106" t="s">
        <v>3799</v>
      </c>
      <c r="F1951" s="107" t="s">
        <v>3800</v>
      </c>
      <c r="G1951" s="106"/>
      <c r="H1951" s="106"/>
      <c r="I1951" s="108">
        <v>44408</v>
      </c>
      <c r="J1951" s="102">
        <v>16</v>
      </c>
      <c r="K1951" s="109" t="s">
        <v>4658</v>
      </c>
    </row>
    <row r="1952" spans="1:11" x14ac:dyDescent="0.25">
      <c r="A1952" s="102">
        <v>1955</v>
      </c>
      <c r="B1952" s="117">
        <v>43850</v>
      </c>
      <c r="C1952" s="104" t="s">
        <v>4631</v>
      </c>
      <c r="D1952" s="118" t="s">
        <v>4632</v>
      </c>
      <c r="E1952" s="106" t="s">
        <v>3917</v>
      </c>
      <c r="F1952" s="107" t="s">
        <v>3918</v>
      </c>
      <c r="G1952" s="106"/>
      <c r="H1952" s="106"/>
      <c r="I1952" s="108">
        <v>44469</v>
      </c>
      <c r="J1952" s="102">
        <v>87</v>
      </c>
      <c r="K1952" s="109" t="s">
        <v>4659</v>
      </c>
    </row>
    <row r="1953" spans="1:11" x14ac:dyDescent="0.25">
      <c r="A1953" s="102">
        <v>1956</v>
      </c>
      <c r="B1953" s="117">
        <v>43850</v>
      </c>
      <c r="C1953" s="104" t="s">
        <v>4631</v>
      </c>
      <c r="D1953" s="118" t="s">
        <v>4632</v>
      </c>
      <c r="E1953" s="106" t="s">
        <v>3927</v>
      </c>
      <c r="F1953" s="107" t="s">
        <v>3928</v>
      </c>
      <c r="G1953" s="106"/>
      <c r="H1953" s="106"/>
      <c r="I1953" s="108">
        <v>44500</v>
      </c>
      <c r="J1953" s="102">
        <v>174</v>
      </c>
      <c r="K1953" s="109" t="s">
        <v>4635</v>
      </c>
    </row>
    <row r="1954" spans="1:11" x14ac:dyDescent="0.25">
      <c r="A1954" s="102">
        <v>1957</v>
      </c>
      <c r="B1954" s="117">
        <v>43850</v>
      </c>
      <c r="C1954" s="104" t="s">
        <v>4631</v>
      </c>
      <c r="D1954" s="118" t="s">
        <v>4632</v>
      </c>
      <c r="E1954" s="106" t="s">
        <v>3561</v>
      </c>
      <c r="F1954" s="107" t="s">
        <v>3562</v>
      </c>
      <c r="G1954" s="106"/>
      <c r="H1954" s="106"/>
      <c r="I1954" s="108">
        <v>44530</v>
      </c>
      <c r="J1954" s="102">
        <v>29</v>
      </c>
      <c r="K1954" s="109" t="s">
        <v>4660</v>
      </c>
    </row>
    <row r="1955" spans="1:11" x14ac:dyDescent="0.25">
      <c r="A1955" s="102">
        <v>1958</v>
      </c>
      <c r="B1955" s="117">
        <v>43850</v>
      </c>
      <c r="C1955" s="104" t="s">
        <v>4631</v>
      </c>
      <c r="D1955" s="118" t="s">
        <v>4632</v>
      </c>
      <c r="E1955" s="106" t="s">
        <v>3683</v>
      </c>
      <c r="F1955" s="107" t="s">
        <v>3684</v>
      </c>
      <c r="G1955" s="106"/>
      <c r="H1955" s="106"/>
      <c r="I1955" s="108">
        <v>44439</v>
      </c>
      <c r="J1955" s="102">
        <v>24</v>
      </c>
      <c r="K1955" s="109" t="s">
        <v>4661</v>
      </c>
    </row>
    <row r="1956" spans="1:11" x14ac:dyDescent="0.25">
      <c r="A1956" s="102">
        <v>1959</v>
      </c>
      <c r="B1956" s="117">
        <v>43850</v>
      </c>
      <c r="C1956" s="104" t="s">
        <v>4631</v>
      </c>
      <c r="D1956" s="118" t="s">
        <v>4632</v>
      </c>
      <c r="E1956" s="106" t="s">
        <v>3757</v>
      </c>
      <c r="F1956" s="107" t="s">
        <v>3758</v>
      </c>
      <c r="G1956" s="106"/>
      <c r="H1956" s="106"/>
      <c r="I1956" s="108">
        <v>44530</v>
      </c>
      <c r="J1956" s="102">
        <v>52</v>
      </c>
      <c r="K1956" s="109" t="s">
        <v>4662</v>
      </c>
    </row>
    <row r="1957" spans="1:11" x14ac:dyDescent="0.25">
      <c r="A1957" s="102">
        <v>1960</v>
      </c>
      <c r="B1957" s="117">
        <v>43850</v>
      </c>
      <c r="C1957" s="104" t="s">
        <v>4631</v>
      </c>
      <c r="D1957" s="118" t="s">
        <v>4632</v>
      </c>
      <c r="E1957" s="106" t="s">
        <v>3975</v>
      </c>
      <c r="F1957" s="107" t="s">
        <v>3976</v>
      </c>
      <c r="G1957" s="106"/>
      <c r="H1957" s="106"/>
      <c r="I1957" s="108">
        <v>44423</v>
      </c>
      <c r="J1957" s="102">
        <v>2</v>
      </c>
      <c r="K1957" s="109" t="s">
        <v>4663</v>
      </c>
    </row>
    <row r="1958" spans="1:11" x14ac:dyDescent="0.25">
      <c r="A1958" s="102">
        <v>1961</v>
      </c>
      <c r="B1958" s="117">
        <v>43850</v>
      </c>
      <c r="C1958" s="104" t="s">
        <v>4631</v>
      </c>
      <c r="D1958" s="118" t="s">
        <v>4632</v>
      </c>
      <c r="E1958" s="106" t="s">
        <v>3613</v>
      </c>
      <c r="F1958" s="107" t="s">
        <v>3614</v>
      </c>
      <c r="G1958" s="106"/>
      <c r="H1958" s="106"/>
      <c r="I1958" s="108">
        <v>44535</v>
      </c>
      <c r="J1958" s="102">
        <v>80</v>
      </c>
      <c r="K1958" s="109" t="s">
        <v>4654</v>
      </c>
    </row>
    <row r="1959" spans="1:11" x14ac:dyDescent="0.25">
      <c r="A1959" s="102">
        <v>1962</v>
      </c>
      <c r="B1959" s="117">
        <v>43850</v>
      </c>
      <c r="C1959" s="104" t="s">
        <v>4631</v>
      </c>
      <c r="D1959" s="118" t="s">
        <v>4632</v>
      </c>
      <c r="E1959" s="106" t="s">
        <v>3647</v>
      </c>
      <c r="F1959" s="107" t="s">
        <v>3648</v>
      </c>
      <c r="G1959" s="106"/>
      <c r="H1959" s="106"/>
      <c r="I1959" s="108">
        <v>44530</v>
      </c>
      <c r="J1959" s="102">
        <v>40</v>
      </c>
      <c r="K1959" s="109" t="s">
        <v>4664</v>
      </c>
    </row>
    <row r="1960" spans="1:11" x14ac:dyDescent="0.25">
      <c r="A1960" s="102">
        <v>1963</v>
      </c>
      <c r="B1960" s="117">
        <v>43850</v>
      </c>
      <c r="C1960" s="104" t="s">
        <v>4631</v>
      </c>
      <c r="D1960" s="118" t="s">
        <v>4632</v>
      </c>
      <c r="E1960" s="106" t="s">
        <v>3749</v>
      </c>
      <c r="F1960" s="107" t="s">
        <v>3750</v>
      </c>
      <c r="G1960" s="106"/>
      <c r="H1960" s="106"/>
      <c r="I1960" s="108">
        <v>44439</v>
      </c>
      <c r="J1960" s="102">
        <v>20</v>
      </c>
      <c r="K1960" s="109" t="s">
        <v>4665</v>
      </c>
    </row>
    <row r="1961" spans="1:11" x14ac:dyDescent="0.25">
      <c r="A1961" s="102">
        <v>1964</v>
      </c>
      <c r="B1961" s="117">
        <v>43850</v>
      </c>
      <c r="C1961" s="104" t="s">
        <v>4631</v>
      </c>
      <c r="D1961" s="118" t="s">
        <v>4632</v>
      </c>
      <c r="E1961" s="106" t="s">
        <v>3833</v>
      </c>
      <c r="F1961" s="107" t="s">
        <v>3834</v>
      </c>
      <c r="G1961" s="106"/>
      <c r="H1961" s="106"/>
      <c r="I1961" s="108">
        <v>44469</v>
      </c>
      <c r="J1961" s="102">
        <v>40</v>
      </c>
      <c r="K1961" s="109" t="s">
        <v>4666</v>
      </c>
    </row>
    <row r="1962" spans="1:11" x14ac:dyDescent="0.25">
      <c r="A1962" s="102">
        <v>1965</v>
      </c>
      <c r="B1962" s="117">
        <v>43850</v>
      </c>
      <c r="C1962" s="104" t="s">
        <v>4631</v>
      </c>
      <c r="D1962" s="118" t="s">
        <v>4632</v>
      </c>
      <c r="E1962" s="106" t="s">
        <v>3547</v>
      </c>
      <c r="F1962" s="107" t="s">
        <v>3548</v>
      </c>
      <c r="G1962" s="106"/>
      <c r="H1962" s="106"/>
      <c r="I1962" s="108">
        <v>44530</v>
      </c>
      <c r="J1962" s="102">
        <v>87</v>
      </c>
      <c r="K1962" s="109" t="s">
        <v>4667</v>
      </c>
    </row>
    <row r="1963" spans="1:11" x14ac:dyDescent="0.25">
      <c r="A1963" s="102">
        <v>1966</v>
      </c>
      <c r="B1963" s="117">
        <v>43850</v>
      </c>
      <c r="C1963" s="104" t="s">
        <v>4631</v>
      </c>
      <c r="D1963" s="118" t="s">
        <v>4632</v>
      </c>
      <c r="E1963" s="106" t="s">
        <v>4011</v>
      </c>
      <c r="F1963" s="107" t="s">
        <v>4012</v>
      </c>
      <c r="G1963" s="106"/>
      <c r="H1963" s="106"/>
      <c r="I1963" s="108">
        <v>44165</v>
      </c>
      <c r="J1963" s="102">
        <v>29</v>
      </c>
      <c r="K1963" s="109" t="s">
        <v>4668</v>
      </c>
    </row>
    <row r="1964" spans="1:11" x14ac:dyDescent="0.25">
      <c r="A1964" s="102">
        <v>1967</v>
      </c>
      <c r="B1964" s="117">
        <v>43850</v>
      </c>
      <c r="C1964" s="104" t="s">
        <v>4631</v>
      </c>
      <c r="D1964" s="118" t="s">
        <v>4632</v>
      </c>
      <c r="E1964" s="106" t="s">
        <v>3593</v>
      </c>
      <c r="F1964" s="107" t="s">
        <v>3594</v>
      </c>
      <c r="G1964" s="106"/>
      <c r="H1964" s="106"/>
      <c r="I1964" s="108">
        <v>44500</v>
      </c>
      <c r="J1964" s="102">
        <v>29</v>
      </c>
      <c r="K1964" s="109" t="s">
        <v>4669</v>
      </c>
    </row>
    <row r="1965" spans="1:11" x14ac:dyDescent="0.25">
      <c r="A1965" s="102">
        <v>1968</v>
      </c>
      <c r="B1965" s="117">
        <v>43850</v>
      </c>
      <c r="C1965" s="104" t="s">
        <v>4631</v>
      </c>
      <c r="D1965" s="118" t="s">
        <v>4632</v>
      </c>
      <c r="E1965" s="106" t="s">
        <v>3889</v>
      </c>
      <c r="F1965" s="107" t="s">
        <v>3890</v>
      </c>
      <c r="G1965" s="106"/>
      <c r="H1965" s="106"/>
      <c r="I1965" s="108">
        <v>44439</v>
      </c>
      <c r="J1965" s="102">
        <v>58</v>
      </c>
      <c r="K1965" s="109" t="s">
        <v>4670</v>
      </c>
    </row>
    <row r="1966" spans="1:11" x14ac:dyDescent="0.25">
      <c r="A1966" s="102">
        <v>1969</v>
      </c>
      <c r="B1966" s="117">
        <v>43850</v>
      </c>
      <c r="C1966" s="104" t="s">
        <v>4631</v>
      </c>
      <c r="D1966" s="118" t="s">
        <v>4632</v>
      </c>
      <c r="E1966" s="106" t="s">
        <v>3903</v>
      </c>
      <c r="F1966" s="107" t="s">
        <v>3904</v>
      </c>
      <c r="G1966" s="106"/>
      <c r="H1966" s="106"/>
      <c r="I1966" s="108">
        <v>44500</v>
      </c>
      <c r="J1966" s="102">
        <v>87</v>
      </c>
      <c r="K1966" s="109" t="s">
        <v>4671</v>
      </c>
    </row>
    <row r="1967" spans="1:11" x14ac:dyDescent="0.25">
      <c r="A1967" s="102">
        <v>1970</v>
      </c>
      <c r="B1967" s="117">
        <v>43850</v>
      </c>
      <c r="C1967" s="104" t="s">
        <v>4631</v>
      </c>
      <c r="D1967" s="118" t="s">
        <v>4632</v>
      </c>
      <c r="E1967" s="106" t="s">
        <v>3985</v>
      </c>
      <c r="F1967" s="107" t="s">
        <v>3986</v>
      </c>
      <c r="G1967" s="106"/>
      <c r="H1967" s="106"/>
      <c r="I1967" s="108">
        <v>44499</v>
      </c>
      <c r="J1967" s="102">
        <v>58</v>
      </c>
      <c r="K1967" s="109" t="s">
        <v>4646</v>
      </c>
    </row>
    <row r="1968" spans="1:11" x14ac:dyDescent="0.25">
      <c r="A1968" s="102">
        <v>1971</v>
      </c>
      <c r="B1968" s="117">
        <v>43850</v>
      </c>
      <c r="C1968" s="104" t="s">
        <v>4631</v>
      </c>
      <c r="D1968" s="118" t="s">
        <v>4632</v>
      </c>
      <c r="E1968" s="106" t="s">
        <v>3715</v>
      </c>
      <c r="F1968" s="107" t="s">
        <v>3716</v>
      </c>
      <c r="G1968" s="106"/>
      <c r="H1968" s="106"/>
      <c r="I1968" s="108">
        <v>44530</v>
      </c>
      <c r="J1968" s="102">
        <v>58</v>
      </c>
      <c r="K1968" s="109" t="s">
        <v>4672</v>
      </c>
    </row>
    <row r="1969" spans="1:11" x14ac:dyDescent="0.25">
      <c r="A1969" s="102">
        <v>1972</v>
      </c>
      <c r="B1969" s="117">
        <v>43850</v>
      </c>
      <c r="C1969" s="104" t="s">
        <v>4631</v>
      </c>
      <c r="D1969" s="118" t="s">
        <v>4632</v>
      </c>
      <c r="E1969" s="106" t="s">
        <v>3883</v>
      </c>
      <c r="F1969" s="107" t="s">
        <v>3884</v>
      </c>
      <c r="G1969" s="106"/>
      <c r="H1969" s="106"/>
      <c r="I1969" s="108">
        <v>44530</v>
      </c>
      <c r="J1969" s="102">
        <v>160</v>
      </c>
      <c r="K1969" s="109" t="s">
        <v>4673</v>
      </c>
    </row>
    <row r="1970" spans="1:11" x14ac:dyDescent="0.25">
      <c r="A1970" s="102">
        <v>1973</v>
      </c>
      <c r="B1970" s="117">
        <v>43850</v>
      </c>
      <c r="C1970" s="104" t="s">
        <v>4631</v>
      </c>
      <c r="D1970" s="118" t="s">
        <v>4632</v>
      </c>
      <c r="E1970" s="106" t="s">
        <v>3581</v>
      </c>
      <c r="F1970" s="107" t="s">
        <v>3582</v>
      </c>
      <c r="G1970" s="106"/>
      <c r="H1970" s="106"/>
      <c r="I1970" s="108">
        <v>44500</v>
      </c>
      <c r="J1970" s="102">
        <v>40</v>
      </c>
      <c r="K1970" s="109" t="s">
        <v>4674</v>
      </c>
    </row>
    <row r="1971" spans="1:11" x14ac:dyDescent="0.25">
      <c r="A1971" s="102">
        <v>1974</v>
      </c>
      <c r="B1971" s="117">
        <v>43850</v>
      </c>
      <c r="C1971" s="104" t="s">
        <v>4631</v>
      </c>
      <c r="D1971" s="118" t="s">
        <v>4632</v>
      </c>
      <c r="E1971" s="106" t="s">
        <v>3827</v>
      </c>
      <c r="F1971" s="107" t="s">
        <v>3828</v>
      </c>
      <c r="G1971" s="106"/>
      <c r="H1971" s="106"/>
      <c r="I1971" s="108">
        <v>44500</v>
      </c>
      <c r="J1971" s="102">
        <v>40</v>
      </c>
      <c r="K1971" s="109" t="s">
        <v>4675</v>
      </c>
    </row>
    <row r="1972" spans="1:11" x14ac:dyDescent="0.25">
      <c r="A1972" s="102">
        <v>1975</v>
      </c>
      <c r="B1972" s="117">
        <v>43850</v>
      </c>
      <c r="C1972" s="104" t="s">
        <v>4631</v>
      </c>
      <c r="D1972" s="118" t="s">
        <v>4632</v>
      </c>
      <c r="E1972" s="106" t="s">
        <v>3617</v>
      </c>
      <c r="F1972" s="107" t="s">
        <v>3618</v>
      </c>
      <c r="G1972" s="106"/>
      <c r="H1972" s="106"/>
      <c r="I1972" s="108">
        <v>44500</v>
      </c>
      <c r="J1972" s="102">
        <v>80</v>
      </c>
      <c r="K1972" s="109" t="s">
        <v>4635</v>
      </c>
    </row>
    <row r="1973" spans="1:11" x14ac:dyDescent="0.25">
      <c r="A1973" s="102">
        <v>1976</v>
      </c>
      <c r="B1973" s="117">
        <v>43850</v>
      </c>
      <c r="C1973" s="104" t="s">
        <v>4631</v>
      </c>
      <c r="D1973" s="118" t="s">
        <v>4632</v>
      </c>
      <c r="E1973" s="106" t="s">
        <v>3939</v>
      </c>
      <c r="F1973" s="107" t="s">
        <v>3940</v>
      </c>
      <c r="G1973" s="106"/>
      <c r="H1973" s="106"/>
      <c r="I1973" s="108">
        <v>44469</v>
      </c>
      <c r="J1973" s="102">
        <v>108</v>
      </c>
      <c r="K1973" s="109" t="s">
        <v>4676</v>
      </c>
    </row>
    <row r="1974" spans="1:11" x14ac:dyDescent="0.25">
      <c r="A1974" s="102">
        <v>1977</v>
      </c>
      <c r="B1974" s="117">
        <v>43850</v>
      </c>
      <c r="C1974" s="104" t="s">
        <v>4631</v>
      </c>
      <c r="D1974" s="118" t="s">
        <v>4632</v>
      </c>
      <c r="E1974" s="106" t="s">
        <v>3589</v>
      </c>
      <c r="F1974" s="107" t="s">
        <v>3590</v>
      </c>
      <c r="G1974" s="106"/>
      <c r="H1974" s="106"/>
      <c r="I1974" s="108">
        <v>44500</v>
      </c>
      <c r="J1974" s="102">
        <v>32</v>
      </c>
      <c r="K1974" s="109" t="s">
        <v>4677</v>
      </c>
    </row>
    <row r="1975" spans="1:11" x14ac:dyDescent="0.25">
      <c r="A1975" s="102">
        <v>1978</v>
      </c>
      <c r="B1975" s="117">
        <v>43850</v>
      </c>
      <c r="C1975" s="104" t="s">
        <v>4631</v>
      </c>
      <c r="D1975" s="118" t="s">
        <v>4632</v>
      </c>
      <c r="E1975" s="106" t="s">
        <v>3905</v>
      </c>
      <c r="F1975" s="107" t="s">
        <v>3906</v>
      </c>
      <c r="G1975" s="106"/>
      <c r="H1975" s="106"/>
      <c r="I1975" s="108">
        <v>44377</v>
      </c>
      <c r="J1975" s="102">
        <v>126</v>
      </c>
      <c r="K1975" s="109" t="s">
        <v>4676</v>
      </c>
    </row>
    <row r="1976" spans="1:11" x14ac:dyDescent="0.25">
      <c r="A1976" s="102">
        <v>1979</v>
      </c>
      <c r="B1976" s="117">
        <v>43850</v>
      </c>
      <c r="C1976" s="104" t="s">
        <v>4631</v>
      </c>
      <c r="D1976" s="118" t="s">
        <v>4632</v>
      </c>
      <c r="E1976" s="106" t="s">
        <v>3961</v>
      </c>
      <c r="F1976" s="107" t="s">
        <v>3962</v>
      </c>
      <c r="G1976" s="106"/>
      <c r="H1976" s="106"/>
      <c r="I1976" s="108">
        <v>44196</v>
      </c>
      <c r="J1976" s="102">
        <v>42</v>
      </c>
      <c r="K1976" s="109" t="s">
        <v>4678</v>
      </c>
    </row>
    <row r="1977" spans="1:11" x14ac:dyDescent="0.25">
      <c r="A1977" s="102">
        <v>1980</v>
      </c>
      <c r="B1977" s="117">
        <v>43850</v>
      </c>
      <c r="C1977" s="104" t="s">
        <v>4631</v>
      </c>
      <c r="D1977" s="118" t="s">
        <v>4632</v>
      </c>
      <c r="E1977" s="106" t="s">
        <v>4019</v>
      </c>
      <c r="F1977" s="107" t="s">
        <v>4020</v>
      </c>
      <c r="G1977" s="106"/>
      <c r="H1977" s="106"/>
      <c r="I1977" s="108">
        <v>44255</v>
      </c>
      <c r="J1977" s="102">
        <v>22</v>
      </c>
      <c r="K1977" s="109" t="s">
        <v>4679</v>
      </c>
    </row>
    <row r="1978" spans="1:11" x14ac:dyDescent="0.25">
      <c r="A1978" s="102">
        <v>1981</v>
      </c>
      <c r="B1978" s="117">
        <v>43850</v>
      </c>
      <c r="C1978" s="104" t="s">
        <v>4631</v>
      </c>
      <c r="D1978" s="118" t="s">
        <v>4632</v>
      </c>
      <c r="E1978" s="106" t="s">
        <v>3753</v>
      </c>
      <c r="F1978" s="107" t="s">
        <v>3754</v>
      </c>
      <c r="G1978" s="106"/>
      <c r="H1978" s="106"/>
      <c r="I1978" s="108">
        <v>44530</v>
      </c>
      <c r="J1978" s="102">
        <v>84</v>
      </c>
      <c r="K1978" s="109" t="s">
        <v>4680</v>
      </c>
    </row>
    <row r="1979" spans="1:11" x14ac:dyDescent="0.25">
      <c r="A1979" s="102">
        <v>1982</v>
      </c>
      <c r="B1979" s="117">
        <v>43850</v>
      </c>
      <c r="C1979" s="104" t="s">
        <v>4631</v>
      </c>
      <c r="D1979" s="118" t="s">
        <v>4632</v>
      </c>
      <c r="E1979" s="106" t="s">
        <v>1023</v>
      </c>
      <c r="F1979" s="107" t="s">
        <v>1024</v>
      </c>
      <c r="G1979" s="106"/>
      <c r="H1979" s="106"/>
      <c r="I1979" s="108">
        <v>44895</v>
      </c>
      <c r="J1979" s="102">
        <v>14</v>
      </c>
      <c r="K1979" s="109" t="s">
        <v>4681</v>
      </c>
    </row>
    <row r="1980" spans="1:11" x14ac:dyDescent="0.25">
      <c r="A1980" s="102">
        <v>1983</v>
      </c>
      <c r="B1980" s="117">
        <v>43850</v>
      </c>
      <c r="C1980" s="104" t="s">
        <v>4631</v>
      </c>
      <c r="D1980" s="118" t="s">
        <v>4632</v>
      </c>
      <c r="E1980" s="106" t="s">
        <v>3973</v>
      </c>
      <c r="F1980" s="107" t="s">
        <v>3974</v>
      </c>
      <c r="G1980" s="106"/>
      <c r="H1980" s="106"/>
      <c r="I1980" s="108">
        <v>44423</v>
      </c>
      <c r="J1980" s="102">
        <v>2</v>
      </c>
      <c r="K1980" s="109" t="s">
        <v>4682</v>
      </c>
    </row>
    <row r="1981" spans="1:11" x14ac:dyDescent="0.25">
      <c r="A1981" s="102">
        <v>1984</v>
      </c>
      <c r="B1981" s="117">
        <v>43850</v>
      </c>
      <c r="C1981" s="104" t="s">
        <v>4631</v>
      </c>
      <c r="D1981" s="118" t="s">
        <v>4632</v>
      </c>
      <c r="E1981" s="106" t="s">
        <v>3977</v>
      </c>
      <c r="F1981" s="107" t="s">
        <v>3978</v>
      </c>
      <c r="G1981" s="106"/>
      <c r="H1981" s="106"/>
      <c r="I1981" s="108">
        <v>44352</v>
      </c>
      <c r="J1981" s="102">
        <v>2</v>
      </c>
      <c r="K1981" s="109" t="s">
        <v>4683</v>
      </c>
    </row>
    <row r="1982" spans="1:11" x14ac:dyDescent="0.25">
      <c r="A1982" s="102">
        <v>1985</v>
      </c>
      <c r="B1982" s="117">
        <v>43850</v>
      </c>
      <c r="C1982" s="104" t="s">
        <v>4631</v>
      </c>
      <c r="D1982" s="118" t="s">
        <v>4632</v>
      </c>
      <c r="E1982" s="106" t="s">
        <v>3979</v>
      </c>
      <c r="F1982" s="107" t="s">
        <v>3980</v>
      </c>
      <c r="G1982" s="106"/>
      <c r="H1982" s="106"/>
      <c r="I1982" s="108">
        <v>44517</v>
      </c>
      <c r="J1982" s="102">
        <v>5</v>
      </c>
      <c r="K1982" s="109" t="s">
        <v>4683</v>
      </c>
    </row>
    <row r="1983" spans="1:11" x14ac:dyDescent="0.25">
      <c r="A1983" s="102">
        <v>1986</v>
      </c>
      <c r="B1983" s="117">
        <v>43850</v>
      </c>
      <c r="C1983" s="104" t="s">
        <v>4631</v>
      </c>
      <c r="D1983" s="118" t="s">
        <v>4632</v>
      </c>
      <c r="E1983" s="106" t="s">
        <v>3769</v>
      </c>
      <c r="F1983" s="107" t="s">
        <v>3770</v>
      </c>
      <c r="G1983" s="106"/>
      <c r="H1983" s="106"/>
      <c r="I1983" s="108">
        <v>44500</v>
      </c>
      <c r="J1983" s="102">
        <v>42</v>
      </c>
      <c r="K1983" s="109" t="s">
        <v>4684</v>
      </c>
    </row>
    <row r="1984" spans="1:11" x14ac:dyDescent="0.25">
      <c r="A1984" s="102">
        <v>1987</v>
      </c>
      <c r="B1984" s="117">
        <v>43850</v>
      </c>
      <c r="C1984" s="104" t="s">
        <v>4631</v>
      </c>
      <c r="D1984" s="118" t="s">
        <v>4632</v>
      </c>
      <c r="E1984" s="106" t="s">
        <v>3929</v>
      </c>
      <c r="F1984" s="107" t="s">
        <v>3930</v>
      </c>
      <c r="G1984" s="106"/>
      <c r="H1984" s="106"/>
      <c r="I1984" s="108">
        <v>44227</v>
      </c>
      <c r="J1984" s="102">
        <v>42</v>
      </c>
      <c r="K1984" s="109" t="s">
        <v>4685</v>
      </c>
    </row>
    <row r="1985" spans="1:11" x14ac:dyDescent="0.25">
      <c r="A1985" s="102">
        <v>1988</v>
      </c>
      <c r="B1985" s="117">
        <v>43850</v>
      </c>
      <c r="C1985" s="104" t="s">
        <v>4631</v>
      </c>
      <c r="D1985" s="118" t="s">
        <v>4632</v>
      </c>
      <c r="E1985" s="106" t="s">
        <v>3643</v>
      </c>
      <c r="F1985" s="107" t="s">
        <v>3644</v>
      </c>
      <c r="G1985" s="106"/>
      <c r="H1985" s="106"/>
      <c r="I1985" s="108">
        <v>44530</v>
      </c>
      <c r="J1985" s="102">
        <v>80</v>
      </c>
      <c r="K1985" s="109" t="s">
        <v>4686</v>
      </c>
    </row>
    <row r="1986" spans="1:11" x14ac:dyDescent="0.25">
      <c r="A1986" s="102">
        <v>1989</v>
      </c>
      <c r="B1986" s="117">
        <v>43850</v>
      </c>
      <c r="C1986" s="104" t="s">
        <v>4631</v>
      </c>
      <c r="D1986" s="118" t="s">
        <v>4632</v>
      </c>
      <c r="E1986" s="106" t="s">
        <v>3805</v>
      </c>
      <c r="F1986" s="107" t="s">
        <v>3806</v>
      </c>
      <c r="G1986" s="106"/>
      <c r="H1986" s="106"/>
      <c r="I1986" s="108">
        <v>44500</v>
      </c>
      <c r="J1986" s="102">
        <v>40</v>
      </c>
      <c r="K1986" s="109" t="s">
        <v>4666</v>
      </c>
    </row>
    <row r="1987" spans="1:11" x14ac:dyDescent="0.25">
      <c r="A1987" s="102">
        <v>1990</v>
      </c>
      <c r="B1987" s="117">
        <v>43850</v>
      </c>
      <c r="C1987" s="104" t="s">
        <v>4631</v>
      </c>
      <c r="D1987" s="118" t="s">
        <v>4632</v>
      </c>
      <c r="E1987" s="106" t="s">
        <v>1025</v>
      </c>
      <c r="F1987" s="107" t="s">
        <v>1026</v>
      </c>
      <c r="G1987" s="106"/>
      <c r="H1987" s="106"/>
      <c r="I1987" s="108">
        <v>44895</v>
      </c>
      <c r="J1987" s="102">
        <v>7</v>
      </c>
      <c r="K1987" s="109" t="s">
        <v>4687</v>
      </c>
    </row>
    <row r="1988" spans="1:11" x14ac:dyDescent="0.25">
      <c r="A1988" s="102">
        <v>1991</v>
      </c>
      <c r="B1988" s="117">
        <v>43794</v>
      </c>
      <c r="C1988" s="104" t="s">
        <v>4688</v>
      </c>
      <c r="D1988" s="118" t="s">
        <v>4689</v>
      </c>
      <c r="E1988" s="106" t="s">
        <v>1370</v>
      </c>
      <c r="F1988" s="107" t="s">
        <v>1371</v>
      </c>
      <c r="G1988" s="106"/>
      <c r="H1988" s="106"/>
      <c r="I1988" s="108">
        <v>44146</v>
      </c>
      <c r="J1988" s="102">
        <v>160</v>
      </c>
      <c r="K1988" s="109" t="s">
        <v>4690</v>
      </c>
    </row>
    <row r="1989" spans="1:11" x14ac:dyDescent="0.25">
      <c r="A1989" s="102">
        <v>1992</v>
      </c>
      <c r="B1989" s="117">
        <v>43794</v>
      </c>
      <c r="C1989" s="104" t="s">
        <v>4688</v>
      </c>
      <c r="D1989" s="118" t="s">
        <v>4689</v>
      </c>
      <c r="E1989" s="106" t="s">
        <v>1252</v>
      </c>
      <c r="F1989" s="107" t="s">
        <v>1253</v>
      </c>
      <c r="G1989" s="106"/>
      <c r="H1989" s="106"/>
      <c r="I1989" s="108">
        <v>44146</v>
      </c>
      <c r="J1989" s="102">
        <v>760</v>
      </c>
      <c r="K1989" s="109" t="s">
        <v>4690</v>
      </c>
    </row>
    <row r="1990" spans="1:11" x14ac:dyDescent="0.25">
      <c r="A1990" s="102">
        <v>1993</v>
      </c>
      <c r="B1990" s="117">
        <v>43794</v>
      </c>
      <c r="C1990" s="104" t="s">
        <v>4688</v>
      </c>
      <c r="D1990" s="118" t="s">
        <v>4689</v>
      </c>
      <c r="E1990" s="106" t="s">
        <v>1266</v>
      </c>
      <c r="F1990" s="107" t="s">
        <v>1267</v>
      </c>
      <c r="G1990" s="106"/>
      <c r="H1990" s="106"/>
      <c r="I1990" s="108">
        <v>44146</v>
      </c>
      <c r="J1990" s="102">
        <v>440</v>
      </c>
      <c r="K1990" s="109" t="s">
        <v>4690</v>
      </c>
    </row>
    <row r="1991" spans="1:11" x14ac:dyDescent="0.25">
      <c r="A1991" s="102">
        <v>1994</v>
      </c>
      <c r="B1991" s="117">
        <v>43794</v>
      </c>
      <c r="C1991" s="104" t="s">
        <v>4688</v>
      </c>
      <c r="D1991" s="118" t="s">
        <v>4689</v>
      </c>
      <c r="E1991" s="106" t="s">
        <v>1304</v>
      </c>
      <c r="F1991" s="107" t="s">
        <v>1305</v>
      </c>
      <c r="G1991" s="106"/>
      <c r="H1991" s="106"/>
      <c r="I1991" s="108">
        <v>44146</v>
      </c>
      <c r="J1991" s="102">
        <v>160</v>
      </c>
      <c r="K1991" s="109" t="s">
        <v>4691</v>
      </c>
    </row>
    <row r="1992" spans="1:11" x14ac:dyDescent="0.25">
      <c r="A1992" s="102">
        <v>1995</v>
      </c>
      <c r="B1992" s="117">
        <v>43794</v>
      </c>
      <c r="C1992" s="104" t="s">
        <v>4688</v>
      </c>
      <c r="D1992" s="118" t="s">
        <v>4689</v>
      </c>
      <c r="E1992" s="106" t="s">
        <v>1326</v>
      </c>
      <c r="F1992" s="107" t="s">
        <v>1327</v>
      </c>
      <c r="G1992" s="106"/>
      <c r="H1992" s="106"/>
      <c r="I1992" s="108">
        <v>44146</v>
      </c>
      <c r="J1992" s="102">
        <v>160</v>
      </c>
      <c r="K1992" s="109" t="s">
        <v>4691</v>
      </c>
    </row>
    <row r="1993" spans="1:11" x14ac:dyDescent="0.25">
      <c r="A1993" s="102">
        <v>1996</v>
      </c>
      <c r="B1993" s="117">
        <v>43794</v>
      </c>
      <c r="C1993" s="104" t="s">
        <v>4688</v>
      </c>
      <c r="D1993" s="118" t="s">
        <v>4689</v>
      </c>
      <c r="E1993" s="106" t="s">
        <v>1268</v>
      </c>
      <c r="F1993" s="107" t="s">
        <v>1269</v>
      </c>
      <c r="G1993" s="106"/>
      <c r="H1993" s="106"/>
      <c r="I1993" s="108">
        <v>44146</v>
      </c>
      <c r="J1993" s="102">
        <v>480</v>
      </c>
      <c r="K1993" s="109" t="s">
        <v>4691</v>
      </c>
    </row>
    <row r="1994" spans="1:11" x14ac:dyDescent="0.25">
      <c r="A1994" s="102">
        <v>1997</v>
      </c>
      <c r="B1994" s="117">
        <v>43794</v>
      </c>
      <c r="C1994" s="104" t="s">
        <v>4688</v>
      </c>
      <c r="D1994" s="118" t="s">
        <v>4689</v>
      </c>
      <c r="E1994" s="106" t="s">
        <v>1216</v>
      </c>
      <c r="F1994" s="107" t="s">
        <v>1217</v>
      </c>
      <c r="G1994" s="106"/>
      <c r="H1994" s="106"/>
      <c r="I1994" s="108">
        <v>44146</v>
      </c>
      <c r="J1994" s="102">
        <v>320</v>
      </c>
      <c r="K1994" s="109" t="s">
        <v>4692</v>
      </c>
    </row>
    <row r="1995" spans="1:11" x14ac:dyDescent="0.25">
      <c r="A1995" s="102">
        <v>1998</v>
      </c>
      <c r="B1995" s="117">
        <v>43794</v>
      </c>
      <c r="C1995" s="104" t="s">
        <v>4688</v>
      </c>
      <c r="D1995" s="118" t="s">
        <v>4689</v>
      </c>
      <c r="E1995" s="106" t="s">
        <v>1190</v>
      </c>
      <c r="F1995" s="107" t="s">
        <v>1191</v>
      </c>
      <c r="G1995" s="106"/>
      <c r="H1995" s="106"/>
      <c r="I1995" s="108">
        <v>44146</v>
      </c>
      <c r="J1995" s="102">
        <v>40</v>
      </c>
      <c r="K1995" s="109" t="s">
        <v>4693</v>
      </c>
    </row>
    <row r="1996" spans="1:11" x14ac:dyDescent="0.25">
      <c r="A1996" s="102">
        <v>1999</v>
      </c>
      <c r="B1996" s="117">
        <v>43794</v>
      </c>
      <c r="C1996" s="104" t="s">
        <v>4688</v>
      </c>
      <c r="D1996" s="118" t="s">
        <v>4689</v>
      </c>
      <c r="E1996" s="106" t="s">
        <v>1142</v>
      </c>
      <c r="F1996" s="107" t="s">
        <v>1143</v>
      </c>
      <c r="G1996" s="106"/>
      <c r="H1996" s="106"/>
      <c r="I1996" s="108">
        <v>44146</v>
      </c>
      <c r="J1996" s="102">
        <v>240</v>
      </c>
      <c r="K1996" s="109" t="s">
        <v>4694</v>
      </c>
    </row>
    <row r="1997" spans="1:11" x14ac:dyDescent="0.25">
      <c r="A1997" s="102">
        <v>2000</v>
      </c>
      <c r="B1997" s="117">
        <v>43794</v>
      </c>
      <c r="C1997" s="104" t="s">
        <v>4688</v>
      </c>
      <c r="D1997" s="118" t="s">
        <v>4689</v>
      </c>
      <c r="E1997" s="106" t="s">
        <v>1194</v>
      </c>
      <c r="F1997" s="107" t="s">
        <v>1195</v>
      </c>
      <c r="G1997" s="106"/>
      <c r="H1997" s="106"/>
      <c r="I1997" s="108">
        <v>44146</v>
      </c>
      <c r="J1997" s="102">
        <v>400</v>
      </c>
      <c r="K1997" s="109" t="s">
        <v>4695</v>
      </c>
    </row>
    <row r="1998" spans="1:11" x14ac:dyDescent="0.25">
      <c r="A1998" s="102">
        <v>2001</v>
      </c>
      <c r="B1998" s="117">
        <v>43794</v>
      </c>
      <c r="C1998" s="104" t="s">
        <v>4688</v>
      </c>
      <c r="D1998" s="118" t="s">
        <v>4689</v>
      </c>
      <c r="E1998" s="106" t="s">
        <v>1148</v>
      </c>
      <c r="F1998" s="107" t="s">
        <v>1149</v>
      </c>
      <c r="G1998" s="106"/>
      <c r="H1998" s="106"/>
      <c r="I1998" s="108">
        <v>44146</v>
      </c>
      <c r="J1998" s="102">
        <v>80</v>
      </c>
      <c r="K1998" s="109" t="s">
        <v>4695</v>
      </c>
    </row>
    <row r="1999" spans="1:11" x14ac:dyDescent="0.25">
      <c r="A1999" s="102">
        <v>2002</v>
      </c>
      <c r="B1999" s="117">
        <v>43794</v>
      </c>
      <c r="C1999" s="104" t="s">
        <v>4688</v>
      </c>
      <c r="D1999" s="118" t="s">
        <v>4689</v>
      </c>
      <c r="E1999" s="106" t="s">
        <v>1254</v>
      </c>
      <c r="F1999" s="107" t="s">
        <v>1255</v>
      </c>
      <c r="G1999" s="106"/>
      <c r="H1999" s="106"/>
      <c r="I1999" s="108">
        <v>44146</v>
      </c>
      <c r="J1999" s="102">
        <v>160</v>
      </c>
      <c r="K1999" s="109" t="s">
        <v>4696</v>
      </c>
    </row>
    <row r="2000" spans="1:11" x14ac:dyDescent="0.25">
      <c r="A2000" s="102">
        <v>2003</v>
      </c>
      <c r="B2000" s="117">
        <v>43794</v>
      </c>
      <c r="C2000" s="104" t="s">
        <v>4688</v>
      </c>
      <c r="D2000" s="118" t="s">
        <v>4689</v>
      </c>
      <c r="E2000" s="106" t="s">
        <v>1272</v>
      </c>
      <c r="F2000" s="107" t="s">
        <v>1273</v>
      </c>
      <c r="G2000" s="106"/>
      <c r="H2000" s="106"/>
      <c r="I2000" s="108">
        <v>44107</v>
      </c>
      <c r="J2000" s="102">
        <v>720</v>
      </c>
      <c r="K2000" s="109" t="s">
        <v>4697</v>
      </c>
    </row>
    <row r="2001" spans="1:11" x14ac:dyDescent="0.25">
      <c r="A2001" s="102">
        <v>2004</v>
      </c>
      <c r="B2001" s="117">
        <v>43794</v>
      </c>
      <c r="C2001" s="104" t="s">
        <v>4688</v>
      </c>
      <c r="D2001" s="118" t="s">
        <v>4689</v>
      </c>
      <c r="E2001" s="106" t="s">
        <v>1280</v>
      </c>
      <c r="F2001" s="107" t="s">
        <v>1281</v>
      </c>
      <c r="G2001" s="106"/>
      <c r="H2001" s="106"/>
      <c r="I2001" s="108">
        <v>44146</v>
      </c>
      <c r="J2001" s="102">
        <v>240</v>
      </c>
      <c r="K2001" s="109" t="s">
        <v>4698</v>
      </c>
    </row>
    <row r="2002" spans="1:11" x14ac:dyDescent="0.25">
      <c r="A2002" s="102">
        <v>2005</v>
      </c>
      <c r="B2002" s="117">
        <v>43794</v>
      </c>
      <c r="C2002" s="104" t="s">
        <v>4688</v>
      </c>
      <c r="D2002" s="118" t="s">
        <v>4689</v>
      </c>
      <c r="E2002" s="106" t="s">
        <v>1274</v>
      </c>
      <c r="F2002" s="107" t="s">
        <v>1275</v>
      </c>
      <c r="G2002" s="106"/>
      <c r="H2002" s="106"/>
      <c r="I2002" s="108">
        <v>44146</v>
      </c>
      <c r="J2002" s="102">
        <v>80</v>
      </c>
      <c r="K2002" s="109" t="s">
        <v>4699</v>
      </c>
    </row>
    <row r="2003" spans="1:11" x14ac:dyDescent="0.25">
      <c r="A2003" s="102">
        <v>2006</v>
      </c>
      <c r="B2003" s="117">
        <v>43794</v>
      </c>
      <c r="C2003" s="104" t="s">
        <v>4688</v>
      </c>
      <c r="D2003" s="118" t="s">
        <v>4689</v>
      </c>
      <c r="E2003" s="106" t="s">
        <v>1170</v>
      </c>
      <c r="F2003" s="107" t="s">
        <v>1171</v>
      </c>
      <c r="G2003" s="106"/>
      <c r="H2003" s="106"/>
      <c r="I2003" s="108">
        <v>44146</v>
      </c>
      <c r="J2003" s="102">
        <v>80</v>
      </c>
      <c r="K2003" s="109" t="s">
        <v>4700</v>
      </c>
    </row>
    <row r="2004" spans="1:11" x14ac:dyDescent="0.25">
      <c r="A2004" s="102">
        <v>2007</v>
      </c>
      <c r="B2004" s="117">
        <v>43794</v>
      </c>
      <c r="C2004" s="104" t="s">
        <v>4688</v>
      </c>
      <c r="D2004" s="118" t="s">
        <v>4689</v>
      </c>
      <c r="E2004" s="106" t="s">
        <v>1288</v>
      </c>
      <c r="F2004" s="107" t="s">
        <v>1289</v>
      </c>
      <c r="G2004" s="106"/>
      <c r="H2004" s="106"/>
      <c r="I2004" s="108">
        <v>44146</v>
      </c>
      <c r="J2004" s="102">
        <v>160</v>
      </c>
      <c r="K2004" s="109" t="s">
        <v>4694</v>
      </c>
    </row>
    <row r="2005" spans="1:11" x14ac:dyDescent="0.25">
      <c r="A2005" s="102">
        <v>2008</v>
      </c>
      <c r="B2005" s="117">
        <v>43794</v>
      </c>
      <c r="C2005" s="104" t="s">
        <v>4688</v>
      </c>
      <c r="D2005" s="118" t="s">
        <v>4689</v>
      </c>
      <c r="E2005" s="106" t="s">
        <v>1186</v>
      </c>
      <c r="F2005" s="107" t="s">
        <v>1187</v>
      </c>
      <c r="G2005" s="106"/>
      <c r="H2005" s="106"/>
      <c r="I2005" s="108">
        <v>44146</v>
      </c>
      <c r="J2005" s="102">
        <v>40</v>
      </c>
      <c r="K2005" s="109" t="s">
        <v>4691</v>
      </c>
    </row>
    <row r="2006" spans="1:11" x14ac:dyDescent="0.25">
      <c r="A2006" s="102">
        <v>2009</v>
      </c>
      <c r="B2006" s="117">
        <v>43794</v>
      </c>
      <c r="C2006" s="104" t="s">
        <v>4688</v>
      </c>
      <c r="D2006" s="118" t="s">
        <v>4689</v>
      </c>
      <c r="E2006" s="106" t="s">
        <v>1298</v>
      </c>
      <c r="F2006" s="107" t="s">
        <v>1299</v>
      </c>
      <c r="G2006" s="106"/>
      <c r="H2006" s="106"/>
      <c r="I2006" s="108">
        <v>44146</v>
      </c>
      <c r="J2006" s="102">
        <v>80</v>
      </c>
      <c r="K2006" s="109" t="s">
        <v>4701</v>
      </c>
    </row>
    <row r="2007" spans="1:11" x14ac:dyDescent="0.25">
      <c r="A2007" s="102">
        <v>2010</v>
      </c>
      <c r="B2007" s="117">
        <v>43794</v>
      </c>
      <c r="C2007" s="104" t="s">
        <v>4688</v>
      </c>
      <c r="D2007" s="118" t="s">
        <v>4689</v>
      </c>
      <c r="E2007" s="106" t="s">
        <v>1292</v>
      </c>
      <c r="F2007" s="107" t="s">
        <v>1293</v>
      </c>
      <c r="G2007" s="106"/>
      <c r="H2007" s="106"/>
      <c r="I2007" s="108">
        <v>44146</v>
      </c>
      <c r="J2007" s="102">
        <v>480</v>
      </c>
      <c r="K2007" s="109" t="s">
        <v>4702</v>
      </c>
    </row>
    <row r="2008" spans="1:11" x14ac:dyDescent="0.25">
      <c r="A2008" s="102">
        <v>2011</v>
      </c>
      <c r="B2008" s="117">
        <v>43794</v>
      </c>
      <c r="C2008" s="104" t="s">
        <v>4688</v>
      </c>
      <c r="D2008" s="118" t="s">
        <v>4689</v>
      </c>
      <c r="E2008" s="106" t="s">
        <v>1294</v>
      </c>
      <c r="F2008" s="107" t="s">
        <v>1295</v>
      </c>
      <c r="G2008" s="106"/>
      <c r="H2008" s="106"/>
      <c r="I2008" s="108">
        <v>44146</v>
      </c>
      <c r="J2008" s="102">
        <v>100</v>
      </c>
      <c r="K2008" s="109" t="s">
        <v>4703</v>
      </c>
    </row>
    <row r="2009" spans="1:11" x14ac:dyDescent="0.25">
      <c r="A2009" s="102">
        <v>2012</v>
      </c>
      <c r="B2009" s="117">
        <v>43794</v>
      </c>
      <c r="C2009" s="104" t="s">
        <v>4688</v>
      </c>
      <c r="D2009" s="118" t="s">
        <v>4689</v>
      </c>
      <c r="E2009" s="106" t="s">
        <v>1278</v>
      </c>
      <c r="F2009" s="107" t="s">
        <v>1279</v>
      </c>
      <c r="G2009" s="106"/>
      <c r="H2009" s="106"/>
      <c r="I2009" s="108">
        <v>44054</v>
      </c>
      <c r="J2009" s="102">
        <v>10</v>
      </c>
      <c r="K2009" s="109" t="s">
        <v>4704</v>
      </c>
    </row>
    <row r="2010" spans="1:11" x14ac:dyDescent="0.25">
      <c r="A2010" s="102">
        <v>2013</v>
      </c>
      <c r="B2010" s="117">
        <v>43809</v>
      </c>
      <c r="C2010" s="104" t="s">
        <v>4707</v>
      </c>
      <c r="D2010" s="118" t="s">
        <v>4708</v>
      </c>
      <c r="E2010" s="106" t="s">
        <v>4705</v>
      </c>
      <c r="F2010" s="107" t="s">
        <v>4706</v>
      </c>
      <c r="G2010" s="106"/>
      <c r="H2010" s="106"/>
      <c r="I2010" s="108">
        <v>44864</v>
      </c>
      <c r="J2010" s="102">
        <v>60</v>
      </c>
      <c r="K2010" s="109" t="s">
        <v>4709</v>
      </c>
    </row>
    <row r="2011" spans="1:11" x14ac:dyDescent="0.25">
      <c r="A2011" s="102">
        <v>2014</v>
      </c>
      <c r="B2011" s="117">
        <v>43809</v>
      </c>
      <c r="C2011" s="104" t="s">
        <v>4707</v>
      </c>
      <c r="D2011" s="118" t="s">
        <v>4708</v>
      </c>
      <c r="E2011" s="106" t="s">
        <v>2809</v>
      </c>
      <c r="F2011" s="107" t="s">
        <v>2810</v>
      </c>
      <c r="G2011" s="106"/>
      <c r="H2011" s="106"/>
      <c r="I2011" s="108">
        <v>44865</v>
      </c>
      <c r="J2011" s="102">
        <v>80</v>
      </c>
      <c r="K2011" s="109" t="s">
        <v>4710</v>
      </c>
    </row>
    <row r="2012" spans="1:11" x14ac:dyDescent="0.25">
      <c r="A2012" s="102">
        <v>2015</v>
      </c>
      <c r="B2012" s="117">
        <v>43809</v>
      </c>
      <c r="C2012" s="104" t="s">
        <v>4707</v>
      </c>
      <c r="D2012" s="118" t="s">
        <v>4708</v>
      </c>
      <c r="E2012" s="106" t="s">
        <v>2685</v>
      </c>
      <c r="F2012" s="107" t="s">
        <v>2686</v>
      </c>
      <c r="G2012" s="106"/>
      <c r="H2012" s="106"/>
      <c r="I2012" s="108">
        <v>44865</v>
      </c>
      <c r="J2012" s="102">
        <v>180</v>
      </c>
      <c r="K2012" s="109" t="s">
        <v>4711</v>
      </c>
    </row>
    <row r="2013" spans="1:11" x14ac:dyDescent="0.25">
      <c r="A2013" s="102">
        <v>2016</v>
      </c>
      <c r="B2013" s="117">
        <v>43809</v>
      </c>
      <c r="C2013" s="104" t="s">
        <v>4707</v>
      </c>
      <c r="D2013" s="118" t="s">
        <v>4708</v>
      </c>
      <c r="E2013" s="106" t="s">
        <v>2707</v>
      </c>
      <c r="F2013" s="107" t="s">
        <v>2708</v>
      </c>
      <c r="G2013" s="106"/>
      <c r="H2013" s="106"/>
      <c r="I2013" s="108">
        <v>44834</v>
      </c>
      <c r="J2013" s="102">
        <v>60</v>
      </c>
      <c r="K2013" s="109" t="s">
        <v>4711</v>
      </c>
    </row>
    <row r="2014" spans="1:11" x14ac:dyDescent="0.25">
      <c r="A2014" s="102">
        <v>2017</v>
      </c>
      <c r="B2014" s="117">
        <v>43809</v>
      </c>
      <c r="C2014" s="104" t="s">
        <v>4707</v>
      </c>
      <c r="D2014" s="118" t="s">
        <v>4708</v>
      </c>
      <c r="E2014" s="106" t="s">
        <v>2729</v>
      </c>
      <c r="F2014" s="107" t="s">
        <v>2730</v>
      </c>
      <c r="G2014" s="106"/>
      <c r="H2014" s="106"/>
      <c r="I2014" s="108">
        <v>44865</v>
      </c>
      <c r="J2014" s="102">
        <v>300</v>
      </c>
      <c r="K2014" s="109" t="s">
        <v>4711</v>
      </c>
    </row>
    <row r="2015" spans="1:11" x14ac:dyDescent="0.25">
      <c r="A2015" s="102">
        <v>2018</v>
      </c>
      <c r="B2015" s="117">
        <v>43809</v>
      </c>
      <c r="C2015" s="104" t="s">
        <v>4707</v>
      </c>
      <c r="D2015" s="118" t="s">
        <v>4708</v>
      </c>
      <c r="E2015" s="106" t="s">
        <v>2791</v>
      </c>
      <c r="F2015" s="107" t="s">
        <v>4712</v>
      </c>
      <c r="G2015" s="106"/>
      <c r="H2015" s="106"/>
      <c r="I2015" s="108">
        <v>44864</v>
      </c>
      <c r="J2015" s="102">
        <v>60</v>
      </c>
      <c r="K2015" s="109" t="s">
        <v>4713</v>
      </c>
    </row>
    <row r="2016" spans="1:11" x14ac:dyDescent="0.25">
      <c r="A2016" s="102">
        <v>2019</v>
      </c>
      <c r="B2016" s="117">
        <v>43809</v>
      </c>
      <c r="C2016" s="104" t="s">
        <v>4707</v>
      </c>
      <c r="D2016" s="118" t="s">
        <v>4708</v>
      </c>
      <c r="E2016" s="106" t="s">
        <v>2801</v>
      </c>
      <c r="F2016" s="107" t="s">
        <v>2802</v>
      </c>
      <c r="G2016" s="106"/>
      <c r="H2016" s="106"/>
      <c r="I2016" s="108">
        <v>44865</v>
      </c>
      <c r="J2016" s="102">
        <v>600</v>
      </c>
      <c r="K2016" s="109" t="s">
        <v>4714</v>
      </c>
    </row>
    <row r="2017" spans="1:11" x14ac:dyDescent="0.25">
      <c r="A2017" s="102">
        <v>2020</v>
      </c>
      <c r="B2017" s="117">
        <v>43809</v>
      </c>
      <c r="C2017" s="104" t="s">
        <v>4707</v>
      </c>
      <c r="D2017" s="118" t="s">
        <v>4708</v>
      </c>
      <c r="E2017" s="106" t="s">
        <v>4715</v>
      </c>
      <c r="F2017" s="107" t="s">
        <v>4716</v>
      </c>
      <c r="G2017" s="106"/>
      <c r="H2017" s="106"/>
      <c r="I2017" s="108">
        <v>44835</v>
      </c>
      <c r="J2017" s="102">
        <v>60</v>
      </c>
      <c r="K2017" s="109" t="s">
        <v>4711</v>
      </c>
    </row>
    <row r="2018" spans="1:11" x14ac:dyDescent="0.25">
      <c r="A2018" s="102">
        <v>2021</v>
      </c>
      <c r="B2018" s="117">
        <v>43809</v>
      </c>
      <c r="C2018" s="104" t="s">
        <v>4707</v>
      </c>
      <c r="D2018" s="118" t="s">
        <v>4708</v>
      </c>
      <c r="E2018" s="106" t="s">
        <v>2839</v>
      </c>
      <c r="F2018" s="107" t="s">
        <v>2840</v>
      </c>
      <c r="G2018" s="106"/>
      <c r="H2018" s="106"/>
      <c r="I2018" s="108">
        <v>44834</v>
      </c>
      <c r="J2018" s="102">
        <v>120</v>
      </c>
      <c r="K2018" s="109" t="s">
        <v>4711</v>
      </c>
    </row>
    <row r="2019" spans="1:11" x14ac:dyDescent="0.25">
      <c r="A2019" s="102">
        <v>2022</v>
      </c>
      <c r="B2019" s="117">
        <v>43809</v>
      </c>
      <c r="C2019" s="104" t="s">
        <v>4707</v>
      </c>
      <c r="D2019" s="118" t="s">
        <v>4708</v>
      </c>
      <c r="E2019" s="106" t="s">
        <v>2689</v>
      </c>
      <c r="F2019" s="107" t="s">
        <v>2690</v>
      </c>
      <c r="G2019" s="106"/>
      <c r="H2019" s="106"/>
      <c r="I2019" s="108">
        <v>44865</v>
      </c>
      <c r="J2019" s="102">
        <v>60</v>
      </c>
      <c r="K2019" s="109" t="s">
        <v>4711</v>
      </c>
    </row>
    <row r="2020" spans="1:11" x14ac:dyDescent="0.25">
      <c r="A2020" s="102">
        <v>2023</v>
      </c>
      <c r="B2020" s="117">
        <v>43809</v>
      </c>
      <c r="C2020" s="104" t="s">
        <v>4707</v>
      </c>
      <c r="D2020" s="118" t="s">
        <v>4708</v>
      </c>
      <c r="E2020" s="106" t="s">
        <v>2691</v>
      </c>
      <c r="F2020" s="107" t="s">
        <v>2692</v>
      </c>
      <c r="G2020" s="106"/>
      <c r="H2020" s="106"/>
      <c r="I2020" s="108">
        <v>44865</v>
      </c>
      <c r="J2020" s="102">
        <v>60</v>
      </c>
      <c r="K2020" s="109" t="s">
        <v>4711</v>
      </c>
    </row>
    <row r="2021" spans="1:11" x14ac:dyDescent="0.25">
      <c r="A2021" s="102">
        <v>2024</v>
      </c>
      <c r="B2021" s="117">
        <v>43809</v>
      </c>
      <c r="C2021" s="104" t="s">
        <v>4707</v>
      </c>
      <c r="D2021" s="118" t="s">
        <v>4708</v>
      </c>
      <c r="E2021" s="106" t="s">
        <v>2711</v>
      </c>
      <c r="F2021" s="107" t="s">
        <v>2712</v>
      </c>
      <c r="G2021" s="106"/>
      <c r="H2021" s="106"/>
      <c r="I2021" s="108">
        <v>44865</v>
      </c>
      <c r="J2021" s="102">
        <v>60</v>
      </c>
      <c r="K2021" s="109" t="s">
        <v>4711</v>
      </c>
    </row>
    <row r="2022" spans="1:11" x14ac:dyDescent="0.25">
      <c r="A2022" s="102">
        <v>2025</v>
      </c>
      <c r="B2022" s="117">
        <v>43809</v>
      </c>
      <c r="C2022" s="104" t="s">
        <v>4707</v>
      </c>
      <c r="D2022" s="118" t="s">
        <v>4708</v>
      </c>
      <c r="E2022" s="106" t="s">
        <v>2741</v>
      </c>
      <c r="F2022" s="107" t="s">
        <v>2742</v>
      </c>
      <c r="G2022" s="106"/>
      <c r="H2022" s="106"/>
      <c r="I2022" s="108">
        <v>44865</v>
      </c>
      <c r="J2022" s="102">
        <v>60</v>
      </c>
      <c r="K2022" s="109" t="s">
        <v>4711</v>
      </c>
    </row>
    <row r="2023" spans="1:11" x14ac:dyDescent="0.25">
      <c r="A2023" s="102">
        <v>2026</v>
      </c>
      <c r="B2023" s="117">
        <v>43809</v>
      </c>
      <c r="C2023" s="104" t="s">
        <v>4707</v>
      </c>
      <c r="D2023" s="118" t="s">
        <v>4708</v>
      </c>
      <c r="E2023" s="106" t="s">
        <v>2755</v>
      </c>
      <c r="F2023" s="107" t="s">
        <v>2756</v>
      </c>
      <c r="G2023" s="106"/>
      <c r="H2023" s="106"/>
      <c r="I2023" s="108">
        <v>44865</v>
      </c>
      <c r="J2023" s="102">
        <v>60</v>
      </c>
      <c r="K2023" s="109" t="s">
        <v>4711</v>
      </c>
    </row>
    <row r="2024" spans="1:11" x14ac:dyDescent="0.25">
      <c r="A2024" s="102">
        <v>2027</v>
      </c>
      <c r="B2024" s="117">
        <v>43809</v>
      </c>
      <c r="C2024" s="104" t="s">
        <v>4707</v>
      </c>
      <c r="D2024" s="118" t="s">
        <v>4708</v>
      </c>
      <c r="E2024" s="106" t="s">
        <v>4717</v>
      </c>
      <c r="F2024" s="107" t="s">
        <v>4718</v>
      </c>
      <c r="G2024" s="106"/>
      <c r="H2024" s="106"/>
      <c r="I2024" s="108">
        <v>44865</v>
      </c>
      <c r="J2024" s="102">
        <v>60</v>
      </c>
      <c r="K2024" s="109" t="s">
        <v>4711</v>
      </c>
    </row>
    <row r="2025" spans="1:11" x14ac:dyDescent="0.25">
      <c r="A2025" s="102">
        <v>2028</v>
      </c>
      <c r="B2025" s="117">
        <v>43809</v>
      </c>
      <c r="C2025" s="104" t="s">
        <v>4707</v>
      </c>
      <c r="D2025" s="118" t="s">
        <v>4708</v>
      </c>
      <c r="E2025" s="106" t="s">
        <v>2795</v>
      </c>
      <c r="F2025" s="107" t="s">
        <v>2796</v>
      </c>
      <c r="G2025" s="106"/>
      <c r="H2025" s="106"/>
      <c r="I2025" s="108">
        <v>44834</v>
      </c>
      <c r="J2025" s="102">
        <v>48</v>
      </c>
      <c r="K2025" s="109" t="s">
        <v>4709</v>
      </c>
    </row>
    <row r="2026" spans="1:11" x14ac:dyDescent="0.25">
      <c r="A2026" s="102">
        <v>2029</v>
      </c>
      <c r="B2026" s="117">
        <v>43809</v>
      </c>
      <c r="C2026" s="104" t="s">
        <v>4707</v>
      </c>
      <c r="D2026" s="118" t="s">
        <v>4708</v>
      </c>
      <c r="E2026" s="106" t="s">
        <v>2843</v>
      </c>
      <c r="F2026" s="107" t="s">
        <v>2844</v>
      </c>
      <c r="G2026" s="106"/>
      <c r="H2026" s="106"/>
      <c r="I2026" s="108">
        <v>44865</v>
      </c>
      <c r="J2026" s="102">
        <v>60</v>
      </c>
      <c r="K2026" s="109" t="s">
        <v>4709</v>
      </c>
    </row>
    <row r="2027" spans="1:11" x14ac:dyDescent="0.25">
      <c r="A2027" s="102">
        <v>2030</v>
      </c>
      <c r="B2027" s="117">
        <v>43809</v>
      </c>
      <c r="C2027" s="104" t="s">
        <v>4707</v>
      </c>
      <c r="D2027" s="118" t="s">
        <v>4708</v>
      </c>
      <c r="E2027" s="106" t="s">
        <v>2785</v>
      </c>
      <c r="F2027" s="107" t="s">
        <v>2786</v>
      </c>
      <c r="G2027" s="106"/>
      <c r="H2027" s="106"/>
      <c r="I2027" s="108">
        <v>44834</v>
      </c>
      <c r="J2027" s="102">
        <v>60</v>
      </c>
      <c r="K2027" s="109" t="s">
        <v>4711</v>
      </c>
    </row>
    <row r="2028" spans="1:11" x14ac:dyDescent="0.25">
      <c r="A2028" s="102">
        <v>2031</v>
      </c>
      <c r="B2028" s="117">
        <v>43809</v>
      </c>
      <c r="C2028" s="104" t="s">
        <v>4707</v>
      </c>
      <c r="D2028" s="118" t="s">
        <v>4708</v>
      </c>
      <c r="E2028" s="106" t="s">
        <v>2787</v>
      </c>
      <c r="F2028" s="107" t="s">
        <v>2788</v>
      </c>
      <c r="G2028" s="106"/>
      <c r="H2028" s="106"/>
      <c r="I2028" s="108">
        <v>44865</v>
      </c>
      <c r="J2028" s="102">
        <v>60</v>
      </c>
      <c r="K2028" s="109" t="s">
        <v>4711</v>
      </c>
    </row>
    <row r="2029" spans="1:11" x14ac:dyDescent="0.25">
      <c r="A2029" s="102">
        <v>2032</v>
      </c>
      <c r="B2029" s="117">
        <v>43809</v>
      </c>
      <c r="C2029" s="104" t="s">
        <v>4707</v>
      </c>
      <c r="D2029" s="118" t="s">
        <v>4708</v>
      </c>
      <c r="E2029" s="106" t="s">
        <v>2805</v>
      </c>
      <c r="F2029" s="107" t="s">
        <v>2806</v>
      </c>
      <c r="G2029" s="106"/>
      <c r="H2029" s="106"/>
      <c r="I2029" s="108">
        <v>44865</v>
      </c>
      <c r="J2029" s="102">
        <v>48</v>
      </c>
      <c r="K2029" s="109" t="s">
        <v>4711</v>
      </c>
    </row>
    <row r="2030" spans="1:11" x14ac:dyDescent="0.25">
      <c r="A2030" s="102">
        <v>2033</v>
      </c>
      <c r="B2030" s="117">
        <v>43809</v>
      </c>
      <c r="C2030" s="104" t="s">
        <v>4707</v>
      </c>
      <c r="D2030" s="118" t="s">
        <v>4708</v>
      </c>
      <c r="E2030" s="106" t="s">
        <v>2807</v>
      </c>
      <c r="F2030" s="107" t="s">
        <v>2808</v>
      </c>
      <c r="G2030" s="106"/>
      <c r="H2030" s="106"/>
      <c r="I2030" s="108">
        <v>44834</v>
      </c>
      <c r="J2030" s="102">
        <v>60</v>
      </c>
      <c r="K2030" s="109" t="s">
        <v>4711</v>
      </c>
    </row>
    <row r="2031" spans="1:11" x14ac:dyDescent="0.25">
      <c r="A2031" s="102">
        <v>2034</v>
      </c>
      <c r="B2031" s="117">
        <v>43809</v>
      </c>
      <c r="C2031" s="104" t="s">
        <v>4707</v>
      </c>
      <c r="D2031" s="118" t="s">
        <v>4708</v>
      </c>
      <c r="E2031" s="106" t="s">
        <v>2815</v>
      </c>
      <c r="F2031" s="107" t="s">
        <v>2816</v>
      </c>
      <c r="G2031" s="106"/>
      <c r="H2031" s="106"/>
      <c r="I2031" s="108">
        <v>44865</v>
      </c>
      <c r="J2031" s="102">
        <v>60</v>
      </c>
      <c r="K2031" s="109" t="s">
        <v>4711</v>
      </c>
    </row>
    <row r="2032" spans="1:11" x14ac:dyDescent="0.25">
      <c r="A2032" s="102">
        <v>2035</v>
      </c>
      <c r="B2032" s="117">
        <v>43809</v>
      </c>
      <c r="C2032" s="104" t="s">
        <v>4707</v>
      </c>
      <c r="D2032" s="118" t="s">
        <v>4708</v>
      </c>
      <c r="E2032" s="106" t="s">
        <v>2819</v>
      </c>
      <c r="F2032" s="107" t="s">
        <v>2820</v>
      </c>
      <c r="G2032" s="106"/>
      <c r="H2032" s="106"/>
      <c r="I2032" s="108">
        <v>44865</v>
      </c>
      <c r="J2032" s="102">
        <v>60</v>
      </c>
      <c r="K2032" s="109" t="s">
        <v>4711</v>
      </c>
    </row>
    <row r="2033" spans="1:11" x14ac:dyDescent="0.25">
      <c r="A2033" s="102">
        <v>2036</v>
      </c>
      <c r="B2033" s="117">
        <v>43809</v>
      </c>
      <c r="C2033" s="104" t="s">
        <v>4707</v>
      </c>
      <c r="D2033" s="118" t="s">
        <v>4708</v>
      </c>
      <c r="E2033" s="106" t="s">
        <v>2823</v>
      </c>
      <c r="F2033" s="107" t="s">
        <v>2824</v>
      </c>
      <c r="G2033" s="106"/>
      <c r="H2033" s="106"/>
      <c r="I2033" s="108">
        <v>44834</v>
      </c>
      <c r="J2033" s="102">
        <v>120</v>
      </c>
      <c r="K2033" s="109" t="s">
        <v>4711</v>
      </c>
    </row>
    <row r="2034" spans="1:11" x14ac:dyDescent="0.25">
      <c r="A2034" s="102">
        <v>2037</v>
      </c>
      <c r="B2034" s="117">
        <v>43809</v>
      </c>
      <c r="C2034" s="104" t="s">
        <v>4707</v>
      </c>
      <c r="D2034" s="118" t="s">
        <v>4708</v>
      </c>
      <c r="E2034" s="106" t="s">
        <v>2827</v>
      </c>
      <c r="F2034" s="107" t="s">
        <v>2828</v>
      </c>
      <c r="G2034" s="106"/>
      <c r="H2034" s="106"/>
      <c r="I2034" s="108">
        <v>44834</v>
      </c>
      <c r="J2034" s="102">
        <v>90</v>
      </c>
      <c r="K2034" s="109" t="s">
        <v>4711</v>
      </c>
    </row>
    <row r="2035" spans="1:11" x14ac:dyDescent="0.25">
      <c r="A2035" s="102">
        <v>2038</v>
      </c>
      <c r="B2035" s="117">
        <v>43809</v>
      </c>
      <c r="C2035" s="104" t="s">
        <v>4707</v>
      </c>
      <c r="D2035" s="118" t="s">
        <v>4708</v>
      </c>
      <c r="E2035" s="106" t="s">
        <v>2835</v>
      </c>
      <c r="F2035" s="107" t="s">
        <v>2836</v>
      </c>
      <c r="G2035" s="106"/>
      <c r="H2035" s="106"/>
      <c r="I2035" s="108">
        <v>44865</v>
      </c>
      <c r="J2035" s="102">
        <v>60</v>
      </c>
      <c r="K2035" s="109" t="s">
        <v>4711</v>
      </c>
    </row>
    <row r="2036" spans="1:11" x14ac:dyDescent="0.25">
      <c r="A2036" s="102">
        <v>2039</v>
      </c>
      <c r="B2036" s="117">
        <v>43809</v>
      </c>
      <c r="C2036" s="104" t="s">
        <v>4707</v>
      </c>
      <c r="D2036" s="118" t="s">
        <v>4708</v>
      </c>
      <c r="E2036" s="106" t="s">
        <v>2833</v>
      </c>
      <c r="F2036" s="107" t="s">
        <v>2834</v>
      </c>
      <c r="G2036" s="106"/>
      <c r="H2036" s="106"/>
      <c r="I2036" s="108">
        <v>44865</v>
      </c>
      <c r="J2036" s="102">
        <v>200</v>
      </c>
      <c r="K2036" s="109" t="s">
        <v>4650</v>
      </c>
    </row>
    <row r="2037" spans="1:11" x14ac:dyDescent="0.25">
      <c r="A2037" s="102">
        <v>2040</v>
      </c>
      <c r="B2037" s="117">
        <v>43809</v>
      </c>
      <c r="C2037" s="104" t="s">
        <v>4707</v>
      </c>
      <c r="D2037" s="118" t="s">
        <v>4708</v>
      </c>
      <c r="E2037" s="106" t="s">
        <v>2817</v>
      </c>
      <c r="F2037" s="107" t="s">
        <v>2818</v>
      </c>
      <c r="G2037" s="106"/>
      <c r="H2037" s="106"/>
      <c r="I2037" s="108">
        <v>44865</v>
      </c>
      <c r="J2037" s="102">
        <v>120</v>
      </c>
      <c r="K2037" s="109" t="s">
        <v>4711</v>
      </c>
    </row>
    <row r="2038" spans="1:11" x14ac:dyDescent="0.25">
      <c r="A2038" s="102">
        <v>2041</v>
      </c>
      <c r="B2038" s="117">
        <v>43809</v>
      </c>
      <c r="C2038" s="104" t="s">
        <v>4707</v>
      </c>
      <c r="D2038" s="118" t="s">
        <v>4708</v>
      </c>
      <c r="E2038" s="106" t="s">
        <v>2699</v>
      </c>
      <c r="F2038" s="107" t="s">
        <v>4719</v>
      </c>
      <c r="G2038" s="106"/>
      <c r="H2038" s="106"/>
      <c r="I2038" s="108">
        <v>44469</v>
      </c>
      <c r="J2038" s="102">
        <v>240</v>
      </c>
      <c r="K2038" s="109" t="s">
        <v>4720</v>
      </c>
    </row>
    <row r="2039" spans="1:11" x14ac:dyDescent="0.25">
      <c r="A2039" s="102">
        <v>2042</v>
      </c>
      <c r="B2039" s="117">
        <v>43809</v>
      </c>
      <c r="C2039" s="104" t="s">
        <v>4707</v>
      </c>
      <c r="D2039" s="118" t="s">
        <v>4708</v>
      </c>
      <c r="E2039" s="106" t="s">
        <v>2701</v>
      </c>
      <c r="F2039" s="107" t="s">
        <v>4721</v>
      </c>
      <c r="G2039" s="106"/>
      <c r="H2039" s="106"/>
      <c r="I2039" s="108">
        <v>44469</v>
      </c>
      <c r="J2039" s="102">
        <v>480</v>
      </c>
      <c r="K2039" s="109" t="s">
        <v>4720</v>
      </c>
    </row>
    <row r="2040" spans="1:11" x14ac:dyDescent="0.25">
      <c r="A2040" s="102">
        <v>2043</v>
      </c>
      <c r="B2040" s="117">
        <v>43809</v>
      </c>
      <c r="C2040" s="104" t="s">
        <v>4707</v>
      </c>
      <c r="D2040" s="118" t="s">
        <v>4708</v>
      </c>
      <c r="E2040" s="106" t="s">
        <v>2703</v>
      </c>
      <c r="F2040" s="107" t="s">
        <v>4722</v>
      </c>
      <c r="G2040" s="106"/>
      <c r="H2040" s="106"/>
      <c r="I2040" s="108">
        <v>44469</v>
      </c>
      <c r="J2040" s="102">
        <v>320</v>
      </c>
      <c r="K2040" s="109" t="s">
        <v>4720</v>
      </c>
    </row>
    <row r="2041" spans="1:11" x14ac:dyDescent="0.25">
      <c r="A2041" s="102">
        <v>2044</v>
      </c>
      <c r="B2041" s="117">
        <v>43809</v>
      </c>
      <c r="C2041" s="104" t="s">
        <v>4707</v>
      </c>
      <c r="D2041" s="118" t="s">
        <v>4708</v>
      </c>
      <c r="E2041" s="106" t="s">
        <v>2705</v>
      </c>
      <c r="F2041" s="107" t="s">
        <v>4723</v>
      </c>
      <c r="G2041" s="106"/>
      <c r="H2041" s="106"/>
      <c r="I2041" s="108">
        <v>44469</v>
      </c>
      <c r="J2041" s="102">
        <v>320</v>
      </c>
      <c r="K2041" s="109" t="s">
        <v>4720</v>
      </c>
    </row>
    <row r="2042" spans="1:11" x14ac:dyDescent="0.25">
      <c r="A2042" s="102">
        <v>2045</v>
      </c>
      <c r="B2042" s="117">
        <v>43809</v>
      </c>
      <c r="C2042" s="104" t="s">
        <v>4707</v>
      </c>
      <c r="D2042" s="118" t="s">
        <v>4708</v>
      </c>
      <c r="E2042" s="106" t="s">
        <v>2745</v>
      </c>
      <c r="F2042" s="107" t="s">
        <v>4724</v>
      </c>
      <c r="G2042" s="106"/>
      <c r="H2042" s="106"/>
      <c r="I2042" s="108">
        <v>44469</v>
      </c>
      <c r="J2042" s="102">
        <v>200</v>
      </c>
      <c r="K2042" s="109" t="s">
        <v>4725</v>
      </c>
    </row>
    <row r="2043" spans="1:11" x14ac:dyDescent="0.25">
      <c r="A2043" s="102">
        <v>2046</v>
      </c>
      <c r="B2043" s="117">
        <v>43809</v>
      </c>
      <c r="C2043" s="104" t="s">
        <v>4707</v>
      </c>
      <c r="D2043" s="118" t="s">
        <v>4708</v>
      </c>
      <c r="E2043" s="106" t="s">
        <v>4726</v>
      </c>
      <c r="F2043" s="107" t="s">
        <v>4727</v>
      </c>
      <c r="G2043" s="106"/>
      <c r="H2043" s="106"/>
      <c r="I2043" s="108">
        <v>44469</v>
      </c>
      <c r="J2043" s="102">
        <v>200</v>
      </c>
      <c r="K2043" s="109" t="s">
        <v>4725</v>
      </c>
    </row>
    <row r="2044" spans="1:11" x14ac:dyDescent="0.25">
      <c r="A2044" s="102">
        <v>2047</v>
      </c>
      <c r="B2044" s="117">
        <v>43809</v>
      </c>
      <c r="C2044" s="104" t="s">
        <v>4707</v>
      </c>
      <c r="D2044" s="118" t="s">
        <v>4708</v>
      </c>
      <c r="E2044" s="106" t="s">
        <v>4728</v>
      </c>
      <c r="F2044" s="107" t="s">
        <v>4729</v>
      </c>
      <c r="G2044" s="106"/>
      <c r="H2044" s="106"/>
      <c r="I2044" s="108">
        <v>44469</v>
      </c>
      <c r="J2044" s="102">
        <v>200</v>
      </c>
      <c r="K2044" s="109" t="s">
        <v>4725</v>
      </c>
    </row>
    <row r="2045" spans="1:11" x14ac:dyDescent="0.25">
      <c r="A2045" s="102">
        <v>2048</v>
      </c>
      <c r="B2045" s="117">
        <v>43809</v>
      </c>
      <c r="C2045" s="104" t="s">
        <v>4707</v>
      </c>
      <c r="D2045" s="118" t="s">
        <v>4708</v>
      </c>
      <c r="E2045" s="106" t="s">
        <v>2777</v>
      </c>
      <c r="F2045" s="107" t="s">
        <v>4730</v>
      </c>
      <c r="G2045" s="106"/>
      <c r="H2045" s="106"/>
      <c r="I2045" s="108">
        <v>44469</v>
      </c>
      <c r="J2045" s="102">
        <v>30</v>
      </c>
      <c r="K2045" s="109" t="s">
        <v>4731</v>
      </c>
    </row>
    <row r="2046" spans="1:11" x14ac:dyDescent="0.25">
      <c r="A2046" s="102">
        <v>2049</v>
      </c>
      <c r="B2046" s="117">
        <v>43809</v>
      </c>
      <c r="C2046" s="104" t="s">
        <v>4707</v>
      </c>
      <c r="D2046" s="118" t="s">
        <v>4708</v>
      </c>
      <c r="E2046" s="106" t="s">
        <v>2783</v>
      </c>
      <c r="F2046" s="107" t="s">
        <v>4732</v>
      </c>
      <c r="G2046" s="106"/>
      <c r="H2046" s="106"/>
      <c r="I2046" s="108">
        <v>44469</v>
      </c>
      <c r="J2046" s="102">
        <v>30</v>
      </c>
      <c r="K2046" s="109" t="s">
        <v>4731</v>
      </c>
    </row>
    <row r="2047" spans="1:11" x14ac:dyDescent="0.25">
      <c r="A2047" s="102">
        <v>2050</v>
      </c>
      <c r="B2047" s="117">
        <v>43809</v>
      </c>
      <c r="C2047" s="104" t="s">
        <v>4707</v>
      </c>
      <c r="D2047" s="118" t="s">
        <v>4708</v>
      </c>
      <c r="E2047" s="106" t="s">
        <v>2723</v>
      </c>
      <c r="F2047" s="107" t="s">
        <v>4733</v>
      </c>
      <c r="G2047" s="106"/>
      <c r="H2047" s="106"/>
      <c r="I2047" s="108">
        <v>44469</v>
      </c>
      <c r="J2047" s="102">
        <v>15</v>
      </c>
      <c r="K2047" s="109" t="s">
        <v>4731</v>
      </c>
    </row>
    <row r="2048" spans="1:11" x14ac:dyDescent="0.25">
      <c r="A2048" s="102">
        <v>2051</v>
      </c>
      <c r="B2048" s="117">
        <v>43809</v>
      </c>
      <c r="C2048" s="104" t="s">
        <v>4707</v>
      </c>
      <c r="D2048" s="118" t="s">
        <v>4708</v>
      </c>
      <c r="E2048" s="106" t="s">
        <v>2767</v>
      </c>
      <c r="F2048" s="107" t="s">
        <v>4734</v>
      </c>
      <c r="G2048" s="106"/>
      <c r="H2048" s="106"/>
      <c r="I2048" s="108">
        <v>44469</v>
      </c>
      <c r="J2048" s="102">
        <v>10</v>
      </c>
      <c r="K2048" s="109" t="s">
        <v>4731</v>
      </c>
    </row>
    <row r="2049" spans="1:11" x14ac:dyDescent="0.25">
      <c r="A2049" s="102">
        <v>2052</v>
      </c>
      <c r="B2049" s="117">
        <v>43809</v>
      </c>
      <c r="C2049" s="104" t="s">
        <v>4707</v>
      </c>
      <c r="D2049" s="118" t="s">
        <v>4708</v>
      </c>
      <c r="E2049" s="106" t="s">
        <v>2773</v>
      </c>
      <c r="F2049" s="107" t="s">
        <v>4735</v>
      </c>
      <c r="G2049" s="106"/>
      <c r="H2049" s="106"/>
      <c r="I2049" s="108">
        <v>44499</v>
      </c>
      <c r="J2049" s="102">
        <v>10</v>
      </c>
      <c r="K2049" s="109" t="s">
        <v>4736</v>
      </c>
    </row>
    <row r="2050" spans="1:11" x14ac:dyDescent="0.25">
      <c r="A2050" s="102">
        <v>2053</v>
      </c>
      <c r="B2050" s="117">
        <v>43809</v>
      </c>
      <c r="C2050" s="104" t="s">
        <v>4707</v>
      </c>
      <c r="D2050" s="118" t="s">
        <v>4708</v>
      </c>
      <c r="E2050" s="106" t="s">
        <v>2717</v>
      </c>
      <c r="F2050" s="107" t="s">
        <v>4737</v>
      </c>
      <c r="G2050" s="106"/>
      <c r="H2050" s="106"/>
      <c r="I2050" s="108">
        <v>44499</v>
      </c>
      <c r="J2050" s="102">
        <v>50</v>
      </c>
      <c r="K2050" s="109" t="s">
        <v>4736</v>
      </c>
    </row>
    <row r="2051" spans="1:11" x14ac:dyDescent="0.25">
      <c r="A2051" s="102">
        <v>2054</v>
      </c>
      <c r="B2051" s="117">
        <v>43809</v>
      </c>
      <c r="C2051" s="104" t="s">
        <v>4707</v>
      </c>
      <c r="D2051" s="118" t="s">
        <v>4708</v>
      </c>
      <c r="E2051" s="106" t="s">
        <v>2735</v>
      </c>
      <c r="F2051" s="107" t="s">
        <v>4738</v>
      </c>
      <c r="G2051" s="106"/>
      <c r="H2051" s="106"/>
      <c r="I2051" s="108">
        <v>44499</v>
      </c>
      <c r="J2051" s="102">
        <v>50</v>
      </c>
      <c r="K2051" s="109" t="s">
        <v>4736</v>
      </c>
    </row>
    <row r="2052" spans="1:11" x14ac:dyDescent="0.25">
      <c r="A2052" s="102">
        <v>2055</v>
      </c>
      <c r="B2052" s="117">
        <v>43809</v>
      </c>
      <c r="C2052" s="104" t="s">
        <v>4707</v>
      </c>
      <c r="D2052" s="118" t="s">
        <v>4708</v>
      </c>
      <c r="E2052" s="106" t="s">
        <v>2769</v>
      </c>
      <c r="F2052" s="107" t="s">
        <v>4739</v>
      </c>
      <c r="G2052" s="106"/>
      <c r="H2052" s="106"/>
      <c r="I2052" s="108">
        <v>44499</v>
      </c>
      <c r="J2052" s="102">
        <v>50</v>
      </c>
      <c r="K2052" s="109" t="s">
        <v>4736</v>
      </c>
    </row>
    <row r="2053" spans="1:11" x14ac:dyDescent="0.25">
      <c r="A2053" s="102">
        <v>2056</v>
      </c>
      <c r="B2053" s="117">
        <v>43809</v>
      </c>
      <c r="C2053" s="104" t="s">
        <v>4707</v>
      </c>
      <c r="D2053" s="118" t="s">
        <v>4708</v>
      </c>
      <c r="E2053" s="106" t="s">
        <v>2779</v>
      </c>
      <c r="F2053" s="107" t="s">
        <v>4740</v>
      </c>
      <c r="G2053" s="106"/>
      <c r="H2053" s="106"/>
      <c r="I2053" s="108">
        <v>44499</v>
      </c>
      <c r="J2053" s="102">
        <v>250</v>
      </c>
      <c r="K2053" s="109" t="s">
        <v>4736</v>
      </c>
    </row>
    <row r="2054" spans="1:11" x14ac:dyDescent="0.25">
      <c r="A2054" s="102">
        <v>2057</v>
      </c>
      <c r="B2054" s="117">
        <v>43809</v>
      </c>
      <c r="C2054" s="104" t="s">
        <v>4707</v>
      </c>
      <c r="D2054" s="118" t="s">
        <v>4708</v>
      </c>
      <c r="E2054" s="106" t="s">
        <v>2781</v>
      </c>
      <c r="F2054" s="107" t="s">
        <v>4741</v>
      </c>
      <c r="G2054" s="106"/>
      <c r="H2054" s="106"/>
      <c r="I2054" s="108">
        <v>44499</v>
      </c>
      <c r="J2054" s="102">
        <v>550</v>
      </c>
      <c r="K2054" s="109" t="s">
        <v>4736</v>
      </c>
    </row>
    <row r="2055" spans="1:11" x14ac:dyDescent="0.25">
      <c r="A2055" s="102">
        <v>2058</v>
      </c>
      <c r="B2055" s="117">
        <v>43809</v>
      </c>
      <c r="C2055" s="104" t="s">
        <v>4707</v>
      </c>
      <c r="D2055" s="118" t="s">
        <v>4708</v>
      </c>
      <c r="E2055" s="106" t="s">
        <v>2739</v>
      </c>
      <c r="F2055" s="107" t="s">
        <v>4742</v>
      </c>
      <c r="G2055" s="106"/>
      <c r="H2055" s="106"/>
      <c r="I2055" s="108">
        <v>44499</v>
      </c>
      <c r="J2055" s="102">
        <v>300</v>
      </c>
      <c r="K2055" s="109" t="s">
        <v>4731</v>
      </c>
    </row>
    <row r="2056" spans="1:11" x14ac:dyDescent="0.25">
      <c r="A2056" s="102">
        <v>2059</v>
      </c>
      <c r="B2056" s="117">
        <v>43809</v>
      </c>
      <c r="C2056" s="104" t="s">
        <v>4707</v>
      </c>
      <c r="D2056" s="118" t="s">
        <v>4708</v>
      </c>
      <c r="E2056" s="106" t="s">
        <v>2771</v>
      </c>
      <c r="F2056" s="107" t="s">
        <v>4743</v>
      </c>
      <c r="G2056" s="106"/>
      <c r="H2056" s="106"/>
      <c r="I2056" s="108">
        <v>44469</v>
      </c>
      <c r="J2056" s="102">
        <v>100</v>
      </c>
      <c r="K2056" s="109" t="s">
        <v>4731</v>
      </c>
    </row>
    <row r="2057" spans="1:11" x14ac:dyDescent="0.25">
      <c r="A2057" s="102">
        <v>2060</v>
      </c>
      <c r="B2057" s="117">
        <v>43809</v>
      </c>
      <c r="C2057" s="104" t="s">
        <v>4707</v>
      </c>
      <c r="D2057" s="118" t="s">
        <v>4708</v>
      </c>
      <c r="E2057" s="106" t="s">
        <v>2811</v>
      </c>
      <c r="F2057" s="107" t="s">
        <v>4744</v>
      </c>
      <c r="G2057" s="106"/>
      <c r="H2057" s="106"/>
      <c r="I2057" s="108">
        <v>44469</v>
      </c>
      <c r="J2057" s="102">
        <v>100</v>
      </c>
      <c r="K2057" s="109" t="s">
        <v>4731</v>
      </c>
    </row>
    <row r="2058" spans="1:11" x14ac:dyDescent="0.25">
      <c r="A2058" s="102">
        <v>2061</v>
      </c>
      <c r="B2058" s="117">
        <v>43809</v>
      </c>
      <c r="C2058" s="104" t="s">
        <v>4707</v>
      </c>
      <c r="D2058" s="118" t="s">
        <v>4708</v>
      </c>
      <c r="E2058" s="106" t="s">
        <v>2713</v>
      </c>
      <c r="F2058" s="107" t="s">
        <v>2714</v>
      </c>
      <c r="G2058" s="106"/>
      <c r="H2058" s="106"/>
      <c r="I2058" s="108">
        <v>44500</v>
      </c>
      <c r="J2058" s="102">
        <v>50</v>
      </c>
      <c r="K2058" s="109" t="s">
        <v>4745</v>
      </c>
    </row>
    <row r="2059" spans="1:11" x14ac:dyDescent="0.25">
      <c r="A2059" s="102">
        <v>2062</v>
      </c>
      <c r="B2059" s="117">
        <v>43809</v>
      </c>
      <c r="C2059" s="104" t="s">
        <v>4707</v>
      </c>
      <c r="D2059" s="118" t="s">
        <v>4708</v>
      </c>
      <c r="E2059" s="106" t="s">
        <v>2697</v>
      </c>
      <c r="F2059" s="107" t="s">
        <v>2698</v>
      </c>
      <c r="G2059" s="106"/>
      <c r="H2059" s="106"/>
      <c r="I2059" s="108">
        <v>44500</v>
      </c>
      <c r="J2059" s="102">
        <v>50</v>
      </c>
      <c r="K2059" s="109" t="s">
        <v>4745</v>
      </c>
    </row>
    <row r="2060" spans="1:11" x14ac:dyDescent="0.25">
      <c r="A2060" s="102">
        <v>2063</v>
      </c>
      <c r="B2060" s="117">
        <v>43809</v>
      </c>
      <c r="C2060" s="104" t="s">
        <v>4707</v>
      </c>
      <c r="D2060" s="118" t="s">
        <v>4708</v>
      </c>
      <c r="E2060" s="106" t="s">
        <v>4746</v>
      </c>
      <c r="F2060" s="107" t="s">
        <v>4747</v>
      </c>
      <c r="G2060" s="106"/>
      <c r="H2060" s="106"/>
      <c r="I2060" s="108">
        <v>44500</v>
      </c>
      <c r="J2060" s="102">
        <v>100</v>
      </c>
      <c r="K2060" s="109" t="s">
        <v>4748</v>
      </c>
    </row>
    <row r="2061" spans="1:11" x14ac:dyDescent="0.25">
      <c r="A2061" s="102">
        <v>2064</v>
      </c>
      <c r="B2061" s="117">
        <v>43809</v>
      </c>
      <c r="C2061" s="104" t="s">
        <v>4707</v>
      </c>
      <c r="D2061" s="118" t="s">
        <v>4708</v>
      </c>
      <c r="E2061" s="106" t="s">
        <v>307</v>
      </c>
      <c r="F2061" s="107" t="s">
        <v>4749</v>
      </c>
      <c r="G2061" s="106"/>
      <c r="H2061" s="106"/>
      <c r="I2061" s="108">
        <v>43860</v>
      </c>
      <c r="J2061" s="102">
        <v>1</v>
      </c>
      <c r="K2061" s="109" t="s">
        <v>4750</v>
      </c>
    </row>
    <row r="2062" spans="1:11" x14ac:dyDescent="0.25">
      <c r="A2062" s="102">
        <v>2065</v>
      </c>
      <c r="B2062" s="117">
        <v>43809</v>
      </c>
      <c r="C2062" s="104" t="s">
        <v>4707</v>
      </c>
      <c r="D2062" s="118" t="s">
        <v>4708</v>
      </c>
      <c r="E2062" s="106" t="s">
        <v>307</v>
      </c>
      <c r="F2062" s="107" t="s">
        <v>4751</v>
      </c>
      <c r="G2062" s="106"/>
      <c r="H2062" s="106"/>
      <c r="I2062" s="108">
        <v>43860</v>
      </c>
      <c r="J2062" s="102">
        <v>1</v>
      </c>
      <c r="K2062" s="109" t="s">
        <v>4752</v>
      </c>
    </row>
    <row r="2063" spans="1:11" x14ac:dyDescent="0.25">
      <c r="A2063" s="102">
        <v>2066</v>
      </c>
      <c r="B2063" s="117">
        <v>43809</v>
      </c>
      <c r="C2063" s="104" t="s">
        <v>4707</v>
      </c>
      <c r="D2063" s="118" t="s">
        <v>4708</v>
      </c>
      <c r="E2063" s="106" t="s">
        <v>2747</v>
      </c>
      <c r="F2063" s="107" t="s">
        <v>4753</v>
      </c>
      <c r="G2063" s="106"/>
      <c r="H2063" s="106"/>
      <c r="I2063" s="108">
        <v>44469</v>
      </c>
      <c r="J2063" s="102">
        <v>500</v>
      </c>
      <c r="K2063" s="109" t="s">
        <v>4725</v>
      </c>
    </row>
    <row r="2064" spans="1:11" x14ac:dyDescent="0.25">
      <c r="A2064" s="102">
        <v>2067</v>
      </c>
      <c r="B2064" s="117">
        <v>43809</v>
      </c>
      <c r="C2064" s="104" t="s">
        <v>4707</v>
      </c>
      <c r="D2064" s="118" t="s">
        <v>4708</v>
      </c>
      <c r="E2064" s="106" t="s">
        <v>2753</v>
      </c>
      <c r="F2064" s="107" t="s">
        <v>4754</v>
      </c>
      <c r="G2064" s="106"/>
      <c r="H2064" s="106"/>
      <c r="I2064" s="108">
        <v>44469</v>
      </c>
      <c r="J2064" s="102">
        <v>200</v>
      </c>
      <c r="K2064" s="109" t="s">
        <v>4725</v>
      </c>
    </row>
    <row r="2065" spans="1:11" x14ac:dyDescent="0.25">
      <c r="A2065" s="102">
        <v>2068</v>
      </c>
      <c r="B2065" s="117">
        <v>43809</v>
      </c>
      <c r="C2065" s="104" t="s">
        <v>4707</v>
      </c>
      <c r="D2065" s="118" t="s">
        <v>4708</v>
      </c>
      <c r="E2065" s="106" t="s">
        <v>2749</v>
      </c>
      <c r="F2065" s="107" t="s">
        <v>4755</v>
      </c>
      <c r="G2065" s="106"/>
      <c r="H2065" s="106"/>
      <c r="I2065" s="108">
        <v>44469</v>
      </c>
      <c r="J2065" s="102">
        <v>200</v>
      </c>
      <c r="K2065" s="109" t="s">
        <v>4725</v>
      </c>
    </row>
    <row r="2066" spans="1:11" x14ac:dyDescent="0.25">
      <c r="A2066" s="102">
        <v>2069</v>
      </c>
      <c r="B2066" s="117">
        <v>43809</v>
      </c>
      <c r="C2066" s="104" t="s">
        <v>4707</v>
      </c>
      <c r="D2066" s="118" t="s">
        <v>4708</v>
      </c>
      <c r="E2066" s="106" t="s">
        <v>2737</v>
      </c>
      <c r="F2066" s="107" t="s">
        <v>4756</v>
      </c>
      <c r="G2066" s="106"/>
      <c r="H2066" s="106"/>
      <c r="I2066" s="108">
        <v>44469</v>
      </c>
      <c r="J2066" s="102">
        <v>15</v>
      </c>
      <c r="K2066" s="109" t="s">
        <v>4731</v>
      </c>
    </row>
    <row r="2067" spans="1:11" x14ac:dyDescent="0.25">
      <c r="A2067" s="102">
        <v>2070</v>
      </c>
      <c r="B2067" s="117">
        <v>43809</v>
      </c>
      <c r="C2067" s="104" t="s">
        <v>4707</v>
      </c>
      <c r="D2067" s="118" t="s">
        <v>4708</v>
      </c>
      <c r="E2067" s="106" t="s">
        <v>2765</v>
      </c>
      <c r="F2067" s="107" t="s">
        <v>4757</v>
      </c>
      <c r="G2067" s="106"/>
      <c r="H2067" s="106"/>
      <c r="I2067" s="108">
        <v>44865</v>
      </c>
      <c r="J2067" s="102">
        <v>48</v>
      </c>
      <c r="K2067" s="109" t="s">
        <v>4709</v>
      </c>
    </row>
    <row r="2068" spans="1:11" x14ac:dyDescent="0.25">
      <c r="A2068" s="102">
        <v>2071</v>
      </c>
      <c r="B2068" s="117">
        <v>43845</v>
      </c>
      <c r="C2068" s="104" t="s">
        <v>4758</v>
      </c>
      <c r="D2068" s="118" t="s">
        <v>4759</v>
      </c>
      <c r="E2068" s="106" t="s">
        <v>157</v>
      </c>
      <c r="F2068" s="107" t="s">
        <v>158</v>
      </c>
      <c r="G2068" s="106"/>
      <c r="H2068" s="106"/>
      <c r="I2068" s="108">
        <v>43851</v>
      </c>
      <c r="J2068" s="102">
        <v>5520</v>
      </c>
      <c r="K2068" s="109" t="s">
        <v>4760</v>
      </c>
    </row>
    <row r="2069" spans="1:11" x14ac:dyDescent="0.25">
      <c r="A2069" s="102">
        <v>2072</v>
      </c>
      <c r="B2069" s="117">
        <v>43844</v>
      </c>
      <c r="C2069" s="104" t="s">
        <v>4761</v>
      </c>
      <c r="D2069" s="118" t="s">
        <v>4762</v>
      </c>
      <c r="E2069" s="106" t="s">
        <v>87</v>
      </c>
      <c r="F2069" s="107" t="s">
        <v>88</v>
      </c>
      <c r="G2069" s="106"/>
      <c r="H2069" s="106"/>
      <c r="I2069" s="108">
        <v>44431</v>
      </c>
      <c r="J2069" s="102">
        <v>100</v>
      </c>
      <c r="K2069" s="109" t="s">
        <v>4763</v>
      </c>
    </row>
    <row r="2070" spans="1:11" x14ac:dyDescent="0.25">
      <c r="A2070" s="102">
        <v>2073</v>
      </c>
      <c r="B2070" s="117">
        <v>43844</v>
      </c>
      <c r="C2070" s="104" t="s">
        <v>4761</v>
      </c>
      <c r="D2070" s="118" t="s">
        <v>4762</v>
      </c>
      <c r="E2070" s="106" t="s">
        <v>85</v>
      </c>
      <c r="F2070" s="107" t="s">
        <v>86</v>
      </c>
      <c r="G2070" s="106"/>
      <c r="H2070" s="106"/>
      <c r="I2070" s="108">
        <v>44436</v>
      </c>
      <c r="J2070" s="102">
        <v>15</v>
      </c>
      <c r="K2070" s="109" t="s">
        <v>4764</v>
      </c>
    </row>
    <row r="2071" spans="1:11" x14ac:dyDescent="0.25">
      <c r="A2071" s="102">
        <v>2074</v>
      </c>
      <c r="B2071" s="117">
        <v>43844</v>
      </c>
      <c r="C2071" s="104" t="s">
        <v>4761</v>
      </c>
      <c r="D2071" s="118" t="s">
        <v>4762</v>
      </c>
      <c r="E2071" s="106" t="s">
        <v>85</v>
      </c>
      <c r="F2071" s="107" t="s">
        <v>86</v>
      </c>
      <c r="G2071" s="106"/>
      <c r="H2071" s="106"/>
      <c r="I2071" s="108">
        <v>44436</v>
      </c>
      <c r="J2071" s="102">
        <v>25</v>
      </c>
      <c r="K2071" s="109" t="s">
        <v>4764</v>
      </c>
    </row>
    <row r="2072" spans="1:11" x14ac:dyDescent="0.25">
      <c r="A2072" s="102">
        <v>2075</v>
      </c>
      <c r="B2072" s="117">
        <v>43844</v>
      </c>
      <c r="C2072" s="104" t="s">
        <v>4761</v>
      </c>
      <c r="D2072" s="118" t="s">
        <v>4762</v>
      </c>
      <c r="E2072" s="106" t="s">
        <v>83</v>
      </c>
      <c r="F2072" s="107" t="s">
        <v>84</v>
      </c>
      <c r="G2072" s="106"/>
      <c r="H2072" s="106"/>
      <c r="I2072" s="108">
        <v>44436</v>
      </c>
      <c r="J2072" s="102">
        <v>100</v>
      </c>
      <c r="K2072" s="109" t="s">
        <v>4765</v>
      </c>
    </row>
    <row r="2073" spans="1:11" x14ac:dyDescent="0.25">
      <c r="A2073" s="102">
        <v>2076</v>
      </c>
      <c r="B2073" s="117">
        <v>43844</v>
      </c>
      <c r="C2073" s="104" t="s">
        <v>4766</v>
      </c>
      <c r="D2073" s="118" t="s">
        <v>4767</v>
      </c>
      <c r="E2073" s="106" t="s">
        <v>569</v>
      </c>
      <c r="F2073" s="107" t="s">
        <v>570</v>
      </c>
      <c r="G2073" s="106"/>
      <c r="H2073" s="106"/>
      <c r="I2073" s="108">
        <v>44255</v>
      </c>
      <c r="J2073" s="102">
        <v>936</v>
      </c>
      <c r="K2073" s="109" t="s">
        <v>4768</v>
      </c>
    </row>
    <row r="2074" spans="1:11" x14ac:dyDescent="0.25">
      <c r="A2074" s="102">
        <v>2077</v>
      </c>
      <c r="B2074" s="117">
        <v>43844</v>
      </c>
      <c r="C2074" s="104" t="s">
        <v>4766</v>
      </c>
      <c r="D2074" s="118" t="s">
        <v>4767</v>
      </c>
      <c r="E2074" s="106" t="s">
        <v>565</v>
      </c>
      <c r="F2074" s="107" t="s">
        <v>566</v>
      </c>
      <c r="G2074" s="106"/>
      <c r="H2074" s="106"/>
      <c r="I2074" s="108">
        <v>44255</v>
      </c>
      <c r="J2074" s="102">
        <v>96</v>
      </c>
      <c r="K2074" s="109" t="s">
        <v>4685</v>
      </c>
    </row>
    <row r="2075" spans="1:11" x14ac:dyDescent="0.25">
      <c r="A2075" s="102">
        <v>2078</v>
      </c>
      <c r="B2075" s="117">
        <v>43844</v>
      </c>
      <c r="C2075" s="104" t="s">
        <v>4766</v>
      </c>
      <c r="D2075" s="118" t="s">
        <v>4767</v>
      </c>
      <c r="E2075" s="106" t="s">
        <v>533</v>
      </c>
      <c r="F2075" s="107" t="s">
        <v>534</v>
      </c>
      <c r="G2075" s="106"/>
      <c r="H2075" s="106"/>
      <c r="I2075" s="108">
        <v>44104</v>
      </c>
      <c r="J2075" s="102">
        <v>48</v>
      </c>
      <c r="K2075" s="109" t="s">
        <v>4769</v>
      </c>
    </row>
    <row r="2076" spans="1:11" x14ac:dyDescent="0.25">
      <c r="A2076" s="102">
        <v>2079</v>
      </c>
      <c r="B2076" s="117">
        <v>43847</v>
      </c>
      <c r="C2076" s="104" t="s">
        <v>4770</v>
      </c>
      <c r="D2076" s="118" t="s">
        <v>4771</v>
      </c>
      <c r="E2076" s="106" t="s">
        <v>295</v>
      </c>
      <c r="F2076" s="107" t="s">
        <v>296</v>
      </c>
      <c r="G2076" s="106"/>
      <c r="H2076" s="106"/>
      <c r="I2076" s="108">
        <v>43852</v>
      </c>
      <c r="J2076" s="102">
        <v>1100</v>
      </c>
      <c r="K2076" s="109" t="s">
        <v>4772</v>
      </c>
    </row>
    <row r="2077" spans="1:11" x14ac:dyDescent="0.25">
      <c r="A2077" s="102">
        <v>2080</v>
      </c>
      <c r="B2077" s="117">
        <v>43847</v>
      </c>
      <c r="C2077" s="104" t="s">
        <v>4770</v>
      </c>
      <c r="D2077" s="118" t="s">
        <v>4771</v>
      </c>
      <c r="E2077" s="106" t="s">
        <v>329</v>
      </c>
      <c r="F2077" s="107" t="s">
        <v>330</v>
      </c>
      <c r="G2077" s="106"/>
      <c r="H2077" s="106"/>
      <c r="I2077" s="108">
        <v>43852</v>
      </c>
      <c r="J2077" s="102">
        <v>280</v>
      </c>
      <c r="K2077" s="109" t="s">
        <v>4773</v>
      </c>
    </row>
    <row r="2078" spans="1:11" x14ac:dyDescent="0.25">
      <c r="A2078" s="102">
        <v>2081</v>
      </c>
      <c r="B2078" s="117">
        <v>43847</v>
      </c>
      <c r="C2078" s="104" t="s">
        <v>4770</v>
      </c>
      <c r="D2078" s="118" t="s">
        <v>4771</v>
      </c>
      <c r="E2078" s="106" t="s">
        <v>157</v>
      </c>
      <c r="F2078" s="107" t="s">
        <v>158</v>
      </c>
      <c r="G2078" s="106"/>
      <c r="H2078" s="106"/>
      <c r="I2078" s="108">
        <v>43852</v>
      </c>
      <c r="J2078" s="102">
        <v>505</v>
      </c>
      <c r="K2078" s="109" t="s">
        <v>4774</v>
      </c>
    </row>
    <row r="2079" spans="1:11" x14ac:dyDescent="0.25">
      <c r="A2079" s="102">
        <v>2082</v>
      </c>
      <c r="B2079" s="117">
        <v>43844</v>
      </c>
      <c r="C2079" s="104" t="s">
        <v>4631</v>
      </c>
      <c r="D2079" s="118" t="s">
        <v>4632</v>
      </c>
      <c r="E2079" s="106" t="s">
        <v>4027</v>
      </c>
      <c r="F2079" s="107" t="s">
        <v>4028</v>
      </c>
      <c r="G2079" s="106"/>
      <c r="H2079" s="106"/>
      <c r="I2079" s="108">
        <v>44227</v>
      </c>
      <c r="J2079" s="102">
        <v>400</v>
      </c>
      <c r="K2079" s="109" t="s">
        <v>4775</v>
      </c>
    </row>
    <row r="2080" spans="1:11" x14ac:dyDescent="0.25">
      <c r="A2080" s="102">
        <v>2083</v>
      </c>
      <c r="B2080" s="117">
        <v>43844</v>
      </c>
      <c r="C2080" s="104" t="s">
        <v>4631</v>
      </c>
      <c r="D2080" s="118" t="s">
        <v>4632</v>
      </c>
      <c r="E2080" s="106" t="s">
        <v>3731</v>
      </c>
      <c r="F2080" s="107" t="s">
        <v>3732</v>
      </c>
      <c r="G2080" s="106"/>
      <c r="H2080" s="106"/>
      <c r="I2080" s="108">
        <v>44074</v>
      </c>
      <c r="J2080" s="102">
        <v>75</v>
      </c>
      <c r="K2080" s="109" t="s">
        <v>4776</v>
      </c>
    </row>
    <row r="2081" spans="1:11" x14ac:dyDescent="0.25">
      <c r="A2081" s="102">
        <v>2084</v>
      </c>
      <c r="B2081" s="117">
        <v>43844</v>
      </c>
      <c r="C2081" s="104" t="s">
        <v>4631</v>
      </c>
      <c r="D2081" s="118" t="s">
        <v>4632</v>
      </c>
      <c r="E2081" s="106" t="s">
        <v>3903</v>
      </c>
      <c r="F2081" s="107" t="s">
        <v>3904</v>
      </c>
      <c r="G2081" s="106"/>
      <c r="H2081" s="106"/>
      <c r="I2081" s="108">
        <v>44227</v>
      </c>
      <c r="J2081" s="102">
        <v>174</v>
      </c>
      <c r="K2081" s="109" t="s">
        <v>4777</v>
      </c>
    </row>
    <row r="2082" spans="1:11" x14ac:dyDescent="0.25">
      <c r="A2082" s="102">
        <v>2085</v>
      </c>
      <c r="B2082" s="117">
        <v>43844</v>
      </c>
      <c r="C2082" s="104" t="s">
        <v>4631</v>
      </c>
      <c r="D2082" s="118" t="s">
        <v>4632</v>
      </c>
      <c r="E2082" s="106" t="s">
        <v>3551</v>
      </c>
      <c r="F2082" s="107" t="s">
        <v>3552</v>
      </c>
      <c r="G2082" s="106"/>
      <c r="H2082" s="106"/>
      <c r="I2082" s="108">
        <v>44530</v>
      </c>
      <c r="J2082" s="102">
        <v>174</v>
      </c>
      <c r="K2082" s="109" t="s">
        <v>4778</v>
      </c>
    </row>
    <row r="2083" spans="1:11" x14ac:dyDescent="0.25">
      <c r="A2083" s="102">
        <v>2086</v>
      </c>
      <c r="B2083" s="117">
        <v>43844</v>
      </c>
      <c r="C2083" s="104" t="s">
        <v>4631</v>
      </c>
      <c r="D2083" s="118" t="s">
        <v>4632</v>
      </c>
      <c r="E2083" s="106" t="s">
        <v>3573</v>
      </c>
      <c r="F2083" s="107" t="s">
        <v>3574</v>
      </c>
      <c r="G2083" s="106"/>
      <c r="H2083" s="106"/>
      <c r="I2083" s="108">
        <v>44469</v>
      </c>
      <c r="J2083" s="102">
        <v>174</v>
      </c>
      <c r="K2083" s="109" t="s">
        <v>4654</v>
      </c>
    </row>
    <row r="2084" spans="1:11" x14ac:dyDescent="0.25">
      <c r="A2084" s="102">
        <v>2087</v>
      </c>
      <c r="B2084" s="117">
        <v>43844</v>
      </c>
      <c r="C2084" s="104" t="s">
        <v>4631</v>
      </c>
      <c r="D2084" s="118" t="s">
        <v>4632</v>
      </c>
      <c r="E2084" s="106" t="s">
        <v>3883</v>
      </c>
      <c r="F2084" s="107" t="s">
        <v>3884</v>
      </c>
      <c r="G2084" s="106"/>
      <c r="H2084" s="106"/>
      <c r="I2084" s="108">
        <v>44530</v>
      </c>
      <c r="J2084" s="102">
        <v>160</v>
      </c>
      <c r="K2084" s="109" t="s">
        <v>4673</v>
      </c>
    </row>
    <row r="2085" spans="1:11" x14ac:dyDescent="0.25">
      <c r="A2085" s="102">
        <v>2088</v>
      </c>
      <c r="B2085" s="117">
        <v>43844</v>
      </c>
      <c r="C2085" s="104" t="s">
        <v>4631</v>
      </c>
      <c r="D2085" s="118" t="s">
        <v>4632</v>
      </c>
      <c r="E2085" s="106" t="s">
        <v>4029</v>
      </c>
      <c r="F2085" s="107" t="s">
        <v>4030</v>
      </c>
      <c r="G2085" s="106"/>
      <c r="H2085" s="106"/>
      <c r="I2085" s="108">
        <v>44196</v>
      </c>
      <c r="J2085" s="102">
        <v>800</v>
      </c>
      <c r="K2085" s="109" t="s">
        <v>4779</v>
      </c>
    </row>
    <row r="2086" spans="1:11" x14ac:dyDescent="0.25">
      <c r="A2086" s="102">
        <v>2089</v>
      </c>
      <c r="B2086" s="117">
        <v>43844</v>
      </c>
      <c r="C2086" s="104" t="s">
        <v>4631</v>
      </c>
      <c r="D2086" s="118" t="s">
        <v>4632</v>
      </c>
      <c r="E2086" s="106" t="s">
        <v>3643</v>
      </c>
      <c r="F2086" s="107" t="s">
        <v>3644</v>
      </c>
      <c r="G2086" s="106"/>
      <c r="H2086" s="106"/>
      <c r="I2086" s="108">
        <v>44530</v>
      </c>
      <c r="J2086" s="102">
        <v>80</v>
      </c>
      <c r="K2086" s="109" t="s">
        <v>4686</v>
      </c>
    </row>
    <row r="2087" spans="1:11" x14ac:dyDescent="0.25">
      <c r="A2087" s="102">
        <v>2090</v>
      </c>
      <c r="B2087" s="117">
        <v>43844</v>
      </c>
      <c r="C2087" s="104" t="s">
        <v>4631</v>
      </c>
      <c r="D2087" s="118" t="s">
        <v>4632</v>
      </c>
      <c r="E2087" s="106" t="s">
        <v>4025</v>
      </c>
      <c r="F2087" s="107" t="s">
        <v>4026</v>
      </c>
      <c r="G2087" s="106"/>
      <c r="H2087" s="106"/>
      <c r="I2087" s="108">
        <v>44195</v>
      </c>
      <c r="J2087" s="102">
        <v>50</v>
      </c>
      <c r="K2087" s="109" t="s">
        <v>4780</v>
      </c>
    </row>
    <row r="2088" spans="1:11" x14ac:dyDescent="0.25">
      <c r="A2088" s="102">
        <v>2091</v>
      </c>
      <c r="B2088" s="117">
        <v>43844</v>
      </c>
      <c r="C2088" s="104" t="s">
        <v>4631</v>
      </c>
      <c r="D2088" s="118" t="s">
        <v>4632</v>
      </c>
      <c r="E2088" s="106" t="s">
        <v>3995</v>
      </c>
      <c r="F2088" s="107" t="s">
        <v>3996</v>
      </c>
      <c r="G2088" s="106"/>
      <c r="H2088" s="106"/>
      <c r="I2088" s="108">
        <v>44499</v>
      </c>
      <c r="J2088" s="102">
        <v>80</v>
      </c>
      <c r="K2088" s="109" t="s">
        <v>4665</v>
      </c>
    </row>
    <row r="2089" spans="1:11" x14ac:dyDescent="0.25">
      <c r="A2089" s="102">
        <v>2092</v>
      </c>
      <c r="B2089" s="117">
        <v>43844</v>
      </c>
      <c r="C2089" s="104" t="s">
        <v>4631</v>
      </c>
      <c r="D2089" s="118" t="s">
        <v>4632</v>
      </c>
      <c r="E2089" s="106" t="s">
        <v>3969</v>
      </c>
      <c r="F2089" s="107" t="s">
        <v>3970</v>
      </c>
      <c r="G2089" s="106"/>
      <c r="H2089" s="106"/>
      <c r="I2089" s="108">
        <v>44316</v>
      </c>
      <c r="J2089" s="102">
        <v>130</v>
      </c>
      <c r="K2089" s="109" t="s">
        <v>4781</v>
      </c>
    </row>
    <row r="2090" spans="1:11" x14ac:dyDescent="0.25">
      <c r="A2090" s="102">
        <v>2093</v>
      </c>
      <c r="B2090" s="117">
        <v>43844</v>
      </c>
      <c r="C2090" s="104" t="s">
        <v>4631</v>
      </c>
      <c r="D2090" s="118" t="s">
        <v>4632</v>
      </c>
      <c r="E2090" s="106" t="s">
        <v>3881</v>
      </c>
      <c r="F2090" s="107" t="s">
        <v>3882</v>
      </c>
      <c r="G2090" s="106"/>
      <c r="H2090" s="106"/>
      <c r="I2090" s="108">
        <v>44530</v>
      </c>
      <c r="J2090" s="102">
        <v>29</v>
      </c>
      <c r="K2090" s="109" t="s">
        <v>4658</v>
      </c>
    </row>
    <row r="2091" spans="1:11" x14ac:dyDescent="0.25">
      <c r="A2091" s="102">
        <v>2094</v>
      </c>
      <c r="B2091" s="117">
        <v>43844</v>
      </c>
      <c r="C2091" s="104" t="s">
        <v>4631</v>
      </c>
      <c r="D2091" s="118" t="s">
        <v>4632</v>
      </c>
      <c r="E2091" s="106" t="s">
        <v>3571</v>
      </c>
      <c r="F2091" s="107" t="s">
        <v>3572</v>
      </c>
      <c r="G2091" s="106"/>
      <c r="H2091" s="106"/>
      <c r="I2091" s="108">
        <v>44499</v>
      </c>
      <c r="J2091" s="102">
        <v>32</v>
      </c>
      <c r="K2091" s="109" t="s">
        <v>4697</v>
      </c>
    </row>
    <row r="2092" spans="1:11" x14ac:dyDescent="0.25">
      <c r="A2092" s="102">
        <v>2095</v>
      </c>
      <c r="B2092" s="117">
        <v>43844</v>
      </c>
      <c r="C2092" s="104" t="s">
        <v>4631</v>
      </c>
      <c r="D2092" s="118" t="s">
        <v>4632</v>
      </c>
      <c r="E2092" s="106" t="s">
        <v>3685</v>
      </c>
      <c r="F2092" s="107" t="s">
        <v>3686</v>
      </c>
      <c r="G2092" s="106"/>
      <c r="H2092" s="106"/>
      <c r="I2092" s="108">
        <v>44500</v>
      </c>
      <c r="J2092" s="102">
        <v>24</v>
      </c>
      <c r="K2092" s="109" t="s">
        <v>4782</v>
      </c>
    </row>
    <row r="2093" spans="1:11" x14ac:dyDescent="0.25">
      <c r="A2093" s="102">
        <v>2096</v>
      </c>
      <c r="B2093" s="117">
        <v>43844</v>
      </c>
      <c r="C2093" s="104" t="s">
        <v>4631</v>
      </c>
      <c r="D2093" s="118" t="s">
        <v>4632</v>
      </c>
      <c r="E2093" s="106" t="s">
        <v>3707</v>
      </c>
      <c r="F2093" s="107" t="s">
        <v>3708</v>
      </c>
      <c r="G2093" s="106"/>
      <c r="H2093" s="106"/>
      <c r="I2093" s="108">
        <v>44133</v>
      </c>
      <c r="J2093" s="102">
        <v>24</v>
      </c>
      <c r="K2093" s="109" t="s">
        <v>4783</v>
      </c>
    </row>
    <row r="2094" spans="1:11" x14ac:dyDescent="0.25">
      <c r="A2094" s="102">
        <v>2097</v>
      </c>
      <c r="B2094" s="117">
        <v>43844</v>
      </c>
      <c r="C2094" s="104" t="s">
        <v>4631</v>
      </c>
      <c r="D2094" s="118" t="s">
        <v>4632</v>
      </c>
      <c r="E2094" s="106" t="s">
        <v>3947</v>
      </c>
      <c r="F2094" s="107" t="s">
        <v>3948</v>
      </c>
      <c r="G2094" s="106"/>
      <c r="H2094" s="106"/>
      <c r="I2094" s="108">
        <v>44592</v>
      </c>
      <c r="J2094" s="102">
        <v>36</v>
      </c>
      <c r="K2094" s="109" t="s">
        <v>4784</v>
      </c>
    </row>
    <row r="2095" spans="1:11" x14ac:dyDescent="0.25">
      <c r="A2095" s="102">
        <v>2098</v>
      </c>
      <c r="B2095" s="117">
        <v>43844</v>
      </c>
      <c r="C2095" s="104" t="s">
        <v>4631</v>
      </c>
      <c r="D2095" s="118" t="s">
        <v>4632</v>
      </c>
      <c r="E2095" s="106" t="s">
        <v>3983</v>
      </c>
      <c r="F2095" s="107" t="s">
        <v>3984</v>
      </c>
      <c r="G2095" s="106"/>
      <c r="H2095" s="106"/>
      <c r="I2095" s="108">
        <v>44530</v>
      </c>
      <c r="J2095" s="102">
        <v>40</v>
      </c>
      <c r="K2095" s="109" t="s">
        <v>4785</v>
      </c>
    </row>
    <row r="2096" spans="1:11" x14ac:dyDescent="0.25">
      <c r="A2096" s="102">
        <v>2099</v>
      </c>
      <c r="B2096" s="117">
        <v>43844</v>
      </c>
      <c r="C2096" s="104" t="s">
        <v>4631</v>
      </c>
      <c r="D2096" s="118" t="s">
        <v>4632</v>
      </c>
      <c r="E2096" s="106" t="s">
        <v>3871</v>
      </c>
      <c r="F2096" s="107" t="s">
        <v>3872</v>
      </c>
      <c r="G2096" s="106"/>
      <c r="H2096" s="106"/>
      <c r="I2096" s="108">
        <v>44499</v>
      </c>
      <c r="J2096" s="102">
        <v>87</v>
      </c>
      <c r="K2096" s="109" t="s">
        <v>4786</v>
      </c>
    </row>
    <row r="2097" spans="1:11" x14ac:dyDescent="0.25">
      <c r="A2097" s="102">
        <v>2100</v>
      </c>
      <c r="B2097" s="117">
        <v>43844</v>
      </c>
      <c r="C2097" s="104" t="s">
        <v>4631</v>
      </c>
      <c r="D2097" s="118" t="s">
        <v>4632</v>
      </c>
      <c r="E2097" s="106" t="s">
        <v>307</v>
      </c>
      <c r="F2097" s="107" t="s">
        <v>308</v>
      </c>
      <c r="G2097" s="106"/>
      <c r="H2097" s="106"/>
      <c r="I2097" s="108">
        <v>43852</v>
      </c>
      <c r="J2097" s="102">
        <v>1</v>
      </c>
      <c r="K2097" s="109" t="s">
        <v>4787</v>
      </c>
    </row>
    <row r="2098" spans="1:11" x14ac:dyDescent="0.25">
      <c r="A2098" s="102">
        <v>2101</v>
      </c>
      <c r="B2098" s="117">
        <v>43851</v>
      </c>
      <c r="C2098" s="104" t="s">
        <v>4788</v>
      </c>
      <c r="D2098" s="118" t="s">
        <v>4789</v>
      </c>
      <c r="E2098" s="106" t="s">
        <v>3075</v>
      </c>
      <c r="F2098" s="107" t="s">
        <v>3076</v>
      </c>
      <c r="G2098" s="106"/>
      <c r="H2098" s="106"/>
      <c r="I2098" s="108">
        <v>44499</v>
      </c>
      <c r="J2098" s="102">
        <v>550</v>
      </c>
      <c r="K2098" s="109" t="s">
        <v>4790</v>
      </c>
    </row>
    <row r="2099" spans="1:11" x14ac:dyDescent="0.25">
      <c r="A2099" s="102">
        <v>2102</v>
      </c>
      <c r="B2099" s="117">
        <v>43851</v>
      </c>
      <c r="C2099" s="104" t="s">
        <v>4788</v>
      </c>
      <c r="D2099" s="118" t="s">
        <v>4789</v>
      </c>
      <c r="E2099" s="106" t="s">
        <v>3087</v>
      </c>
      <c r="F2099" s="107" t="s">
        <v>3088</v>
      </c>
      <c r="G2099" s="106"/>
      <c r="H2099" s="106"/>
      <c r="I2099" s="108">
        <v>44284</v>
      </c>
      <c r="J2099" s="102">
        <v>600</v>
      </c>
      <c r="K2099" s="109" t="s">
        <v>4791</v>
      </c>
    </row>
    <row r="2100" spans="1:11" x14ac:dyDescent="0.25">
      <c r="A2100" s="102">
        <v>2103</v>
      </c>
      <c r="B2100" s="117">
        <v>43851</v>
      </c>
      <c r="C2100" s="104" t="s">
        <v>4788</v>
      </c>
      <c r="D2100" s="118" t="s">
        <v>4789</v>
      </c>
      <c r="E2100" s="106" t="s">
        <v>2999</v>
      </c>
      <c r="F2100" s="107" t="s">
        <v>3000</v>
      </c>
      <c r="G2100" s="106"/>
      <c r="H2100" s="106"/>
      <c r="I2100" s="108">
        <v>44561</v>
      </c>
      <c r="J2100" s="102">
        <v>100</v>
      </c>
      <c r="K2100" s="109" t="s">
        <v>4792</v>
      </c>
    </row>
    <row r="2101" spans="1:11" x14ac:dyDescent="0.25">
      <c r="A2101" s="102">
        <v>2104</v>
      </c>
      <c r="B2101" s="117">
        <v>43851</v>
      </c>
      <c r="C2101" s="104" t="s">
        <v>4770</v>
      </c>
      <c r="D2101" s="118" t="s">
        <v>4771</v>
      </c>
      <c r="E2101" s="106" t="s">
        <v>295</v>
      </c>
      <c r="F2101" s="107" t="s">
        <v>296</v>
      </c>
      <c r="G2101" s="106"/>
      <c r="H2101" s="106"/>
      <c r="I2101" s="108">
        <v>43852</v>
      </c>
      <c r="J2101" s="102">
        <v>480</v>
      </c>
      <c r="K2101" s="109" t="s">
        <v>4793</v>
      </c>
    </row>
    <row r="2102" spans="1:11" x14ac:dyDescent="0.25">
      <c r="A2102" s="102">
        <v>2105</v>
      </c>
      <c r="B2102" s="117">
        <v>43830</v>
      </c>
      <c r="C2102" s="104" t="s">
        <v>4794</v>
      </c>
      <c r="D2102" s="118" t="s">
        <v>4795</v>
      </c>
      <c r="E2102" s="106" t="s">
        <v>1034</v>
      </c>
      <c r="F2102" s="107" t="s">
        <v>1035</v>
      </c>
      <c r="G2102" s="106"/>
      <c r="H2102" s="106"/>
      <c r="I2102" s="108">
        <v>44926</v>
      </c>
      <c r="J2102" s="102">
        <v>200</v>
      </c>
      <c r="K2102" s="109" t="s">
        <v>4796</v>
      </c>
    </row>
    <row r="2103" spans="1:11" x14ac:dyDescent="0.25">
      <c r="A2103" s="102">
        <v>2106</v>
      </c>
      <c r="B2103" s="117">
        <v>43830</v>
      </c>
      <c r="C2103" s="104" t="s">
        <v>4794</v>
      </c>
      <c r="D2103" s="118" t="s">
        <v>4795</v>
      </c>
      <c r="E2103" s="106" t="s">
        <v>1038</v>
      </c>
      <c r="F2103" s="107" t="s">
        <v>1039</v>
      </c>
      <c r="G2103" s="106"/>
      <c r="H2103" s="106"/>
      <c r="I2103" s="108">
        <v>44926</v>
      </c>
      <c r="J2103" s="102">
        <v>100</v>
      </c>
      <c r="K2103" s="109" t="s">
        <v>4797</v>
      </c>
    </row>
    <row r="2104" spans="1:11" x14ac:dyDescent="0.25">
      <c r="A2104" s="102">
        <v>2107</v>
      </c>
      <c r="B2104" s="117">
        <v>43830</v>
      </c>
      <c r="C2104" s="104" t="s">
        <v>4794</v>
      </c>
      <c r="D2104" s="118" t="s">
        <v>4795</v>
      </c>
      <c r="E2104" s="106" t="s">
        <v>1028</v>
      </c>
      <c r="F2104" s="107" t="s">
        <v>1029</v>
      </c>
      <c r="G2104" s="106"/>
      <c r="H2104" s="106"/>
      <c r="I2104" s="108">
        <v>44926</v>
      </c>
      <c r="J2104" s="102">
        <v>700</v>
      </c>
      <c r="K2104" s="109" t="s">
        <v>4798</v>
      </c>
    </row>
    <row r="2105" spans="1:11" x14ac:dyDescent="0.25">
      <c r="A2105" s="102">
        <v>2108</v>
      </c>
      <c r="B2105" s="117">
        <v>43852</v>
      </c>
      <c r="C2105" s="104" t="s">
        <v>4707</v>
      </c>
      <c r="D2105" s="118" t="s">
        <v>4708</v>
      </c>
      <c r="E2105" s="106" t="s">
        <v>999</v>
      </c>
      <c r="F2105" s="107" t="s">
        <v>1000</v>
      </c>
      <c r="G2105" s="106"/>
      <c r="H2105" s="106"/>
      <c r="I2105" s="108">
        <v>44227</v>
      </c>
      <c r="J2105" s="102">
        <v>700</v>
      </c>
      <c r="K2105" s="109" t="s">
        <v>4799</v>
      </c>
    </row>
    <row r="2106" spans="1:11" x14ac:dyDescent="0.25">
      <c r="A2106" s="102">
        <v>2109</v>
      </c>
      <c r="B2106" s="117">
        <v>43852</v>
      </c>
      <c r="C2106" s="104" t="s">
        <v>4707</v>
      </c>
      <c r="D2106" s="118" t="s">
        <v>4708</v>
      </c>
      <c r="E2106" s="106" t="s">
        <v>1001</v>
      </c>
      <c r="F2106" s="107" t="s">
        <v>1002</v>
      </c>
      <c r="G2106" s="106"/>
      <c r="H2106" s="106"/>
      <c r="I2106" s="108">
        <v>44227</v>
      </c>
      <c r="J2106" s="102">
        <v>98</v>
      </c>
      <c r="K2106" s="109" t="s">
        <v>4720</v>
      </c>
    </row>
    <row r="2107" spans="1:11" x14ac:dyDescent="0.25">
      <c r="A2107" s="102">
        <v>2110</v>
      </c>
      <c r="B2107" s="117">
        <v>43852</v>
      </c>
      <c r="C2107" s="104" t="s">
        <v>4707</v>
      </c>
      <c r="D2107" s="118" t="s">
        <v>4708</v>
      </c>
      <c r="E2107" s="106" t="s">
        <v>997</v>
      </c>
      <c r="F2107" s="107" t="s">
        <v>998</v>
      </c>
      <c r="G2107" s="106"/>
      <c r="H2107" s="106"/>
      <c r="I2107" s="108">
        <v>44227</v>
      </c>
      <c r="J2107" s="102">
        <v>98</v>
      </c>
      <c r="K2107" s="109" t="s">
        <v>4720</v>
      </c>
    </row>
    <row r="2108" spans="1:11" x14ac:dyDescent="0.25">
      <c r="A2108" s="102">
        <v>2111</v>
      </c>
      <c r="B2108" s="117">
        <v>43852</v>
      </c>
      <c r="C2108" s="104" t="s">
        <v>4707</v>
      </c>
      <c r="D2108" s="118" t="s">
        <v>4708</v>
      </c>
      <c r="E2108" s="106" t="s">
        <v>1003</v>
      </c>
      <c r="F2108" s="107" t="s">
        <v>1004</v>
      </c>
      <c r="G2108" s="106"/>
      <c r="H2108" s="106"/>
      <c r="I2108" s="108">
        <v>44227</v>
      </c>
      <c r="J2108" s="102">
        <v>400</v>
      </c>
      <c r="K2108" s="109" t="s">
        <v>4799</v>
      </c>
    </row>
    <row r="2109" spans="1:11" x14ac:dyDescent="0.25">
      <c r="A2109" s="102">
        <v>2112</v>
      </c>
      <c r="B2109" s="117">
        <v>43853</v>
      </c>
      <c r="C2109" s="104" t="s">
        <v>4707</v>
      </c>
      <c r="D2109" s="118" t="s">
        <v>4708</v>
      </c>
      <c r="E2109" s="106" t="s">
        <v>997</v>
      </c>
      <c r="F2109" s="107" t="s">
        <v>998</v>
      </c>
      <c r="G2109" s="106"/>
      <c r="H2109" s="106"/>
      <c r="I2109" s="108">
        <v>44227</v>
      </c>
      <c r="J2109" s="102">
        <v>196</v>
      </c>
      <c r="K2109" s="109" t="s">
        <v>4720</v>
      </c>
    </row>
    <row r="2110" spans="1:11" x14ac:dyDescent="0.25">
      <c r="A2110" s="102">
        <v>2113</v>
      </c>
      <c r="B2110" s="117">
        <v>43853</v>
      </c>
      <c r="C2110" s="104" t="s">
        <v>4707</v>
      </c>
      <c r="D2110" s="118" t="s">
        <v>4708</v>
      </c>
      <c r="E2110" s="106" t="s">
        <v>1003</v>
      </c>
      <c r="F2110" s="107" t="s">
        <v>1004</v>
      </c>
      <c r="G2110" s="106"/>
      <c r="H2110" s="106"/>
      <c r="I2110" s="108">
        <v>44227</v>
      </c>
      <c r="J2110" s="102">
        <v>800</v>
      </c>
      <c r="K2110" s="109" t="s">
        <v>4799</v>
      </c>
    </row>
    <row r="2111" spans="1:11" x14ac:dyDescent="0.25">
      <c r="A2111" s="102">
        <v>2114</v>
      </c>
      <c r="B2111" s="117">
        <v>43853</v>
      </c>
      <c r="C2111" s="104" t="s">
        <v>4707</v>
      </c>
      <c r="D2111" s="118" t="s">
        <v>4708</v>
      </c>
      <c r="E2111" s="106" t="s">
        <v>1001</v>
      </c>
      <c r="F2111" s="107" t="s">
        <v>1002</v>
      </c>
      <c r="G2111" s="106"/>
      <c r="H2111" s="106"/>
      <c r="I2111" s="108">
        <v>44227</v>
      </c>
      <c r="J2111" s="102">
        <v>196</v>
      </c>
      <c r="K2111" s="109" t="s">
        <v>4720</v>
      </c>
    </row>
    <row r="2112" spans="1:11" x14ac:dyDescent="0.25">
      <c r="A2112" s="102">
        <v>2115</v>
      </c>
      <c r="B2112" s="117">
        <v>43853</v>
      </c>
      <c r="C2112" s="104" t="s">
        <v>4707</v>
      </c>
      <c r="D2112" s="118" t="s">
        <v>4708</v>
      </c>
      <c r="E2112" s="106" t="s">
        <v>999</v>
      </c>
      <c r="F2112" s="107" t="s">
        <v>1000</v>
      </c>
      <c r="G2112" s="106"/>
      <c r="H2112" s="106"/>
      <c r="I2112" s="108">
        <v>44227</v>
      </c>
      <c r="J2112" s="102">
        <v>200</v>
      </c>
      <c r="K2112" s="109" t="s">
        <v>4799</v>
      </c>
    </row>
    <row r="2113" spans="1:11" x14ac:dyDescent="0.25">
      <c r="A2113" s="102">
        <v>2116</v>
      </c>
      <c r="B2113" s="117">
        <v>43861</v>
      </c>
      <c r="C2113" s="104" t="s">
        <v>4623</v>
      </c>
      <c r="D2113" s="118" t="s">
        <v>4624</v>
      </c>
      <c r="E2113" s="106" t="s">
        <v>995</v>
      </c>
      <c r="F2113" s="107" t="s">
        <v>996</v>
      </c>
      <c r="G2113" s="106"/>
      <c r="H2113" s="106"/>
      <c r="I2113" s="108">
        <v>44060</v>
      </c>
      <c r="J2113" s="102">
        <v>680</v>
      </c>
      <c r="K2113" s="109" t="s">
        <v>4800</v>
      </c>
    </row>
    <row r="2114" spans="1:11" x14ac:dyDescent="0.25">
      <c r="A2114" s="102">
        <v>2117</v>
      </c>
      <c r="B2114" s="117">
        <v>43861</v>
      </c>
      <c r="C2114" s="104" t="s">
        <v>4623</v>
      </c>
      <c r="D2114" s="118" t="s">
        <v>4624</v>
      </c>
      <c r="E2114" s="106" t="s">
        <v>987</v>
      </c>
      <c r="F2114" s="107" t="s">
        <v>988</v>
      </c>
      <c r="G2114" s="106"/>
      <c r="H2114" s="106"/>
      <c r="I2114" s="108">
        <v>44050</v>
      </c>
      <c r="J2114" s="102">
        <v>420</v>
      </c>
      <c r="K2114" s="109" t="s">
        <v>4801</v>
      </c>
    </row>
    <row r="2115" spans="1:11" x14ac:dyDescent="0.25">
      <c r="A2115" s="102">
        <v>2118</v>
      </c>
      <c r="B2115" s="117">
        <v>43861</v>
      </c>
      <c r="C2115" s="104" t="s">
        <v>4623</v>
      </c>
      <c r="D2115" s="118" t="s">
        <v>4624</v>
      </c>
      <c r="E2115" s="106" t="s">
        <v>995</v>
      </c>
      <c r="F2115" s="107" t="s">
        <v>996</v>
      </c>
      <c r="G2115" s="106"/>
      <c r="H2115" s="106"/>
      <c r="I2115" s="108">
        <v>44060</v>
      </c>
      <c r="J2115" s="102">
        <v>120</v>
      </c>
      <c r="K2115" s="109" t="s">
        <v>4800</v>
      </c>
    </row>
    <row r="2116" spans="1:11" x14ac:dyDescent="0.25">
      <c r="A2116" s="102">
        <v>2119</v>
      </c>
      <c r="B2116" s="117">
        <v>43854</v>
      </c>
      <c r="C2116" s="104" t="s">
        <v>4707</v>
      </c>
      <c r="D2116" s="118" t="s">
        <v>4708</v>
      </c>
      <c r="E2116" s="106" t="s">
        <v>1005</v>
      </c>
      <c r="F2116" s="107" t="s">
        <v>1006</v>
      </c>
      <c r="G2116" s="106"/>
      <c r="H2116" s="106"/>
      <c r="I2116" s="108">
        <v>44227</v>
      </c>
      <c r="J2116" s="102">
        <v>50</v>
      </c>
      <c r="K2116" s="109" t="s">
        <v>4799</v>
      </c>
    </row>
    <row r="2117" spans="1:11" x14ac:dyDescent="0.25">
      <c r="A2117" s="102">
        <v>2120</v>
      </c>
      <c r="B2117" s="117">
        <v>43854</v>
      </c>
      <c r="C2117" s="104" t="s">
        <v>4707</v>
      </c>
      <c r="D2117" s="118" t="s">
        <v>4708</v>
      </c>
      <c r="E2117" s="106" t="s">
        <v>1001</v>
      </c>
      <c r="F2117" s="107" t="s">
        <v>1002</v>
      </c>
      <c r="G2117" s="106"/>
      <c r="H2117" s="106"/>
      <c r="I2117" s="108">
        <v>44227</v>
      </c>
      <c r="J2117" s="102">
        <v>294</v>
      </c>
      <c r="K2117" s="109" t="s">
        <v>4720</v>
      </c>
    </row>
    <row r="2118" spans="1:11" x14ac:dyDescent="0.25">
      <c r="A2118" s="102">
        <v>2121</v>
      </c>
      <c r="B2118" s="117">
        <v>43854</v>
      </c>
      <c r="C2118" s="104" t="s">
        <v>4707</v>
      </c>
      <c r="D2118" s="118" t="s">
        <v>4708</v>
      </c>
      <c r="E2118" s="106" t="s">
        <v>1007</v>
      </c>
      <c r="F2118" s="107" t="s">
        <v>1008</v>
      </c>
      <c r="G2118" s="106"/>
      <c r="H2118" s="106"/>
      <c r="I2118" s="108">
        <v>44227</v>
      </c>
      <c r="J2118" s="102">
        <v>98</v>
      </c>
      <c r="K2118" s="109" t="s">
        <v>4720</v>
      </c>
    </row>
    <row r="2119" spans="1:11" x14ac:dyDescent="0.25">
      <c r="A2119" s="102">
        <v>2122</v>
      </c>
      <c r="B2119" s="117">
        <v>43854</v>
      </c>
      <c r="C2119" s="104" t="s">
        <v>4707</v>
      </c>
      <c r="D2119" s="118" t="s">
        <v>4708</v>
      </c>
      <c r="E2119" s="106" t="s">
        <v>1003</v>
      </c>
      <c r="F2119" s="107" t="s">
        <v>1004</v>
      </c>
      <c r="G2119" s="106"/>
      <c r="H2119" s="106"/>
      <c r="I2119" s="108">
        <v>44227</v>
      </c>
      <c r="J2119" s="102">
        <v>350</v>
      </c>
      <c r="K2119" s="109" t="s">
        <v>4799</v>
      </c>
    </row>
    <row r="2120" spans="1:11" x14ac:dyDescent="0.25">
      <c r="A2120" s="102">
        <v>2123</v>
      </c>
      <c r="B2120" s="117">
        <v>43854</v>
      </c>
      <c r="C2120" s="104" t="s">
        <v>4707</v>
      </c>
      <c r="D2120" s="118" t="s">
        <v>4708</v>
      </c>
      <c r="E2120" s="106" t="s">
        <v>997</v>
      </c>
      <c r="F2120" s="107" t="s">
        <v>998</v>
      </c>
      <c r="G2120" s="106"/>
      <c r="H2120" s="106"/>
      <c r="I2120" s="108">
        <v>44227</v>
      </c>
      <c r="J2120" s="102">
        <v>196</v>
      </c>
      <c r="K2120" s="109" t="s">
        <v>4720</v>
      </c>
    </row>
    <row r="2121" spans="1:11" x14ac:dyDescent="0.25">
      <c r="A2121" s="102">
        <v>2124</v>
      </c>
      <c r="B2121" s="117">
        <v>43854</v>
      </c>
      <c r="C2121" s="104" t="s">
        <v>4707</v>
      </c>
      <c r="D2121" s="118" t="s">
        <v>4708</v>
      </c>
      <c r="E2121" s="106" t="s">
        <v>999</v>
      </c>
      <c r="F2121" s="107" t="s">
        <v>1000</v>
      </c>
      <c r="G2121" s="106"/>
      <c r="H2121" s="106"/>
      <c r="I2121" s="108">
        <v>44227</v>
      </c>
      <c r="J2121" s="102">
        <v>300</v>
      </c>
      <c r="K2121" s="109" t="s">
        <v>4799</v>
      </c>
    </row>
    <row r="2122" spans="1:11" x14ac:dyDescent="0.25">
      <c r="A2122" s="102">
        <v>2125</v>
      </c>
      <c r="B2122" s="117">
        <v>43859</v>
      </c>
      <c r="C2122" s="104" t="s">
        <v>4802</v>
      </c>
      <c r="D2122" s="118" t="s">
        <v>4803</v>
      </c>
      <c r="E2122" s="106" t="s">
        <v>295</v>
      </c>
      <c r="F2122" s="107" t="s">
        <v>296</v>
      </c>
      <c r="G2122" s="106"/>
      <c r="H2122" s="106"/>
      <c r="I2122" s="108">
        <v>43862</v>
      </c>
      <c r="J2122" s="102">
        <v>960</v>
      </c>
      <c r="K2122" s="109" t="s">
        <v>4804</v>
      </c>
    </row>
    <row r="2123" spans="1:11" x14ac:dyDescent="0.25">
      <c r="A2123" s="102">
        <v>2126</v>
      </c>
      <c r="B2123" s="117">
        <v>43823</v>
      </c>
      <c r="C2123" s="104" t="s">
        <v>4794</v>
      </c>
      <c r="D2123" s="118" t="s">
        <v>4795</v>
      </c>
      <c r="E2123" s="106" t="s">
        <v>1034</v>
      </c>
      <c r="F2123" s="107" t="s">
        <v>1035</v>
      </c>
      <c r="G2123" s="106"/>
      <c r="H2123" s="106"/>
      <c r="I2123" s="108">
        <v>44926</v>
      </c>
      <c r="J2123" s="102">
        <v>200</v>
      </c>
      <c r="K2123" s="109" t="s">
        <v>4796</v>
      </c>
    </row>
    <row r="2124" spans="1:11" x14ac:dyDescent="0.25">
      <c r="A2124" s="102">
        <v>2127</v>
      </c>
      <c r="B2124" s="117">
        <v>43823</v>
      </c>
      <c r="C2124" s="104" t="s">
        <v>4794</v>
      </c>
      <c r="D2124" s="118" t="s">
        <v>4795</v>
      </c>
      <c r="E2124" s="106" t="s">
        <v>1038</v>
      </c>
      <c r="F2124" s="107" t="s">
        <v>1039</v>
      </c>
      <c r="G2124" s="106"/>
      <c r="H2124" s="106"/>
      <c r="I2124" s="108">
        <v>44926</v>
      </c>
      <c r="J2124" s="102">
        <v>100</v>
      </c>
      <c r="K2124" s="109" t="s">
        <v>4797</v>
      </c>
    </row>
    <row r="2125" spans="1:11" x14ac:dyDescent="0.25">
      <c r="A2125" s="102">
        <v>2128</v>
      </c>
      <c r="B2125" s="117">
        <v>43823</v>
      </c>
      <c r="C2125" s="104" t="s">
        <v>4794</v>
      </c>
      <c r="D2125" s="118" t="s">
        <v>4795</v>
      </c>
      <c r="E2125" s="106" t="s">
        <v>1040</v>
      </c>
      <c r="F2125" s="107" t="s">
        <v>1041</v>
      </c>
      <c r="G2125" s="106"/>
      <c r="H2125" s="106"/>
      <c r="I2125" s="108">
        <v>44926</v>
      </c>
      <c r="J2125" s="102">
        <v>700</v>
      </c>
      <c r="K2125" s="109" t="s">
        <v>4798</v>
      </c>
    </row>
    <row r="2126" spans="1:11" x14ac:dyDescent="0.25">
      <c r="A2126" s="102">
        <v>2129</v>
      </c>
      <c r="B2126" s="117">
        <v>43857</v>
      </c>
      <c r="C2126" s="104" t="s">
        <v>4770</v>
      </c>
      <c r="D2126" s="118" t="s">
        <v>4771</v>
      </c>
      <c r="E2126" s="106" t="s">
        <v>329</v>
      </c>
      <c r="F2126" s="107" t="s">
        <v>330</v>
      </c>
      <c r="G2126" s="106"/>
      <c r="H2126" s="106"/>
      <c r="I2126" s="108">
        <v>43862</v>
      </c>
      <c r="J2126" s="102">
        <v>25</v>
      </c>
      <c r="K2126" s="109" t="s">
        <v>4805</v>
      </c>
    </row>
    <row r="2127" spans="1:11" x14ac:dyDescent="0.25">
      <c r="A2127" s="102">
        <v>2130</v>
      </c>
      <c r="B2127" s="117">
        <v>43857</v>
      </c>
      <c r="C2127" s="104" t="s">
        <v>4770</v>
      </c>
      <c r="D2127" s="118" t="s">
        <v>4771</v>
      </c>
      <c r="E2127" s="106" t="s">
        <v>329</v>
      </c>
      <c r="F2127" s="107" t="s">
        <v>330</v>
      </c>
      <c r="G2127" s="106"/>
      <c r="H2127" s="106"/>
      <c r="I2127" s="108">
        <v>43862</v>
      </c>
      <c r="J2127" s="102">
        <v>50</v>
      </c>
      <c r="K2127" s="109" t="s">
        <v>4805</v>
      </c>
    </row>
    <row r="2128" spans="1:11" x14ac:dyDescent="0.25">
      <c r="A2128" s="102">
        <v>2131</v>
      </c>
      <c r="B2128" s="117">
        <v>43857</v>
      </c>
      <c r="C2128" s="104" t="s">
        <v>4770</v>
      </c>
      <c r="D2128" s="118" t="s">
        <v>4771</v>
      </c>
      <c r="E2128" s="106" t="s">
        <v>329</v>
      </c>
      <c r="F2128" s="107" t="s">
        <v>330</v>
      </c>
      <c r="G2128" s="106"/>
      <c r="H2128" s="106"/>
      <c r="I2128" s="108">
        <v>43862</v>
      </c>
      <c r="J2128" s="102">
        <v>40</v>
      </c>
      <c r="K2128" s="109" t="s">
        <v>4805</v>
      </c>
    </row>
    <row r="2129" spans="1:11" x14ac:dyDescent="0.25">
      <c r="A2129" s="102">
        <v>2132</v>
      </c>
      <c r="B2129" s="117">
        <v>43857</v>
      </c>
      <c r="C2129" s="104" t="s">
        <v>4806</v>
      </c>
      <c r="D2129" s="118" t="s">
        <v>4807</v>
      </c>
      <c r="E2129" s="106" t="s">
        <v>989</v>
      </c>
      <c r="F2129" s="107" t="s">
        <v>990</v>
      </c>
      <c r="G2129" s="106"/>
      <c r="H2129" s="106"/>
      <c r="I2129" s="108">
        <v>44059</v>
      </c>
      <c r="J2129" s="102">
        <v>280</v>
      </c>
      <c r="K2129" s="109" t="s">
        <v>4808</v>
      </c>
    </row>
    <row r="2130" spans="1:11" x14ac:dyDescent="0.25">
      <c r="A2130" s="102">
        <v>2133</v>
      </c>
      <c r="B2130" s="117">
        <v>44592</v>
      </c>
      <c r="C2130" s="104" t="s">
        <v>4809</v>
      </c>
      <c r="D2130" s="118" t="s">
        <v>4810</v>
      </c>
      <c r="E2130" s="106" t="s">
        <v>4585</v>
      </c>
      <c r="F2130" s="107" t="s">
        <v>4586</v>
      </c>
      <c r="G2130" s="106"/>
      <c r="H2130" s="106"/>
      <c r="I2130" s="108">
        <v>43865</v>
      </c>
      <c r="J2130" s="102">
        <v>51</v>
      </c>
      <c r="K2130" s="109" t="s">
        <v>4811</v>
      </c>
    </row>
    <row r="2131" spans="1:11" x14ac:dyDescent="0.25">
      <c r="A2131" s="102">
        <v>2134</v>
      </c>
      <c r="B2131" s="117">
        <v>44565</v>
      </c>
      <c r="C2131" s="104" t="s">
        <v>4809</v>
      </c>
      <c r="D2131" s="118" t="s">
        <v>4810</v>
      </c>
      <c r="E2131" s="106" t="s">
        <v>4225</v>
      </c>
      <c r="F2131" s="107" t="s">
        <v>4226</v>
      </c>
      <c r="G2131" s="106"/>
      <c r="H2131" s="106"/>
      <c r="I2131" s="108">
        <v>43865</v>
      </c>
      <c r="J2131" s="102">
        <v>110</v>
      </c>
      <c r="K2131" s="109" t="s">
        <v>4811</v>
      </c>
    </row>
    <row r="2132" spans="1:11" x14ac:dyDescent="0.25">
      <c r="A2132" s="102">
        <v>2135</v>
      </c>
      <c r="B2132" s="117">
        <v>44565</v>
      </c>
      <c r="C2132" s="104" t="s">
        <v>4809</v>
      </c>
      <c r="D2132" s="118" t="s">
        <v>4810</v>
      </c>
      <c r="E2132" s="106" t="s">
        <v>4453</v>
      </c>
      <c r="F2132" s="107" t="s">
        <v>4454</v>
      </c>
      <c r="G2132" s="106"/>
      <c r="H2132" s="106"/>
      <c r="I2132" s="108">
        <v>43865</v>
      </c>
      <c r="J2132" s="102">
        <v>85</v>
      </c>
      <c r="K2132" s="109" t="s">
        <v>4811</v>
      </c>
    </row>
    <row r="2133" spans="1:11" x14ac:dyDescent="0.25">
      <c r="A2133" s="102">
        <v>2136</v>
      </c>
      <c r="B2133" s="117">
        <v>44567</v>
      </c>
      <c r="C2133" s="104" t="s">
        <v>4809</v>
      </c>
      <c r="D2133" s="118" t="s">
        <v>4810</v>
      </c>
      <c r="E2133" s="106" t="s">
        <v>4267</v>
      </c>
      <c r="F2133" s="107" t="s">
        <v>4268</v>
      </c>
      <c r="G2133" s="106"/>
      <c r="H2133" s="106"/>
      <c r="I2133" s="108">
        <v>43865</v>
      </c>
      <c r="J2133" s="102">
        <v>98</v>
      </c>
      <c r="K2133" s="109" t="s">
        <v>4811</v>
      </c>
    </row>
    <row r="2134" spans="1:11" x14ac:dyDescent="0.25">
      <c r="A2134" s="102">
        <v>2137</v>
      </c>
      <c r="B2134" s="117">
        <v>44567</v>
      </c>
      <c r="C2134" s="104" t="s">
        <v>4809</v>
      </c>
      <c r="D2134" s="118" t="s">
        <v>4810</v>
      </c>
      <c r="E2134" s="106" t="s">
        <v>4385</v>
      </c>
      <c r="F2134" s="107" t="s">
        <v>4619</v>
      </c>
      <c r="G2134" s="106"/>
      <c r="H2134" s="106"/>
      <c r="I2134" s="108">
        <v>43865</v>
      </c>
      <c r="J2134" s="102">
        <v>87</v>
      </c>
      <c r="K2134" s="109" t="s">
        <v>4811</v>
      </c>
    </row>
    <row r="2135" spans="1:11" x14ac:dyDescent="0.25">
      <c r="A2135" s="102">
        <v>2138</v>
      </c>
      <c r="B2135" s="117">
        <v>44840</v>
      </c>
      <c r="C2135" s="104" t="s">
        <v>4809</v>
      </c>
      <c r="D2135" s="118" t="s">
        <v>4810</v>
      </c>
      <c r="E2135" s="106" t="s">
        <v>4433</v>
      </c>
      <c r="F2135" s="107" t="s">
        <v>4434</v>
      </c>
      <c r="G2135" s="106"/>
      <c r="H2135" s="106"/>
      <c r="I2135" s="108">
        <v>43865</v>
      </c>
      <c r="J2135" s="102">
        <v>52</v>
      </c>
      <c r="K2135" s="109" t="s">
        <v>4811</v>
      </c>
    </row>
    <row r="2136" spans="1:11" x14ac:dyDescent="0.25">
      <c r="A2136" s="102">
        <v>2139</v>
      </c>
      <c r="B2136" s="117">
        <v>44567</v>
      </c>
      <c r="C2136" s="104" t="s">
        <v>4809</v>
      </c>
      <c r="D2136" s="118" t="s">
        <v>4810</v>
      </c>
      <c r="E2136" s="106" t="s">
        <v>4577</v>
      </c>
      <c r="F2136" s="107" t="s">
        <v>4812</v>
      </c>
      <c r="G2136" s="106"/>
      <c r="H2136" s="106"/>
      <c r="I2136" s="108">
        <v>43865</v>
      </c>
      <c r="J2136" s="102">
        <v>70</v>
      </c>
      <c r="K2136" s="109" t="s">
        <v>4811</v>
      </c>
    </row>
    <row r="2137" spans="1:11" x14ac:dyDescent="0.25">
      <c r="A2137" s="102">
        <v>2140</v>
      </c>
      <c r="B2137" s="117">
        <v>44571</v>
      </c>
      <c r="C2137" s="104" t="s">
        <v>4809</v>
      </c>
      <c r="D2137" s="118" t="s">
        <v>4810</v>
      </c>
      <c r="E2137" s="106" t="s">
        <v>4341</v>
      </c>
      <c r="F2137" s="107" t="s">
        <v>4342</v>
      </c>
      <c r="G2137" s="106"/>
      <c r="H2137" s="106"/>
      <c r="I2137" s="108">
        <v>43865</v>
      </c>
      <c r="J2137" s="102">
        <v>75</v>
      </c>
      <c r="K2137" s="109" t="s">
        <v>4811</v>
      </c>
    </row>
    <row r="2138" spans="1:11" x14ac:dyDescent="0.25">
      <c r="A2138" s="102">
        <v>2141</v>
      </c>
      <c r="B2138" s="117">
        <v>44572</v>
      </c>
      <c r="C2138" s="104" t="s">
        <v>4809</v>
      </c>
      <c r="D2138" s="118" t="s">
        <v>4810</v>
      </c>
      <c r="E2138" s="106" t="s">
        <v>4569</v>
      </c>
      <c r="F2138" s="107" t="s">
        <v>4813</v>
      </c>
      <c r="G2138" s="106"/>
      <c r="H2138" s="106"/>
      <c r="I2138" s="108">
        <v>43865</v>
      </c>
      <c r="J2138" s="102">
        <v>52</v>
      </c>
      <c r="K2138" s="109" t="s">
        <v>4811</v>
      </c>
    </row>
    <row r="2139" spans="1:11" x14ac:dyDescent="0.25">
      <c r="A2139" s="102">
        <v>2142</v>
      </c>
      <c r="B2139" s="117">
        <v>44572</v>
      </c>
      <c r="C2139" s="104" t="s">
        <v>4809</v>
      </c>
      <c r="D2139" s="118" t="s">
        <v>4810</v>
      </c>
      <c r="E2139" s="106" t="s">
        <v>4313</v>
      </c>
      <c r="F2139" s="107" t="s">
        <v>4314</v>
      </c>
      <c r="G2139" s="106"/>
      <c r="H2139" s="106"/>
      <c r="I2139" s="108">
        <v>43865</v>
      </c>
      <c r="J2139" s="102">
        <v>46</v>
      </c>
      <c r="K2139" s="109" t="s">
        <v>4811</v>
      </c>
    </row>
    <row r="2140" spans="1:11" x14ac:dyDescent="0.25">
      <c r="A2140" s="102">
        <v>2143</v>
      </c>
      <c r="B2140" s="117">
        <v>44572</v>
      </c>
      <c r="C2140" s="104" t="s">
        <v>4809</v>
      </c>
      <c r="D2140" s="118" t="s">
        <v>4810</v>
      </c>
      <c r="E2140" s="106" t="s">
        <v>4487</v>
      </c>
      <c r="F2140" s="107" t="s">
        <v>4814</v>
      </c>
      <c r="G2140" s="106"/>
      <c r="H2140" s="106"/>
      <c r="I2140" s="108">
        <v>43865</v>
      </c>
      <c r="J2140" s="102">
        <v>59</v>
      </c>
      <c r="K2140" s="109" t="s">
        <v>4811</v>
      </c>
    </row>
    <row r="2141" spans="1:11" x14ac:dyDescent="0.25">
      <c r="A2141" s="102">
        <v>2144</v>
      </c>
      <c r="B2141" s="117">
        <v>44572</v>
      </c>
      <c r="C2141" s="104" t="s">
        <v>4809</v>
      </c>
      <c r="D2141" s="118" t="s">
        <v>4810</v>
      </c>
      <c r="E2141" s="106" t="s">
        <v>4223</v>
      </c>
      <c r="F2141" s="107" t="s">
        <v>4815</v>
      </c>
      <c r="G2141" s="106"/>
      <c r="H2141" s="106"/>
      <c r="I2141" s="108">
        <v>43865</v>
      </c>
      <c r="J2141" s="102">
        <v>32</v>
      </c>
      <c r="K2141" s="109" t="s">
        <v>4811</v>
      </c>
    </row>
    <row r="2142" spans="1:11" x14ac:dyDescent="0.25">
      <c r="A2142" s="102">
        <v>2145</v>
      </c>
      <c r="B2142" s="117">
        <v>44572</v>
      </c>
      <c r="C2142" s="104" t="s">
        <v>4809</v>
      </c>
      <c r="D2142" s="118" t="s">
        <v>4810</v>
      </c>
      <c r="E2142" s="106" t="s">
        <v>4303</v>
      </c>
      <c r="F2142" s="107" t="s">
        <v>4304</v>
      </c>
      <c r="G2142" s="106"/>
      <c r="H2142" s="106"/>
      <c r="I2142" s="108">
        <v>43865</v>
      </c>
      <c r="J2142" s="102">
        <v>50</v>
      </c>
      <c r="K2142" s="109" t="s">
        <v>4811</v>
      </c>
    </row>
    <row r="2143" spans="1:11" x14ac:dyDescent="0.25">
      <c r="A2143" s="102">
        <v>2146</v>
      </c>
      <c r="B2143" s="117">
        <v>44574</v>
      </c>
      <c r="C2143" s="104" t="s">
        <v>4809</v>
      </c>
      <c r="D2143" s="118" t="s">
        <v>4810</v>
      </c>
      <c r="E2143" s="106" t="s">
        <v>4583</v>
      </c>
      <c r="F2143" s="107" t="s">
        <v>4584</v>
      </c>
      <c r="G2143" s="106"/>
      <c r="H2143" s="106"/>
      <c r="I2143" s="108">
        <v>43865</v>
      </c>
      <c r="J2143" s="102">
        <v>50</v>
      </c>
      <c r="K2143" s="109" t="s">
        <v>4811</v>
      </c>
    </row>
    <row r="2144" spans="1:11" x14ac:dyDescent="0.25">
      <c r="A2144" s="102">
        <v>2147</v>
      </c>
      <c r="B2144" s="117">
        <v>44581</v>
      </c>
      <c r="C2144" s="104" t="s">
        <v>4809</v>
      </c>
      <c r="D2144" s="118" t="s">
        <v>4810</v>
      </c>
      <c r="E2144" s="106" t="s">
        <v>4235</v>
      </c>
      <c r="F2144" s="107" t="s">
        <v>4236</v>
      </c>
      <c r="G2144" s="106"/>
      <c r="H2144" s="106"/>
      <c r="I2144" s="108">
        <v>43865</v>
      </c>
      <c r="J2144" s="102">
        <v>61</v>
      </c>
      <c r="K2144" s="109" t="s">
        <v>4811</v>
      </c>
    </row>
    <row r="2145" spans="1:11" x14ac:dyDescent="0.25">
      <c r="A2145" s="102">
        <v>2148</v>
      </c>
      <c r="B2145" s="117">
        <v>44581</v>
      </c>
      <c r="C2145" s="104" t="s">
        <v>4809</v>
      </c>
      <c r="D2145" s="118" t="s">
        <v>4810</v>
      </c>
      <c r="E2145" s="106" t="s">
        <v>4331</v>
      </c>
      <c r="F2145" s="107" t="s">
        <v>4332</v>
      </c>
      <c r="G2145" s="106"/>
      <c r="H2145" s="106"/>
      <c r="I2145" s="108">
        <v>43865</v>
      </c>
      <c r="J2145" s="102">
        <v>68</v>
      </c>
      <c r="K2145" s="109" t="s">
        <v>4811</v>
      </c>
    </row>
    <row r="2146" spans="1:11" x14ac:dyDescent="0.25">
      <c r="A2146" s="102">
        <v>2149</v>
      </c>
      <c r="B2146" s="117">
        <v>44581</v>
      </c>
      <c r="C2146" s="104" t="s">
        <v>4809</v>
      </c>
      <c r="D2146" s="118" t="s">
        <v>4810</v>
      </c>
      <c r="E2146" s="106" t="s">
        <v>4265</v>
      </c>
      <c r="F2146" s="107" t="s">
        <v>4266</v>
      </c>
      <c r="G2146" s="106"/>
      <c r="H2146" s="106"/>
      <c r="I2146" s="108">
        <v>43865</v>
      </c>
      <c r="J2146" s="102">
        <v>49</v>
      </c>
      <c r="K2146" s="109" t="s">
        <v>4811</v>
      </c>
    </row>
    <row r="2147" spans="1:11" x14ac:dyDescent="0.25">
      <c r="A2147" s="102">
        <v>2150</v>
      </c>
      <c r="B2147" s="117">
        <v>44581</v>
      </c>
      <c r="C2147" s="104" t="s">
        <v>4809</v>
      </c>
      <c r="D2147" s="118" t="s">
        <v>4810</v>
      </c>
      <c r="E2147" s="106" t="s">
        <v>339</v>
      </c>
      <c r="F2147" s="107" t="s">
        <v>340</v>
      </c>
      <c r="G2147" s="106"/>
      <c r="H2147" s="106"/>
      <c r="I2147" s="108">
        <v>43865</v>
      </c>
      <c r="J2147" s="102">
        <v>59</v>
      </c>
      <c r="K2147" s="109" t="s">
        <v>4811</v>
      </c>
    </row>
    <row r="2148" spans="1:11" x14ac:dyDescent="0.25">
      <c r="A2148" s="102">
        <v>2151</v>
      </c>
      <c r="B2148" s="117">
        <v>44581</v>
      </c>
      <c r="C2148" s="104" t="s">
        <v>4809</v>
      </c>
      <c r="D2148" s="118" t="s">
        <v>4810</v>
      </c>
      <c r="E2148" s="106" t="s">
        <v>4816</v>
      </c>
      <c r="F2148" s="107" t="s">
        <v>4817</v>
      </c>
      <c r="G2148" s="106"/>
      <c r="H2148" s="106"/>
      <c r="I2148" s="108">
        <v>43865</v>
      </c>
      <c r="J2148" s="102">
        <v>47</v>
      </c>
      <c r="K2148" s="109" t="s">
        <v>4811</v>
      </c>
    </row>
    <row r="2149" spans="1:11" x14ac:dyDescent="0.25">
      <c r="A2149" s="102">
        <v>2152</v>
      </c>
      <c r="B2149" s="117">
        <v>44582</v>
      </c>
      <c r="C2149" s="104" t="s">
        <v>4809</v>
      </c>
      <c r="D2149" s="118" t="s">
        <v>4810</v>
      </c>
      <c r="E2149" s="106" t="s">
        <v>4818</v>
      </c>
      <c r="F2149" s="107" t="s">
        <v>4819</v>
      </c>
      <c r="G2149" s="106"/>
      <c r="H2149" s="106"/>
      <c r="I2149" s="108">
        <v>43865</v>
      </c>
      <c r="J2149" s="102">
        <v>80</v>
      </c>
      <c r="K2149" s="109" t="s">
        <v>4811</v>
      </c>
    </row>
    <row r="2150" spans="1:11" x14ac:dyDescent="0.25">
      <c r="A2150" s="102">
        <v>2153</v>
      </c>
      <c r="B2150" s="117">
        <v>44588</v>
      </c>
      <c r="C2150" s="104" t="s">
        <v>4809</v>
      </c>
      <c r="D2150" s="118" t="s">
        <v>4810</v>
      </c>
      <c r="E2150" s="106" t="s">
        <v>4207</v>
      </c>
      <c r="F2150" s="107" t="s">
        <v>4208</v>
      </c>
      <c r="G2150" s="106"/>
      <c r="H2150" s="106"/>
      <c r="I2150" s="108">
        <v>43865</v>
      </c>
      <c r="J2150" s="102">
        <v>49</v>
      </c>
      <c r="K2150" s="109" t="s">
        <v>4811</v>
      </c>
    </row>
    <row r="2151" spans="1:11" x14ac:dyDescent="0.25">
      <c r="A2151" s="102">
        <v>2154</v>
      </c>
      <c r="B2151" s="117">
        <v>44589</v>
      </c>
      <c r="C2151" s="104" t="s">
        <v>4809</v>
      </c>
      <c r="D2151" s="118" t="s">
        <v>4810</v>
      </c>
      <c r="E2151" s="106" t="s">
        <v>4259</v>
      </c>
      <c r="F2151" s="107" t="s">
        <v>4820</v>
      </c>
      <c r="G2151" s="106"/>
      <c r="H2151" s="106"/>
      <c r="I2151" s="108">
        <v>43865</v>
      </c>
      <c r="J2151" s="102">
        <v>65</v>
      </c>
      <c r="K2151" s="109" t="s">
        <v>4811</v>
      </c>
    </row>
    <row r="2152" spans="1:11" x14ac:dyDescent="0.25">
      <c r="A2152" s="102">
        <v>2155</v>
      </c>
      <c r="B2152" s="117">
        <v>44589</v>
      </c>
      <c r="C2152" s="104" t="s">
        <v>4809</v>
      </c>
      <c r="D2152" s="118" t="s">
        <v>4810</v>
      </c>
      <c r="E2152" s="106" t="s">
        <v>4385</v>
      </c>
      <c r="F2152" s="107" t="s">
        <v>4619</v>
      </c>
      <c r="G2152" s="106"/>
      <c r="H2152" s="106"/>
      <c r="I2152" s="108">
        <v>43865</v>
      </c>
      <c r="J2152" s="102">
        <v>126</v>
      </c>
      <c r="K2152" s="109" t="s">
        <v>4811</v>
      </c>
    </row>
    <row r="2153" spans="1:11" x14ac:dyDescent="0.25">
      <c r="A2153" s="102">
        <v>2156</v>
      </c>
      <c r="B2153" s="117">
        <v>44589</v>
      </c>
      <c r="C2153" s="104" t="s">
        <v>4809</v>
      </c>
      <c r="D2153" s="118" t="s">
        <v>4810</v>
      </c>
      <c r="E2153" s="106" t="s">
        <v>4467</v>
      </c>
      <c r="F2153" s="107" t="s">
        <v>4468</v>
      </c>
      <c r="G2153" s="106"/>
      <c r="H2153" s="106"/>
      <c r="I2153" s="108">
        <v>43865</v>
      </c>
      <c r="J2153" s="102">
        <v>68</v>
      </c>
      <c r="K2153" s="109" t="s">
        <v>4811</v>
      </c>
    </row>
    <row r="2154" spans="1:11" x14ac:dyDescent="0.25">
      <c r="A2154" s="102">
        <v>2157</v>
      </c>
      <c r="B2154" s="117">
        <v>44590</v>
      </c>
      <c r="C2154" s="104" t="s">
        <v>4809</v>
      </c>
      <c r="D2154" s="118" t="s">
        <v>4810</v>
      </c>
      <c r="E2154" s="106" t="s">
        <v>4525</v>
      </c>
      <c r="F2154" s="107" t="s">
        <v>4526</v>
      </c>
      <c r="G2154" s="106"/>
      <c r="H2154" s="106"/>
      <c r="I2154" s="108">
        <v>43865</v>
      </c>
      <c r="J2154" s="102">
        <v>56</v>
      </c>
      <c r="K2154" s="109" t="s">
        <v>4811</v>
      </c>
    </row>
    <row r="2155" spans="1:11" x14ac:dyDescent="0.25">
      <c r="A2155" s="102">
        <v>2158</v>
      </c>
      <c r="B2155" s="117">
        <v>44590</v>
      </c>
      <c r="C2155" s="104" t="s">
        <v>4809</v>
      </c>
      <c r="D2155" s="118" t="s">
        <v>4810</v>
      </c>
      <c r="E2155" s="106" t="s">
        <v>4583</v>
      </c>
      <c r="F2155" s="107" t="s">
        <v>4584</v>
      </c>
      <c r="G2155" s="106"/>
      <c r="H2155" s="106"/>
      <c r="I2155" s="108">
        <v>43865</v>
      </c>
      <c r="J2155" s="102">
        <v>149</v>
      </c>
      <c r="K2155" s="109" t="s">
        <v>4811</v>
      </c>
    </row>
    <row r="2156" spans="1:11" x14ac:dyDescent="0.25">
      <c r="A2156" s="102">
        <v>2159</v>
      </c>
      <c r="B2156" s="117">
        <v>44589</v>
      </c>
      <c r="C2156" s="104" t="s">
        <v>4809</v>
      </c>
      <c r="D2156" s="118" t="s">
        <v>4810</v>
      </c>
      <c r="E2156" s="106" t="s">
        <v>4303</v>
      </c>
      <c r="F2156" s="107" t="s">
        <v>4304</v>
      </c>
      <c r="G2156" s="106"/>
      <c r="H2156" s="106"/>
      <c r="I2156" s="108">
        <v>43865</v>
      </c>
      <c r="J2156" s="102">
        <v>93</v>
      </c>
      <c r="K2156" s="109" t="s">
        <v>4811</v>
      </c>
    </row>
    <row r="2157" spans="1:11" x14ac:dyDescent="0.25">
      <c r="A2157" s="102">
        <v>2160</v>
      </c>
      <c r="B2157" s="117">
        <v>44566</v>
      </c>
      <c r="C2157" s="104" t="s">
        <v>4809</v>
      </c>
      <c r="D2157" s="118" t="s">
        <v>4810</v>
      </c>
      <c r="E2157" s="106" t="s">
        <v>4249</v>
      </c>
      <c r="F2157" s="107" t="s">
        <v>4821</v>
      </c>
      <c r="G2157" s="106"/>
      <c r="H2157" s="106"/>
      <c r="I2157" s="108">
        <v>43865</v>
      </c>
      <c r="J2157" s="102">
        <v>72</v>
      </c>
      <c r="K2157" s="109" t="s">
        <v>4811</v>
      </c>
    </row>
    <row r="2158" spans="1:11" x14ac:dyDescent="0.25">
      <c r="A2158" s="102">
        <v>2161</v>
      </c>
      <c r="B2158" s="117">
        <v>44566</v>
      </c>
      <c r="C2158" s="104" t="s">
        <v>4809</v>
      </c>
      <c r="D2158" s="118" t="s">
        <v>4810</v>
      </c>
      <c r="E2158" s="106" t="s">
        <v>4223</v>
      </c>
      <c r="F2158" s="107" t="s">
        <v>4815</v>
      </c>
      <c r="G2158" s="106"/>
      <c r="H2158" s="106"/>
      <c r="I2158" s="108">
        <v>43865</v>
      </c>
      <c r="J2158" s="102">
        <v>69</v>
      </c>
      <c r="K2158" s="109" t="s">
        <v>4811</v>
      </c>
    </row>
    <row r="2159" spans="1:11" x14ac:dyDescent="0.25">
      <c r="A2159" s="102">
        <v>2162</v>
      </c>
      <c r="B2159" s="117">
        <v>44592</v>
      </c>
      <c r="C2159" s="104" t="s">
        <v>4809</v>
      </c>
      <c r="D2159" s="118" t="s">
        <v>4810</v>
      </c>
      <c r="E2159" s="106" t="s">
        <v>4453</v>
      </c>
      <c r="F2159" s="107" t="s">
        <v>4454</v>
      </c>
      <c r="G2159" s="106"/>
      <c r="H2159" s="106"/>
      <c r="I2159" s="108">
        <v>43865</v>
      </c>
      <c r="J2159" s="102">
        <v>81</v>
      </c>
      <c r="K2159" s="109" t="s">
        <v>4811</v>
      </c>
    </row>
    <row r="2160" spans="1:11" x14ac:dyDescent="0.25">
      <c r="A2160" s="102">
        <v>2163</v>
      </c>
      <c r="B2160" s="117">
        <v>44592</v>
      </c>
      <c r="C2160" s="104" t="s">
        <v>4809</v>
      </c>
      <c r="D2160" s="118" t="s">
        <v>4810</v>
      </c>
      <c r="E2160" s="106" t="s">
        <v>4822</v>
      </c>
      <c r="F2160" s="107" t="s">
        <v>4823</v>
      </c>
      <c r="G2160" s="106"/>
      <c r="H2160" s="106"/>
      <c r="I2160" s="108">
        <v>43865</v>
      </c>
      <c r="J2160" s="102">
        <v>82</v>
      </c>
      <c r="K2160" s="109" t="s">
        <v>4811</v>
      </c>
    </row>
    <row r="2161" spans="1:11" x14ac:dyDescent="0.25">
      <c r="A2161" s="102">
        <v>2164</v>
      </c>
      <c r="B2161" s="117">
        <v>44585</v>
      </c>
      <c r="C2161" s="104" t="s">
        <v>4809</v>
      </c>
      <c r="D2161" s="118" t="s">
        <v>4810</v>
      </c>
      <c r="E2161" s="106" t="s">
        <v>4824</v>
      </c>
      <c r="F2161" s="107" t="s">
        <v>4825</v>
      </c>
      <c r="G2161" s="106"/>
      <c r="H2161" s="106"/>
      <c r="I2161" s="108">
        <v>43865</v>
      </c>
      <c r="J2161" s="102">
        <v>61</v>
      </c>
      <c r="K2161" s="109" t="s">
        <v>4811</v>
      </c>
    </row>
    <row r="2162" spans="1:11" x14ac:dyDescent="0.25">
      <c r="A2162" s="102">
        <v>2165</v>
      </c>
      <c r="B2162" s="117">
        <v>44574</v>
      </c>
      <c r="C2162" s="104" t="s">
        <v>4809</v>
      </c>
      <c r="D2162" s="118" t="s">
        <v>4810</v>
      </c>
      <c r="E2162" s="106" t="s">
        <v>4303</v>
      </c>
      <c r="F2162" s="107" t="s">
        <v>4304</v>
      </c>
      <c r="G2162" s="106"/>
      <c r="H2162" s="106"/>
      <c r="I2162" s="108">
        <v>43865</v>
      </c>
      <c r="J2162" s="102">
        <v>50</v>
      </c>
      <c r="K2162" s="109" t="s">
        <v>4811</v>
      </c>
    </row>
    <row r="2163" spans="1:11" x14ac:dyDescent="0.25">
      <c r="A2163" s="102">
        <v>2166</v>
      </c>
      <c r="B2163" s="117">
        <v>44578</v>
      </c>
      <c r="C2163" s="104" t="s">
        <v>4809</v>
      </c>
      <c r="D2163" s="118" t="s">
        <v>4810</v>
      </c>
      <c r="E2163" s="106" t="s">
        <v>4273</v>
      </c>
      <c r="F2163" s="107" t="s">
        <v>4274</v>
      </c>
      <c r="G2163" s="106"/>
      <c r="H2163" s="106"/>
      <c r="I2163" s="108">
        <v>43865</v>
      </c>
      <c r="J2163" s="102">
        <v>61</v>
      </c>
      <c r="K2163" s="109" t="s">
        <v>4811</v>
      </c>
    </row>
    <row r="2164" spans="1:11" x14ac:dyDescent="0.25">
      <c r="A2164" s="102">
        <v>2167</v>
      </c>
      <c r="B2164" s="117">
        <v>44568</v>
      </c>
      <c r="C2164" s="104" t="s">
        <v>4809</v>
      </c>
      <c r="D2164" s="118" t="s">
        <v>4810</v>
      </c>
      <c r="E2164" s="106" t="s">
        <v>4333</v>
      </c>
      <c r="F2164" s="107" t="s">
        <v>4334</v>
      </c>
      <c r="G2164" s="106"/>
      <c r="H2164" s="106"/>
      <c r="I2164" s="108">
        <v>43865</v>
      </c>
      <c r="J2164" s="102">
        <v>62</v>
      </c>
      <c r="K2164" s="109" t="s">
        <v>4811</v>
      </c>
    </row>
    <row r="2165" spans="1:11" x14ac:dyDescent="0.25">
      <c r="A2165" s="102">
        <v>2168</v>
      </c>
      <c r="B2165" s="117">
        <v>44568</v>
      </c>
      <c r="C2165" s="104" t="s">
        <v>4809</v>
      </c>
      <c r="D2165" s="118" t="s">
        <v>4810</v>
      </c>
      <c r="E2165" s="106" t="s">
        <v>4315</v>
      </c>
      <c r="F2165" s="107" t="s">
        <v>4316</v>
      </c>
      <c r="G2165" s="106"/>
      <c r="H2165" s="106"/>
      <c r="I2165" s="108">
        <v>43865</v>
      </c>
      <c r="J2165" s="102">
        <v>16</v>
      </c>
      <c r="K2165" s="109" t="s">
        <v>4811</v>
      </c>
    </row>
    <row r="2166" spans="1:11" x14ac:dyDescent="0.25">
      <c r="A2166" s="102">
        <v>2169</v>
      </c>
      <c r="B2166" s="117">
        <v>44568</v>
      </c>
      <c r="C2166" s="104" t="s">
        <v>4809</v>
      </c>
      <c r="D2166" s="118" t="s">
        <v>4810</v>
      </c>
      <c r="E2166" s="106" t="s">
        <v>4299</v>
      </c>
      <c r="F2166" s="107" t="s">
        <v>4300</v>
      </c>
      <c r="G2166" s="106"/>
      <c r="H2166" s="106"/>
      <c r="I2166" s="108">
        <v>43865</v>
      </c>
      <c r="J2166" s="102">
        <v>25</v>
      </c>
      <c r="K2166" s="109" t="s">
        <v>4811</v>
      </c>
    </row>
    <row r="2167" spans="1:11" x14ac:dyDescent="0.25">
      <c r="A2167" s="102">
        <v>2170</v>
      </c>
      <c r="B2167" s="117">
        <v>44569</v>
      </c>
      <c r="C2167" s="104" t="s">
        <v>4809</v>
      </c>
      <c r="D2167" s="118" t="s">
        <v>4810</v>
      </c>
      <c r="E2167" s="106" t="s">
        <v>4455</v>
      </c>
      <c r="F2167" s="107" t="s">
        <v>4826</v>
      </c>
      <c r="G2167" s="106"/>
      <c r="H2167" s="106"/>
      <c r="I2167" s="108">
        <v>43865</v>
      </c>
      <c r="J2167" s="102">
        <v>132</v>
      </c>
      <c r="K2167" s="109" t="s">
        <v>4811</v>
      </c>
    </row>
    <row r="2168" spans="1:11" x14ac:dyDescent="0.25">
      <c r="A2168" s="102">
        <v>2171</v>
      </c>
      <c r="B2168" s="117">
        <v>44569</v>
      </c>
      <c r="C2168" s="104" t="s">
        <v>4809</v>
      </c>
      <c r="D2168" s="118" t="s">
        <v>4810</v>
      </c>
      <c r="E2168" s="106" t="s">
        <v>4237</v>
      </c>
      <c r="F2168" s="107" t="s">
        <v>4238</v>
      </c>
      <c r="G2168" s="106"/>
      <c r="H2168" s="106"/>
      <c r="I2168" s="108">
        <v>43865</v>
      </c>
      <c r="J2168" s="102">
        <v>62</v>
      </c>
      <c r="K2168" s="109" t="s">
        <v>4811</v>
      </c>
    </row>
    <row r="2169" spans="1:11" x14ac:dyDescent="0.25">
      <c r="A2169" s="102">
        <v>2172</v>
      </c>
      <c r="B2169" s="117">
        <v>44569</v>
      </c>
      <c r="C2169" s="104" t="s">
        <v>4809</v>
      </c>
      <c r="D2169" s="118" t="s">
        <v>4810</v>
      </c>
      <c r="E2169" s="106" t="s">
        <v>4469</v>
      </c>
      <c r="F2169" s="107" t="s">
        <v>4470</v>
      </c>
      <c r="G2169" s="106"/>
      <c r="H2169" s="106"/>
      <c r="I2169" s="108">
        <v>43865</v>
      </c>
      <c r="J2169" s="102">
        <v>48</v>
      </c>
      <c r="K2169" s="109" t="s">
        <v>4811</v>
      </c>
    </row>
    <row r="2170" spans="1:11" x14ac:dyDescent="0.25">
      <c r="A2170" s="102">
        <v>2173</v>
      </c>
      <c r="B2170" s="117">
        <v>44571</v>
      </c>
      <c r="C2170" s="104" t="s">
        <v>4809</v>
      </c>
      <c r="D2170" s="118" t="s">
        <v>4810</v>
      </c>
      <c r="E2170" s="106" t="s">
        <v>4345</v>
      </c>
      <c r="F2170" s="107" t="s">
        <v>4827</v>
      </c>
      <c r="G2170" s="106"/>
      <c r="H2170" s="106"/>
      <c r="I2170" s="108">
        <v>43865</v>
      </c>
      <c r="J2170" s="102">
        <v>30</v>
      </c>
      <c r="K2170" s="109" t="s">
        <v>4811</v>
      </c>
    </row>
    <row r="2171" spans="1:11" x14ac:dyDescent="0.25">
      <c r="A2171" s="102">
        <v>2174</v>
      </c>
      <c r="B2171" s="117">
        <v>44571</v>
      </c>
      <c r="C2171" s="104" t="s">
        <v>4809</v>
      </c>
      <c r="D2171" s="118" t="s">
        <v>4810</v>
      </c>
      <c r="E2171" s="106" t="s">
        <v>4525</v>
      </c>
      <c r="F2171" s="107" t="s">
        <v>4526</v>
      </c>
      <c r="G2171" s="106"/>
      <c r="H2171" s="106"/>
      <c r="I2171" s="108">
        <v>43865</v>
      </c>
      <c r="J2171" s="102">
        <v>69</v>
      </c>
      <c r="K2171" s="109" t="s">
        <v>4811</v>
      </c>
    </row>
    <row r="2172" spans="1:11" x14ac:dyDescent="0.25">
      <c r="A2172" s="102">
        <v>2175</v>
      </c>
      <c r="B2172" s="117">
        <v>44571</v>
      </c>
      <c r="C2172" s="104" t="s">
        <v>4809</v>
      </c>
      <c r="D2172" s="118" t="s">
        <v>4810</v>
      </c>
      <c r="E2172" s="106" t="s">
        <v>4459</v>
      </c>
      <c r="F2172" s="107" t="s">
        <v>4460</v>
      </c>
      <c r="G2172" s="106"/>
      <c r="H2172" s="106"/>
      <c r="I2172" s="108">
        <v>43865</v>
      </c>
      <c r="J2172" s="102">
        <v>52</v>
      </c>
      <c r="K2172" s="109" t="s">
        <v>4811</v>
      </c>
    </row>
    <row r="2173" spans="1:11" x14ac:dyDescent="0.25">
      <c r="A2173" s="102">
        <v>2176</v>
      </c>
      <c r="B2173" s="117">
        <v>44571</v>
      </c>
      <c r="C2173" s="104" t="s">
        <v>4809</v>
      </c>
      <c r="D2173" s="118" t="s">
        <v>4810</v>
      </c>
      <c r="E2173" s="106" t="s">
        <v>339</v>
      </c>
      <c r="F2173" s="107" t="s">
        <v>340</v>
      </c>
      <c r="G2173" s="106"/>
      <c r="H2173" s="106"/>
      <c r="I2173" s="108">
        <v>43865</v>
      </c>
      <c r="J2173" s="102">
        <v>34</v>
      </c>
      <c r="K2173" s="109" t="s">
        <v>4811</v>
      </c>
    </row>
    <row r="2174" spans="1:11" x14ac:dyDescent="0.25">
      <c r="A2174" s="102">
        <v>2177</v>
      </c>
      <c r="B2174" s="117">
        <v>44574</v>
      </c>
      <c r="C2174" s="104" t="s">
        <v>4809</v>
      </c>
      <c r="D2174" s="118" t="s">
        <v>4810</v>
      </c>
      <c r="E2174" s="106" t="s">
        <v>4261</v>
      </c>
      <c r="F2174" s="107" t="s">
        <v>4616</v>
      </c>
      <c r="G2174" s="106"/>
      <c r="H2174" s="106"/>
      <c r="I2174" s="108">
        <v>43865</v>
      </c>
      <c r="J2174" s="102">
        <v>114</v>
      </c>
      <c r="K2174" s="109" t="s">
        <v>4811</v>
      </c>
    </row>
    <row r="2175" spans="1:11" x14ac:dyDescent="0.25">
      <c r="A2175" s="102">
        <v>2178</v>
      </c>
      <c r="B2175" s="117">
        <v>44574</v>
      </c>
      <c r="C2175" s="104" t="s">
        <v>4809</v>
      </c>
      <c r="D2175" s="118" t="s">
        <v>4810</v>
      </c>
      <c r="E2175" s="106" t="s">
        <v>4259</v>
      </c>
      <c r="F2175" s="107" t="s">
        <v>4820</v>
      </c>
      <c r="G2175" s="106"/>
      <c r="H2175" s="106"/>
      <c r="I2175" s="108">
        <v>43865</v>
      </c>
      <c r="J2175" s="102">
        <v>65</v>
      </c>
      <c r="K2175" s="109" t="s">
        <v>4811</v>
      </c>
    </row>
    <row r="2176" spans="1:11" x14ac:dyDescent="0.25">
      <c r="A2176" s="102">
        <v>2179</v>
      </c>
      <c r="B2176" s="117">
        <v>44575</v>
      </c>
      <c r="C2176" s="104" t="s">
        <v>4809</v>
      </c>
      <c r="D2176" s="118" t="s">
        <v>4810</v>
      </c>
      <c r="E2176" s="106" t="s">
        <v>4251</v>
      </c>
      <c r="F2176" s="107" t="s">
        <v>4828</v>
      </c>
      <c r="G2176" s="106"/>
      <c r="H2176" s="106"/>
      <c r="I2176" s="108">
        <v>43865</v>
      </c>
      <c r="J2176" s="102">
        <v>36</v>
      </c>
      <c r="K2176" s="109" t="s">
        <v>4811</v>
      </c>
    </row>
    <row r="2177" spans="1:11" x14ac:dyDescent="0.25">
      <c r="A2177" s="102">
        <v>2180</v>
      </c>
      <c r="B2177" s="117">
        <v>44575</v>
      </c>
      <c r="C2177" s="104" t="s">
        <v>4809</v>
      </c>
      <c r="D2177" s="118" t="s">
        <v>4810</v>
      </c>
      <c r="E2177" s="106" t="s">
        <v>4379</v>
      </c>
      <c r="F2177" s="107" t="s">
        <v>4829</v>
      </c>
      <c r="G2177" s="106"/>
      <c r="H2177" s="106"/>
      <c r="I2177" s="108">
        <v>43865</v>
      </c>
      <c r="J2177" s="102">
        <v>46</v>
      </c>
      <c r="K2177" s="109" t="s">
        <v>4811</v>
      </c>
    </row>
    <row r="2178" spans="1:11" x14ac:dyDescent="0.25">
      <c r="A2178" s="102">
        <v>2181</v>
      </c>
      <c r="B2178" s="117">
        <v>44575</v>
      </c>
      <c r="C2178" s="104" t="s">
        <v>4809</v>
      </c>
      <c r="D2178" s="118" t="s">
        <v>4810</v>
      </c>
      <c r="E2178" s="106" t="s">
        <v>4225</v>
      </c>
      <c r="F2178" s="107" t="s">
        <v>4226</v>
      </c>
      <c r="G2178" s="106"/>
      <c r="H2178" s="106"/>
      <c r="I2178" s="108">
        <v>43865</v>
      </c>
      <c r="J2178" s="102">
        <v>49</v>
      </c>
      <c r="K2178" s="109" t="s">
        <v>4811</v>
      </c>
    </row>
    <row r="2179" spans="1:11" x14ac:dyDescent="0.25">
      <c r="A2179" s="102">
        <v>2182</v>
      </c>
      <c r="B2179" s="117">
        <v>44575</v>
      </c>
      <c r="C2179" s="104" t="s">
        <v>4809</v>
      </c>
      <c r="D2179" s="118" t="s">
        <v>4810</v>
      </c>
      <c r="E2179" s="106" t="s">
        <v>4387</v>
      </c>
      <c r="F2179" s="107" t="s">
        <v>4388</v>
      </c>
      <c r="G2179" s="106"/>
      <c r="H2179" s="106"/>
      <c r="I2179" s="108">
        <v>43865</v>
      </c>
      <c r="J2179" s="102">
        <v>83</v>
      </c>
      <c r="K2179" s="109" t="s">
        <v>4811</v>
      </c>
    </row>
    <row r="2180" spans="1:11" x14ac:dyDescent="0.25">
      <c r="A2180" s="102">
        <v>2183</v>
      </c>
      <c r="B2180" s="117">
        <v>44575</v>
      </c>
      <c r="C2180" s="104" t="s">
        <v>4809</v>
      </c>
      <c r="D2180" s="118" t="s">
        <v>4810</v>
      </c>
      <c r="E2180" s="106" t="s">
        <v>4467</v>
      </c>
      <c r="F2180" s="107" t="s">
        <v>4468</v>
      </c>
      <c r="G2180" s="106"/>
      <c r="H2180" s="106"/>
      <c r="I2180" s="108">
        <v>43865</v>
      </c>
      <c r="J2180" s="102">
        <v>32</v>
      </c>
      <c r="K2180" s="109" t="s">
        <v>4811</v>
      </c>
    </row>
    <row r="2181" spans="1:11" x14ac:dyDescent="0.25">
      <c r="A2181" s="102">
        <v>2184</v>
      </c>
      <c r="B2181" s="117">
        <v>44576</v>
      </c>
      <c r="C2181" s="104" t="s">
        <v>4809</v>
      </c>
      <c r="D2181" s="118" t="s">
        <v>4810</v>
      </c>
      <c r="E2181" s="106" t="s">
        <v>4233</v>
      </c>
      <c r="F2181" s="107" t="s">
        <v>4830</v>
      </c>
      <c r="G2181" s="106"/>
      <c r="H2181" s="106"/>
      <c r="I2181" s="108">
        <v>43865</v>
      </c>
      <c r="J2181" s="102">
        <v>91</v>
      </c>
      <c r="K2181" s="109" t="s">
        <v>4811</v>
      </c>
    </row>
    <row r="2182" spans="1:11" x14ac:dyDescent="0.25">
      <c r="A2182" s="102">
        <v>2185</v>
      </c>
      <c r="B2182" s="117">
        <v>44576</v>
      </c>
      <c r="C2182" s="104" t="s">
        <v>4809</v>
      </c>
      <c r="D2182" s="118" t="s">
        <v>4810</v>
      </c>
      <c r="E2182" s="106" t="s">
        <v>4207</v>
      </c>
      <c r="F2182" s="107" t="s">
        <v>4208</v>
      </c>
      <c r="G2182" s="106"/>
      <c r="H2182" s="106"/>
      <c r="I2182" s="108">
        <v>43865</v>
      </c>
      <c r="J2182" s="102">
        <v>46</v>
      </c>
      <c r="K2182" s="109" t="s">
        <v>4811</v>
      </c>
    </row>
    <row r="2183" spans="1:11" x14ac:dyDescent="0.25">
      <c r="A2183" s="102">
        <v>2186</v>
      </c>
      <c r="B2183" s="117">
        <v>44576</v>
      </c>
      <c r="C2183" s="104" t="s">
        <v>4809</v>
      </c>
      <c r="D2183" s="118" t="s">
        <v>4810</v>
      </c>
      <c r="E2183" s="106" t="s">
        <v>4453</v>
      </c>
      <c r="F2183" s="107" t="s">
        <v>4454</v>
      </c>
      <c r="G2183" s="106"/>
      <c r="H2183" s="106"/>
      <c r="I2183" s="108">
        <v>43865</v>
      </c>
      <c r="J2183" s="102">
        <v>122</v>
      </c>
      <c r="K2183" s="109" t="s">
        <v>4811</v>
      </c>
    </row>
    <row r="2184" spans="1:11" x14ac:dyDescent="0.25">
      <c r="A2184" s="102">
        <v>2187</v>
      </c>
      <c r="B2184" s="117">
        <v>44577</v>
      </c>
      <c r="C2184" s="104" t="s">
        <v>4809</v>
      </c>
      <c r="D2184" s="118" t="s">
        <v>4810</v>
      </c>
      <c r="E2184" s="106" t="s">
        <v>4389</v>
      </c>
      <c r="F2184" s="107" t="s">
        <v>4390</v>
      </c>
      <c r="G2184" s="106"/>
      <c r="H2184" s="106"/>
      <c r="I2184" s="108">
        <v>43865</v>
      </c>
      <c r="J2184" s="102">
        <v>79</v>
      </c>
      <c r="K2184" s="109" t="s">
        <v>4811</v>
      </c>
    </row>
    <row r="2185" spans="1:11" x14ac:dyDescent="0.25">
      <c r="A2185" s="102">
        <v>2188</v>
      </c>
      <c r="B2185" s="117">
        <v>44577</v>
      </c>
      <c r="C2185" s="104" t="s">
        <v>4809</v>
      </c>
      <c r="D2185" s="118" t="s">
        <v>4810</v>
      </c>
      <c r="E2185" s="106" t="s">
        <v>4503</v>
      </c>
      <c r="F2185" s="107" t="s">
        <v>4504</v>
      </c>
      <c r="G2185" s="106"/>
      <c r="H2185" s="106"/>
      <c r="I2185" s="108">
        <v>43865</v>
      </c>
      <c r="J2185" s="102">
        <v>61</v>
      </c>
      <c r="K2185" s="109" t="s">
        <v>4811</v>
      </c>
    </row>
    <row r="2186" spans="1:11" x14ac:dyDescent="0.25">
      <c r="A2186" s="102">
        <v>2189</v>
      </c>
      <c r="B2186" s="117">
        <v>44577</v>
      </c>
      <c r="C2186" s="104" t="s">
        <v>4809</v>
      </c>
      <c r="D2186" s="118" t="s">
        <v>4810</v>
      </c>
      <c r="E2186" s="106" t="s">
        <v>4299</v>
      </c>
      <c r="F2186" s="107" t="s">
        <v>4300</v>
      </c>
      <c r="G2186" s="106"/>
      <c r="H2186" s="106"/>
      <c r="I2186" s="108">
        <v>43865</v>
      </c>
      <c r="J2186" s="102">
        <v>59</v>
      </c>
      <c r="K2186" s="109" t="s">
        <v>4811</v>
      </c>
    </row>
    <row r="2187" spans="1:11" x14ac:dyDescent="0.25">
      <c r="A2187" s="102">
        <v>2190</v>
      </c>
      <c r="B2187" s="117">
        <v>44578</v>
      </c>
      <c r="C2187" s="104" t="s">
        <v>4809</v>
      </c>
      <c r="D2187" s="118" t="s">
        <v>4810</v>
      </c>
      <c r="E2187" s="106" t="s">
        <v>4577</v>
      </c>
      <c r="F2187" s="107" t="s">
        <v>4812</v>
      </c>
      <c r="G2187" s="106"/>
      <c r="H2187" s="106"/>
      <c r="I2187" s="108">
        <v>43865</v>
      </c>
      <c r="J2187" s="102">
        <v>118</v>
      </c>
      <c r="K2187" s="109" t="s">
        <v>4811</v>
      </c>
    </row>
    <row r="2188" spans="1:11" x14ac:dyDescent="0.25">
      <c r="A2188" s="102">
        <v>2191</v>
      </c>
      <c r="B2188" s="117">
        <v>44578</v>
      </c>
      <c r="C2188" s="104" t="s">
        <v>4809</v>
      </c>
      <c r="D2188" s="118" t="s">
        <v>4810</v>
      </c>
      <c r="E2188" s="106" t="s">
        <v>4189</v>
      </c>
      <c r="F2188" s="107" t="s">
        <v>4190</v>
      </c>
      <c r="G2188" s="106"/>
      <c r="H2188" s="106"/>
      <c r="I2188" s="108">
        <v>43865</v>
      </c>
      <c r="J2188" s="102">
        <v>67</v>
      </c>
      <c r="K2188" s="109" t="s">
        <v>4811</v>
      </c>
    </row>
    <row r="2189" spans="1:11" x14ac:dyDescent="0.25">
      <c r="A2189" s="102">
        <v>2192</v>
      </c>
      <c r="B2189" s="117">
        <v>44578</v>
      </c>
      <c r="C2189" s="104" t="s">
        <v>4809</v>
      </c>
      <c r="D2189" s="118" t="s">
        <v>4810</v>
      </c>
      <c r="E2189" s="106" t="s">
        <v>4507</v>
      </c>
      <c r="F2189" s="107" t="s">
        <v>4508</v>
      </c>
      <c r="G2189" s="106"/>
      <c r="H2189" s="106"/>
      <c r="I2189" s="108">
        <v>43865</v>
      </c>
      <c r="J2189" s="102">
        <v>70</v>
      </c>
      <c r="K2189" s="109" t="s">
        <v>4811</v>
      </c>
    </row>
    <row r="2190" spans="1:11" x14ac:dyDescent="0.25">
      <c r="A2190" s="102">
        <v>2193</v>
      </c>
      <c r="B2190" s="117">
        <v>44579</v>
      </c>
      <c r="C2190" s="104" t="s">
        <v>4809</v>
      </c>
      <c r="D2190" s="118" t="s">
        <v>4810</v>
      </c>
      <c r="E2190" s="106" t="s">
        <v>4299</v>
      </c>
      <c r="F2190" s="107" t="s">
        <v>4300</v>
      </c>
      <c r="G2190" s="106"/>
      <c r="H2190" s="106"/>
      <c r="I2190" s="108">
        <v>43865</v>
      </c>
      <c r="J2190" s="102">
        <v>56</v>
      </c>
      <c r="K2190" s="109" t="s">
        <v>4811</v>
      </c>
    </row>
    <row r="2191" spans="1:11" x14ac:dyDescent="0.25">
      <c r="A2191" s="102">
        <v>2194</v>
      </c>
      <c r="B2191" s="117">
        <v>44579</v>
      </c>
      <c r="C2191" s="104" t="s">
        <v>4809</v>
      </c>
      <c r="D2191" s="118" t="s">
        <v>4810</v>
      </c>
      <c r="E2191" s="106" t="s">
        <v>4199</v>
      </c>
      <c r="F2191" s="107" t="s">
        <v>4831</v>
      </c>
      <c r="G2191" s="106"/>
      <c r="H2191" s="106"/>
      <c r="I2191" s="108">
        <v>43865</v>
      </c>
      <c r="J2191" s="102">
        <v>90</v>
      </c>
      <c r="K2191" s="109" t="s">
        <v>4811</v>
      </c>
    </row>
    <row r="2192" spans="1:11" x14ac:dyDescent="0.25">
      <c r="A2192" s="102">
        <v>2195</v>
      </c>
      <c r="B2192" s="117">
        <v>44581</v>
      </c>
      <c r="C2192" s="104" t="s">
        <v>4809</v>
      </c>
      <c r="D2192" s="118" t="s">
        <v>4810</v>
      </c>
      <c r="E2192" s="106" t="s">
        <v>4483</v>
      </c>
      <c r="F2192" s="107" t="s">
        <v>4484</v>
      </c>
      <c r="G2192" s="106"/>
      <c r="H2192" s="106"/>
      <c r="I2192" s="108">
        <v>43865</v>
      </c>
      <c r="J2192" s="102">
        <v>40</v>
      </c>
      <c r="K2192" s="109" t="s">
        <v>4811</v>
      </c>
    </row>
    <row r="2193" spans="1:11" x14ac:dyDescent="0.25">
      <c r="A2193" s="102">
        <v>2196</v>
      </c>
      <c r="B2193" s="117">
        <v>44582</v>
      </c>
      <c r="C2193" s="104" t="s">
        <v>4809</v>
      </c>
      <c r="D2193" s="118" t="s">
        <v>4810</v>
      </c>
      <c r="E2193" s="106" t="s">
        <v>4485</v>
      </c>
      <c r="F2193" s="107" t="s">
        <v>4832</v>
      </c>
      <c r="G2193" s="106"/>
      <c r="H2193" s="106"/>
      <c r="I2193" s="108">
        <v>43865</v>
      </c>
      <c r="J2193" s="102">
        <v>40</v>
      </c>
      <c r="K2193" s="109" t="s">
        <v>4811</v>
      </c>
    </row>
    <row r="2194" spans="1:11" x14ac:dyDescent="0.25">
      <c r="A2194" s="102">
        <v>2197</v>
      </c>
      <c r="B2194" s="117">
        <v>44584</v>
      </c>
      <c r="C2194" s="104" t="s">
        <v>4809</v>
      </c>
      <c r="D2194" s="118" t="s">
        <v>4810</v>
      </c>
      <c r="E2194" s="106" t="s">
        <v>4525</v>
      </c>
      <c r="F2194" s="107" t="s">
        <v>4526</v>
      </c>
      <c r="G2194" s="106"/>
      <c r="H2194" s="106"/>
      <c r="I2194" s="108">
        <v>43865</v>
      </c>
      <c r="J2194" s="102">
        <v>54</v>
      </c>
      <c r="K2194" s="109" t="s">
        <v>4811</v>
      </c>
    </row>
    <row r="2195" spans="1:11" x14ac:dyDescent="0.25">
      <c r="A2195" s="102">
        <v>2198</v>
      </c>
      <c r="B2195" s="117">
        <v>44584</v>
      </c>
      <c r="C2195" s="104" t="s">
        <v>4809</v>
      </c>
      <c r="D2195" s="118" t="s">
        <v>4810</v>
      </c>
      <c r="E2195" s="106" t="s">
        <v>4311</v>
      </c>
      <c r="F2195" s="107" t="s">
        <v>4312</v>
      </c>
      <c r="G2195" s="106"/>
      <c r="H2195" s="106"/>
      <c r="I2195" s="108">
        <v>43865</v>
      </c>
      <c r="J2195" s="102">
        <v>41</v>
      </c>
      <c r="K2195" s="109" t="s">
        <v>4811</v>
      </c>
    </row>
    <row r="2196" spans="1:11" x14ac:dyDescent="0.25">
      <c r="A2196" s="102">
        <v>2199</v>
      </c>
      <c r="B2196" s="117">
        <v>44585</v>
      </c>
      <c r="C2196" s="104" t="s">
        <v>4809</v>
      </c>
      <c r="D2196" s="118" t="s">
        <v>4810</v>
      </c>
      <c r="E2196" s="106" t="s">
        <v>4467</v>
      </c>
      <c r="F2196" s="107" t="s">
        <v>4468</v>
      </c>
      <c r="G2196" s="106"/>
      <c r="H2196" s="106"/>
      <c r="I2196" s="108">
        <v>43865</v>
      </c>
      <c r="J2196" s="102">
        <v>48</v>
      </c>
      <c r="K2196" s="109" t="s">
        <v>4811</v>
      </c>
    </row>
    <row r="2197" spans="1:11" x14ac:dyDescent="0.25">
      <c r="A2197" s="102">
        <v>2200</v>
      </c>
      <c r="B2197" s="117">
        <v>44585</v>
      </c>
      <c r="C2197" s="104" t="s">
        <v>4809</v>
      </c>
      <c r="D2197" s="118" t="s">
        <v>4810</v>
      </c>
      <c r="E2197" s="106" t="s">
        <v>4587</v>
      </c>
      <c r="F2197" s="107" t="s">
        <v>4833</v>
      </c>
      <c r="G2197" s="106"/>
      <c r="H2197" s="106"/>
      <c r="I2197" s="108">
        <v>43865</v>
      </c>
      <c r="J2197" s="102">
        <v>89</v>
      </c>
      <c r="K2197" s="109" t="s">
        <v>4811</v>
      </c>
    </row>
    <row r="2198" spans="1:11" x14ac:dyDescent="0.25">
      <c r="A2198" s="102">
        <v>2201</v>
      </c>
      <c r="B2198" s="117">
        <v>44585</v>
      </c>
      <c r="C2198" s="104" t="s">
        <v>4809</v>
      </c>
      <c r="D2198" s="118" t="s">
        <v>4810</v>
      </c>
      <c r="E2198" s="106" t="s">
        <v>4587</v>
      </c>
      <c r="F2198" s="107" t="s">
        <v>4833</v>
      </c>
      <c r="G2198" s="106"/>
      <c r="H2198" s="106"/>
      <c r="I2198" s="108">
        <v>43865</v>
      </c>
      <c r="J2198" s="102">
        <v>48</v>
      </c>
      <c r="K2198" s="109" t="s">
        <v>4811</v>
      </c>
    </row>
    <row r="2199" spans="1:11" x14ac:dyDescent="0.25">
      <c r="A2199" s="102">
        <v>2202</v>
      </c>
      <c r="B2199" s="117">
        <v>44586</v>
      </c>
      <c r="C2199" s="104" t="s">
        <v>4809</v>
      </c>
      <c r="D2199" s="118" t="s">
        <v>4810</v>
      </c>
      <c r="E2199" s="106" t="s">
        <v>4209</v>
      </c>
      <c r="F2199" s="107" t="s">
        <v>4210</v>
      </c>
      <c r="G2199" s="106"/>
      <c r="H2199" s="106"/>
      <c r="I2199" s="108">
        <v>43865</v>
      </c>
      <c r="J2199" s="102">
        <v>34</v>
      </c>
      <c r="K2199" s="109" t="s">
        <v>4811</v>
      </c>
    </row>
    <row r="2200" spans="1:11" x14ac:dyDescent="0.25">
      <c r="A2200" s="102">
        <v>2203</v>
      </c>
      <c r="B2200" s="117">
        <v>44586</v>
      </c>
      <c r="C2200" s="104" t="s">
        <v>4809</v>
      </c>
      <c r="D2200" s="118" t="s">
        <v>4810</v>
      </c>
      <c r="E2200" s="106" t="s">
        <v>4585</v>
      </c>
      <c r="F2200" s="107" t="s">
        <v>4586</v>
      </c>
      <c r="G2200" s="106"/>
      <c r="H2200" s="106"/>
      <c r="I2200" s="108">
        <v>43865</v>
      </c>
      <c r="J2200" s="102">
        <v>235</v>
      </c>
      <c r="K2200" s="109" t="s">
        <v>4811</v>
      </c>
    </row>
    <row r="2201" spans="1:11" x14ac:dyDescent="0.25">
      <c r="A2201" s="102">
        <v>2204</v>
      </c>
      <c r="B2201" s="117">
        <v>44586</v>
      </c>
      <c r="C2201" s="104" t="s">
        <v>4809</v>
      </c>
      <c r="D2201" s="118" t="s">
        <v>4810</v>
      </c>
      <c r="E2201" s="106" t="s">
        <v>4225</v>
      </c>
      <c r="F2201" s="107" t="s">
        <v>4226</v>
      </c>
      <c r="G2201" s="106"/>
      <c r="H2201" s="106"/>
      <c r="I2201" s="108">
        <v>43865</v>
      </c>
      <c r="J2201" s="102">
        <v>37</v>
      </c>
      <c r="K2201" s="109" t="s">
        <v>4811</v>
      </c>
    </row>
    <row r="2202" spans="1:11" x14ac:dyDescent="0.25">
      <c r="A2202" s="102">
        <v>2205</v>
      </c>
      <c r="B2202" s="117">
        <v>44588</v>
      </c>
      <c r="C2202" s="104" t="s">
        <v>4809</v>
      </c>
      <c r="D2202" s="118" t="s">
        <v>4810</v>
      </c>
      <c r="E2202" s="106" t="s">
        <v>4225</v>
      </c>
      <c r="F2202" s="107" t="s">
        <v>4226</v>
      </c>
      <c r="G2202" s="106"/>
      <c r="H2202" s="106"/>
      <c r="I2202" s="108">
        <v>43865</v>
      </c>
      <c r="J2202" s="102">
        <v>129</v>
      </c>
      <c r="K2202" s="109" t="s">
        <v>4811</v>
      </c>
    </row>
    <row r="2203" spans="1:11" x14ac:dyDescent="0.25">
      <c r="A2203" s="102">
        <v>2206</v>
      </c>
      <c r="B2203" s="117">
        <v>44588</v>
      </c>
      <c r="C2203" s="104" t="s">
        <v>4809</v>
      </c>
      <c r="D2203" s="118" t="s">
        <v>4810</v>
      </c>
      <c r="E2203" s="106" t="s">
        <v>4259</v>
      </c>
      <c r="F2203" s="107" t="s">
        <v>4820</v>
      </c>
      <c r="G2203" s="106"/>
      <c r="H2203" s="106"/>
      <c r="I2203" s="108">
        <v>43865</v>
      </c>
      <c r="J2203" s="102">
        <v>60</v>
      </c>
      <c r="K2203" s="109" t="s">
        <v>4811</v>
      </c>
    </row>
    <row r="2204" spans="1:11" x14ac:dyDescent="0.25">
      <c r="A2204" s="102">
        <v>2207</v>
      </c>
      <c r="B2204" s="117">
        <v>43861</v>
      </c>
      <c r="C2204" s="104" t="s">
        <v>4834</v>
      </c>
      <c r="D2204" s="118" t="s">
        <v>4835</v>
      </c>
      <c r="E2204" s="106" t="s">
        <v>3543</v>
      </c>
      <c r="F2204" s="107" t="s">
        <v>3544</v>
      </c>
      <c r="G2204" s="106"/>
      <c r="H2204" s="106"/>
      <c r="I2204" s="108">
        <v>43861</v>
      </c>
      <c r="J2204" s="102">
        <v>1064.73</v>
      </c>
      <c r="K2204" s="109" t="s">
        <v>4811</v>
      </c>
    </row>
    <row r="2205" spans="1:11" x14ac:dyDescent="0.25">
      <c r="A2205" s="102">
        <v>2208</v>
      </c>
      <c r="B2205" s="117">
        <v>43851</v>
      </c>
      <c r="C2205" s="104" t="s">
        <v>4770</v>
      </c>
      <c r="D2205" s="118" t="s">
        <v>4771</v>
      </c>
      <c r="E2205" s="106" t="s">
        <v>295</v>
      </c>
      <c r="F2205" s="107" t="s">
        <v>296</v>
      </c>
      <c r="G2205" s="106"/>
      <c r="H2205" s="106"/>
      <c r="I2205" s="108">
        <v>43861</v>
      </c>
      <c r="J2205" s="102">
        <v>480</v>
      </c>
      <c r="K2205" s="109" t="s">
        <v>4793</v>
      </c>
    </row>
    <row r="2206" spans="1:11" x14ac:dyDescent="0.25">
      <c r="A2206" s="102">
        <v>2209</v>
      </c>
      <c r="B2206" s="117">
        <v>43851</v>
      </c>
      <c r="C2206" s="104" t="s">
        <v>4834</v>
      </c>
      <c r="D2206" s="118" t="s">
        <v>4835</v>
      </c>
      <c r="E2206" s="106" t="s">
        <v>3543</v>
      </c>
      <c r="F2206" s="107" t="s">
        <v>3544</v>
      </c>
      <c r="G2206" s="106"/>
      <c r="H2206" s="106"/>
      <c r="I2206" s="108">
        <v>43866</v>
      </c>
      <c r="J2206" s="102">
        <v>909</v>
      </c>
      <c r="K2206" s="109" t="s">
        <v>4811</v>
      </c>
    </row>
    <row r="2207" spans="1:11" x14ac:dyDescent="0.25">
      <c r="A2207" s="102">
        <v>2210</v>
      </c>
      <c r="B2207" s="117">
        <v>43833</v>
      </c>
      <c r="C2207" s="104" t="s">
        <v>4836</v>
      </c>
      <c r="D2207" s="118" t="s">
        <v>4837</v>
      </c>
      <c r="E2207" s="106" t="s">
        <v>3037</v>
      </c>
      <c r="F2207" s="107" t="s">
        <v>3038</v>
      </c>
      <c r="G2207" s="106"/>
      <c r="H2207" s="106"/>
      <c r="I2207" s="108">
        <v>44742</v>
      </c>
      <c r="J2207" s="102">
        <v>112</v>
      </c>
      <c r="K2207" s="109" t="s">
        <v>4838</v>
      </c>
    </row>
    <row r="2208" spans="1:11" x14ac:dyDescent="0.25">
      <c r="A2208" s="102">
        <v>2211</v>
      </c>
      <c r="B2208" s="117">
        <v>43833</v>
      </c>
      <c r="C2208" s="104" t="s">
        <v>4836</v>
      </c>
      <c r="D2208" s="118" t="s">
        <v>4837</v>
      </c>
      <c r="E2208" s="106" t="s">
        <v>2901</v>
      </c>
      <c r="F2208" s="107" t="s">
        <v>2902</v>
      </c>
      <c r="G2208" s="106"/>
      <c r="H2208" s="106"/>
      <c r="I2208" s="108">
        <v>44742</v>
      </c>
      <c r="J2208" s="102">
        <v>8</v>
      </c>
      <c r="K2208" s="109" t="s">
        <v>4839</v>
      </c>
    </row>
    <row r="2209" spans="1:11" x14ac:dyDescent="0.25">
      <c r="A2209" s="102">
        <v>2212</v>
      </c>
      <c r="B2209" s="117">
        <v>43833</v>
      </c>
      <c r="C2209" s="104" t="s">
        <v>4836</v>
      </c>
      <c r="D2209" s="118" t="s">
        <v>4837</v>
      </c>
      <c r="E2209" s="106" t="s">
        <v>2877</v>
      </c>
      <c r="F2209" s="107" t="s">
        <v>2878</v>
      </c>
      <c r="G2209" s="106"/>
      <c r="H2209" s="106"/>
      <c r="I2209" s="108">
        <v>44742</v>
      </c>
      <c r="J2209" s="102">
        <v>8</v>
      </c>
      <c r="K2209" s="109" t="s">
        <v>4840</v>
      </c>
    </row>
    <row r="2210" spans="1:11" x14ac:dyDescent="0.25">
      <c r="A2210" s="102">
        <v>2213</v>
      </c>
      <c r="B2210" s="117">
        <v>43833</v>
      </c>
      <c r="C2210" s="104" t="s">
        <v>4836</v>
      </c>
      <c r="D2210" s="118" t="s">
        <v>4837</v>
      </c>
      <c r="E2210" s="106" t="s">
        <v>2875</v>
      </c>
      <c r="F2210" s="107" t="s">
        <v>2876</v>
      </c>
      <c r="G2210" s="106"/>
      <c r="H2210" s="106"/>
      <c r="I2210" s="108">
        <v>44742</v>
      </c>
      <c r="J2210" s="102">
        <v>8</v>
      </c>
      <c r="K2210" s="109" t="s">
        <v>4840</v>
      </c>
    </row>
    <row r="2211" spans="1:11" x14ac:dyDescent="0.25">
      <c r="A2211" s="102">
        <v>2214</v>
      </c>
      <c r="B2211" s="117">
        <v>43833</v>
      </c>
      <c r="C2211" s="104" t="s">
        <v>4836</v>
      </c>
      <c r="D2211" s="118" t="s">
        <v>4837</v>
      </c>
      <c r="E2211" s="106" t="s">
        <v>2879</v>
      </c>
      <c r="F2211" s="107" t="s">
        <v>2880</v>
      </c>
      <c r="G2211" s="106"/>
      <c r="H2211" s="106"/>
      <c r="I2211" s="108">
        <v>44742</v>
      </c>
      <c r="J2211" s="102">
        <v>8</v>
      </c>
      <c r="K2211" s="109" t="s">
        <v>4840</v>
      </c>
    </row>
    <row r="2212" spans="1:11" x14ac:dyDescent="0.25">
      <c r="A2212" s="102">
        <v>2215</v>
      </c>
      <c r="B2212" s="117">
        <v>43833</v>
      </c>
      <c r="C2212" s="104" t="s">
        <v>4836</v>
      </c>
      <c r="D2212" s="118" t="s">
        <v>4837</v>
      </c>
      <c r="E2212" s="106" t="s">
        <v>4565</v>
      </c>
      <c r="F2212" s="107" t="s">
        <v>4566</v>
      </c>
      <c r="G2212" s="106"/>
      <c r="H2212" s="106"/>
      <c r="I2212" s="108">
        <v>44742</v>
      </c>
      <c r="J2212" s="102">
        <v>20</v>
      </c>
      <c r="K2212" s="109" t="s">
        <v>4841</v>
      </c>
    </row>
    <row r="2213" spans="1:11" x14ac:dyDescent="0.25">
      <c r="A2213" s="102">
        <v>2216</v>
      </c>
      <c r="B2213" s="117">
        <v>43845</v>
      </c>
      <c r="C2213" s="104" t="s">
        <v>4842</v>
      </c>
      <c r="D2213" s="118" t="s">
        <v>4843</v>
      </c>
      <c r="E2213" s="106" t="s">
        <v>2261</v>
      </c>
      <c r="F2213" s="107" t="s">
        <v>2262</v>
      </c>
      <c r="G2213" s="106"/>
      <c r="H2213" s="106"/>
      <c r="I2213" s="108">
        <v>44255</v>
      </c>
      <c r="J2213" s="102">
        <v>72</v>
      </c>
      <c r="K2213" s="109" t="s">
        <v>4844</v>
      </c>
    </row>
    <row r="2214" spans="1:11" x14ac:dyDescent="0.25">
      <c r="A2214" s="102">
        <v>2217</v>
      </c>
      <c r="B2214" s="117">
        <v>43845</v>
      </c>
      <c r="C2214" s="104" t="s">
        <v>4842</v>
      </c>
      <c r="D2214" s="118" t="s">
        <v>4843</v>
      </c>
      <c r="E2214" s="106" t="s">
        <v>2259</v>
      </c>
      <c r="F2214" s="107" t="s">
        <v>2260</v>
      </c>
      <c r="G2214" s="106"/>
      <c r="H2214" s="106"/>
      <c r="I2214" s="108">
        <v>44227</v>
      </c>
      <c r="J2214" s="102">
        <v>144</v>
      </c>
      <c r="K2214" s="109" t="s">
        <v>4845</v>
      </c>
    </row>
    <row r="2215" spans="1:11" x14ac:dyDescent="0.25">
      <c r="A2215" s="102">
        <v>2218</v>
      </c>
      <c r="B2215" s="117">
        <v>43845</v>
      </c>
      <c r="C2215" s="104" t="s">
        <v>4842</v>
      </c>
      <c r="D2215" s="118" t="s">
        <v>4843</v>
      </c>
      <c r="E2215" s="106" t="s">
        <v>2263</v>
      </c>
      <c r="F2215" s="107" t="s">
        <v>2264</v>
      </c>
      <c r="G2215" s="106"/>
      <c r="H2215" s="106"/>
      <c r="I2215" s="108">
        <v>44227</v>
      </c>
      <c r="J2215" s="102">
        <v>288</v>
      </c>
      <c r="K2215" s="109" t="s">
        <v>4846</v>
      </c>
    </row>
    <row r="2216" spans="1:11" x14ac:dyDescent="0.25">
      <c r="A2216" s="102">
        <v>2219</v>
      </c>
      <c r="B2216" s="117">
        <v>43860</v>
      </c>
      <c r="C2216" s="104" t="s">
        <v>4847</v>
      </c>
      <c r="D2216" s="118" t="s">
        <v>4848</v>
      </c>
      <c r="E2216" s="106" t="s">
        <v>1009</v>
      </c>
      <c r="F2216" s="107" t="s">
        <v>1010</v>
      </c>
      <c r="G2216" s="106"/>
      <c r="H2216" s="106"/>
      <c r="I2216" s="108">
        <v>44074</v>
      </c>
      <c r="J2216" s="102">
        <v>50</v>
      </c>
      <c r="K2216" s="109" t="s">
        <v>4849</v>
      </c>
    </row>
    <row r="2217" spans="1:11" x14ac:dyDescent="0.25">
      <c r="A2217" s="102">
        <v>2220</v>
      </c>
      <c r="B2217" s="117">
        <v>43860</v>
      </c>
      <c r="C2217" s="104" t="s">
        <v>4847</v>
      </c>
      <c r="D2217" s="118" t="s">
        <v>4848</v>
      </c>
      <c r="E2217" s="106" t="s">
        <v>1009</v>
      </c>
      <c r="F2217" s="107" t="s">
        <v>1010</v>
      </c>
      <c r="G2217" s="106"/>
      <c r="H2217" s="106"/>
      <c r="I2217" s="108">
        <v>44074</v>
      </c>
      <c r="J2217" s="102">
        <v>50</v>
      </c>
      <c r="K2217" s="109" t="s">
        <v>4849</v>
      </c>
    </row>
    <row r="2218" spans="1:11" x14ac:dyDescent="0.25">
      <c r="A2218" s="102">
        <v>2221</v>
      </c>
      <c r="B2218" s="117">
        <v>43860</v>
      </c>
      <c r="C2218" s="104" t="s">
        <v>4847</v>
      </c>
      <c r="D2218" s="118" t="s">
        <v>4848</v>
      </c>
      <c r="E2218" s="106" t="s">
        <v>4850</v>
      </c>
      <c r="F2218" s="107" t="s">
        <v>4851</v>
      </c>
      <c r="G2218" s="106"/>
      <c r="H2218" s="106"/>
      <c r="I2218" s="108">
        <v>44227</v>
      </c>
      <c r="J2218" s="102">
        <v>50</v>
      </c>
      <c r="K2218" s="109" t="s">
        <v>4852</v>
      </c>
    </row>
    <row r="2219" spans="1:11" x14ac:dyDescent="0.25">
      <c r="A2219" s="102">
        <v>2222</v>
      </c>
      <c r="B2219" s="117">
        <v>43860</v>
      </c>
      <c r="C2219" s="104" t="s">
        <v>4847</v>
      </c>
      <c r="D2219" s="118" t="s">
        <v>4848</v>
      </c>
      <c r="E2219" s="106" t="s">
        <v>4850</v>
      </c>
      <c r="F2219" s="107" t="s">
        <v>4851</v>
      </c>
      <c r="G2219" s="106"/>
      <c r="H2219" s="106"/>
      <c r="I2219" s="108">
        <v>44227</v>
      </c>
      <c r="J2219" s="102">
        <v>50</v>
      </c>
      <c r="K2219" s="109" t="s">
        <v>4852</v>
      </c>
    </row>
    <row r="2220" spans="1:11" x14ac:dyDescent="0.25">
      <c r="A2220" s="102">
        <v>2223</v>
      </c>
      <c r="B2220" s="117">
        <v>43860</v>
      </c>
      <c r="C2220" s="104" t="s">
        <v>4847</v>
      </c>
      <c r="D2220" s="118" t="s">
        <v>4848</v>
      </c>
      <c r="E2220" s="106" t="s">
        <v>4850</v>
      </c>
      <c r="F2220" s="107" t="s">
        <v>4851</v>
      </c>
      <c r="G2220" s="106"/>
      <c r="H2220" s="106"/>
      <c r="I2220" s="108">
        <v>44227</v>
      </c>
      <c r="J2220" s="102">
        <v>50</v>
      </c>
      <c r="K2220" s="109" t="s">
        <v>4852</v>
      </c>
    </row>
    <row r="2221" spans="1:11" x14ac:dyDescent="0.25">
      <c r="A2221" s="102">
        <v>2224</v>
      </c>
      <c r="B2221" s="117">
        <v>43860</v>
      </c>
      <c r="C2221" s="104" t="s">
        <v>4847</v>
      </c>
      <c r="D2221" s="118" t="s">
        <v>4848</v>
      </c>
      <c r="E2221" s="106" t="s">
        <v>991</v>
      </c>
      <c r="F2221" s="107" t="s">
        <v>992</v>
      </c>
      <c r="G2221" s="106"/>
      <c r="H2221" s="106"/>
      <c r="I2221" s="108">
        <v>44104</v>
      </c>
      <c r="J2221" s="102">
        <v>50</v>
      </c>
      <c r="K2221" s="109" t="s">
        <v>4853</v>
      </c>
    </row>
    <row r="2222" spans="1:11" x14ac:dyDescent="0.25">
      <c r="A2222" s="102">
        <v>2225</v>
      </c>
      <c r="B2222" s="117">
        <v>43860</v>
      </c>
      <c r="C2222" s="104" t="s">
        <v>4847</v>
      </c>
      <c r="D2222" s="118" t="s">
        <v>4848</v>
      </c>
      <c r="E2222" s="106" t="s">
        <v>991</v>
      </c>
      <c r="F2222" s="107" t="s">
        <v>992</v>
      </c>
      <c r="G2222" s="106"/>
      <c r="H2222" s="106"/>
      <c r="I2222" s="108">
        <v>44104</v>
      </c>
      <c r="J2222" s="102">
        <v>50</v>
      </c>
      <c r="K2222" s="109" t="s">
        <v>4853</v>
      </c>
    </row>
    <row r="2223" spans="1:11" x14ac:dyDescent="0.25">
      <c r="A2223" s="102">
        <v>2226</v>
      </c>
      <c r="B2223" s="117">
        <v>43860</v>
      </c>
      <c r="C2223" s="104" t="s">
        <v>4847</v>
      </c>
      <c r="D2223" s="118" t="s">
        <v>4848</v>
      </c>
      <c r="E2223" s="106" t="s">
        <v>991</v>
      </c>
      <c r="F2223" s="107" t="s">
        <v>992</v>
      </c>
      <c r="G2223" s="106"/>
      <c r="H2223" s="106"/>
      <c r="I2223" s="108">
        <v>44104</v>
      </c>
      <c r="J2223" s="102">
        <v>50</v>
      </c>
      <c r="K2223" s="109" t="s">
        <v>4853</v>
      </c>
    </row>
    <row r="2224" spans="1:11" x14ac:dyDescent="0.25">
      <c r="A2224" s="102">
        <v>2227</v>
      </c>
      <c r="B2224" s="117">
        <v>43860</v>
      </c>
      <c r="C2224" s="104" t="s">
        <v>4847</v>
      </c>
      <c r="D2224" s="118" t="s">
        <v>4848</v>
      </c>
      <c r="E2224" s="106" t="s">
        <v>993</v>
      </c>
      <c r="F2224" s="107" t="s">
        <v>994</v>
      </c>
      <c r="G2224" s="106"/>
      <c r="H2224" s="106"/>
      <c r="I2224" s="108">
        <v>44186</v>
      </c>
      <c r="J2224" s="102">
        <v>50</v>
      </c>
      <c r="K2224" s="109" t="s">
        <v>4854</v>
      </c>
    </row>
    <row r="2225" spans="1:11" x14ac:dyDescent="0.25">
      <c r="A2225" s="102">
        <v>2228</v>
      </c>
      <c r="B2225" s="117">
        <v>43860</v>
      </c>
      <c r="C2225" s="104" t="s">
        <v>4847</v>
      </c>
      <c r="D2225" s="118" t="s">
        <v>4848</v>
      </c>
      <c r="E2225" s="106" t="s">
        <v>993</v>
      </c>
      <c r="F2225" s="107" t="s">
        <v>994</v>
      </c>
      <c r="G2225" s="106"/>
      <c r="H2225" s="106"/>
      <c r="I2225" s="108">
        <v>44186</v>
      </c>
      <c r="J2225" s="102">
        <v>50</v>
      </c>
      <c r="K2225" s="109" t="s">
        <v>4854</v>
      </c>
    </row>
    <row r="2226" spans="1:11" x14ac:dyDescent="0.25">
      <c r="A2226" s="102">
        <v>2229</v>
      </c>
      <c r="B2226" s="117">
        <v>43860</v>
      </c>
      <c r="C2226" s="104" t="s">
        <v>4847</v>
      </c>
      <c r="D2226" s="118" t="s">
        <v>4848</v>
      </c>
      <c r="E2226" s="106" t="s">
        <v>993</v>
      </c>
      <c r="F2226" s="107" t="s">
        <v>994</v>
      </c>
      <c r="G2226" s="106"/>
      <c r="H2226" s="106"/>
      <c r="I2226" s="108">
        <v>44186</v>
      </c>
      <c r="J2226" s="102">
        <v>50</v>
      </c>
      <c r="K2226" s="109" t="s">
        <v>4854</v>
      </c>
    </row>
    <row r="2227" spans="1:11" x14ac:dyDescent="0.25">
      <c r="A2227" s="102">
        <v>2230</v>
      </c>
      <c r="B2227" s="117">
        <v>43860</v>
      </c>
      <c r="C2227" s="104" t="s">
        <v>4847</v>
      </c>
      <c r="D2227" s="118" t="s">
        <v>4848</v>
      </c>
      <c r="E2227" s="106" t="s">
        <v>993</v>
      </c>
      <c r="F2227" s="107" t="s">
        <v>994</v>
      </c>
      <c r="G2227" s="106"/>
      <c r="H2227" s="106"/>
      <c r="I2227" s="108">
        <v>44186</v>
      </c>
      <c r="J2227" s="102">
        <v>50</v>
      </c>
      <c r="K2227" s="109" t="s">
        <v>4854</v>
      </c>
    </row>
    <row r="2228" spans="1:11" x14ac:dyDescent="0.25">
      <c r="A2228" s="102">
        <v>2231</v>
      </c>
      <c r="B2228" s="117">
        <v>43860</v>
      </c>
      <c r="C2228" s="104" t="s">
        <v>4847</v>
      </c>
      <c r="D2228" s="118" t="s">
        <v>4848</v>
      </c>
      <c r="E2228" s="106" t="s">
        <v>3213</v>
      </c>
      <c r="F2228" s="107" t="s">
        <v>3214</v>
      </c>
      <c r="G2228" s="106"/>
      <c r="H2228" s="106"/>
      <c r="I2228" s="108">
        <v>44227</v>
      </c>
      <c r="J2228" s="102">
        <v>44</v>
      </c>
      <c r="K2228" s="109" t="s">
        <v>4855</v>
      </c>
    </row>
    <row r="2229" spans="1:11" x14ac:dyDescent="0.25">
      <c r="A2229" s="102">
        <v>2232</v>
      </c>
      <c r="B2229" s="117">
        <v>43860</v>
      </c>
      <c r="C2229" s="104" t="s">
        <v>4847</v>
      </c>
      <c r="D2229" s="118" t="s">
        <v>4848</v>
      </c>
      <c r="E2229" s="106" t="s">
        <v>3213</v>
      </c>
      <c r="F2229" s="107" t="s">
        <v>3214</v>
      </c>
      <c r="G2229" s="106"/>
      <c r="H2229" s="106"/>
      <c r="I2229" s="108">
        <v>44227</v>
      </c>
      <c r="J2229" s="102">
        <v>44</v>
      </c>
      <c r="K2229" s="109" t="s">
        <v>4855</v>
      </c>
    </row>
    <row r="2230" spans="1:11" x14ac:dyDescent="0.25">
      <c r="A2230" s="102">
        <v>2233</v>
      </c>
      <c r="B2230" s="117">
        <v>43860</v>
      </c>
      <c r="C2230" s="104" t="s">
        <v>4847</v>
      </c>
      <c r="D2230" s="118" t="s">
        <v>4848</v>
      </c>
      <c r="E2230" s="106" t="s">
        <v>275</v>
      </c>
      <c r="F2230" s="107" t="s">
        <v>276</v>
      </c>
      <c r="G2230" s="106"/>
      <c r="H2230" s="106"/>
      <c r="I2230" s="108">
        <v>44043</v>
      </c>
      <c r="J2230" s="102">
        <v>72</v>
      </c>
      <c r="K2230" s="109" t="s">
        <v>4856</v>
      </c>
    </row>
    <row r="2231" spans="1:11" x14ac:dyDescent="0.25">
      <c r="A2231" s="102">
        <v>2234</v>
      </c>
      <c r="B2231" s="117">
        <v>43860</v>
      </c>
      <c r="C2231" s="104" t="s">
        <v>4847</v>
      </c>
      <c r="D2231" s="118" t="s">
        <v>4848</v>
      </c>
      <c r="E2231" s="106" t="s">
        <v>275</v>
      </c>
      <c r="F2231" s="107" t="s">
        <v>276</v>
      </c>
      <c r="G2231" s="106"/>
      <c r="H2231" s="106"/>
      <c r="I2231" s="108">
        <v>44043</v>
      </c>
      <c r="J2231" s="102">
        <v>72</v>
      </c>
      <c r="K2231" s="109" t="s">
        <v>4856</v>
      </c>
    </row>
    <row r="2232" spans="1:11" x14ac:dyDescent="0.25">
      <c r="A2232" s="102">
        <v>2235</v>
      </c>
      <c r="B2232" s="117">
        <v>43860</v>
      </c>
      <c r="C2232" s="104" t="s">
        <v>4847</v>
      </c>
      <c r="D2232" s="118" t="s">
        <v>4848</v>
      </c>
      <c r="E2232" s="106" t="s">
        <v>247</v>
      </c>
      <c r="F2232" s="107" t="s">
        <v>248</v>
      </c>
      <c r="G2232" s="106"/>
      <c r="H2232" s="106"/>
      <c r="I2232" s="108">
        <v>44347</v>
      </c>
      <c r="J2232" s="102">
        <v>50</v>
      </c>
      <c r="K2232" s="109" t="s">
        <v>4659</v>
      </c>
    </row>
    <row r="2233" spans="1:11" x14ac:dyDescent="0.25">
      <c r="A2233" s="102">
        <v>2236</v>
      </c>
      <c r="B2233" s="117">
        <v>43860</v>
      </c>
      <c r="C2233" s="104" t="s">
        <v>4847</v>
      </c>
      <c r="D2233" s="118" t="s">
        <v>4848</v>
      </c>
      <c r="E2233" s="106" t="s">
        <v>3003</v>
      </c>
      <c r="F2233" s="107" t="s">
        <v>3004</v>
      </c>
      <c r="G2233" s="106"/>
      <c r="H2233" s="106"/>
      <c r="I2233" s="108">
        <v>44227</v>
      </c>
      <c r="J2233" s="102">
        <v>8</v>
      </c>
      <c r="K2233" s="109" t="s">
        <v>4857</v>
      </c>
    </row>
    <row r="2234" spans="1:11" x14ac:dyDescent="0.25">
      <c r="A2234" s="102">
        <v>2237</v>
      </c>
      <c r="B2234" s="117">
        <v>43860</v>
      </c>
      <c r="C2234" s="104" t="s">
        <v>4847</v>
      </c>
      <c r="D2234" s="118" t="s">
        <v>4848</v>
      </c>
      <c r="E2234" s="106" t="s">
        <v>289</v>
      </c>
      <c r="F2234" s="107" t="s">
        <v>290</v>
      </c>
      <c r="G2234" s="106"/>
      <c r="H2234" s="106"/>
      <c r="I2234" s="108">
        <v>44492</v>
      </c>
      <c r="J2234" s="102">
        <v>25</v>
      </c>
      <c r="K2234" s="109" t="s">
        <v>4858</v>
      </c>
    </row>
    <row r="2235" spans="1:11" x14ac:dyDescent="0.25">
      <c r="A2235" s="102">
        <v>2238</v>
      </c>
      <c r="B2235" s="117">
        <v>43860</v>
      </c>
      <c r="C2235" s="104" t="s">
        <v>4847</v>
      </c>
      <c r="D2235" s="118" t="s">
        <v>4848</v>
      </c>
      <c r="E2235" s="106" t="s">
        <v>287</v>
      </c>
      <c r="F2235" s="107" t="s">
        <v>288</v>
      </c>
      <c r="G2235" s="106"/>
      <c r="H2235" s="106"/>
      <c r="I2235" s="108">
        <v>44492</v>
      </c>
      <c r="J2235" s="102">
        <v>10</v>
      </c>
      <c r="K2235" s="109" t="s">
        <v>4859</v>
      </c>
    </row>
    <row r="2236" spans="1:11" x14ac:dyDescent="0.25">
      <c r="A2236" s="102">
        <v>2239</v>
      </c>
      <c r="B2236" s="117">
        <v>43860</v>
      </c>
      <c r="C2236" s="104" t="s">
        <v>4847</v>
      </c>
      <c r="D2236" s="118" t="s">
        <v>4848</v>
      </c>
      <c r="E2236" s="106" t="s">
        <v>283</v>
      </c>
      <c r="F2236" s="107" t="s">
        <v>284</v>
      </c>
      <c r="G2236" s="106"/>
      <c r="H2236" s="106"/>
      <c r="I2236" s="108">
        <v>44492</v>
      </c>
      <c r="J2236" s="102">
        <v>10</v>
      </c>
      <c r="K2236" s="109" t="s">
        <v>4860</v>
      </c>
    </row>
    <row r="2237" spans="1:11" x14ac:dyDescent="0.25">
      <c r="A2237" s="102">
        <v>2240</v>
      </c>
      <c r="B2237" s="117">
        <v>43860</v>
      </c>
      <c r="C2237" s="104" t="s">
        <v>4847</v>
      </c>
      <c r="D2237" s="118" t="s">
        <v>4848</v>
      </c>
      <c r="E2237" s="106" t="s">
        <v>291</v>
      </c>
      <c r="F2237" s="107" t="s">
        <v>292</v>
      </c>
      <c r="G2237" s="106"/>
      <c r="H2237" s="106"/>
      <c r="I2237" s="108">
        <v>44492</v>
      </c>
      <c r="J2237" s="102">
        <v>20</v>
      </c>
      <c r="K2237" s="109" t="s">
        <v>4861</v>
      </c>
    </row>
    <row r="2238" spans="1:11" x14ac:dyDescent="0.25">
      <c r="A2238" s="102">
        <v>2241</v>
      </c>
      <c r="B2238" s="117">
        <v>43860</v>
      </c>
      <c r="C2238" s="104" t="s">
        <v>4847</v>
      </c>
      <c r="D2238" s="118" t="s">
        <v>4848</v>
      </c>
      <c r="E2238" s="106" t="s">
        <v>2923</v>
      </c>
      <c r="F2238" s="107" t="s">
        <v>4862</v>
      </c>
      <c r="G2238" s="106"/>
      <c r="H2238" s="106"/>
      <c r="I2238" s="108">
        <v>44561</v>
      </c>
      <c r="J2238" s="102">
        <v>30</v>
      </c>
      <c r="K2238" s="109" t="s">
        <v>4863</v>
      </c>
    </row>
    <row r="2239" spans="1:11" x14ac:dyDescent="0.25">
      <c r="A2239" s="102">
        <v>2242</v>
      </c>
      <c r="B2239" s="117">
        <v>43860</v>
      </c>
      <c r="C2239" s="104" t="s">
        <v>4847</v>
      </c>
      <c r="D2239" s="118" t="s">
        <v>4848</v>
      </c>
      <c r="E2239" s="106" t="s">
        <v>2947</v>
      </c>
      <c r="F2239" s="107" t="s">
        <v>2948</v>
      </c>
      <c r="G2239" s="106"/>
      <c r="H2239" s="106"/>
      <c r="I2239" s="108">
        <v>44469</v>
      </c>
      <c r="J2239" s="102">
        <v>14</v>
      </c>
      <c r="K2239" s="109" t="s">
        <v>4864</v>
      </c>
    </row>
    <row r="2240" spans="1:11" x14ac:dyDescent="0.25">
      <c r="A2240" s="102">
        <v>2243</v>
      </c>
      <c r="B2240" s="117">
        <v>43860</v>
      </c>
      <c r="C2240" s="104" t="s">
        <v>4847</v>
      </c>
      <c r="D2240" s="118" t="s">
        <v>4848</v>
      </c>
      <c r="E2240" s="106" t="s">
        <v>2971</v>
      </c>
      <c r="F2240" s="107" t="s">
        <v>4865</v>
      </c>
      <c r="G2240" s="106"/>
      <c r="H2240" s="106"/>
      <c r="I2240" s="108">
        <v>44561</v>
      </c>
      <c r="J2240" s="102">
        <v>30</v>
      </c>
      <c r="K2240" s="109" t="s">
        <v>4866</v>
      </c>
    </row>
    <row r="2241" spans="1:11" x14ac:dyDescent="0.25">
      <c r="A2241" s="102">
        <v>2244</v>
      </c>
      <c r="B2241" s="117">
        <v>43860</v>
      </c>
      <c r="C2241" s="104" t="s">
        <v>4847</v>
      </c>
      <c r="D2241" s="118" t="s">
        <v>4848</v>
      </c>
      <c r="E2241" s="106" t="s">
        <v>2951</v>
      </c>
      <c r="F2241" s="107" t="s">
        <v>2952</v>
      </c>
      <c r="G2241" s="106"/>
      <c r="H2241" s="106"/>
      <c r="I2241" s="108">
        <v>44469</v>
      </c>
      <c r="J2241" s="102">
        <v>20</v>
      </c>
      <c r="K2241" s="109" t="s">
        <v>4867</v>
      </c>
    </row>
    <row r="2242" spans="1:11" x14ac:dyDescent="0.25">
      <c r="A2242" s="102">
        <v>2245</v>
      </c>
      <c r="B2242" s="117">
        <v>43860</v>
      </c>
      <c r="C2242" s="104" t="s">
        <v>4847</v>
      </c>
      <c r="D2242" s="118" t="s">
        <v>4848</v>
      </c>
      <c r="E2242" s="106" t="s">
        <v>3527</v>
      </c>
      <c r="F2242" s="107" t="s">
        <v>3528</v>
      </c>
      <c r="G2242" s="106"/>
      <c r="H2242" s="106"/>
      <c r="I2242" s="108">
        <v>44227</v>
      </c>
      <c r="J2242" s="102">
        <v>20</v>
      </c>
      <c r="K2242" s="109" t="s">
        <v>4868</v>
      </c>
    </row>
    <row r="2243" spans="1:11" x14ac:dyDescent="0.25">
      <c r="A2243" s="102">
        <v>2246</v>
      </c>
      <c r="B2243" s="117">
        <v>43860</v>
      </c>
      <c r="C2243" s="104" t="s">
        <v>4847</v>
      </c>
      <c r="D2243" s="118" t="s">
        <v>4848</v>
      </c>
      <c r="E2243" s="106" t="s">
        <v>2949</v>
      </c>
      <c r="F2243" s="107" t="s">
        <v>4869</v>
      </c>
      <c r="G2243" s="106"/>
      <c r="H2243" s="106"/>
      <c r="I2243" s="108">
        <v>44561</v>
      </c>
      <c r="J2243" s="102">
        <v>15</v>
      </c>
      <c r="K2243" s="109" t="s">
        <v>4864</v>
      </c>
    </row>
    <row r="2244" spans="1:11" x14ac:dyDescent="0.25">
      <c r="A2244" s="102">
        <v>2247</v>
      </c>
      <c r="B2244" s="117">
        <v>43860</v>
      </c>
      <c r="C2244" s="104" t="s">
        <v>4847</v>
      </c>
      <c r="D2244" s="118" t="s">
        <v>4848</v>
      </c>
      <c r="E2244" s="106" t="s">
        <v>2931</v>
      </c>
      <c r="F2244" s="107" t="s">
        <v>4870</v>
      </c>
      <c r="G2244" s="106"/>
      <c r="H2244" s="106"/>
      <c r="I2244" s="108">
        <v>44561</v>
      </c>
      <c r="J2244" s="102">
        <v>20</v>
      </c>
      <c r="K2244" s="109" t="s">
        <v>4871</v>
      </c>
    </row>
    <row r="2245" spans="1:11" x14ac:dyDescent="0.25">
      <c r="A2245" s="102">
        <v>2248</v>
      </c>
      <c r="B2245" s="117">
        <v>43860</v>
      </c>
      <c r="C2245" s="104" t="s">
        <v>4847</v>
      </c>
      <c r="D2245" s="118" t="s">
        <v>4848</v>
      </c>
      <c r="E2245" s="106" t="s">
        <v>2935</v>
      </c>
      <c r="F2245" s="107" t="s">
        <v>4872</v>
      </c>
      <c r="G2245" s="106"/>
      <c r="H2245" s="106"/>
      <c r="I2245" s="108">
        <v>44469</v>
      </c>
      <c r="J2245" s="102">
        <v>12</v>
      </c>
      <c r="K2245" s="109" t="s">
        <v>4863</v>
      </c>
    </row>
    <row r="2246" spans="1:11" x14ac:dyDescent="0.25">
      <c r="A2246" s="102">
        <v>2249</v>
      </c>
      <c r="B2246" s="117">
        <v>43860</v>
      </c>
      <c r="C2246" s="104" t="s">
        <v>4847</v>
      </c>
      <c r="D2246" s="118" t="s">
        <v>4848</v>
      </c>
      <c r="E2246" s="106" t="s">
        <v>2933</v>
      </c>
      <c r="F2246" s="107" t="s">
        <v>2934</v>
      </c>
      <c r="G2246" s="106"/>
      <c r="H2246" s="106"/>
      <c r="I2246" s="108">
        <v>44227</v>
      </c>
      <c r="J2246" s="102">
        <v>10</v>
      </c>
      <c r="K2246" s="109" t="s">
        <v>4873</v>
      </c>
    </row>
    <row r="2247" spans="1:11" x14ac:dyDescent="0.25">
      <c r="A2247" s="102">
        <v>2250</v>
      </c>
      <c r="B2247" s="117">
        <v>43865</v>
      </c>
      <c r="C2247" s="104" t="s">
        <v>4623</v>
      </c>
      <c r="D2247" s="118" t="s">
        <v>4624</v>
      </c>
      <c r="E2247" s="106" t="s">
        <v>995</v>
      </c>
      <c r="F2247" s="107" t="s">
        <v>996</v>
      </c>
      <c r="G2247" s="106"/>
      <c r="H2247" s="106"/>
      <c r="I2247" s="108">
        <v>44078</v>
      </c>
      <c r="J2247" s="102">
        <v>1000</v>
      </c>
      <c r="K2247" s="109" t="s">
        <v>4800</v>
      </c>
    </row>
    <row r="2248" spans="1:11" x14ac:dyDescent="0.25">
      <c r="A2248" s="102">
        <v>2251</v>
      </c>
      <c r="B2248" s="117">
        <v>43865</v>
      </c>
      <c r="C2248" s="104" t="s">
        <v>4623</v>
      </c>
      <c r="D2248" s="118" t="s">
        <v>4624</v>
      </c>
      <c r="E2248" s="106" t="s">
        <v>987</v>
      </c>
      <c r="F2248" s="107" t="s">
        <v>988</v>
      </c>
      <c r="G2248" s="106"/>
      <c r="H2248" s="106"/>
      <c r="I2248" s="108">
        <v>44050</v>
      </c>
      <c r="J2248" s="102">
        <v>315</v>
      </c>
      <c r="K2248" s="109" t="s">
        <v>4801</v>
      </c>
    </row>
    <row r="2249" spans="1:11" x14ac:dyDescent="0.25">
      <c r="A2249" s="102">
        <v>2252</v>
      </c>
      <c r="B2249" s="117">
        <v>43860</v>
      </c>
      <c r="C2249" s="104" t="s">
        <v>4707</v>
      </c>
      <c r="D2249" s="118" t="s">
        <v>4708</v>
      </c>
      <c r="E2249" s="106" t="s">
        <v>1003</v>
      </c>
      <c r="F2249" s="107" t="s">
        <v>1004</v>
      </c>
      <c r="G2249" s="106"/>
      <c r="H2249" s="106"/>
      <c r="I2249" s="108">
        <v>44227</v>
      </c>
      <c r="J2249" s="102">
        <v>850</v>
      </c>
      <c r="K2249" s="109" t="s">
        <v>4799</v>
      </c>
    </row>
    <row r="2250" spans="1:11" x14ac:dyDescent="0.25">
      <c r="A2250" s="102">
        <v>2253</v>
      </c>
      <c r="B2250" s="117">
        <v>43860</v>
      </c>
      <c r="C2250" s="104" t="s">
        <v>4707</v>
      </c>
      <c r="D2250" s="118" t="s">
        <v>4708</v>
      </c>
      <c r="E2250" s="106" t="s">
        <v>999</v>
      </c>
      <c r="F2250" s="107" t="s">
        <v>1000</v>
      </c>
      <c r="G2250" s="106"/>
      <c r="H2250" s="106"/>
      <c r="I2250" s="108">
        <v>44227</v>
      </c>
      <c r="J2250" s="102">
        <v>250</v>
      </c>
      <c r="K2250" s="109" t="s">
        <v>4799</v>
      </c>
    </row>
    <row r="2251" spans="1:11" x14ac:dyDescent="0.25">
      <c r="A2251" s="102">
        <v>2254</v>
      </c>
      <c r="B2251" s="117">
        <v>43860</v>
      </c>
      <c r="C2251" s="104" t="s">
        <v>4707</v>
      </c>
      <c r="D2251" s="118" t="s">
        <v>4708</v>
      </c>
      <c r="E2251" s="106" t="s">
        <v>1001</v>
      </c>
      <c r="F2251" s="107" t="s">
        <v>1002</v>
      </c>
      <c r="G2251" s="106"/>
      <c r="H2251" s="106"/>
      <c r="I2251" s="108">
        <v>44227</v>
      </c>
      <c r="J2251" s="102">
        <v>200</v>
      </c>
      <c r="K2251" s="109" t="s">
        <v>4720</v>
      </c>
    </row>
    <row r="2252" spans="1:11" x14ac:dyDescent="0.25">
      <c r="A2252" s="102">
        <v>2255</v>
      </c>
      <c r="B2252" s="117">
        <v>43859</v>
      </c>
      <c r="C2252" s="104" t="s">
        <v>4874</v>
      </c>
      <c r="D2252" s="118" t="s">
        <v>4875</v>
      </c>
      <c r="E2252" s="106" t="s">
        <v>709</v>
      </c>
      <c r="F2252" s="107" t="s">
        <v>710</v>
      </c>
      <c r="G2252" s="106"/>
      <c r="H2252" s="106"/>
      <c r="I2252" s="108">
        <v>43870</v>
      </c>
      <c r="J2252" s="102">
        <v>1215</v>
      </c>
      <c r="K2252" s="109" t="s">
        <v>4876</v>
      </c>
    </row>
    <row r="2253" spans="1:11" x14ac:dyDescent="0.25">
      <c r="A2253" s="102">
        <v>2256</v>
      </c>
      <c r="B2253" s="117">
        <v>43859</v>
      </c>
      <c r="C2253" s="104" t="s">
        <v>4874</v>
      </c>
      <c r="D2253" s="118" t="s">
        <v>4875</v>
      </c>
      <c r="E2253" s="106" t="s">
        <v>563</v>
      </c>
      <c r="F2253" s="107" t="s">
        <v>564</v>
      </c>
      <c r="G2253" s="106"/>
      <c r="H2253" s="106"/>
      <c r="I2253" s="108">
        <v>43870</v>
      </c>
      <c r="J2253" s="102">
        <v>225</v>
      </c>
      <c r="K2253" s="109" t="s">
        <v>4877</v>
      </c>
    </row>
    <row r="2254" spans="1:11" x14ac:dyDescent="0.25">
      <c r="A2254" s="102">
        <v>2257</v>
      </c>
      <c r="B2254" s="117">
        <v>43837</v>
      </c>
      <c r="C2254" s="104" t="s">
        <v>4878</v>
      </c>
      <c r="D2254" s="118" t="s">
        <v>4879</v>
      </c>
      <c r="E2254" s="106" t="s">
        <v>1789</v>
      </c>
      <c r="F2254" s="107" t="s">
        <v>1790</v>
      </c>
      <c r="G2254" s="106"/>
      <c r="H2254" s="106"/>
      <c r="I2254" s="108">
        <v>44742</v>
      </c>
      <c r="J2254" s="102">
        <v>48</v>
      </c>
      <c r="K2254" s="109" t="s">
        <v>4880</v>
      </c>
    </row>
    <row r="2255" spans="1:11" x14ac:dyDescent="0.25">
      <c r="A2255" s="102">
        <v>2258</v>
      </c>
      <c r="B2255" s="117">
        <v>43837</v>
      </c>
      <c r="C2255" s="104" t="s">
        <v>4878</v>
      </c>
      <c r="D2255" s="118" t="s">
        <v>4879</v>
      </c>
      <c r="E2255" s="106" t="s">
        <v>1801</v>
      </c>
      <c r="F2255" s="107" t="s">
        <v>1802</v>
      </c>
      <c r="G2255" s="106"/>
      <c r="H2255" s="106"/>
      <c r="I2255" s="108">
        <v>44742</v>
      </c>
      <c r="J2255" s="102">
        <v>48</v>
      </c>
      <c r="K2255" s="109" t="s">
        <v>4881</v>
      </c>
    </row>
    <row r="2256" spans="1:11" x14ac:dyDescent="0.25">
      <c r="A2256" s="102">
        <v>2259</v>
      </c>
      <c r="B2256" s="117">
        <v>43837</v>
      </c>
      <c r="C2256" s="104" t="s">
        <v>4878</v>
      </c>
      <c r="D2256" s="118" t="s">
        <v>4879</v>
      </c>
      <c r="E2256" s="106" t="s">
        <v>1789</v>
      </c>
      <c r="F2256" s="107" t="s">
        <v>1790</v>
      </c>
      <c r="G2256" s="106"/>
      <c r="H2256" s="106"/>
      <c r="I2256" s="108">
        <v>44742</v>
      </c>
      <c r="J2256" s="102">
        <v>24</v>
      </c>
      <c r="K2256" s="109" t="s">
        <v>4880</v>
      </c>
    </row>
    <row r="2257" spans="1:11" x14ac:dyDescent="0.25">
      <c r="A2257" s="102">
        <v>2260</v>
      </c>
      <c r="B2257" s="117">
        <v>43837</v>
      </c>
      <c r="C2257" s="104" t="s">
        <v>4878</v>
      </c>
      <c r="D2257" s="118" t="s">
        <v>4879</v>
      </c>
      <c r="E2257" s="106" t="s">
        <v>1805</v>
      </c>
      <c r="F2257" s="107" t="s">
        <v>1806</v>
      </c>
      <c r="G2257" s="106"/>
      <c r="H2257" s="106"/>
      <c r="I2257" s="108">
        <v>44742</v>
      </c>
      <c r="J2257" s="102">
        <v>24</v>
      </c>
      <c r="K2257" s="109" t="s">
        <v>4882</v>
      </c>
    </row>
    <row r="2258" spans="1:11" x14ac:dyDescent="0.25">
      <c r="A2258" s="102">
        <v>2261</v>
      </c>
      <c r="B2258" s="117">
        <v>43837</v>
      </c>
      <c r="C2258" s="104" t="s">
        <v>4878</v>
      </c>
      <c r="D2258" s="118" t="s">
        <v>4879</v>
      </c>
      <c r="E2258" s="106" t="s">
        <v>1783</v>
      </c>
      <c r="F2258" s="107" t="s">
        <v>1784</v>
      </c>
      <c r="G2258" s="106"/>
      <c r="H2258" s="106"/>
      <c r="I2258" s="108">
        <v>44742</v>
      </c>
      <c r="J2258" s="102">
        <v>12</v>
      </c>
      <c r="K2258" s="109" t="s">
        <v>4883</v>
      </c>
    </row>
    <row r="2259" spans="1:11" x14ac:dyDescent="0.25">
      <c r="A2259" s="102">
        <v>2262</v>
      </c>
      <c r="B2259" s="117">
        <v>43837</v>
      </c>
      <c r="C2259" s="104" t="s">
        <v>4878</v>
      </c>
      <c r="D2259" s="118" t="s">
        <v>4879</v>
      </c>
      <c r="E2259" s="106" t="s">
        <v>1955</v>
      </c>
      <c r="F2259" s="107" t="s">
        <v>1956</v>
      </c>
      <c r="G2259" s="106"/>
      <c r="H2259" s="106"/>
      <c r="I2259" s="108">
        <v>44742</v>
      </c>
      <c r="J2259" s="102">
        <v>24</v>
      </c>
      <c r="K2259" s="109" t="s">
        <v>4884</v>
      </c>
    </row>
    <row r="2260" spans="1:11" x14ac:dyDescent="0.25">
      <c r="A2260" s="102">
        <v>2263</v>
      </c>
      <c r="B2260" s="117">
        <v>43837</v>
      </c>
      <c r="C2260" s="104" t="s">
        <v>4878</v>
      </c>
      <c r="D2260" s="118" t="s">
        <v>4879</v>
      </c>
      <c r="E2260" s="106" t="s">
        <v>2091</v>
      </c>
      <c r="F2260" s="107" t="s">
        <v>2092</v>
      </c>
      <c r="G2260" s="106"/>
      <c r="H2260" s="106"/>
      <c r="I2260" s="108">
        <v>44742</v>
      </c>
      <c r="J2260" s="102">
        <v>48</v>
      </c>
      <c r="K2260" s="109" t="s">
        <v>4885</v>
      </c>
    </row>
    <row r="2261" spans="1:11" x14ac:dyDescent="0.25">
      <c r="A2261" s="102">
        <v>2264</v>
      </c>
      <c r="B2261" s="117">
        <v>43837</v>
      </c>
      <c r="C2261" s="104" t="s">
        <v>4878</v>
      </c>
      <c r="D2261" s="118" t="s">
        <v>4879</v>
      </c>
      <c r="E2261" s="106" t="s">
        <v>1967</v>
      </c>
      <c r="F2261" s="107" t="s">
        <v>1968</v>
      </c>
      <c r="G2261" s="106"/>
      <c r="H2261" s="106"/>
      <c r="I2261" s="108">
        <v>44742</v>
      </c>
      <c r="J2261" s="102">
        <v>36</v>
      </c>
      <c r="K2261" s="109" t="s">
        <v>4886</v>
      </c>
    </row>
    <row r="2262" spans="1:11" x14ac:dyDescent="0.25">
      <c r="A2262" s="102">
        <v>2265</v>
      </c>
      <c r="B2262" s="117">
        <v>43837</v>
      </c>
      <c r="C2262" s="104" t="s">
        <v>4878</v>
      </c>
      <c r="D2262" s="118" t="s">
        <v>4879</v>
      </c>
      <c r="E2262" s="106" t="s">
        <v>1682</v>
      </c>
      <c r="F2262" s="107" t="s">
        <v>1683</v>
      </c>
      <c r="G2262" s="106"/>
      <c r="H2262" s="106"/>
      <c r="I2262" s="108">
        <v>44742</v>
      </c>
      <c r="J2262" s="102">
        <v>1</v>
      </c>
      <c r="K2262" s="109" t="s">
        <v>4887</v>
      </c>
    </row>
    <row r="2263" spans="1:11" x14ac:dyDescent="0.25">
      <c r="A2263" s="102">
        <v>2266</v>
      </c>
      <c r="B2263" s="117">
        <v>43837</v>
      </c>
      <c r="C2263" s="104" t="s">
        <v>4878</v>
      </c>
      <c r="D2263" s="118" t="s">
        <v>4879</v>
      </c>
      <c r="E2263" s="106" t="s">
        <v>1797</v>
      </c>
      <c r="F2263" s="107" t="s">
        <v>1798</v>
      </c>
      <c r="G2263" s="106"/>
      <c r="H2263" s="106"/>
      <c r="I2263" s="108">
        <v>44742</v>
      </c>
      <c r="J2263" s="102">
        <v>6</v>
      </c>
      <c r="K2263" s="109" t="s">
        <v>4888</v>
      </c>
    </row>
    <row r="2264" spans="1:11" x14ac:dyDescent="0.25">
      <c r="A2264" s="102">
        <v>2267</v>
      </c>
      <c r="B2264" s="117">
        <v>43837</v>
      </c>
      <c r="C2264" s="104" t="s">
        <v>4878</v>
      </c>
      <c r="D2264" s="118" t="s">
        <v>4879</v>
      </c>
      <c r="E2264" s="106" t="s">
        <v>1955</v>
      </c>
      <c r="F2264" s="107" t="s">
        <v>1956</v>
      </c>
      <c r="G2264" s="106"/>
      <c r="H2264" s="106"/>
      <c r="I2264" s="108">
        <v>44742</v>
      </c>
      <c r="J2264" s="102">
        <v>24</v>
      </c>
      <c r="K2264" s="109" t="s">
        <v>4884</v>
      </c>
    </row>
    <row r="2265" spans="1:11" x14ac:dyDescent="0.25">
      <c r="A2265" s="102">
        <v>2268</v>
      </c>
      <c r="B2265" s="117">
        <v>43837</v>
      </c>
      <c r="C2265" s="104" t="s">
        <v>4878</v>
      </c>
      <c r="D2265" s="118" t="s">
        <v>4879</v>
      </c>
      <c r="E2265" s="106" t="s">
        <v>1985</v>
      </c>
      <c r="F2265" s="107" t="s">
        <v>1986</v>
      </c>
      <c r="G2265" s="106"/>
      <c r="H2265" s="106"/>
      <c r="I2265" s="108">
        <v>44742</v>
      </c>
      <c r="J2265" s="102">
        <v>3</v>
      </c>
      <c r="K2265" s="109" t="s">
        <v>4889</v>
      </c>
    </row>
    <row r="2266" spans="1:11" x14ac:dyDescent="0.25">
      <c r="A2266" s="102">
        <v>2269</v>
      </c>
      <c r="B2266" s="117">
        <v>43837</v>
      </c>
      <c r="C2266" s="104" t="s">
        <v>4878</v>
      </c>
      <c r="D2266" s="118" t="s">
        <v>4879</v>
      </c>
      <c r="E2266" s="106" t="s">
        <v>1909</v>
      </c>
      <c r="F2266" s="107" t="s">
        <v>1910</v>
      </c>
      <c r="G2266" s="106"/>
      <c r="H2266" s="106"/>
      <c r="I2266" s="108">
        <v>44742</v>
      </c>
      <c r="J2266" s="102">
        <v>1</v>
      </c>
      <c r="K2266" s="109" t="s">
        <v>4890</v>
      </c>
    </row>
    <row r="2267" spans="1:11" x14ac:dyDescent="0.25">
      <c r="A2267" s="102">
        <v>2270</v>
      </c>
      <c r="B2267" s="117">
        <v>43837</v>
      </c>
      <c r="C2267" s="104" t="s">
        <v>4878</v>
      </c>
      <c r="D2267" s="118" t="s">
        <v>4879</v>
      </c>
      <c r="E2267" s="106" t="s">
        <v>1807</v>
      </c>
      <c r="F2267" s="107" t="s">
        <v>1808</v>
      </c>
      <c r="G2267" s="106"/>
      <c r="H2267" s="106"/>
      <c r="I2267" s="108">
        <v>44742</v>
      </c>
      <c r="J2267" s="102">
        <v>12</v>
      </c>
      <c r="K2267" s="109" t="s">
        <v>4891</v>
      </c>
    </row>
    <row r="2268" spans="1:11" x14ac:dyDescent="0.25">
      <c r="A2268" s="102">
        <v>2271</v>
      </c>
      <c r="B2268" s="117">
        <v>43837</v>
      </c>
      <c r="C2268" s="104" t="s">
        <v>4878</v>
      </c>
      <c r="D2268" s="118" t="s">
        <v>4879</v>
      </c>
      <c r="E2268" s="106" t="s">
        <v>1764</v>
      </c>
      <c r="F2268" s="107" t="s">
        <v>1765</v>
      </c>
      <c r="G2268" s="106"/>
      <c r="H2268" s="106"/>
      <c r="I2268" s="108">
        <v>44742</v>
      </c>
      <c r="J2268" s="102">
        <v>5</v>
      </c>
      <c r="K2268" s="109" t="s">
        <v>4892</v>
      </c>
    </row>
    <row r="2269" spans="1:11" x14ac:dyDescent="0.25">
      <c r="A2269" s="102">
        <v>2272</v>
      </c>
      <c r="B2269" s="117">
        <v>43837</v>
      </c>
      <c r="C2269" s="104" t="s">
        <v>4878</v>
      </c>
      <c r="D2269" s="118" t="s">
        <v>4879</v>
      </c>
      <c r="E2269" s="106" t="s">
        <v>2167</v>
      </c>
      <c r="F2269" s="107" t="s">
        <v>2168</v>
      </c>
      <c r="G2269" s="106"/>
      <c r="H2269" s="106"/>
      <c r="I2269" s="108">
        <v>44742</v>
      </c>
      <c r="J2269" s="102">
        <v>3</v>
      </c>
      <c r="K2269" s="109" t="s">
        <v>4891</v>
      </c>
    </row>
    <row r="2270" spans="1:11" x14ac:dyDescent="0.25">
      <c r="A2270" s="102">
        <v>2273</v>
      </c>
      <c r="B2270" s="117">
        <v>43837</v>
      </c>
      <c r="C2270" s="104" t="s">
        <v>4878</v>
      </c>
      <c r="D2270" s="118" t="s">
        <v>4879</v>
      </c>
      <c r="E2270" s="106" t="s">
        <v>2203</v>
      </c>
      <c r="F2270" s="107" t="s">
        <v>2204</v>
      </c>
      <c r="G2270" s="106"/>
      <c r="H2270" s="106"/>
      <c r="I2270" s="108">
        <v>44742</v>
      </c>
      <c r="J2270" s="102">
        <v>24</v>
      </c>
      <c r="K2270" s="109" t="s">
        <v>4893</v>
      </c>
    </row>
    <row r="2271" spans="1:11" x14ac:dyDescent="0.25">
      <c r="A2271" s="102">
        <v>2274</v>
      </c>
      <c r="B2271" s="117">
        <v>43837</v>
      </c>
      <c r="C2271" s="104" t="s">
        <v>4878</v>
      </c>
      <c r="D2271" s="118" t="s">
        <v>4879</v>
      </c>
      <c r="E2271" s="106" t="s">
        <v>1827</v>
      </c>
      <c r="F2271" s="107" t="s">
        <v>1828</v>
      </c>
      <c r="G2271" s="106"/>
      <c r="H2271" s="106"/>
      <c r="I2271" s="108">
        <v>44742</v>
      </c>
      <c r="J2271" s="102">
        <v>1</v>
      </c>
      <c r="K2271" s="109" t="s">
        <v>4887</v>
      </c>
    </row>
    <row r="2272" spans="1:11" x14ac:dyDescent="0.25">
      <c r="A2272" s="102">
        <v>2275</v>
      </c>
      <c r="B2272" s="117">
        <v>43837</v>
      </c>
      <c r="C2272" s="104" t="s">
        <v>4878</v>
      </c>
      <c r="D2272" s="118" t="s">
        <v>4879</v>
      </c>
      <c r="E2272" s="106" t="s">
        <v>1961</v>
      </c>
      <c r="F2272" s="107" t="s">
        <v>1962</v>
      </c>
      <c r="G2272" s="106"/>
      <c r="H2272" s="106"/>
      <c r="I2272" s="108">
        <v>44742</v>
      </c>
      <c r="J2272" s="102">
        <v>3</v>
      </c>
      <c r="K2272" s="109" t="s">
        <v>4894</v>
      </c>
    </row>
    <row r="2273" spans="1:11" x14ac:dyDescent="0.25">
      <c r="A2273" s="102">
        <v>2276</v>
      </c>
      <c r="B2273" s="117">
        <v>43837</v>
      </c>
      <c r="C2273" s="104" t="s">
        <v>4878</v>
      </c>
      <c r="D2273" s="118" t="s">
        <v>4879</v>
      </c>
      <c r="E2273" s="106" t="s">
        <v>1961</v>
      </c>
      <c r="F2273" s="107" t="s">
        <v>1962</v>
      </c>
      <c r="G2273" s="106"/>
      <c r="H2273" s="106"/>
      <c r="I2273" s="108">
        <v>44742</v>
      </c>
      <c r="J2273" s="102">
        <v>48</v>
      </c>
      <c r="K2273" s="109" t="s">
        <v>4894</v>
      </c>
    </row>
    <row r="2274" spans="1:11" x14ac:dyDescent="0.25">
      <c r="A2274" s="102">
        <v>2277</v>
      </c>
      <c r="B2274" s="117">
        <v>43837</v>
      </c>
      <c r="C2274" s="104" t="s">
        <v>4878</v>
      </c>
      <c r="D2274" s="118" t="s">
        <v>4879</v>
      </c>
      <c r="E2274" s="106" t="s">
        <v>1899</v>
      </c>
      <c r="F2274" s="107" t="s">
        <v>1900</v>
      </c>
      <c r="G2274" s="106"/>
      <c r="H2274" s="106"/>
      <c r="I2274" s="108">
        <v>44742</v>
      </c>
      <c r="J2274" s="102">
        <v>30</v>
      </c>
      <c r="K2274" s="109" t="s">
        <v>4895</v>
      </c>
    </row>
    <row r="2275" spans="1:11" x14ac:dyDescent="0.25">
      <c r="A2275" s="102">
        <v>2278</v>
      </c>
      <c r="B2275" s="117">
        <v>43837</v>
      </c>
      <c r="C2275" s="104" t="s">
        <v>4878</v>
      </c>
      <c r="D2275" s="118" t="s">
        <v>4879</v>
      </c>
      <c r="E2275" s="106" t="s">
        <v>1744</v>
      </c>
      <c r="F2275" s="107" t="s">
        <v>1745</v>
      </c>
      <c r="G2275" s="106"/>
      <c r="H2275" s="106"/>
      <c r="I2275" s="108">
        <v>44742</v>
      </c>
      <c r="J2275" s="102">
        <v>10</v>
      </c>
      <c r="K2275" s="109" t="s">
        <v>4886</v>
      </c>
    </row>
    <row r="2276" spans="1:11" x14ac:dyDescent="0.25">
      <c r="A2276" s="102">
        <v>2279</v>
      </c>
      <c r="B2276" s="117">
        <v>43837</v>
      </c>
      <c r="C2276" s="104" t="s">
        <v>4878</v>
      </c>
      <c r="D2276" s="118" t="s">
        <v>4879</v>
      </c>
      <c r="E2276" s="106" t="s">
        <v>1762</v>
      </c>
      <c r="F2276" s="107" t="s">
        <v>1763</v>
      </c>
      <c r="G2276" s="106"/>
      <c r="H2276" s="106"/>
      <c r="I2276" s="108">
        <v>44742</v>
      </c>
      <c r="J2276" s="102">
        <v>2</v>
      </c>
      <c r="K2276" s="109" t="s">
        <v>4896</v>
      </c>
    </row>
    <row r="2277" spans="1:11" x14ac:dyDescent="0.25">
      <c r="A2277" s="102">
        <v>2280</v>
      </c>
      <c r="B2277" s="117">
        <v>43837</v>
      </c>
      <c r="C2277" s="104" t="s">
        <v>4878</v>
      </c>
      <c r="D2277" s="118" t="s">
        <v>4879</v>
      </c>
      <c r="E2277" s="106" t="s">
        <v>1764</v>
      </c>
      <c r="F2277" s="107" t="s">
        <v>1765</v>
      </c>
      <c r="G2277" s="106"/>
      <c r="H2277" s="106"/>
      <c r="I2277" s="108">
        <v>44742</v>
      </c>
      <c r="J2277" s="102">
        <v>11</v>
      </c>
      <c r="K2277" s="109" t="s">
        <v>4892</v>
      </c>
    </row>
    <row r="2278" spans="1:11" x14ac:dyDescent="0.25">
      <c r="A2278" s="102">
        <v>2281</v>
      </c>
      <c r="B2278" s="117">
        <v>43837</v>
      </c>
      <c r="C2278" s="104" t="s">
        <v>4878</v>
      </c>
      <c r="D2278" s="118" t="s">
        <v>4879</v>
      </c>
      <c r="E2278" s="106" t="s">
        <v>2057</v>
      </c>
      <c r="F2278" s="107" t="s">
        <v>2058</v>
      </c>
      <c r="G2278" s="106"/>
      <c r="H2278" s="106"/>
      <c r="I2278" s="108">
        <v>44742</v>
      </c>
      <c r="J2278" s="102">
        <v>6</v>
      </c>
      <c r="K2278" s="109" t="s">
        <v>4897</v>
      </c>
    </row>
    <row r="2279" spans="1:11" x14ac:dyDescent="0.25">
      <c r="A2279" s="102">
        <v>2282</v>
      </c>
      <c r="B2279" s="117">
        <v>43837</v>
      </c>
      <c r="C2279" s="104" t="s">
        <v>4878</v>
      </c>
      <c r="D2279" s="118" t="s">
        <v>4879</v>
      </c>
      <c r="E2279" s="106" t="s">
        <v>1773</v>
      </c>
      <c r="F2279" s="107" t="s">
        <v>1774</v>
      </c>
      <c r="G2279" s="106"/>
      <c r="H2279" s="106"/>
      <c r="I2279" s="108">
        <v>44742</v>
      </c>
      <c r="J2279" s="102">
        <v>10</v>
      </c>
      <c r="K2279" s="109" t="s">
        <v>4886</v>
      </c>
    </row>
    <row r="2280" spans="1:11" x14ac:dyDescent="0.25">
      <c r="A2280" s="102">
        <v>2283</v>
      </c>
      <c r="B2280" s="117">
        <v>43837</v>
      </c>
      <c r="C2280" s="104" t="s">
        <v>4878</v>
      </c>
      <c r="D2280" s="118" t="s">
        <v>4879</v>
      </c>
      <c r="E2280" s="106" t="s">
        <v>2125</v>
      </c>
      <c r="F2280" s="107" t="s">
        <v>2126</v>
      </c>
      <c r="G2280" s="106"/>
      <c r="H2280" s="106"/>
      <c r="I2280" s="108">
        <v>44742</v>
      </c>
      <c r="J2280" s="102">
        <v>40</v>
      </c>
      <c r="K2280" s="109" t="s">
        <v>4898</v>
      </c>
    </row>
    <row r="2281" spans="1:11" x14ac:dyDescent="0.25">
      <c r="A2281" s="102">
        <v>2284</v>
      </c>
      <c r="B2281" s="117">
        <v>43837</v>
      </c>
      <c r="C2281" s="104" t="s">
        <v>4878</v>
      </c>
      <c r="D2281" s="118" t="s">
        <v>4879</v>
      </c>
      <c r="E2281" s="106" t="s">
        <v>2073</v>
      </c>
      <c r="F2281" s="107" t="s">
        <v>2074</v>
      </c>
      <c r="G2281" s="106"/>
      <c r="H2281" s="106"/>
      <c r="I2281" s="108">
        <v>44742</v>
      </c>
      <c r="J2281" s="102">
        <v>2</v>
      </c>
      <c r="K2281" s="109" t="s">
        <v>4745</v>
      </c>
    </row>
    <row r="2282" spans="1:11" x14ac:dyDescent="0.25">
      <c r="A2282" s="102">
        <v>2285</v>
      </c>
      <c r="B2282" s="117">
        <v>43837</v>
      </c>
      <c r="C2282" s="104" t="s">
        <v>4878</v>
      </c>
      <c r="D2282" s="118" t="s">
        <v>4879</v>
      </c>
      <c r="E2282" s="106" t="s">
        <v>1750</v>
      </c>
      <c r="F2282" s="107" t="s">
        <v>4899</v>
      </c>
      <c r="G2282" s="106"/>
      <c r="H2282" s="106"/>
      <c r="I2282" s="108">
        <v>44742</v>
      </c>
      <c r="J2282" s="102">
        <v>3</v>
      </c>
      <c r="K2282" s="109" t="s">
        <v>4900</v>
      </c>
    </row>
    <row r="2283" spans="1:11" x14ac:dyDescent="0.25">
      <c r="A2283" s="102">
        <v>2286</v>
      </c>
      <c r="B2283" s="117">
        <v>43837</v>
      </c>
      <c r="C2283" s="104" t="s">
        <v>4878</v>
      </c>
      <c r="D2283" s="118" t="s">
        <v>4879</v>
      </c>
      <c r="E2283" s="106" t="s">
        <v>1787</v>
      </c>
      <c r="F2283" s="107" t="s">
        <v>1788</v>
      </c>
      <c r="G2283" s="106"/>
      <c r="H2283" s="106"/>
      <c r="I2283" s="108">
        <v>44742</v>
      </c>
      <c r="J2283" s="102">
        <v>24</v>
      </c>
      <c r="K2283" s="109" t="s">
        <v>4901</v>
      </c>
    </row>
    <row r="2284" spans="1:11" x14ac:dyDescent="0.25">
      <c r="A2284" s="102">
        <v>2287</v>
      </c>
      <c r="B2284" s="117">
        <v>43837</v>
      </c>
      <c r="C2284" s="104" t="s">
        <v>4878</v>
      </c>
      <c r="D2284" s="118" t="s">
        <v>4879</v>
      </c>
      <c r="E2284" s="106" t="s">
        <v>1789</v>
      </c>
      <c r="F2284" s="107" t="s">
        <v>1790</v>
      </c>
      <c r="G2284" s="106"/>
      <c r="H2284" s="106"/>
      <c r="I2284" s="108">
        <v>44742</v>
      </c>
      <c r="J2284" s="102">
        <v>24</v>
      </c>
      <c r="K2284" s="109" t="s">
        <v>4902</v>
      </c>
    </row>
    <row r="2285" spans="1:11" x14ac:dyDescent="0.25">
      <c r="A2285" s="102">
        <v>2288</v>
      </c>
      <c r="B2285" s="117">
        <v>43837</v>
      </c>
      <c r="C2285" s="104" t="s">
        <v>4878</v>
      </c>
      <c r="D2285" s="118" t="s">
        <v>4879</v>
      </c>
      <c r="E2285" s="106" t="s">
        <v>1859</v>
      </c>
      <c r="F2285" s="107" t="s">
        <v>1860</v>
      </c>
      <c r="G2285" s="106"/>
      <c r="H2285" s="106"/>
      <c r="I2285" s="108">
        <v>44742</v>
      </c>
      <c r="J2285" s="102">
        <v>12</v>
      </c>
      <c r="K2285" s="109" t="s">
        <v>4903</v>
      </c>
    </row>
    <row r="2286" spans="1:11" x14ac:dyDescent="0.25">
      <c r="A2286" s="102">
        <v>2289</v>
      </c>
      <c r="B2286" s="117">
        <v>43837</v>
      </c>
      <c r="C2286" s="104" t="s">
        <v>4878</v>
      </c>
      <c r="D2286" s="118" t="s">
        <v>4879</v>
      </c>
      <c r="E2286" s="106" t="s">
        <v>2073</v>
      </c>
      <c r="F2286" s="107" t="s">
        <v>2074</v>
      </c>
      <c r="G2286" s="106"/>
      <c r="H2286" s="106"/>
      <c r="I2286" s="108">
        <v>44742</v>
      </c>
      <c r="J2286" s="102">
        <v>10</v>
      </c>
      <c r="K2286" s="109" t="s">
        <v>4745</v>
      </c>
    </row>
    <row r="2287" spans="1:11" x14ac:dyDescent="0.25">
      <c r="A2287" s="102">
        <v>2290</v>
      </c>
      <c r="B2287" s="117">
        <v>43837</v>
      </c>
      <c r="C2287" s="104" t="s">
        <v>4878</v>
      </c>
      <c r="D2287" s="118" t="s">
        <v>4879</v>
      </c>
      <c r="E2287" s="106" t="s">
        <v>2203</v>
      </c>
      <c r="F2287" s="107" t="s">
        <v>2204</v>
      </c>
      <c r="G2287" s="106"/>
      <c r="H2287" s="106"/>
      <c r="I2287" s="108">
        <v>44742</v>
      </c>
      <c r="J2287" s="102">
        <v>24</v>
      </c>
      <c r="K2287" s="109" t="s">
        <v>4893</v>
      </c>
    </row>
    <row r="2288" spans="1:11" x14ac:dyDescent="0.25">
      <c r="A2288" s="102">
        <v>2291</v>
      </c>
      <c r="B2288" s="117">
        <v>43837</v>
      </c>
      <c r="C2288" s="104" t="s">
        <v>4878</v>
      </c>
      <c r="D2288" s="118" t="s">
        <v>4879</v>
      </c>
      <c r="E2288" s="106" t="s">
        <v>1783</v>
      </c>
      <c r="F2288" s="107" t="s">
        <v>1784</v>
      </c>
      <c r="G2288" s="106"/>
      <c r="H2288" s="106"/>
      <c r="I2288" s="108">
        <v>44742</v>
      </c>
      <c r="J2288" s="102">
        <v>24</v>
      </c>
      <c r="K2288" s="109" t="s">
        <v>4883</v>
      </c>
    </row>
    <row r="2289" spans="1:11" x14ac:dyDescent="0.25">
      <c r="A2289" s="102">
        <v>2292</v>
      </c>
      <c r="B2289" s="117">
        <v>43837</v>
      </c>
      <c r="C2289" s="104" t="s">
        <v>4878</v>
      </c>
      <c r="D2289" s="118" t="s">
        <v>4879</v>
      </c>
      <c r="E2289" s="106" t="s">
        <v>1678</v>
      </c>
      <c r="F2289" s="107" t="s">
        <v>1679</v>
      </c>
      <c r="G2289" s="106"/>
      <c r="H2289" s="106"/>
      <c r="I2289" s="108">
        <v>44742</v>
      </c>
      <c r="J2289" s="102">
        <v>24</v>
      </c>
      <c r="K2289" s="109" t="s">
        <v>4904</v>
      </c>
    </row>
    <row r="2290" spans="1:11" x14ac:dyDescent="0.25">
      <c r="A2290" s="102">
        <v>2293</v>
      </c>
      <c r="B2290" s="117">
        <v>43837</v>
      </c>
      <c r="C2290" s="104" t="s">
        <v>4878</v>
      </c>
      <c r="D2290" s="118" t="s">
        <v>4879</v>
      </c>
      <c r="E2290" s="106" t="s">
        <v>1861</v>
      </c>
      <c r="F2290" s="107" t="s">
        <v>1862</v>
      </c>
      <c r="G2290" s="106"/>
      <c r="H2290" s="106"/>
      <c r="I2290" s="108">
        <v>44742</v>
      </c>
      <c r="J2290" s="102">
        <v>48</v>
      </c>
      <c r="K2290" s="109" t="s">
        <v>4881</v>
      </c>
    </row>
    <row r="2291" spans="1:11" x14ac:dyDescent="0.25">
      <c r="A2291" s="102">
        <v>2294</v>
      </c>
      <c r="B2291" s="117">
        <v>43837</v>
      </c>
      <c r="C2291" s="104" t="s">
        <v>4878</v>
      </c>
      <c r="D2291" s="118" t="s">
        <v>4879</v>
      </c>
      <c r="E2291" s="106" t="s">
        <v>1746</v>
      </c>
      <c r="F2291" s="107" t="s">
        <v>1747</v>
      </c>
      <c r="G2291" s="106"/>
      <c r="H2291" s="106"/>
      <c r="I2291" s="108">
        <v>44742</v>
      </c>
      <c r="J2291" s="102">
        <v>2</v>
      </c>
      <c r="K2291" s="109" t="s">
        <v>4905</v>
      </c>
    </row>
    <row r="2292" spans="1:11" x14ac:dyDescent="0.25">
      <c r="A2292" s="102">
        <v>2295</v>
      </c>
      <c r="B2292" s="117">
        <v>43837</v>
      </c>
      <c r="C2292" s="104" t="s">
        <v>4878</v>
      </c>
      <c r="D2292" s="118" t="s">
        <v>4879</v>
      </c>
      <c r="E2292" s="106" t="s">
        <v>1764</v>
      </c>
      <c r="F2292" s="107" t="s">
        <v>1765</v>
      </c>
      <c r="G2292" s="106"/>
      <c r="H2292" s="106"/>
      <c r="I2292" s="108">
        <v>44742</v>
      </c>
      <c r="J2292" s="102">
        <v>4</v>
      </c>
      <c r="K2292" s="109" t="s">
        <v>4892</v>
      </c>
    </row>
    <row r="2293" spans="1:11" x14ac:dyDescent="0.25">
      <c r="A2293" s="102">
        <v>2296</v>
      </c>
      <c r="B2293" s="117">
        <v>43837</v>
      </c>
      <c r="C2293" s="104" t="s">
        <v>4878</v>
      </c>
      <c r="D2293" s="118" t="s">
        <v>4879</v>
      </c>
      <c r="E2293" s="106" t="s">
        <v>1955</v>
      </c>
      <c r="F2293" s="107" t="s">
        <v>1956</v>
      </c>
      <c r="G2293" s="106"/>
      <c r="H2293" s="106"/>
      <c r="I2293" s="108">
        <v>44742</v>
      </c>
      <c r="J2293" s="102">
        <v>24</v>
      </c>
      <c r="K2293" s="109" t="s">
        <v>4884</v>
      </c>
    </row>
    <row r="2294" spans="1:11" x14ac:dyDescent="0.25">
      <c r="A2294" s="102">
        <v>2297</v>
      </c>
      <c r="B2294" s="117">
        <v>43837</v>
      </c>
      <c r="C2294" s="104" t="s">
        <v>4878</v>
      </c>
      <c r="D2294" s="118" t="s">
        <v>4879</v>
      </c>
      <c r="E2294" s="106" t="s">
        <v>1843</v>
      </c>
      <c r="F2294" s="107" t="s">
        <v>1844</v>
      </c>
      <c r="G2294" s="106"/>
      <c r="H2294" s="106"/>
      <c r="I2294" s="108">
        <v>44742</v>
      </c>
      <c r="J2294" s="102">
        <v>24</v>
      </c>
      <c r="K2294" s="109" t="s">
        <v>4906</v>
      </c>
    </row>
    <row r="2295" spans="1:11" x14ac:dyDescent="0.25">
      <c r="A2295" s="102">
        <v>2298</v>
      </c>
      <c r="B2295" s="117">
        <v>43837</v>
      </c>
      <c r="C2295" s="104" t="s">
        <v>4878</v>
      </c>
      <c r="D2295" s="118" t="s">
        <v>4879</v>
      </c>
      <c r="E2295" s="106" t="s">
        <v>1785</v>
      </c>
      <c r="F2295" s="107" t="s">
        <v>1786</v>
      </c>
      <c r="G2295" s="106"/>
      <c r="H2295" s="106"/>
      <c r="I2295" s="108">
        <v>44742</v>
      </c>
      <c r="J2295" s="102">
        <v>24</v>
      </c>
      <c r="K2295" s="109" t="s">
        <v>4907</v>
      </c>
    </row>
    <row r="2296" spans="1:11" x14ac:dyDescent="0.25">
      <c r="A2296" s="102">
        <v>2299</v>
      </c>
      <c r="B2296" s="117">
        <v>43837</v>
      </c>
      <c r="C2296" s="104" t="s">
        <v>4878</v>
      </c>
      <c r="D2296" s="118" t="s">
        <v>4879</v>
      </c>
      <c r="E2296" s="106" t="s">
        <v>1785</v>
      </c>
      <c r="F2296" s="107" t="s">
        <v>1786</v>
      </c>
      <c r="G2296" s="106"/>
      <c r="H2296" s="106"/>
      <c r="I2296" s="108">
        <v>44742</v>
      </c>
      <c r="J2296" s="102">
        <v>72</v>
      </c>
      <c r="K2296" s="109" t="s">
        <v>4907</v>
      </c>
    </row>
    <row r="2297" spans="1:11" x14ac:dyDescent="0.25">
      <c r="A2297" s="102">
        <v>2300</v>
      </c>
      <c r="B2297" s="117">
        <v>43837</v>
      </c>
      <c r="C2297" s="104" t="s">
        <v>4878</v>
      </c>
      <c r="D2297" s="118" t="s">
        <v>4879</v>
      </c>
      <c r="E2297" s="106" t="s">
        <v>2091</v>
      </c>
      <c r="F2297" s="107" t="s">
        <v>2092</v>
      </c>
      <c r="G2297" s="106"/>
      <c r="H2297" s="106"/>
      <c r="I2297" s="108">
        <v>44742</v>
      </c>
      <c r="J2297" s="102">
        <v>96</v>
      </c>
      <c r="K2297" s="109" t="s">
        <v>4885</v>
      </c>
    </row>
    <row r="2298" spans="1:11" x14ac:dyDescent="0.25">
      <c r="A2298" s="102">
        <v>2301</v>
      </c>
      <c r="B2298" s="117">
        <v>43837</v>
      </c>
      <c r="C2298" s="104" t="s">
        <v>4878</v>
      </c>
      <c r="D2298" s="118" t="s">
        <v>4879</v>
      </c>
      <c r="E2298" s="106" t="s">
        <v>1955</v>
      </c>
      <c r="F2298" s="107" t="s">
        <v>1956</v>
      </c>
      <c r="G2298" s="106"/>
      <c r="H2298" s="106"/>
      <c r="I2298" s="108">
        <v>44742</v>
      </c>
      <c r="J2298" s="102">
        <v>24</v>
      </c>
      <c r="K2298" s="109" t="s">
        <v>4884</v>
      </c>
    </row>
    <row r="2299" spans="1:11" x14ac:dyDescent="0.25">
      <c r="A2299" s="102">
        <v>2302</v>
      </c>
      <c r="B2299" s="117">
        <v>43837</v>
      </c>
      <c r="C2299" s="104" t="s">
        <v>4878</v>
      </c>
      <c r="D2299" s="118" t="s">
        <v>4879</v>
      </c>
      <c r="E2299" s="106" t="s">
        <v>1861</v>
      </c>
      <c r="F2299" s="107" t="s">
        <v>1862</v>
      </c>
      <c r="G2299" s="106"/>
      <c r="H2299" s="106"/>
      <c r="I2299" s="108">
        <v>44742</v>
      </c>
      <c r="J2299" s="102">
        <v>12</v>
      </c>
      <c r="K2299" s="109" t="s">
        <v>4881</v>
      </c>
    </row>
    <row r="2300" spans="1:11" x14ac:dyDescent="0.25">
      <c r="A2300" s="102">
        <v>2303</v>
      </c>
      <c r="B2300" s="117">
        <v>43837</v>
      </c>
      <c r="C2300" s="104" t="s">
        <v>4878</v>
      </c>
      <c r="D2300" s="118" t="s">
        <v>4879</v>
      </c>
      <c r="E2300" s="106" t="s">
        <v>1819</v>
      </c>
      <c r="F2300" s="107" t="s">
        <v>1820</v>
      </c>
      <c r="G2300" s="106"/>
      <c r="H2300" s="106"/>
      <c r="I2300" s="108">
        <v>44742</v>
      </c>
      <c r="J2300" s="102">
        <v>12</v>
      </c>
      <c r="K2300" s="109" t="s">
        <v>4760</v>
      </c>
    </row>
    <row r="2301" spans="1:11" x14ac:dyDescent="0.25">
      <c r="A2301" s="102">
        <v>2304</v>
      </c>
      <c r="B2301" s="117">
        <v>43837</v>
      </c>
      <c r="C2301" s="104" t="s">
        <v>4878</v>
      </c>
      <c r="D2301" s="118" t="s">
        <v>4879</v>
      </c>
      <c r="E2301" s="106" t="s">
        <v>1827</v>
      </c>
      <c r="F2301" s="107" t="s">
        <v>1828</v>
      </c>
      <c r="G2301" s="106"/>
      <c r="H2301" s="106"/>
      <c r="I2301" s="108">
        <v>44742</v>
      </c>
      <c r="J2301" s="102">
        <v>1</v>
      </c>
      <c r="K2301" s="109" t="s">
        <v>4887</v>
      </c>
    </row>
    <row r="2302" spans="1:11" x14ac:dyDescent="0.25">
      <c r="A2302" s="102">
        <v>2305</v>
      </c>
      <c r="B2302" s="117">
        <v>43837</v>
      </c>
      <c r="C2302" s="104" t="s">
        <v>4878</v>
      </c>
      <c r="D2302" s="118" t="s">
        <v>4879</v>
      </c>
      <c r="E2302" s="106" t="s">
        <v>1750</v>
      </c>
      <c r="F2302" s="107" t="s">
        <v>4899</v>
      </c>
      <c r="G2302" s="106"/>
      <c r="H2302" s="106"/>
      <c r="I2302" s="108">
        <v>44742</v>
      </c>
      <c r="J2302" s="102">
        <v>1</v>
      </c>
      <c r="K2302" s="109" t="s">
        <v>4900</v>
      </c>
    </row>
    <row r="2303" spans="1:11" x14ac:dyDescent="0.25">
      <c r="A2303" s="102">
        <v>2306</v>
      </c>
      <c r="B2303" s="117">
        <v>43837</v>
      </c>
      <c r="C2303" s="104" t="s">
        <v>4878</v>
      </c>
      <c r="D2303" s="118" t="s">
        <v>4879</v>
      </c>
      <c r="E2303" s="106" t="s">
        <v>1829</v>
      </c>
      <c r="F2303" s="107" t="s">
        <v>1830</v>
      </c>
      <c r="G2303" s="106"/>
      <c r="H2303" s="106"/>
      <c r="I2303" s="108">
        <v>44742</v>
      </c>
      <c r="J2303" s="102">
        <v>48</v>
      </c>
      <c r="K2303" s="109" t="s">
        <v>4906</v>
      </c>
    </row>
    <row r="2304" spans="1:11" x14ac:dyDescent="0.25">
      <c r="A2304" s="102">
        <v>2307</v>
      </c>
      <c r="B2304" s="117">
        <v>43837</v>
      </c>
      <c r="C2304" s="104" t="s">
        <v>4878</v>
      </c>
      <c r="D2304" s="118" t="s">
        <v>4879</v>
      </c>
      <c r="E2304" s="106" t="s">
        <v>2193</v>
      </c>
      <c r="F2304" s="107" t="s">
        <v>2194</v>
      </c>
      <c r="G2304" s="106"/>
      <c r="H2304" s="106"/>
      <c r="I2304" s="108">
        <v>44742</v>
      </c>
      <c r="J2304" s="102">
        <v>10</v>
      </c>
      <c r="K2304" s="109" t="s">
        <v>4908</v>
      </c>
    </row>
    <row r="2305" spans="1:11" x14ac:dyDescent="0.25">
      <c r="A2305" s="102">
        <v>2308</v>
      </c>
      <c r="B2305" s="117">
        <v>43837</v>
      </c>
      <c r="C2305" s="104" t="s">
        <v>4878</v>
      </c>
      <c r="D2305" s="118" t="s">
        <v>4879</v>
      </c>
      <c r="E2305" s="106" t="s">
        <v>1764</v>
      </c>
      <c r="F2305" s="107" t="s">
        <v>1765</v>
      </c>
      <c r="G2305" s="106"/>
      <c r="H2305" s="106"/>
      <c r="I2305" s="108">
        <v>44742</v>
      </c>
      <c r="J2305" s="102">
        <v>16</v>
      </c>
      <c r="K2305" s="109" t="s">
        <v>4892</v>
      </c>
    </row>
    <row r="2306" spans="1:11" x14ac:dyDescent="0.25">
      <c r="A2306" s="102">
        <v>2309</v>
      </c>
      <c r="B2306" s="117">
        <v>43837</v>
      </c>
      <c r="C2306" s="104" t="s">
        <v>4878</v>
      </c>
      <c r="D2306" s="118" t="s">
        <v>4879</v>
      </c>
      <c r="E2306" s="106" t="s">
        <v>2091</v>
      </c>
      <c r="F2306" s="107" t="s">
        <v>2092</v>
      </c>
      <c r="G2306" s="106"/>
      <c r="H2306" s="106"/>
      <c r="I2306" s="108">
        <v>44742</v>
      </c>
      <c r="J2306" s="102">
        <v>24</v>
      </c>
      <c r="K2306" s="109" t="s">
        <v>4885</v>
      </c>
    </row>
    <row r="2307" spans="1:11" x14ac:dyDescent="0.25">
      <c r="A2307" s="102">
        <v>2310</v>
      </c>
      <c r="B2307" s="117">
        <v>43837</v>
      </c>
      <c r="C2307" s="104" t="s">
        <v>4878</v>
      </c>
      <c r="D2307" s="118" t="s">
        <v>4879</v>
      </c>
      <c r="E2307" s="106" t="s">
        <v>1861</v>
      </c>
      <c r="F2307" s="107" t="s">
        <v>1862</v>
      </c>
      <c r="G2307" s="106"/>
      <c r="H2307" s="106"/>
      <c r="I2307" s="108">
        <v>44742</v>
      </c>
      <c r="J2307" s="102">
        <v>48</v>
      </c>
      <c r="K2307" s="109" t="s">
        <v>4881</v>
      </c>
    </row>
    <row r="2308" spans="1:11" x14ac:dyDescent="0.25">
      <c r="A2308" s="102">
        <v>2311</v>
      </c>
      <c r="B2308" s="117">
        <v>43837</v>
      </c>
      <c r="C2308" s="104" t="s">
        <v>4878</v>
      </c>
      <c r="D2308" s="118" t="s">
        <v>4879</v>
      </c>
      <c r="E2308" s="106" t="s">
        <v>2193</v>
      </c>
      <c r="F2308" s="107" t="s">
        <v>2194</v>
      </c>
      <c r="G2308" s="106"/>
      <c r="H2308" s="106"/>
      <c r="I2308" s="108">
        <v>44742</v>
      </c>
      <c r="J2308" s="102">
        <v>10</v>
      </c>
      <c r="K2308" s="109" t="s">
        <v>4908</v>
      </c>
    </row>
    <row r="2309" spans="1:11" x14ac:dyDescent="0.25">
      <c r="A2309" s="102">
        <v>2312</v>
      </c>
      <c r="B2309" s="117">
        <v>43837</v>
      </c>
      <c r="C2309" s="104" t="s">
        <v>4878</v>
      </c>
      <c r="D2309" s="118" t="s">
        <v>4879</v>
      </c>
      <c r="E2309" s="106" t="s">
        <v>1961</v>
      </c>
      <c r="F2309" s="107" t="s">
        <v>1962</v>
      </c>
      <c r="G2309" s="106"/>
      <c r="H2309" s="106"/>
      <c r="I2309" s="108">
        <v>44742</v>
      </c>
      <c r="J2309" s="102">
        <v>96</v>
      </c>
      <c r="K2309" s="109" t="s">
        <v>4883</v>
      </c>
    </row>
    <row r="2310" spans="1:11" x14ac:dyDescent="0.25">
      <c r="A2310" s="102">
        <v>2313</v>
      </c>
      <c r="B2310" s="117">
        <v>43837</v>
      </c>
      <c r="C2310" s="104" t="s">
        <v>4878</v>
      </c>
      <c r="D2310" s="118" t="s">
        <v>4879</v>
      </c>
      <c r="E2310" s="106" t="s">
        <v>2091</v>
      </c>
      <c r="F2310" s="107" t="s">
        <v>2092</v>
      </c>
      <c r="G2310" s="106"/>
      <c r="H2310" s="106"/>
      <c r="I2310" s="108">
        <v>44742</v>
      </c>
      <c r="J2310" s="102">
        <v>48</v>
      </c>
      <c r="K2310" s="109" t="s">
        <v>4885</v>
      </c>
    </row>
    <row r="2311" spans="1:11" x14ac:dyDescent="0.25">
      <c r="A2311" s="102">
        <v>2314</v>
      </c>
      <c r="B2311" s="117">
        <v>43837</v>
      </c>
      <c r="C2311" s="104" t="s">
        <v>4878</v>
      </c>
      <c r="D2311" s="118" t="s">
        <v>4879</v>
      </c>
      <c r="E2311" s="106" t="s">
        <v>1764</v>
      </c>
      <c r="F2311" s="107" t="s">
        <v>1765</v>
      </c>
      <c r="G2311" s="106"/>
      <c r="H2311" s="106"/>
      <c r="I2311" s="108">
        <v>44742</v>
      </c>
      <c r="J2311" s="102">
        <v>16</v>
      </c>
      <c r="K2311" s="109" t="s">
        <v>4892</v>
      </c>
    </row>
    <row r="2312" spans="1:11" x14ac:dyDescent="0.25">
      <c r="A2312" s="102">
        <v>2315</v>
      </c>
      <c r="B2312" s="117">
        <v>43837</v>
      </c>
      <c r="C2312" s="104" t="s">
        <v>4878</v>
      </c>
      <c r="D2312" s="118" t="s">
        <v>4879</v>
      </c>
      <c r="E2312" s="106" t="s">
        <v>2004</v>
      </c>
      <c r="F2312" s="107" t="s">
        <v>2005</v>
      </c>
      <c r="G2312" s="106"/>
      <c r="H2312" s="106"/>
      <c r="I2312" s="108">
        <v>44742</v>
      </c>
      <c r="J2312" s="102">
        <v>12</v>
      </c>
      <c r="K2312" s="109" t="s">
        <v>4908</v>
      </c>
    </row>
    <row r="2313" spans="1:11" x14ac:dyDescent="0.25">
      <c r="A2313" s="102">
        <v>2316</v>
      </c>
      <c r="B2313" s="117">
        <v>43837</v>
      </c>
      <c r="C2313" s="104" t="s">
        <v>4878</v>
      </c>
      <c r="D2313" s="118" t="s">
        <v>4879</v>
      </c>
      <c r="E2313" s="106" t="s">
        <v>2193</v>
      </c>
      <c r="F2313" s="107" t="s">
        <v>2194</v>
      </c>
      <c r="G2313" s="106"/>
      <c r="H2313" s="106"/>
      <c r="I2313" s="108">
        <v>44742</v>
      </c>
      <c r="J2313" s="102">
        <v>10</v>
      </c>
      <c r="K2313" s="109" t="s">
        <v>4908</v>
      </c>
    </row>
    <row r="2314" spans="1:11" x14ac:dyDescent="0.25">
      <c r="A2314" s="102">
        <v>2317</v>
      </c>
      <c r="B2314" s="117">
        <v>43837</v>
      </c>
      <c r="C2314" s="104" t="s">
        <v>4878</v>
      </c>
      <c r="D2314" s="118" t="s">
        <v>4879</v>
      </c>
      <c r="E2314" s="106" t="s">
        <v>1861</v>
      </c>
      <c r="F2314" s="107" t="s">
        <v>1862</v>
      </c>
      <c r="G2314" s="106"/>
      <c r="H2314" s="106"/>
      <c r="I2314" s="108">
        <v>44742</v>
      </c>
      <c r="J2314" s="102">
        <v>48</v>
      </c>
      <c r="K2314" s="109" t="s">
        <v>4881</v>
      </c>
    </row>
    <row r="2315" spans="1:11" x14ac:dyDescent="0.25">
      <c r="A2315" s="102">
        <v>2318</v>
      </c>
      <c r="B2315" s="117">
        <v>43837</v>
      </c>
      <c r="C2315" s="104" t="s">
        <v>4878</v>
      </c>
      <c r="D2315" s="118" t="s">
        <v>4879</v>
      </c>
      <c r="E2315" s="106" t="s">
        <v>1795</v>
      </c>
      <c r="F2315" s="107" t="s">
        <v>1796</v>
      </c>
      <c r="G2315" s="106"/>
      <c r="H2315" s="106"/>
      <c r="I2315" s="108">
        <v>44742</v>
      </c>
      <c r="J2315" s="102">
        <v>48</v>
      </c>
      <c r="K2315" s="109" t="s">
        <v>4909</v>
      </c>
    </row>
    <row r="2316" spans="1:11" x14ac:dyDescent="0.25">
      <c r="A2316" s="102">
        <v>2319</v>
      </c>
      <c r="B2316" s="117">
        <v>43837</v>
      </c>
      <c r="C2316" s="104" t="s">
        <v>4878</v>
      </c>
      <c r="D2316" s="118" t="s">
        <v>4879</v>
      </c>
      <c r="E2316" s="106" t="s">
        <v>2065</v>
      </c>
      <c r="F2316" s="107" t="s">
        <v>2066</v>
      </c>
      <c r="G2316" s="106"/>
      <c r="H2316" s="106"/>
      <c r="I2316" s="108">
        <v>44742</v>
      </c>
      <c r="J2316" s="102">
        <v>2</v>
      </c>
      <c r="K2316" s="109" t="s">
        <v>4853</v>
      </c>
    </row>
    <row r="2317" spans="1:11" x14ac:dyDescent="0.25">
      <c r="A2317" s="102">
        <v>2320</v>
      </c>
      <c r="B2317" s="117">
        <v>43837</v>
      </c>
      <c r="C2317" s="104" t="s">
        <v>4878</v>
      </c>
      <c r="D2317" s="118" t="s">
        <v>4879</v>
      </c>
      <c r="E2317" s="106" t="s">
        <v>2067</v>
      </c>
      <c r="F2317" s="107" t="s">
        <v>2068</v>
      </c>
      <c r="G2317" s="106"/>
      <c r="H2317" s="106"/>
      <c r="I2317" s="108">
        <v>44742</v>
      </c>
      <c r="J2317" s="102">
        <v>4</v>
      </c>
      <c r="K2317" s="109" t="s">
        <v>4910</v>
      </c>
    </row>
    <row r="2318" spans="1:11" x14ac:dyDescent="0.25">
      <c r="A2318" s="102">
        <v>2321</v>
      </c>
      <c r="B2318" s="117">
        <v>43837</v>
      </c>
      <c r="C2318" s="104" t="s">
        <v>4878</v>
      </c>
      <c r="D2318" s="118" t="s">
        <v>4879</v>
      </c>
      <c r="E2318" s="106" t="s">
        <v>2075</v>
      </c>
      <c r="F2318" s="107" t="s">
        <v>2076</v>
      </c>
      <c r="G2318" s="106"/>
      <c r="H2318" s="106"/>
      <c r="I2318" s="108">
        <v>44742</v>
      </c>
      <c r="J2318" s="102">
        <v>5</v>
      </c>
      <c r="K2318" s="109" t="s">
        <v>4911</v>
      </c>
    </row>
    <row r="2319" spans="1:11" x14ac:dyDescent="0.25">
      <c r="A2319" s="102">
        <v>2322</v>
      </c>
      <c r="B2319" s="117">
        <v>43837</v>
      </c>
      <c r="C2319" s="104" t="s">
        <v>4878</v>
      </c>
      <c r="D2319" s="118" t="s">
        <v>4879</v>
      </c>
      <c r="E2319" s="106" t="s">
        <v>1933</v>
      </c>
      <c r="F2319" s="107" t="s">
        <v>1934</v>
      </c>
      <c r="G2319" s="106"/>
      <c r="H2319" s="106"/>
      <c r="I2319" s="108">
        <v>44742</v>
      </c>
      <c r="J2319" s="102">
        <v>6</v>
      </c>
      <c r="K2319" s="109" t="s">
        <v>4885</v>
      </c>
    </row>
    <row r="2320" spans="1:11" x14ac:dyDescent="0.25">
      <c r="A2320" s="102">
        <v>2323</v>
      </c>
      <c r="B2320" s="117">
        <v>43837</v>
      </c>
      <c r="C2320" s="104" t="s">
        <v>4878</v>
      </c>
      <c r="D2320" s="118" t="s">
        <v>4879</v>
      </c>
      <c r="E2320" s="106" t="s">
        <v>1764</v>
      </c>
      <c r="F2320" s="107" t="s">
        <v>1765</v>
      </c>
      <c r="G2320" s="106"/>
      <c r="H2320" s="106"/>
      <c r="I2320" s="108">
        <v>44742</v>
      </c>
      <c r="J2320" s="102">
        <v>25</v>
      </c>
      <c r="K2320" s="109" t="s">
        <v>4892</v>
      </c>
    </row>
    <row r="2321" spans="1:11" x14ac:dyDescent="0.25">
      <c r="A2321" s="102">
        <v>2324</v>
      </c>
      <c r="B2321" s="117">
        <v>43837</v>
      </c>
      <c r="C2321" s="104" t="s">
        <v>4878</v>
      </c>
      <c r="D2321" s="118" t="s">
        <v>4879</v>
      </c>
      <c r="E2321" s="106" t="s">
        <v>2115</v>
      </c>
      <c r="F2321" s="107" t="s">
        <v>2116</v>
      </c>
      <c r="G2321" s="106"/>
      <c r="H2321" s="106"/>
      <c r="I2321" s="108">
        <v>44742</v>
      </c>
      <c r="J2321" s="102">
        <v>24</v>
      </c>
      <c r="K2321" s="109" t="s">
        <v>4903</v>
      </c>
    </row>
    <row r="2322" spans="1:11" x14ac:dyDescent="0.25">
      <c r="A2322" s="102">
        <v>2325</v>
      </c>
      <c r="B2322" s="117">
        <v>43837</v>
      </c>
      <c r="C2322" s="104" t="s">
        <v>4878</v>
      </c>
      <c r="D2322" s="118" t="s">
        <v>4879</v>
      </c>
      <c r="E2322" s="106" t="s">
        <v>1764</v>
      </c>
      <c r="F2322" s="107" t="s">
        <v>1765</v>
      </c>
      <c r="G2322" s="106"/>
      <c r="H2322" s="106"/>
      <c r="I2322" s="108">
        <v>44742</v>
      </c>
      <c r="J2322" s="102">
        <v>3</v>
      </c>
      <c r="K2322" s="109" t="s">
        <v>4892</v>
      </c>
    </row>
    <row r="2323" spans="1:11" x14ac:dyDescent="0.25">
      <c r="A2323" s="102">
        <v>2326</v>
      </c>
      <c r="B2323" s="117">
        <v>43837</v>
      </c>
      <c r="C2323" s="104" t="s">
        <v>4878</v>
      </c>
      <c r="D2323" s="118" t="s">
        <v>4879</v>
      </c>
      <c r="E2323" s="106" t="s">
        <v>2193</v>
      </c>
      <c r="F2323" s="107" t="s">
        <v>2194</v>
      </c>
      <c r="G2323" s="106"/>
      <c r="H2323" s="106"/>
      <c r="I2323" s="108">
        <v>44742</v>
      </c>
      <c r="J2323" s="102">
        <v>40</v>
      </c>
      <c r="K2323" s="109" t="s">
        <v>4912</v>
      </c>
    </row>
    <row r="2324" spans="1:11" x14ac:dyDescent="0.25">
      <c r="A2324" s="102">
        <v>2327</v>
      </c>
      <c r="B2324" s="117">
        <v>43837</v>
      </c>
      <c r="C2324" s="104" t="s">
        <v>4878</v>
      </c>
      <c r="D2324" s="118" t="s">
        <v>4879</v>
      </c>
      <c r="E2324" s="106" t="s">
        <v>2075</v>
      </c>
      <c r="F2324" s="107" t="s">
        <v>2076</v>
      </c>
      <c r="G2324" s="106"/>
      <c r="H2324" s="106"/>
      <c r="I2324" s="108">
        <v>44742</v>
      </c>
      <c r="J2324" s="102">
        <v>10</v>
      </c>
      <c r="K2324" s="109" t="s">
        <v>4911</v>
      </c>
    </row>
    <row r="2325" spans="1:11" x14ac:dyDescent="0.25">
      <c r="A2325" s="102">
        <v>2328</v>
      </c>
      <c r="B2325" s="117">
        <v>43837</v>
      </c>
      <c r="C2325" s="104" t="s">
        <v>4878</v>
      </c>
      <c r="D2325" s="118" t="s">
        <v>4879</v>
      </c>
      <c r="E2325" s="106" t="s">
        <v>1750</v>
      </c>
      <c r="F2325" s="107" t="s">
        <v>4899</v>
      </c>
      <c r="G2325" s="106"/>
      <c r="H2325" s="106"/>
      <c r="I2325" s="108">
        <v>44742</v>
      </c>
      <c r="J2325" s="102">
        <v>2</v>
      </c>
      <c r="K2325" s="109" t="s">
        <v>4900</v>
      </c>
    </row>
    <row r="2326" spans="1:11" x14ac:dyDescent="0.25">
      <c r="A2326" s="102">
        <v>2329</v>
      </c>
      <c r="B2326" s="117">
        <v>43837</v>
      </c>
      <c r="C2326" s="104" t="s">
        <v>4878</v>
      </c>
      <c r="D2326" s="118" t="s">
        <v>4879</v>
      </c>
      <c r="E2326" s="106" t="s">
        <v>135</v>
      </c>
      <c r="F2326" s="107" t="s">
        <v>136</v>
      </c>
      <c r="G2326" s="106"/>
      <c r="H2326" s="106"/>
      <c r="I2326" s="108">
        <v>44742</v>
      </c>
      <c r="J2326" s="102">
        <v>24</v>
      </c>
      <c r="K2326" s="109" t="s">
        <v>4913</v>
      </c>
    </row>
    <row r="2327" spans="1:11" x14ac:dyDescent="0.25">
      <c r="A2327" s="102">
        <v>2330</v>
      </c>
      <c r="B2327" s="117">
        <v>43837</v>
      </c>
      <c r="C2327" s="104" t="s">
        <v>4878</v>
      </c>
      <c r="D2327" s="118" t="s">
        <v>4879</v>
      </c>
      <c r="E2327" s="106" t="s">
        <v>2103</v>
      </c>
      <c r="F2327" s="107" t="s">
        <v>2104</v>
      </c>
      <c r="G2327" s="106"/>
      <c r="H2327" s="106"/>
      <c r="I2327" s="108">
        <v>44742</v>
      </c>
      <c r="J2327" s="102">
        <v>12</v>
      </c>
      <c r="K2327" s="109" t="s">
        <v>4914</v>
      </c>
    </row>
    <row r="2328" spans="1:11" x14ac:dyDescent="0.25">
      <c r="A2328" s="102">
        <v>2331</v>
      </c>
      <c r="B2328" s="117">
        <v>43837</v>
      </c>
      <c r="C2328" s="104" t="s">
        <v>4878</v>
      </c>
      <c r="D2328" s="118" t="s">
        <v>4879</v>
      </c>
      <c r="E2328" s="106" t="s">
        <v>2055</v>
      </c>
      <c r="F2328" s="107" t="s">
        <v>2056</v>
      </c>
      <c r="G2328" s="106"/>
      <c r="H2328" s="106"/>
      <c r="I2328" s="108">
        <v>44742</v>
      </c>
      <c r="J2328" s="102">
        <v>12</v>
      </c>
      <c r="K2328" s="109" t="s">
        <v>4915</v>
      </c>
    </row>
    <row r="2329" spans="1:11" x14ac:dyDescent="0.25">
      <c r="A2329" s="102">
        <v>2332</v>
      </c>
      <c r="B2329" s="117">
        <v>43837</v>
      </c>
      <c r="C2329" s="104" t="s">
        <v>4878</v>
      </c>
      <c r="D2329" s="118" t="s">
        <v>4879</v>
      </c>
      <c r="E2329" s="106" t="s">
        <v>1787</v>
      </c>
      <c r="F2329" s="107" t="s">
        <v>1788</v>
      </c>
      <c r="G2329" s="106"/>
      <c r="H2329" s="106"/>
      <c r="I2329" s="108">
        <v>44742</v>
      </c>
      <c r="J2329" s="102">
        <v>24</v>
      </c>
      <c r="K2329" s="109" t="s">
        <v>4882</v>
      </c>
    </row>
    <row r="2330" spans="1:11" x14ac:dyDescent="0.25">
      <c r="A2330" s="102">
        <v>2333</v>
      </c>
      <c r="B2330" s="117">
        <v>43837</v>
      </c>
      <c r="C2330" s="104" t="s">
        <v>4878</v>
      </c>
      <c r="D2330" s="118" t="s">
        <v>4879</v>
      </c>
      <c r="E2330" s="106" t="s">
        <v>1686</v>
      </c>
      <c r="F2330" s="107" t="s">
        <v>1687</v>
      </c>
      <c r="G2330" s="106"/>
      <c r="H2330" s="106"/>
      <c r="I2330" s="108">
        <v>44742</v>
      </c>
      <c r="J2330" s="102">
        <v>12</v>
      </c>
      <c r="K2330" s="109" t="s">
        <v>4916</v>
      </c>
    </row>
    <row r="2331" spans="1:11" x14ac:dyDescent="0.25">
      <c r="A2331" s="102">
        <v>2334</v>
      </c>
      <c r="B2331" s="117">
        <v>43837</v>
      </c>
      <c r="C2331" s="104" t="s">
        <v>4878</v>
      </c>
      <c r="D2331" s="118" t="s">
        <v>4879</v>
      </c>
      <c r="E2331" s="106" t="s">
        <v>1678</v>
      </c>
      <c r="F2331" s="107" t="s">
        <v>1679</v>
      </c>
      <c r="G2331" s="106"/>
      <c r="H2331" s="106"/>
      <c r="I2331" s="108">
        <v>44742</v>
      </c>
      <c r="J2331" s="102">
        <v>12</v>
      </c>
      <c r="K2331" s="109" t="s">
        <v>4904</v>
      </c>
    </row>
    <row r="2332" spans="1:11" x14ac:dyDescent="0.25">
      <c r="A2332" s="102">
        <v>2335</v>
      </c>
      <c r="B2332" s="117">
        <v>43837</v>
      </c>
      <c r="C2332" s="104" t="s">
        <v>4878</v>
      </c>
      <c r="D2332" s="118" t="s">
        <v>4879</v>
      </c>
      <c r="E2332" s="106" t="s">
        <v>1676</v>
      </c>
      <c r="F2332" s="107" t="s">
        <v>1677</v>
      </c>
      <c r="G2332" s="106"/>
      <c r="H2332" s="106"/>
      <c r="I2332" s="108">
        <v>44742</v>
      </c>
      <c r="J2332" s="102">
        <v>12</v>
      </c>
      <c r="K2332" s="109" t="s">
        <v>4902</v>
      </c>
    </row>
    <row r="2333" spans="1:11" x14ac:dyDescent="0.25">
      <c r="A2333" s="102">
        <v>2336</v>
      </c>
      <c r="B2333" s="117">
        <v>43837</v>
      </c>
      <c r="C2333" s="104" t="s">
        <v>4878</v>
      </c>
      <c r="D2333" s="118" t="s">
        <v>4879</v>
      </c>
      <c r="E2333" s="106" t="s">
        <v>1764</v>
      </c>
      <c r="F2333" s="107" t="s">
        <v>1765</v>
      </c>
      <c r="G2333" s="106"/>
      <c r="H2333" s="106"/>
      <c r="I2333" s="108">
        <v>44742</v>
      </c>
      <c r="J2333" s="102">
        <v>5</v>
      </c>
      <c r="K2333" s="109" t="s">
        <v>4892</v>
      </c>
    </row>
    <row r="2334" spans="1:11" x14ac:dyDescent="0.25">
      <c r="A2334" s="102">
        <v>2337</v>
      </c>
      <c r="B2334" s="117">
        <v>43837</v>
      </c>
      <c r="C2334" s="104" t="s">
        <v>4878</v>
      </c>
      <c r="D2334" s="118" t="s">
        <v>4879</v>
      </c>
      <c r="E2334" s="106" t="s">
        <v>2173</v>
      </c>
      <c r="F2334" s="107" t="s">
        <v>2174</v>
      </c>
      <c r="G2334" s="106"/>
      <c r="H2334" s="106"/>
      <c r="I2334" s="108">
        <v>44742</v>
      </c>
      <c r="J2334" s="102">
        <v>1</v>
      </c>
      <c r="K2334" s="109" t="s">
        <v>4853</v>
      </c>
    </row>
    <row r="2335" spans="1:11" x14ac:dyDescent="0.25">
      <c r="A2335" s="102">
        <v>2338</v>
      </c>
      <c r="B2335" s="117">
        <v>43837</v>
      </c>
      <c r="C2335" s="104" t="s">
        <v>4878</v>
      </c>
      <c r="D2335" s="118" t="s">
        <v>4879</v>
      </c>
      <c r="E2335" s="106" t="s">
        <v>2167</v>
      </c>
      <c r="F2335" s="107" t="s">
        <v>2168</v>
      </c>
      <c r="G2335" s="106"/>
      <c r="H2335" s="106"/>
      <c r="I2335" s="108">
        <v>44742</v>
      </c>
      <c r="J2335" s="102">
        <v>6</v>
      </c>
      <c r="K2335" s="109" t="s">
        <v>4891</v>
      </c>
    </row>
    <row r="2336" spans="1:11" x14ac:dyDescent="0.25">
      <c r="A2336" s="102">
        <v>2339</v>
      </c>
      <c r="B2336" s="117">
        <v>43837</v>
      </c>
      <c r="C2336" s="104" t="s">
        <v>4878</v>
      </c>
      <c r="D2336" s="118" t="s">
        <v>4879</v>
      </c>
      <c r="E2336" s="106" t="s">
        <v>2093</v>
      </c>
      <c r="F2336" s="107" t="s">
        <v>2094</v>
      </c>
      <c r="G2336" s="106"/>
      <c r="H2336" s="106"/>
      <c r="I2336" s="108">
        <v>44742</v>
      </c>
      <c r="J2336" s="102">
        <v>2</v>
      </c>
      <c r="K2336" s="109" t="s">
        <v>4917</v>
      </c>
    </row>
    <row r="2337" spans="1:11" x14ac:dyDescent="0.25">
      <c r="A2337" s="102">
        <v>2340</v>
      </c>
      <c r="B2337" s="117">
        <v>43837</v>
      </c>
      <c r="C2337" s="104" t="s">
        <v>4878</v>
      </c>
      <c r="D2337" s="118" t="s">
        <v>4879</v>
      </c>
      <c r="E2337" s="106" t="s">
        <v>1877</v>
      </c>
      <c r="F2337" s="107" t="s">
        <v>1878</v>
      </c>
      <c r="G2337" s="106"/>
      <c r="H2337" s="106"/>
      <c r="I2337" s="108">
        <v>44742</v>
      </c>
      <c r="J2337" s="102">
        <v>7</v>
      </c>
      <c r="K2337" s="109" t="s">
        <v>4918</v>
      </c>
    </row>
    <row r="2338" spans="1:11" x14ac:dyDescent="0.25">
      <c r="A2338" s="102">
        <v>2341</v>
      </c>
      <c r="B2338" s="117">
        <v>43837</v>
      </c>
      <c r="C2338" s="104" t="s">
        <v>4878</v>
      </c>
      <c r="D2338" s="118" t="s">
        <v>4879</v>
      </c>
      <c r="E2338" s="106" t="s">
        <v>1797</v>
      </c>
      <c r="F2338" s="107" t="s">
        <v>1798</v>
      </c>
      <c r="G2338" s="106"/>
      <c r="H2338" s="106"/>
      <c r="I2338" s="108">
        <v>44742</v>
      </c>
      <c r="J2338" s="102">
        <v>3</v>
      </c>
      <c r="K2338" s="109" t="s">
        <v>4888</v>
      </c>
    </row>
    <row r="2339" spans="1:11" x14ac:dyDescent="0.25">
      <c r="A2339" s="102">
        <v>2342</v>
      </c>
      <c r="B2339" s="117">
        <v>43837</v>
      </c>
      <c r="C2339" s="104" t="s">
        <v>4878</v>
      </c>
      <c r="D2339" s="118" t="s">
        <v>4879</v>
      </c>
      <c r="E2339" s="106" t="s">
        <v>2191</v>
      </c>
      <c r="F2339" s="107" t="s">
        <v>2192</v>
      </c>
      <c r="G2339" s="106"/>
      <c r="H2339" s="106"/>
      <c r="I2339" s="108">
        <v>44742</v>
      </c>
      <c r="J2339" s="102">
        <v>6</v>
      </c>
      <c r="K2339" s="109" t="s">
        <v>4886</v>
      </c>
    </row>
    <row r="2340" spans="1:11" x14ac:dyDescent="0.25">
      <c r="A2340" s="102">
        <v>2343</v>
      </c>
      <c r="B2340" s="117">
        <v>43837</v>
      </c>
      <c r="C2340" s="104" t="s">
        <v>4878</v>
      </c>
      <c r="D2340" s="118" t="s">
        <v>4879</v>
      </c>
      <c r="E2340" s="106" t="s">
        <v>2035</v>
      </c>
      <c r="F2340" s="107" t="s">
        <v>4919</v>
      </c>
      <c r="G2340" s="106"/>
      <c r="H2340" s="106"/>
      <c r="I2340" s="108">
        <v>44742</v>
      </c>
      <c r="J2340" s="102">
        <v>2</v>
      </c>
      <c r="K2340" s="109" t="s">
        <v>4920</v>
      </c>
    </row>
    <row r="2341" spans="1:11" x14ac:dyDescent="0.25">
      <c r="A2341" s="102">
        <v>2344</v>
      </c>
      <c r="B2341" s="117">
        <v>43837</v>
      </c>
      <c r="C2341" s="104" t="s">
        <v>4878</v>
      </c>
      <c r="D2341" s="118" t="s">
        <v>4879</v>
      </c>
      <c r="E2341" s="106" t="s">
        <v>2006</v>
      </c>
      <c r="F2341" s="107" t="s">
        <v>4921</v>
      </c>
      <c r="G2341" s="106"/>
      <c r="H2341" s="106"/>
      <c r="I2341" s="108">
        <v>44742</v>
      </c>
      <c r="J2341" s="102">
        <v>2</v>
      </c>
      <c r="K2341" s="109" t="s">
        <v>4920</v>
      </c>
    </row>
    <row r="2342" spans="1:11" x14ac:dyDescent="0.25">
      <c r="A2342" s="102">
        <v>2345</v>
      </c>
      <c r="B2342" s="117">
        <v>43837</v>
      </c>
      <c r="C2342" s="104" t="s">
        <v>4878</v>
      </c>
      <c r="D2342" s="118" t="s">
        <v>4879</v>
      </c>
      <c r="E2342" s="106" t="s">
        <v>2199</v>
      </c>
      <c r="F2342" s="107" t="s">
        <v>2200</v>
      </c>
      <c r="G2342" s="106"/>
      <c r="H2342" s="106"/>
      <c r="I2342" s="108">
        <v>44742</v>
      </c>
      <c r="J2342" s="102">
        <v>6</v>
      </c>
      <c r="K2342" s="109" t="s">
        <v>4811</v>
      </c>
    </row>
    <row r="2343" spans="1:11" x14ac:dyDescent="0.25">
      <c r="A2343" s="102">
        <v>2346</v>
      </c>
      <c r="B2343" s="117">
        <v>43837</v>
      </c>
      <c r="C2343" s="104" t="s">
        <v>4878</v>
      </c>
      <c r="D2343" s="118" t="s">
        <v>4879</v>
      </c>
      <c r="E2343" s="106" t="s">
        <v>2197</v>
      </c>
      <c r="F2343" s="107" t="s">
        <v>2198</v>
      </c>
      <c r="G2343" s="106"/>
      <c r="H2343" s="106"/>
      <c r="I2343" s="108">
        <v>44742</v>
      </c>
      <c r="J2343" s="102">
        <v>6</v>
      </c>
      <c r="K2343" s="109" t="s">
        <v>4922</v>
      </c>
    </row>
    <row r="2344" spans="1:11" x14ac:dyDescent="0.25">
      <c r="A2344" s="102">
        <v>2347</v>
      </c>
      <c r="B2344" s="117">
        <v>43837</v>
      </c>
      <c r="C2344" s="104" t="s">
        <v>4878</v>
      </c>
      <c r="D2344" s="118" t="s">
        <v>4879</v>
      </c>
      <c r="E2344" s="106" t="s">
        <v>1951</v>
      </c>
      <c r="F2344" s="107" t="s">
        <v>1952</v>
      </c>
      <c r="G2344" s="106"/>
      <c r="H2344" s="106"/>
      <c r="I2344" s="108">
        <v>44742</v>
      </c>
      <c r="J2344" s="102">
        <v>10</v>
      </c>
      <c r="K2344" s="109" t="s">
        <v>4923</v>
      </c>
    </row>
    <row r="2345" spans="1:11" x14ac:dyDescent="0.25">
      <c r="A2345" s="102">
        <v>2348</v>
      </c>
      <c r="B2345" s="117">
        <v>43837</v>
      </c>
      <c r="C2345" s="104" t="s">
        <v>4878</v>
      </c>
      <c r="D2345" s="118" t="s">
        <v>4879</v>
      </c>
      <c r="E2345" s="106" t="s">
        <v>2125</v>
      </c>
      <c r="F2345" s="107" t="s">
        <v>2126</v>
      </c>
      <c r="G2345" s="106"/>
      <c r="H2345" s="106"/>
      <c r="I2345" s="108">
        <v>44742</v>
      </c>
      <c r="J2345" s="102">
        <v>80</v>
      </c>
      <c r="K2345" s="109" t="s">
        <v>4898</v>
      </c>
    </row>
    <row r="2346" spans="1:11" x14ac:dyDescent="0.25">
      <c r="A2346" s="102">
        <v>2349</v>
      </c>
      <c r="B2346" s="117">
        <v>43837</v>
      </c>
      <c r="C2346" s="104" t="s">
        <v>4878</v>
      </c>
      <c r="D2346" s="118" t="s">
        <v>4879</v>
      </c>
      <c r="E2346" s="106" t="s">
        <v>329</v>
      </c>
      <c r="F2346" s="107" t="s">
        <v>330</v>
      </c>
      <c r="G2346" s="106"/>
      <c r="H2346" s="106"/>
      <c r="I2346" s="108">
        <v>44742</v>
      </c>
      <c r="J2346" s="102">
        <v>5</v>
      </c>
      <c r="K2346" s="109" t="s">
        <v>4924</v>
      </c>
    </row>
    <row r="2347" spans="1:11" x14ac:dyDescent="0.25">
      <c r="A2347" s="102">
        <v>2350</v>
      </c>
      <c r="B2347" s="117">
        <v>43837</v>
      </c>
      <c r="C2347" s="104" t="s">
        <v>4878</v>
      </c>
      <c r="D2347" s="118" t="s">
        <v>4879</v>
      </c>
      <c r="E2347" s="106" t="s">
        <v>1764</v>
      </c>
      <c r="F2347" s="107" t="s">
        <v>1765</v>
      </c>
      <c r="G2347" s="106"/>
      <c r="H2347" s="106"/>
      <c r="I2347" s="108">
        <v>44742</v>
      </c>
      <c r="J2347" s="102">
        <v>8</v>
      </c>
      <c r="K2347" s="109" t="s">
        <v>4892</v>
      </c>
    </row>
    <row r="2348" spans="1:11" x14ac:dyDescent="0.25">
      <c r="A2348" s="102">
        <v>2351</v>
      </c>
      <c r="B2348" s="117">
        <v>43837</v>
      </c>
      <c r="C2348" s="104" t="s">
        <v>4878</v>
      </c>
      <c r="D2348" s="118" t="s">
        <v>4879</v>
      </c>
      <c r="E2348" s="106" t="s">
        <v>1762</v>
      </c>
      <c r="F2348" s="107" t="s">
        <v>1763</v>
      </c>
      <c r="G2348" s="106"/>
      <c r="H2348" s="106"/>
      <c r="I2348" s="108">
        <v>44742</v>
      </c>
      <c r="J2348" s="102">
        <v>2</v>
      </c>
      <c r="K2348" s="109" t="s">
        <v>4896</v>
      </c>
    </row>
    <row r="2349" spans="1:11" x14ac:dyDescent="0.25">
      <c r="A2349" s="102">
        <v>2352</v>
      </c>
      <c r="B2349" s="117">
        <v>43837</v>
      </c>
      <c r="C2349" s="104" t="s">
        <v>4878</v>
      </c>
      <c r="D2349" s="118" t="s">
        <v>4879</v>
      </c>
      <c r="E2349" s="106" t="s">
        <v>1764</v>
      </c>
      <c r="F2349" s="107" t="s">
        <v>1765</v>
      </c>
      <c r="G2349" s="106"/>
      <c r="H2349" s="106"/>
      <c r="I2349" s="108">
        <v>44742</v>
      </c>
      <c r="J2349" s="102">
        <v>9</v>
      </c>
      <c r="K2349" s="109" t="s">
        <v>4892</v>
      </c>
    </row>
    <row r="2350" spans="1:11" x14ac:dyDescent="0.25">
      <c r="A2350" s="102">
        <v>2353</v>
      </c>
      <c r="B2350" s="117">
        <v>43837</v>
      </c>
      <c r="C2350" s="104" t="s">
        <v>4878</v>
      </c>
      <c r="D2350" s="118" t="s">
        <v>4879</v>
      </c>
      <c r="E2350" s="106" t="s">
        <v>2091</v>
      </c>
      <c r="F2350" s="107" t="s">
        <v>2092</v>
      </c>
      <c r="G2350" s="106"/>
      <c r="H2350" s="106"/>
      <c r="I2350" s="108">
        <v>44742</v>
      </c>
      <c r="J2350" s="102">
        <v>126</v>
      </c>
      <c r="K2350" s="109" t="s">
        <v>4885</v>
      </c>
    </row>
    <row r="2351" spans="1:11" x14ac:dyDescent="0.25">
      <c r="A2351" s="102">
        <v>2354</v>
      </c>
      <c r="B2351" s="117">
        <v>43837</v>
      </c>
      <c r="C2351" s="104" t="s">
        <v>4878</v>
      </c>
      <c r="D2351" s="118" t="s">
        <v>4879</v>
      </c>
      <c r="E2351" s="106" t="s">
        <v>1728</v>
      </c>
      <c r="F2351" s="107" t="s">
        <v>1729</v>
      </c>
      <c r="G2351" s="106"/>
      <c r="H2351" s="106"/>
      <c r="I2351" s="108">
        <v>44742</v>
      </c>
      <c r="J2351" s="102">
        <v>6</v>
      </c>
      <c r="K2351" s="109" t="s">
        <v>4894</v>
      </c>
    </row>
    <row r="2352" spans="1:11" x14ac:dyDescent="0.25">
      <c r="A2352" s="102">
        <v>2355</v>
      </c>
      <c r="B2352" s="117">
        <v>43837</v>
      </c>
      <c r="C2352" s="104" t="s">
        <v>4878</v>
      </c>
      <c r="D2352" s="118" t="s">
        <v>4879</v>
      </c>
      <c r="E2352" s="106" t="s">
        <v>1933</v>
      </c>
      <c r="F2352" s="107" t="s">
        <v>1934</v>
      </c>
      <c r="G2352" s="106"/>
      <c r="H2352" s="106"/>
      <c r="I2352" s="108">
        <v>44742</v>
      </c>
      <c r="J2352" s="102">
        <v>120</v>
      </c>
      <c r="K2352" s="109" t="s">
        <v>4885</v>
      </c>
    </row>
    <row r="2353" spans="1:11" x14ac:dyDescent="0.25">
      <c r="A2353" s="102">
        <v>2356</v>
      </c>
      <c r="B2353" s="117">
        <v>43837</v>
      </c>
      <c r="C2353" s="104" t="s">
        <v>4878</v>
      </c>
      <c r="D2353" s="118" t="s">
        <v>4879</v>
      </c>
      <c r="E2353" s="106" t="s">
        <v>1764</v>
      </c>
      <c r="F2353" s="107" t="s">
        <v>1765</v>
      </c>
      <c r="G2353" s="106"/>
      <c r="H2353" s="106"/>
      <c r="I2353" s="108">
        <v>44742</v>
      </c>
      <c r="J2353" s="102">
        <v>4</v>
      </c>
      <c r="K2353" s="109" t="s">
        <v>4892</v>
      </c>
    </row>
    <row r="2354" spans="1:11" x14ac:dyDescent="0.25">
      <c r="A2354" s="102">
        <v>2357</v>
      </c>
      <c r="B2354" s="117">
        <v>43837</v>
      </c>
      <c r="C2354" s="104" t="s">
        <v>4878</v>
      </c>
      <c r="D2354" s="118" t="s">
        <v>4879</v>
      </c>
      <c r="E2354" s="106" t="s">
        <v>1823</v>
      </c>
      <c r="F2354" s="107" t="s">
        <v>1824</v>
      </c>
      <c r="G2354" s="106"/>
      <c r="H2354" s="106"/>
      <c r="I2354" s="108">
        <v>44742</v>
      </c>
      <c r="J2354" s="102">
        <v>5</v>
      </c>
      <c r="K2354" s="109" t="s">
        <v>4924</v>
      </c>
    </row>
    <row r="2355" spans="1:11" x14ac:dyDescent="0.25">
      <c r="A2355" s="102">
        <v>2358</v>
      </c>
      <c r="B2355" s="117">
        <v>43837</v>
      </c>
      <c r="C2355" s="104" t="s">
        <v>4878</v>
      </c>
      <c r="D2355" s="118" t="s">
        <v>4879</v>
      </c>
      <c r="E2355" s="106" t="s">
        <v>2067</v>
      </c>
      <c r="F2355" s="107" t="s">
        <v>2068</v>
      </c>
      <c r="G2355" s="106"/>
      <c r="H2355" s="106"/>
      <c r="I2355" s="108">
        <v>44742</v>
      </c>
      <c r="J2355" s="102">
        <v>4</v>
      </c>
      <c r="K2355" s="109" t="s">
        <v>4925</v>
      </c>
    </row>
    <row r="2356" spans="1:11" x14ac:dyDescent="0.25">
      <c r="A2356" s="102">
        <v>2359</v>
      </c>
      <c r="B2356" s="117">
        <v>43837</v>
      </c>
      <c r="C2356" s="104" t="s">
        <v>4878</v>
      </c>
      <c r="D2356" s="118" t="s">
        <v>4879</v>
      </c>
      <c r="E2356" s="106" t="s">
        <v>2075</v>
      </c>
      <c r="F2356" s="107" t="s">
        <v>2076</v>
      </c>
      <c r="G2356" s="106"/>
      <c r="H2356" s="106"/>
      <c r="I2356" s="108">
        <v>44742</v>
      </c>
      <c r="J2356" s="102">
        <v>5</v>
      </c>
      <c r="K2356" s="109" t="s">
        <v>4911</v>
      </c>
    </row>
    <row r="2357" spans="1:11" x14ac:dyDescent="0.25">
      <c r="A2357" s="102">
        <v>2360</v>
      </c>
      <c r="B2357" s="117">
        <v>43837</v>
      </c>
      <c r="C2357" s="104" t="s">
        <v>4878</v>
      </c>
      <c r="D2357" s="118" t="s">
        <v>4879</v>
      </c>
      <c r="E2357" s="106" t="s">
        <v>2203</v>
      </c>
      <c r="F2357" s="107" t="s">
        <v>2204</v>
      </c>
      <c r="G2357" s="106"/>
      <c r="H2357" s="106"/>
      <c r="I2357" s="108">
        <v>44742</v>
      </c>
      <c r="J2357" s="102">
        <v>12</v>
      </c>
      <c r="K2357" s="109" t="s">
        <v>4893</v>
      </c>
    </row>
    <row r="2358" spans="1:11" x14ac:dyDescent="0.25">
      <c r="A2358" s="102">
        <v>2361</v>
      </c>
      <c r="B2358" s="117">
        <v>43837</v>
      </c>
      <c r="C2358" s="104" t="s">
        <v>4878</v>
      </c>
      <c r="D2358" s="118" t="s">
        <v>4879</v>
      </c>
      <c r="E2358" s="106" t="s">
        <v>1773</v>
      </c>
      <c r="F2358" s="107" t="s">
        <v>1774</v>
      </c>
      <c r="G2358" s="106"/>
      <c r="H2358" s="106"/>
      <c r="I2358" s="108">
        <v>44742</v>
      </c>
      <c r="J2358" s="102">
        <v>10</v>
      </c>
      <c r="K2358" s="109" t="s">
        <v>4886</v>
      </c>
    </row>
    <row r="2359" spans="1:11" x14ac:dyDescent="0.25">
      <c r="A2359" s="102">
        <v>2362</v>
      </c>
      <c r="B2359" s="117">
        <v>43837</v>
      </c>
      <c r="C2359" s="104" t="s">
        <v>4878</v>
      </c>
      <c r="D2359" s="118" t="s">
        <v>4879</v>
      </c>
      <c r="E2359" s="106" t="s">
        <v>1909</v>
      </c>
      <c r="F2359" s="107" t="s">
        <v>1910</v>
      </c>
      <c r="G2359" s="106"/>
      <c r="H2359" s="106"/>
      <c r="I2359" s="108">
        <v>44742</v>
      </c>
      <c r="J2359" s="102">
        <v>1</v>
      </c>
      <c r="K2359" s="109" t="s">
        <v>4926</v>
      </c>
    </row>
    <row r="2360" spans="1:11" x14ac:dyDescent="0.25">
      <c r="A2360" s="102">
        <v>2363</v>
      </c>
      <c r="B2360" s="117">
        <v>43837</v>
      </c>
      <c r="C2360" s="104" t="s">
        <v>4878</v>
      </c>
      <c r="D2360" s="118" t="s">
        <v>4879</v>
      </c>
      <c r="E2360" s="106" t="s">
        <v>1676</v>
      </c>
      <c r="F2360" s="107" t="s">
        <v>1677</v>
      </c>
      <c r="G2360" s="106"/>
      <c r="H2360" s="106"/>
      <c r="I2360" s="108">
        <v>44742</v>
      </c>
      <c r="J2360" s="102">
        <v>30</v>
      </c>
      <c r="K2360" s="109" t="s">
        <v>4902</v>
      </c>
    </row>
    <row r="2361" spans="1:11" x14ac:dyDescent="0.25">
      <c r="A2361" s="102">
        <v>2364</v>
      </c>
      <c r="B2361" s="117">
        <v>43837</v>
      </c>
      <c r="C2361" s="104" t="s">
        <v>4878</v>
      </c>
      <c r="D2361" s="118" t="s">
        <v>4879</v>
      </c>
      <c r="E2361" s="106" t="s">
        <v>1787</v>
      </c>
      <c r="F2361" s="107" t="s">
        <v>1788</v>
      </c>
      <c r="G2361" s="106"/>
      <c r="H2361" s="106"/>
      <c r="I2361" s="108">
        <v>44742</v>
      </c>
      <c r="J2361" s="102">
        <v>24</v>
      </c>
      <c r="K2361" s="109" t="s">
        <v>4880</v>
      </c>
    </row>
    <row r="2362" spans="1:11" x14ac:dyDescent="0.25">
      <c r="A2362" s="102">
        <v>2365</v>
      </c>
      <c r="B2362" s="117">
        <v>43837</v>
      </c>
      <c r="C2362" s="104" t="s">
        <v>4878</v>
      </c>
      <c r="D2362" s="118" t="s">
        <v>4879</v>
      </c>
      <c r="E2362" s="106" t="s">
        <v>2155</v>
      </c>
      <c r="F2362" s="107" t="s">
        <v>2156</v>
      </c>
      <c r="G2362" s="106"/>
      <c r="H2362" s="106"/>
      <c r="I2362" s="108">
        <v>44742</v>
      </c>
      <c r="J2362" s="102">
        <v>1</v>
      </c>
      <c r="K2362" s="109" t="s">
        <v>4890</v>
      </c>
    </row>
    <row r="2363" spans="1:11" x14ac:dyDescent="0.25">
      <c r="A2363" s="102">
        <v>2366</v>
      </c>
      <c r="B2363" s="117">
        <v>43837</v>
      </c>
      <c r="C2363" s="104" t="s">
        <v>4878</v>
      </c>
      <c r="D2363" s="118" t="s">
        <v>4879</v>
      </c>
      <c r="E2363" s="106" t="s">
        <v>2125</v>
      </c>
      <c r="F2363" s="107" t="s">
        <v>2126</v>
      </c>
      <c r="G2363" s="106"/>
      <c r="H2363" s="106"/>
      <c r="I2363" s="108">
        <v>44742</v>
      </c>
      <c r="J2363" s="102">
        <v>40</v>
      </c>
      <c r="K2363" s="109" t="s">
        <v>4898</v>
      </c>
    </row>
    <row r="2364" spans="1:11" x14ac:dyDescent="0.25">
      <c r="A2364" s="102">
        <v>2367</v>
      </c>
      <c r="B2364" s="117">
        <v>43837</v>
      </c>
      <c r="C2364" s="104" t="s">
        <v>4878</v>
      </c>
      <c r="D2364" s="118" t="s">
        <v>4879</v>
      </c>
      <c r="E2364" s="106" t="s">
        <v>1764</v>
      </c>
      <c r="F2364" s="107" t="s">
        <v>1765</v>
      </c>
      <c r="G2364" s="106"/>
      <c r="H2364" s="106"/>
      <c r="I2364" s="108">
        <v>44742</v>
      </c>
      <c r="J2364" s="102">
        <v>5</v>
      </c>
      <c r="K2364" s="109" t="s">
        <v>4892</v>
      </c>
    </row>
    <row r="2365" spans="1:11" x14ac:dyDescent="0.25">
      <c r="A2365" s="102">
        <v>2368</v>
      </c>
      <c r="B2365" s="117">
        <v>43837</v>
      </c>
      <c r="C2365" s="104" t="s">
        <v>4878</v>
      </c>
      <c r="D2365" s="118" t="s">
        <v>4879</v>
      </c>
      <c r="E2365" s="106" t="s">
        <v>1833</v>
      </c>
      <c r="F2365" s="107" t="s">
        <v>1834</v>
      </c>
      <c r="G2365" s="106"/>
      <c r="H2365" s="106"/>
      <c r="I2365" s="108">
        <v>44742</v>
      </c>
      <c r="J2365" s="102">
        <v>30</v>
      </c>
      <c r="K2365" s="109" t="s">
        <v>4927</v>
      </c>
    </row>
    <row r="2366" spans="1:11" x14ac:dyDescent="0.25">
      <c r="A2366" s="102">
        <v>2369</v>
      </c>
      <c r="B2366" s="117">
        <v>43837</v>
      </c>
      <c r="C2366" s="104" t="s">
        <v>4878</v>
      </c>
      <c r="D2366" s="118" t="s">
        <v>4879</v>
      </c>
      <c r="E2366" s="106" t="s">
        <v>2167</v>
      </c>
      <c r="F2366" s="107" t="s">
        <v>2168</v>
      </c>
      <c r="G2366" s="106"/>
      <c r="H2366" s="106"/>
      <c r="I2366" s="108">
        <v>44742</v>
      </c>
      <c r="J2366" s="102">
        <v>3</v>
      </c>
      <c r="K2366" s="109" t="s">
        <v>4891</v>
      </c>
    </row>
    <row r="2367" spans="1:11" x14ac:dyDescent="0.25">
      <c r="A2367" s="102">
        <v>2370</v>
      </c>
      <c r="B2367" s="117">
        <v>43837</v>
      </c>
      <c r="C2367" s="104" t="s">
        <v>4878</v>
      </c>
      <c r="D2367" s="118" t="s">
        <v>4879</v>
      </c>
      <c r="E2367" s="106" t="s">
        <v>1762</v>
      </c>
      <c r="F2367" s="107" t="s">
        <v>1763</v>
      </c>
      <c r="G2367" s="106"/>
      <c r="H2367" s="106"/>
      <c r="I2367" s="108">
        <v>44742</v>
      </c>
      <c r="J2367" s="102">
        <v>4</v>
      </c>
      <c r="K2367" s="109" t="s">
        <v>4896</v>
      </c>
    </row>
    <row r="2368" spans="1:11" x14ac:dyDescent="0.25">
      <c r="A2368" s="102">
        <v>2371</v>
      </c>
      <c r="B2368" s="117">
        <v>43837</v>
      </c>
      <c r="C2368" s="104" t="s">
        <v>4878</v>
      </c>
      <c r="D2368" s="118" t="s">
        <v>4879</v>
      </c>
      <c r="E2368" s="106" t="s">
        <v>1764</v>
      </c>
      <c r="F2368" s="107" t="s">
        <v>1765</v>
      </c>
      <c r="G2368" s="106"/>
      <c r="H2368" s="106"/>
      <c r="I2368" s="108">
        <v>44742</v>
      </c>
      <c r="J2368" s="102">
        <v>5</v>
      </c>
      <c r="K2368" s="109" t="s">
        <v>4892</v>
      </c>
    </row>
    <row r="2369" spans="1:11" x14ac:dyDescent="0.25">
      <c r="A2369" s="102">
        <v>2372</v>
      </c>
      <c r="B2369" s="117">
        <v>43837</v>
      </c>
      <c r="C2369" s="104" t="s">
        <v>4878</v>
      </c>
      <c r="D2369" s="118" t="s">
        <v>4879</v>
      </c>
      <c r="E2369" s="106" t="s">
        <v>2057</v>
      </c>
      <c r="F2369" s="107" t="s">
        <v>2058</v>
      </c>
      <c r="G2369" s="106"/>
      <c r="H2369" s="106"/>
      <c r="I2369" s="108">
        <v>44742</v>
      </c>
      <c r="J2369" s="102">
        <v>6</v>
      </c>
      <c r="K2369" s="109" t="s">
        <v>4897</v>
      </c>
    </row>
    <row r="2370" spans="1:11" x14ac:dyDescent="0.25">
      <c r="A2370" s="102">
        <v>2373</v>
      </c>
      <c r="B2370" s="117">
        <v>43837</v>
      </c>
      <c r="C2370" s="104" t="s">
        <v>4878</v>
      </c>
      <c r="D2370" s="118" t="s">
        <v>4879</v>
      </c>
      <c r="E2370" s="106" t="s">
        <v>2065</v>
      </c>
      <c r="F2370" s="107" t="s">
        <v>2066</v>
      </c>
      <c r="G2370" s="106"/>
      <c r="H2370" s="106"/>
      <c r="I2370" s="108">
        <v>44742</v>
      </c>
      <c r="J2370" s="102">
        <v>4</v>
      </c>
      <c r="K2370" s="109" t="s">
        <v>4853</v>
      </c>
    </row>
    <row r="2371" spans="1:11" x14ac:dyDescent="0.25">
      <c r="A2371" s="102">
        <v>2374</v>
      </c>
      <c r="B2371" s="117">
        <v>43837</v>
      </c>
      <c r="C2371" s="104" t="s">
        <v>4878</v>
      </c>
      <c r="D2371" s="118" t="s">
        <v>4879</v>
      </c>
      <c r="E2371" s="106" t="s">
        <v>2075</v>
      </c>
      <c r="F2371" s="107" t="s">
        <v>2076</v>
      </c>
      <c r="G2371" s="106"/>
      <c r="H2371" s="106"/>
      <c r="I2371" s="108">
        <v>44742</v>
      </c>
      <c r="J2371" s="102">
        <v>5</v>
      </c>
      <c r="K2371" s="109" t="s">
        <v>4911</v>
      </c>
    </row>
    <row r="2372" spans="1:11" x14ac:dyDescent="0.25">
      <c r="A2372" s="102">
        <v>2375</v>
      </c>
      <c r="B2372" s="117">
        <v>43837</v>
      </c>
      <c r="C2372" s="104" t="s">
        <v>4878</v>
      </c>
      <c r="D2372" s="118" t="s">
        <v>4879</v>
      </c>
      <c r="E2372" s="106" t="s">
        <v>2125</v>
      </c>
      <c r="F2372" s="107" t="s">
        <v>2126</v>
      </c>
      <c r="G2372" s="106"/>
      <c r="H2372" s="106"/>
      <c r="I2372" s="108">
        <v>44742</v>
      </c>
      <c r="J2372" s="102">
        <v>40</v>
      </c>
      <c r="K2372" s="109" t="s">
        <v>4898</v>
      </c>
    </row>
    <row r="2373" spans="1:11" x14ac:dyDescent="0.25">
      <c r="A2373" s="102">
        <v>2376</v>
      </c>
      <c r="B2373" s="117">
        <v>43837</v>
      </c>
      <c r="C2373" s="104" t="s">
        <v>4878</v>
      </c>
      <c r="D2373" s="118" t="s">
        <v>4879</v>
      </c>
      <c r="E2373" s="106" t="s">
        <v>1899</v>
      </c>
      <c r="F2373" s="107" t="s">
        <v>1900</v>
      </c>
      <c r="G2373" s="106"/>
      <c r="H2373" s="106"/>
      <c r="I2373" s="108">
        <v>44742</v>
      </c>
      <c r="J2373" s="102">
        <v>70</v>
      </c>
      <c r="K2373" s="109" t="s">
        <v>4895</v>
      </c>
    </row>
    <row r="2374" spans="1:11" x14ac:dyDescent="0.25">
      <c r="A2374" s="102">
        <v>2377</v>
      </c>
      <c r="B2374" s="117">
        <v>43837</v>
      </c>
      <c r="C2374" s="104" t="s">
        <v>4878</v>
      </c>
      <c r="D2374" s="118" t="s">
        <v>4879</v>
      </c>
      <c r="E2374" s="106" t="s">
        <v>1861</v>
      </c>
      <c r="F2374" s="107" t="s">
        <v>1862</v>
      </c>
      <c r="G2374" s="106"/>
      <c r="H2374" s="106"/>
      <c r="I2374" s="108">
        <v>44742</v>
      </c>
      <c r="J2374" s="102">
        <v>12</v>
      </c>
      <c r="K2374" s="109" t="s">
        <v>4881</v>
      </c>
    </row>
    <row r="2375" spans="1:11" x14ac:dyDescent="0.25">
      <c r="A2375" s="102">
        <v>2378</v>
      </c>
      <c r="B2375" s="117">
        <v>43837</v>
      </c>
      <c r="C2375" s="104" t="s">
        <v>4878</v>
      </c>
      <c r="D2375" s="118" t="s">
        <v>4879</v>
      </c>
      <c r="E2375" s="106" t="s">
        <v>1678</v>
      </c>
      <c r="F2375" s="107" t="s">
        <v>1679</v>
      </c>
      <c r="G2375" s="106"/>
      <c r="H2375" s="106"/>
      <c r="I2375" s="108">
        <v>44742</v>
      </c>
      <c r="J2375" s="102">
        <v>12</v>
      </c>
      <c r="K2375" s="109" t="s">
        <v>4904</v>
      </c>
    </row>
    <row r="2376" spans="1:11" x14ac:dyDescent="0.25">
      <c r="A2376" s="102">
        <v>2379</v>
      </c>
      <c r="B2376" s="117">
        <v>43837</v>
      </c>
      <c r="C2376" s="104" t="s">
        <v>4878</v>
      </c>
      <c r="D2376" s="118" t="s">
        <v>4879</v>
      </c>
      <c r="E2376" s="106" t="s">
        <v>1861</v>
      </c>
      <c r="F2376" s="107" t="s">
        <v>1862</v>
      </c>
      <c r="G2376" s="106"/>
      <c r="H2376" s="106"/>
      <c r="I2376" s="108">
        <v>44742</v>
      </c>
      <c r="J2376" s="102">
        <v>48</v>
      </c>
      <c r="K2376" s="109" t="s">
        <v>4881</v>
      </c>
    </row>
    <row r="2377" spans="1:11" x14ac:dyDescent="0.25">
      <c r="A2377" s="102">
        <v>2380</v>
      </c>
      <c r="B2377" s="117">
        <v>43837</v>
      </c>
      <c r="C2377" s="104" t="s">
        <v>4878</v>
      </c>
      <c r="D2377" s="118" t="s">
        <v>4879</v>
      </c>
      <c r="E2377" s="106" t="s">
        <v>1963</v>
      </c>
      <c r="F2377" s="107" t="s">
        <v>1964</v>
      </c>
      <c r="G2377" s="106"/>
      <c r="H2377" s="106"/>
      <c r="I2377" s="108">
        <v>44742</v>
      </c>
      <c r="J2377" s="102">
        <v>96</v>
      </c>
      <c r="K2377" s="109" t="s">
        <v>4928</v>
      </c>
    </row>
    <row r="2378" spans="1:11" x14ac:dyDescent="0.25">
      <c r="A2378" s="102">
        <v>2381</v>
      </c>
      <c r="B2378" s="117">
        <v>43837</v>
      </c>
      <c r="C2378" s="104" t="s">
        <v>4878</v>
      </c>
      <c r="D2378" s="118" t="s">
        <v>4879</v>
      </c>
      <c r="E2378" s="106" t="s">
        <v>1933</v>
      </c>
      <c r="F2378" s="107" t="s">
        <v>1934</v>
      </c>
      <c r="G2378" s="106"/>
      <c r="H2378" s="106"/>
      <c r="I2378" s="108">
        <v>44742</v>
      </c>
      <c r="J2378" s="102">
        <v>24</v>
      </c>
      <c r="K2378" s="109" t="s">
        <v>4928</v>
      </c>
    </row>
    <row r="2379" spans="1:11" x14ac:dyDescent="0.25">
      <c r="A2379" s="102">
        <v>2382</v>
      </c>
      <c r="B2379" s="117">
        <v>43837</v>
      </c>
      <c r="C2379" s="104" t="s">
        <v>4878</v>
      </c>
      <c r="D2379" s="118" t="s">
        <v>4879</v>
      </c>
      <c r="E2379" s="106" t="s">
        <v>1764</v>
      </c>
      <c r="F2379" s="107" t="s">
        <v>1765</v>
      </c>
      <c r="G2379" s="106"/>
      <c r="H2379" s="106"/>
      <c r="I2379" s="108">
        <v>44742</v>
      </c>
      <c r="J2379" s="102">
        <v>10</v>
      </c>
      <c r="K2379" s="109" t="s">
        <v>4892</v>
      </c>
    </row>
    <row r="2380" spans="1:11" x14ac:dyDescent="0.25">
      <c r="A2380" s="102">
        <v>2383</v>
      </c>
      <c r="B2380" s="117">
        <v>43837</v>
      </c>
      <c r="C2380" s="104" t="s">
        <v>4878</v>
      </c>
      <c r="D2380" s="118" t="s">
        <v>4879</v>
      </c>
      <c r="E2380" s="106" t="s">
        <v>2071</v>
      </c>
      <c r="F2380" s="107" t="s">
        <v>2072</v>
      </c>
      <c r="G2380" s="106"/>
      <c r="H2380" s="106"/>
      <c r="I2380" s="108">
        <v>44742</v>
      </c>
      <c r="J2380" s="102">
        <v>4</v>
      </c>
      <c r="K2380" s="109" t="s">
        <v>4929</v>
      </c>
    </row>
    <row r="2381" spans="1:11" x14ac:dyDescent="0.25">
      <c r="A2381" s="102">
        <v>2384</v>
      </c>
      <c r="B2381" s="117">
        <v>43837</v>
      </c>
      <c r="C2381" s="104" t="s">
        <v>4878</v>
      </c>
      <c r="D2381" s="118" t="s">
        <v>4879</v>
      </c>
      <c r="E2381" s="106" t="s">
        <v>1785</v>
      </c>
      <c r="F2381" s="107" t="s">
        <v>1786</v>
      </c>
      <c r="G2381" s="106"/>
      <c r="H2381" s="106"/>
      <c r="I2381" s="108">
        <v>44742</v>
      </c>
      <c r="J2381" s="102">
        <v>120</v>
      </c>
      <c r="K2381" s="109" t="s">
        <v>4907</v>
      </c>
    </row>
    <row r="2382" spans="1:11" x14ac:dyDescent="0.25">
      <c r="A2382" s="102">
        <v>2385</v>
      </c>
      <c r="B2382" s="117">
        <v>43837</v>
      </c>
      <c r="C2382" s="104" t="s">
        <v>4878</v>
      </c>
      <c r="D2382" s="118" t="s">
        <v>4879</v>
      </c>
      <c r="E2382" s="106" t="s">
        <v>1805</v>
      </c>
      <c r="F2382" s="107" t="s">
        <v>1806</v>
      </c>
      <c r="G2382" s="106"/>
      <c r="H2382" s="106"/>
      <c r="I2382" s="108">
        <v>44742</v>
      </c>
      <c r="J2382" s="102">
        <v>48</v>
      </c>
      <c r="K2382" s="109" t="s">
        <v>4882</v>
      </c>
    </row>
    <row r="2383" spans="1:11" x14ac:dyDescent="0.25">
      <c r="A2383" s="102">
        <v>2386</v>
      </c>
      <c r="B2383" s="117">
        <v>43837</v>
      </c>
      <c r="C2383" s="104" t="s">
        <v>4878</v>
      </c>
      <c r="D2383" s="118" t="s">
        <v>4879</v>
      </c>
      <c r="E2383" s="106" t="s">
        <v>1859</v>
      </c>
      <c r="F2383" s="107" t="s">
        <v>1860</v>
      </c>
      <c r="G2383" s="106"/>
      <c r="H2383" s="106"/>
      <c r="I2383" s="108">
        <v>44742</v>
      </c>
      <c r="J2383" s="102">
        <v>12</v>
      </c>
      <c r="K2383" s="109" t="s">
        <v>4903</v>
      </c>
    </row>
    <row r="2384" spans="1:11" x14ac:dyDescent="0.25">
      <c r="A2384" s="102">
        <v>2387</v>
      </c>
      <c r="B2384" s="117">
        <v>43837</v>
      </c>
      <c r="C2384" s="104" t="s">
        <v>4878</v>
      </c>
      <c r="D2384" s="118" t="s">
        <v>4879</v>
      </c>
      <c r="E2384" s="106" t="s">
        <v>2075</v>
      </c>
      <c r="F2384" s="107" t="s">
        <v>2076</v>
      </c>
      <c r="G2384" s="106"/>
      <c r="H2384" s="106"/>
      <c r="I2384" s="108">
        <v>44742</v>
      </c>
      <c r="J2384" s="102">
        <v>15</v>
      </c>
      <c r="K2384" s="109" t="s">
        <v>4911</v>
      </c>
    </row>
    <row r="2385" spans="1:11" x14ac:dyDescent="0.25">
      <c r="A2385" s="102">
        <v>2388</v>
      </c>
      <c r="B2385" s="117">
        <v>43837</v>
      </c>
      <c r="C2385" s="104" t="s">
        <v>4878</v>
      </c>
      <c r="D2385" s="118" t="s">
        <v>4879</v>
      </c>
      <c r="E2385" s="106" t="s">
        <v>2125</v>
      </c>
      <c r="F2385" s="107" t="s">
        <v>2126</v>
      </c>
      <c r="G2385" s="106"/>
      <c r="H2385" s="106"/>
      <c r="I2385" s="108">
        <v>44742</v>
      </c>
      <c r="J2385" s="102">
        <v>80</v>
      </c>
      <c r="K2385" s="109" t="s">
        <v>4898</v>
      </c>
    </row>
    <row r="2386" spans="1:11" x14ac:dyDescent="0.25">
      <c r="A2386" s="102">
        <v>2389</v>
      </c>
      <c r="B2386" s="117">
        <v>43837</v>
      </c>
      <c r="C2386" s="104" t="s">
        <v>4878</v>
      </c>
      <c r="D2386" s="118" t="s">
        <v>4879</v>
      </c>
      <c r="E2386" s="106" t="s">
        <v>2091</v>
      </c>
      <c r="F2386" s="107" t="s">
        <v>2092</v>
      </c>
      <c r="G2386" s="106"/>
      <c r="H2386" s="106"/>
      <c r="I2386" s="108">
        <v>44742</v>
      </c>
      <c r="J2386" s="102">
        <v>36</v>
      </c>
      <c r="K2386" s="109" t="s">
        <v>4885</v>
      </c>
    </row>
    <row r="2387" spans="1:11" x14ac:dyDescent="0.25">
      <c r="A2387" s="102">
        <v>2390</v>
      </c>
      <c r="B2387" s="117">
        <v>43837</v>
      </c>
      <c r="C2387" s="104" t="s">
        <v>4878</v>
      </c>
      <c r="D2387" s="118" t="s">
        <v>4879</v>
      </c>
      <c r="E2387" s="106" t="s">
        <v>1764</v>
      </c>
      <c r="F2387" s="107" t="s">
        <v>1765</v>
      </c>
      <c r="G2387" s="106"/>
      <c r="H2387" s="106"/>
      <c r="I2387" s="108">
        <v>44742</v>
      </c>
      <c r="J2387" s="102">
        <v>2</v>
      </c>
      <c r="K2387" s="109" t="s">
        <v>4892</v>
      </c>
    </row>
    <row r="2388" spans="1:11" x14ac:dyDescent="0.25">
      <c r="A2388" s="102">
        <v>2391</v>
      </c>
      <c r="B2388" s="117">
        <v>43837</v>
      </c>
      <c r="C2388" s="104" t="s">
        <v>4878</v>
      </c>
      <c r="D2388" s="118" t="s">
        <v>4879</v>
      </c>
      <c r="E2388" s="106" t="s">
        <v>1819</v>
      </c>
      <c r="F2388" s="107" t="s">
        <v>1820</v>
      </c>
      <c r="G2388" s="106"/>
      <c r="H2388" s="106"/>
      <c r="I2388" s="108">
        <v>44742</v>
      </c>
      <c r="J2388" s="102">
        <v>12</v>
      </c>
      <c r="K2388" s="109" t="s">
        <v>4760</v>
      </c>
    </row>
    <row r="2389" spans="1:11" x14ac:dyDescent="0.25">
      <c r="A2389" s="102">
        <v>2392</v>
      </c>
      <c r="B2389" s="117">
        <v>43837</v>
      </c>
      <c r="C2389" s="104" t="s">
        <v>4878</v>
      </c>
      <c r="D2389" s="118" t="s">
        <v>4879</v>
      </c>
      <c r="E2389" s="106" t="s">
        <v>191</v>
      </c>
      <c r="F2389" s="107" t="s">
        <v>192</v>
      </c>
      <c r="G2389" s="106"/>
      <c r="H2389" s="106"/>
      <c r="I2389" s="108">
        <v>44742</v>
      </c>
      <c r="J2389" s="102">
        <v>60</v>
      </c>
      <c r="K2389" s="109" t="s">
        <v>4930</v>
      </c>
    </row>
    <row r="2390" spans="1:11" x14ac:dyDescent="0.25">
      <c r="A2390" s="102">
        <v>2393</v>
      </c>
      <c r="B2390" s="117">
        <v>43837</v>
      </c>
      <c r="C2390" s="104" t="s">
        <v>4878</v>
      </c>
      <c r="D2390" s="118" t="s">
        <v>4879</v>
      </c>
      <c r="E2390" s="106" t="s">
        <v>2091</v>
      </c>
      <c r="F2390" s="107" t="s">
        <v>2092</v>
      </c>
      <c r="G2390" s="106"/>
      <c r="H2390" s="106"/>
      <c r="I2390" s="108">
        <v>44742</v>
      </c>
      <c r="J2390" s="102">
        <v>24</v>
      </c>
      <c r="K2390" s="109" t="s">
        <v>4885</v>
      </c>
    </row>
    <row r="2391" spans="1:11" x14ac:dyDescent="0.25">
      <c r="A2391" s="102">
        <v>2394</v>
      </c>
      <c r="B2391" s="117">
        <v>43837</v>
      </c>
      <c r="C2391" s="104" t="s">
        <v>4878</v>
      </c>
      <c r="D2391" s="118" t="s">
        <v>4879</v>
      </c>
      <c r="E2391" s="106" t="s">
        <v>2125</v>
      </c>
      <c r="F2391" s="107" t="s">
        <v>2126</v>
      </c>
      <c r="G2391" s="106"/>
      <c r="H2391" s="106"/>
      <c r="I2391" s="108">
        <v>44742</v>
      </c>
      <c r="J2391" s="102">
        <v>40</v>
      </c>
      <c r="K2391" s="109" t="s">
        <v>4898</v>
      </c>
    </row>
    <row r="2392" spans="1:11" x14ac:dyDescent="0.25">
      <c r="A2392" s="102">
        <v>2395</v>
      </c>
      <c r="B2392" s="117">
        <v>43837</v>
      </c>
      <c r="C2392" s="104" t="s">
        <v>4878</v>
      </c>
      <c r="D2392" s="118" t="s">
        <v>4879</v>
      </c>
      <c r="E2392" s="106" t="s">
        <v>2125</v>
      </c>
      <c r="F2392" s="107" t="s">
        <v>2126</v>
      </c>
      <c r="G2392" s="106"/>
      <c r="H2392" s="106"/>
      <c r="I2392" s="108">
        <v>44742</v>
      </c>
      <c r="J2392" s="102">
        <v>40</v>
      </c>
      <c r="K2392" s="109" t="s">
        <v>4898</v>
      </c>
    </row>
    <row r="2393" spans="1:11" x14ac:dyDescent="0.25">
      <c r="A2393" s="102">
        <v>2396</v>
      </c>
      <c r="B2393" s="117">
        <v>43837</v>
      </c>
      <c r="C2393" s="104" t="s">
        <v>4878</v>
      </c>
      <c r="D2393" s="118" t="s">
        <v>4879</v>
      </c>
      <c r="E2393" s="106" t="s">
        <v>1833</v>
      </c>
      <c r="F2393" s="107" t="s">
        <v>1834</v>
      </c>
      <c r="G2393" s="106"/>
      <c r="H2393" s="106"/>
      <c r="I2393" s="108">
        <v>44742</v>
      </c>
      <c r="J2393" s="102">
        <v>3</v>
      </c>
      <c r="K2393" s="109" t="s">
        <v>4927</v>
      </c>
    </row>
    <row r="2394" spans="1:11" x14ac:dyDescent="0.25">
      <c r="A2394" s="102">
        <v>2397</v>
      </c>
      <c r="B2394" s="117">
        <v>43837</v>
      </c>
      <c r="C2394" s="104" t="s">
        <v>4878</v>
      </c>
      <c r="D2394" s="118" t="s">
        <v>4879</v>
      </c>
      <c r="E2394" s="106" t="s">
        <v>1686</v>
      </c>
      <c r="F2394" s="107" t="s">
        <v>1687</v>
      </c>
      <c r="G2394" s="106"/>
      <c r="H2394" s="106"/>
      <c r="I2394" s="108">
        <v>44742</v>
      </c>
      <c r="J2394" s="102">
        <v>12</v>
      </c>
      <c r="K2394" s="109" t="s">
        <v>4894</v>
      </c>
    </row>
    <row r="2395" spans="1:11" x14ac:dyDescent="0.25">
      <c r="A2395" s="102">
        <v>2398</v>
      </c>
      <c r="B2395" s="117">
        <v>43837</v>
      </c>
      <c r="C2395" s="104" t="s">
        <v>4878</v>
      </c>
      <c r="D2395" s="118" t="s">
        <v>4879</v>
      </c>
      <c r="E2395" s="106" t="s">
        <v>1678</v>
      </c>
      <c r="F2395" s="107" t="s">
        <v>1679</v>
      </c>
      <c r="G2395" s="106"/>
      <c r="H2395" s="106"/>
      <c r="I2395" s="108">
        <v>44742</v>
      </c>
      <c r="J2395" s="102">
        <v>24</v>
      </c>
      <c r="K2395" s="109" t="s">
        <v>4904</v>
      </c>
    </row>
    <row r="2396" spans="1:11" x14ac:dyDescent="0.25">
      <c r="A2396" s="102">
        <v>2399</v>
      </c>
      <c r="B2396" s="117">
        <v>43837</v>
      </c>
      <c r="C2396" s="104" t="s">
        <v>4878</v>
      </c>
      <c r="D2396" s="118" t="s">
        <v>4879</v>
      </c>
      <c r="E2396" s="106" t="s">
        <v>1764</v>
      </c>
      <c r="F2396" s="107" t="s">
        <v>1765</v>
      </c>
      <c r="G2396" s="106"/>
      <c r="H2396" s="106"/>
      <c r="I2396" s="108">
        <v>44742</v>
      </c>
      <c r="J2396" s="102">
        <v>4</v>
      </c>
      <c r="K2396" s="109" t="s">
        <v>4892</v>
      </c>
    </row>
    <row r="2397" spans="1:11" x14ac:dyDescent="0.25">
      <c r="A2397" s="102">
        <v>2400</v>
      </c>
      <c r="B2397" s="117">
        <v>43837</v>
      </c>
      <c r="C2397" s="104" t="s">
        <v>4878</v>
      </c>
      <c r="D2397" s="118" t="s">
        <v>4879</v>
      </c>
      <c r="E2397" s="106" t="s">
        <v>1819</v>
      </c>
      <c r="F2397" s="107" t="s">
        <v>1820</v>
      </c>
      <c r="G2397" s="106"/>
      <c r="H2397" s="106"/>
      <c r="I2397" s="108">
        <v>44742</v>
      </c>
      <c r="J2397" s="102">
        <v>12</v>
      </c>
      <c r="K2397" s="109" t="s">
        <v>4760</v>
      </c>
    </row>
    <row r="2398" spans="1:11" x14ac:dyDescent="0.25">
      <c r="A2398" s="102">
        <v>2401</v>
      </c>
      <c r="B2398" s="117">
        <v>43837</v>
      </c>
      <c r="C2398" s="104" t="s">
        <v>4878</v>
      </c>
      <c r="D2398" s="118" t="s">
        <v>4879</v>
      </c>
      <c r="E2398" s="106" t="s">
        <v>1678</v>
      </c>
      <c r="F2398" s="107" t="s">
        <v>1679</v>
      </c>
      <c r="G2398" s="106"/>
      <c r="H2398" s="106"/>
      <c r="I2398" s="108">
        <v>44742</v>
      </c>
      <c r="J2398" s="102">
        <v>10</v>
      </c>
      <c r="K2398" s="109" t="s">
        <v>4904</v>
      </c>
    </row>
    <row r="2399" spans="1:11" x14ac:dyDescent="0.25">
      <c r="A2399" s="102">
        <v>2402</v>
      </c>
      <c r="B2399" s="117">
        <v>43837</v>
      </c>
      <c r="C2399" s="104" t="s">
        <v>4878</v>
      </c>
      <c r="D2399" s="118" t="s">
        <v>4879</v>
      </c>
      <c r="E2399" s="106" t="s">
        <v>2125</v>
      </c>
      <c r="F2399" s="107" t="s">
        <v>2126</v>
      </c>
      <c r="G2399" s="106"/>
      <c r="H2399" s="106"/>
      <c r="I2399" s="108">
        <v>44742</v>
      </c>
      <c r="J2399" s="102">
        <v>6</v>
      </c>
      <c r="K2399" s="109" t="s">
        <v>4881</v>
      </c>
    </row>
    <row r="2400" spans="1:11" x14ac:dyDescent="0.25">
      <c r="A2400" s="102">
        <v>2403</v>
      </c>
      <c r="B2400" s="117">
        <v>43837</v>
      </c>
      <c r="C2400" s="104" t="s">
        <v>4878</v>
      </c>
      <c r="D2400" s="118" t="s">
        <v>4879</v>
      </c>
      <c r="E2400" s="106" t="s">
        <v>2193</v>
      </c>
      <c r="F2400" s="107" t="s">
        <v>2194</v>
      </c>
      <c r="G2400" s="106"/>
      <c r="H2400" s="106"/>
      <c r="I2400" s="108">
        <v>44742</v>
      </c>
      <c r="J2400" s="102">
        <v>20</v>
      </c>
      <c r="K2400" s="109" t="s">
        <v>4908</v>
      </c>
    </row>
    <row r="2401" spans="1:11" x14ac:dyDescent="0.25">
      <c r="A2401" s="102">
        <v>2404</v>
      </c>
      <c r="B2401" s="117">
        <v>43837</v>
      </c>
      <c r="C2401" s="104" t="s">
        <v>4878</v>
      </c>
      <c r="D2401" s="118" t="s">
        <v>4879</v>
      </c>
      <c r="E2401" s="106" t="s">
        <v>1943</v>
      </c>
      <c r="F2401" s="107" t="s">
        <v>1944</v>
      </c>
      <c r="G2401" s="106"/>
      <c r="H2401" s="106"/>
      <c r="I2401" s="108">
        <v>44742</v>
      </c>
      <c r="J2401" s="102">
        <v>12</v>
      </c>
      <c r="K2401" s="109" t="s">
        <v>4928</v>
      </c>
    </row>
    <row r="2402" spans="1:11" x14ac:dyDescent="0.25">
      <c r="A2402" s="102">
        <v>2405</v>
      </c>
      <c r="B2402" s="117">
        <v>43837</v>
      </c>
      <c r="C2402" s="104" t="s">
        <v>4878</v>
      </c>
      <c r="D2402" s="118" t="s">
        <v>4879</v>
      </c>
      <c r="E2402" s="106" t="s">
        <v>1764</v>
      </c>
      <c r="F2402" s="107" t="s">
        <v>1765</v>
      </c>
      <c r="G2402" s="106"/>
      <c r="H2402" s="106"/>
      <c r="I2402" s="108">
        <v>44742</v>
      </c>
      <c r="J2402" s="102">
        <v>3</v>
      </c>
      <c r="K2402" s="109" t="s">
        <v>4892</v>
      </c>
    </row>
    <row r="2403" spans="1:11" x14ac:dyDescent="0.25">
      <c r="A2403" s="102">
        <v>2406</v>
      </c>
      <c r="B2403" s="117">
        <v>43837</v>
      </c>
      <c r="C2403" s="104" t="s">
        <v>4878</v>
      </c>
      <c r="D2403" s="118" t="s">
        <v>4879</v>
      </c>
      <c r="E2403" s="106" t="s">
        <v>2053</v>
      </c>
      <c r="F2403" s="107" t="s">
        <v>2054</v>
      </c>
      <c r="G2403" s="106"/>
      <c r="H2403" s="106"/>
      <c r="I2403" s="108">
        <v>44742</v>
      </c>
      <c r="J2403" s="102">
        <v>6</v>
      </c>
      <c r="K2403" s="109" t="s">
        <v>4804</v>
      </c>
    </row>
    <row r="2404" spans="1:11" x14ac:dyDescent="0.25">
      <c r="A2404" s="102">
        <v>2407</v>
      </c>
      <c r="B2404" s="117">
        <v>43837</v>
      </c>
      <c r="C2404" s="104" t="s">
        <v>4878</v>
      </c>
      <c r="D2404" s="118" t="s">
        <v>4879</v>
      </c>
      <c r="E2404" s="106" t="s">
        <v>2065</v>
      </c>
      <c r="F2404" s="107" t="s">
        <v>2066</v>
      </c>
      <c r="G2404" s="106"/>
      <c r="H2404" s="106"/>
      <c r="I2404" s="108">
        <v>44742</v>
      </c>
      <c r="J2404" s="102">
        <v>4</v>
      </c>
      <c r="K2404" s="109" t="s">
        <v>4853</v>
      </c>
    </row>
    <row r="2405" spans="1:11" x14ac:dyDescent="0.25">
      <c r="A2405" s="102">
        <v>2408</v>
      </c>
      <c r="B2405" s="117">
        <v>43837</v>
      </c>
      <c r="C2405" s="104" t="s">
        <v>4878</v>
      </c>
      <c r="D2405" s="118" t="s">
        <v>4879</v>
      </c>
      <c r="E2405" s="106" t="s">
        <v>2073</v>
      </c>
      <c r="F2405" s="107" t="s">
        <v>2074</v>
      </c>
      <c r="G2405" s="106"/>
      <c r="H2405" s="106"/>
      <c r="I2405" s="108">
        <v>44742</v>
      </c>
      <c r="J2405" s="102">
        <v>4</v>
      </c>
      <c r="K2405" s="109" t="s">
        <v>4745</v>
      </c>
    </row>
    <row r="2406" spans="1:11" x14ac:dyDescent="0.25">
      <c r="A2406" s="102">
        <v>2409</v>
      </c>
      <c r="B2406" s="117">
        <v>43837</v>
      </c>
      <c r="C2406" s="104" t="s">
        <v>4878</v>
      </c>
      <c r="D2406" s="118" t="s">
        <v>4879</v>
      </c>
      <c r="E2406" s="106" t="s">
        <v>1955</v>
      </c>
      <c r="F2406" s="107" t="s">
        <v>1956</v>
      </c>
      <c r="G2406" s="106"/>
      <c r="H2406" s="106"/>
      <c r="I2406" s="108">
        <v>44742</v>
      </c>
      <c r="J2406" s="102">
        <v>24</v>
      </c>
      <c r="K2406" s="109" t="s">
        <v>4884</v>
      </c>
    </row>
    <row r="2407" spans="1:11" x14ac:dyDescent="0.25">
      <c r="A2407" s="102">
        <v>2410</v>
      </c>
      <c r="B2407" s="117">
        <v>43837</v>
      </c>
      <c r="C2407" s="104" t="s">
        <v>4878</v>
      </c>
      <c r="D2407" s="118" t="s">
        <v>4879</v>
      </c>
      <c r="E2407" s="106" t="s">
        <v>2195</v>
      </c>
      <c r="F2407" s="107" t="s">
        <v>2196</v>
      </c>
      <c r="G2407" s="106"/>
      <c r="H2407" s="106"/>
      <c r="I2407" s="108">
        <v>44742</v>
      </c>
      <c r="J2407" s="102">
        <v>10</v>
      </c>
      <c r="K2407" s="109" t="s">
        <v>4908</v>
      </c>
    </row>
    <row r="2408" spans="1:11" x14ac:dyDescent="0.25">
      <c r="A2408" s="102">
        <v>2411</v>
      </c>
      <c r="B2408" s="117">
        <v>43837</v>
      </c>
      <c r="C2408" s="104" t="s">
        <v>4878</v>
      </c>
      <c r="D2408" s="118" t="s">
        <v>4879</v>
      </c>
      <c r="E2408" s="106" t="s">
        <v>2073</v>
      </c>
      <c r="F2408" s="107" t="s">
        <v>2074</v>
      </c>
      <c r="G2408" s="106"/>
      <c r="H2408" s="106"/>
      <c r="I2408" s="108">
        <v>44742</v>
      </c>
      <c r="J2408" s="102">
        <v>2</v>
      </c>
      <c r="K2408" s="109" t="s">
        <v>4745</v>
      </c>
    </row>
    <row r="2409" spans="1:11" x14ac:dyDescent="0.25">
      <c r="A2409" s="102">
        <v>2412</v>
      </c>
      <c r="B2409" s="117">
        <v>43837</v>
      </c>
      <c r="C2409" s="104" t="s">
        <v>4878</v>
      </c>
      <c r="D2409" s="118" t="s">
        <v>4879</v>
      </c>
      <c r="E2409" s="106" t="s">
        <v>2153</v>
      </c>
      <c r="F2409" s="107" t="s">
        <v>2154</v>
      </c>
      <c r="G2409" s="106"/>
      <c r="H2409" s="106"/>
      <c r="I2409" s="108">
        <v>44742</v>
      </c>
      <c r="J2409" s="102">
        <v>3</v>
      </c>
      <c r="K2409" s="109" t="s">
        <v>4931</v>
      </c>
    </row>
    <row r="2410" spans="1:11" x14ac:dyDescent="0.25">
      <c r="A2410" s="102">
        <v>2413</v>
      </c>
      <c r="B2410" s="117">
        <v>43837</v>
      </c>
      <c r="C2410" s="104" t="s">
        <v>4878</v>
      </c>
      <c r="D2410" s="118" t="s">
        <v>4879</v>
      </c>
      <c r="E2410" s="106" t="s">
        <v>2203</v>
      </c>
      <c r="F2410" s="107" t="s">
        <v>2204</v>
      </c>
      <c r="G2410" s="106"/>
      <c r="H2410" s="106"/>
      <c r="I2410" s="108">
        <v>44742</v>
      </c>
      <c r="J2410" s="102">
        <v>8</v>
      </c>
      <c r="K2410" s="109" t="s">
        <v>4893</v>
      </c>
    </row>
    <row r="2411" spans="1:11" x14ac:dyDescent="0.25">
      <c r="A2411" s="102">
        <v>2414</v>
      </c>
      <c r="B2411" s="117">
        <v>43837</v>
      </c>
      <c r="C2411" s="104" t="s">
        <v>4878</v>
      </c>
      <c r="D2411" s="118" t="s">
        <v>4879</v>
      </c>
      <c r="E2411" s="106" t="s">
        <v>1764</v>
      </c>
      <c r="F2411" s="107" t="s">
        <v>1765</v>
      </c>
      <c r="G2411" s="106"/>
      <c r="H2411" s="106"/>
      <c r="I2411" s="108">
        <v>44742</v>
      </c>
      <c r="J2411" s="102">
        <v>5</v>
      </c>
      <c r="K2411" s="109" t="s">
        <v>4892</v>
      </c>
    </row>
    <row r="2412" spans="1:11" x14ac:dyDescent="0.25">
      <c r="A2412" s="102">
        <v>2415</v>
      </c>
      <c r="B2412" s="117">
        <v>43837</v>
      </c>
      <c r="C2412" s="104" t="s">
        <v>4878</v>
      </c>
      <c r="D2412" s="118" t="s">
        <v>4879</v>
      </c>
      <c r="E2412" s="106" t="s">
        <v>2091</v>
      </c>
      <c r="F2412" s="107" t="s">
        <v>2092</v>
      </c>
      <c r="G2412" s="106"/>
      <c r="H2412" s="106"/>
      <c r="I2412" s="108">
        <v>44742</v>
      </c>
      <c r="J2412" s="102">
        <v>24</v>
      </c>
      <c r="K2412" s="109" t="s">
        <v>4885</v>
      </c>
    </row>
    <row r="2413" spans="1:11" x14ac:dyDescent="0.25">
      <c r="A2413" s="102">
        <v>2416</v>
      </c>
      <c r="B2413" s="117">
        <v>43837</v>
      </c>
      <c r="C2413" s="104" t="s">
        <v>4878</v>
      </c>
      <c r="D2413" s="118" t="s">
        <v>4879</v>
      </c>
      <c r="E2413" s="106" t="s">
        <v>1748</v>
      </c>
      <c r="F2413" s="107" t="s">
        <v>1749</v>
      </c>
      <c r="G2413" s="106"/>
      <c r="H2413" s="106"/>
      <c r="I2413" s="108">
        <v>44742</v>
      </c>
      <c r="J2413" s="102">
        <v>4</v>
      </c>
      <c r="K2413" s="109" t="s">
        <v>4656</v>
      </c>
    </row>
    <row r="2414" spans="1:11" x14ac:dyDescent="0.25">
      <c r="A2414" s="102">
        <v>2417</v>
      </c>
      <c r="B2414" s="117">
        <v>43837</v>
      </c>
      <c r="C2414" s="104" t="s">
        <v>4878</v>
      </c>
      <c r="D2414" s="118" t="s">
        <v>4879</v>
      </c>
      <c r="E2414" s="106" t="s">
        <v>1746</v>
      </c>
      <c r="F2414" s="107" t="s">
        <v>1747</v>
      </c>
      <c r="G2414" s="106"/>
      <c r="H2414" s="106"/>
      <c r="I2414" s="108">
        <v>44742</v>
      </c>
      <c r="J2414" s="102">
        <v>1</v>
      </c>
      <c r="K2414" s="109" t="s">
        <v>4905</v>
      </c>
    </row>
    <row r="2415" spans="1:11" x14ac:dyDescent="0.25">
      <c r="A2415" s="102">
        <v>2418</v>
      </c>
      <c r="B2415" s="117">
        <v>43837</v>
      </c>
      <c r="C2415" s="104" t="s">
        <v>4878</v>
      </c>
      <c r="D2415" s="118" t="s">
        <v>4879</v>
      </c>
      <c r="E2415" s="106" t="s">
        <v>2167</v>
      </c>
      <c r="F2415" s="107" t="s">
        <v>2168</v>
      </c>
      <c r="G2415" s="106"/>
      <c r="H2415" s="106"/>
      <c r="I2415" s="108">
        <v>44742</v>
      </c>
      <c r="J2415" s="102">
        <v>8</v>
      </c>
      <c r="K2415" s="109" t="s">
        <v>4891</v>
      </c>
    </row>
    <row r="2416" spans="1:11" x14ac:dyDescent="0.25">
      <c r="A2416" s="102">
        <v>2419</v>
      </c>
      <c r="B2416" s="117">
        <v>43837</v>
      </c>
      <c r="C2416" s="104" t="s">
        <v>4878</v>
      </c>
      <c r="D2416" s="118" t="s">
        <v>4879</v>
      </c>
      <c r="E2416" s="106" t="s">
        <v>1728</v>
      </c>
      <c r="F2416" s="107" t="s">
        <v>1729</v>
      </c>
      <c r="G2416" s="106"/>
      <c r="H2416" s="106"/>
      <c r="I2416" s="108">
        <v>44742</v>
      </c>
      <c r="J2416" s="102">
        <v>12</v>
      </c>
      <c r="K2416" s="109" t="s">
        <v>4883</v>
      </c>
    </row>
    <row r="2417" spans="1:11" x14ac:dyDescent="0.25">
      <c r="A2417" s="102">
        <v>2420</v>
      </c>
      <c r="B2417" s="117">
        <v>43837</v>
      </c>
      <c r="C2417" s="104" t="s">
        <v>4878</v>
      </c>
      <c r="D2417" s="118" t="s">
        <v>4879</v>
      </c>
      <c r="E2417" s="106" t="s">
        <v>2091</v>
      </c>
      <c r="F2417" s="107" t="s">
        <v>2092</v>
      </c>
      <c r="G2417" s="106"/>
      <c r="H2417" s="106"/>
      <c r="I2417" s="108">
        <v>44742</v>
      </c>
      <c r="J2417" s="102">
        <v>24</v>
      </c>
      <c r="K2417" s="109" t="s">
        <v>4885</v>
      </c>
    </row>
    <row r="2418" spans="1:11" x14ac:dyDescent="0.25">
      <c r="A2418" s="102">
        <v>2421</v>
      </c>
      <c r="B2418" s="117">
        <v>43837</v>
      </c>
      <c r="C2418" s="104" t="s">
        <v>4878</v>
      </c>
      <c r="D2418" s="118" t="s">
        <v>4879</v>
      </c>
      <c r="E2418" s="106" t="s">
        <v>1773</v>
      </c>
      <c r="F2418" s="107" t="s">
        <v>1774</v>
      </c>
      <c r="G2418" s="106"/>
      <c r="H2418" s="106"/>
      <c r="I2418" s="108">
        <v>44742</v>
      </c>
      <c r="J2418" s="102">
        <v>10</v>
      </c>
      <c r="K2418" s="109" t="s">
        <v>4886</v>
      </c>
    </row>
    <row r="2419" spans="1:11" x14ac:dyDescent="0.25">
      <c r="A2419" s="102">
        <v>2422</v>
      </c>
      <c r="B2419" s="117">
        <v>43837</v>
      </c>
      <c r="C2419" s="104" t="s">
        <v>4878</v>
      </c>
      <c r="D2419" s="118" t="s">
        <v>4879</v>
      </c>
      <c r="E2419" s="106" t="s">
        <v>1935</v>
      </c>
      <c r="F2419" s="107" t="s">
        <v>1936</v>
      </c>
      <c r="G2419" s="106"/>
      <c r="H2419" s="106"/>
      <c r="I2419" s="108">
        <v>44742</v>
      </c>
      <c r="J2419" s="102">
        <v>17</v>
      </c>
      <c r="K2419" s="109" t="s">
        <v>4932</v>
      </c>
    </row>
    <row r="2420" spans="1:11" x14ac:dyDescent="0.25">
      <c r="A2420" s="102">
        <v>2423</v>
      </c>
      <c r="B2420" s="117">
        <v>43837</v>
      </c>
      <c r="C2420" s="104" t="s">
        <v>4878</v>
      </c>
      <c r="D2420" s="118" t="s">
        <v>4879</v>
      </c>
      <c r="E2420" s="106" t="s">
        <v>1682</v>
      </c>
      <c r="F2420" s="107" t="s">
        <v>1683</v>
      </c>
      <c r="G2420" s="106"/>
      <c r="H2420" s="106"/>
      <c r="I2420" s="108">
        <v>44742</v>
      </c>
      <c r="J2420" s="102">
        <v>13</v>
      </c>
      <c r="K2420" s="109" t="s">
        <v>4649</v>
      </c>
    </row>
    <row r="2421" spans="1:11" x14ac:dyDescent="0.25">
      <c r="A2421" s="102">
        <v>2424</v>
      </c>
      <c r="B2421" s="117">
        <v>43837</v>
      </c>
      <c r="C2421" s="104" t="s">
        <v>4878</v>
      </c>
      <c r="D2421" s="118" t="s">
        <v>4879</v>
      </c>
      <c r="E2421" s="106" t="s">
        <v>2089</v>
      </c>
      <c r="F2421" s="107" t="s">
        <v>2090</v>
      </c>
      <c r="G2421" s="106"/>
      <c r="H2421" s="106"/>
      <c r="I2421" s="108">
        <v>44742</v>
      </c>
      <c r="J2421" s="102">
        <v>10</v>
      </c>
      <c r="K2421" s="109" t="s">
        <v>4933</v>
      </c>
    </row>
    <row r="2422" spans="1:11" x14ac:dyDescent="0.25">
      <c r="A2422" s="102">
        <v>2425</v>
      </c>
      <c r="B2422" s="117">
        <v>43837</v>
      </c>
      <c r="C2422" s="104" t="s">
        <v>4878</v>
      </c>
      <c r="D2422" s="118" t="s">
        <v>4879</v>
      </c>
      <c r="E2422" s="106" t="s">
        <v>1762</v>
      </c>
      <c r="F2422" s="107" t="s">
        <v>1763</v>
      </c>
      <c r="G2422" s="106"/>
      <c r="H2422" s="106"/>
      <c r="I2422" s="108">
        <v>44742</v>
      </c>
      <c r="J2422" s="102">
        <v>2</v>
      </c>
      <c r="K2422" s="109" t="s">
        <v>4934</v>
      </c>
    </row>
    <row r="2423" spans="1:11" x14ac:dyDescent="0.25">
      <c r="A2423" s="102">
        <v>2426</v>
      </c>
      <c r="B2423" s="117">
        <v>43837</v>
      </c>
      <c r="C2423" s="104" t="s">
        <v>4878</v>
      </c>
      <c r="D2423" s="118" t="s">
        <v>4879</v>
      </c>
      <c r="E2423" s="106" t="s">
        <v>1913</v>
      </c>
      <c r="F2423" s="107" t="s">
        <v>1914</v>
      </c>
      <c r="G2423" s="106"/>
      <c r="H2423" s="106"/>
      <c r="I2423" s="108">
        <v>44742</v>
      </c>
      <c r="J2423" s="102">
        <v>12</v>
      </c>
      <c r="K2423" s="109" t="s">
        <v>4895</v>
      </c>
    </row>
    <row r="2424" spans="1:11" x14ac:dyDescent="0.25">
      <c r="A2424" s="102">
        <v>2427</v>
      </c>
      <c r="B2424" s="117">
        <v>43837</v>
      </c>
      <c r="C2424" s="104" t="s">
        <v>4878</v>
      </c>
      <c r="D2424" s="118" t="s">
        <v>4879</v>
      </c>
      <c r="E2424" s="106" t="s">
        <v>1909</v>
      </c>
      <c r="F2424" s="107" t="s">
        <v>1910</v>
      </c>
      <c r="G2424" s="106"/>
      <c r="H2424" s="106"/>
      <c r="I2424" s="108">
        <v>44742</v>
      </c>
      <c r="J2424" s="102">
        <v>1</v>
      </c>
      <c r="K2424" s="109" t="s">
        <v>4890</v>
      </c>
    </row>
    <row r="2425" spans="1:11" x14ac:dyDescent="0.25">
      <c r="A2425" s="102">
        <v>2428</v>
      </c>
      <c r="B2425" s="117">
        <v>43837</v>
      </c>
      <c r="C2425" s="104" t="s">
        <v>4878</v>
      </c>
      <c r="D2425" s="118" t="s">
        <v>4879</v>
      </c>
      <c r="E2425" s="106" t="s">
        <v>2091</v>
      </c>
      <c r="F2425" s="107" t="s">
        <v>2092</v>
      </c>
      <c r="G2425" s="106"/>
      <c r="H2425" s="106"/>
      <c r="I2425" s="108">
        <v>44742</v>
      </c>
      <c r="J2425" s="102">
        <v>24</v>
      </c>
      <c r="K2425" s="109" t="s">
        <v>4885</v>
      </c>
    </row>
    <row r="2426" spans="1:11" x14ac:dyDescent="0.25">
      <c r="A2426" s="102">
        <v>2429</v>
      </c>
      <c r="B2426" s="117">
        <v>43837</v>
      </c>
      <c r="C2426" s="104" t="s">
        <v>4878</v>
      </c>
      <c r="D2426" s="118" t="s">
        <v>4879</v>
      </c>
      <c r="E2426" s="106" t="s">
        <v>1825</v>
      </c>
      <c r="F2426" s="107" t="s">
        <v>1826</v>
      </c>
      <c r="G2426" s="106"/>
      <c r="H2426" s="106"/>
      <c r="I2426" s="108">
        <v>44742</v>
      </c>
      <c r="J2426" s="102">
        <v>12</v>
      </c>
      <c r="K2426" s="109" t="s">
        <v>4935</v>
      </c>
    </row>
    <row r="2427" spans="1:11" x14ac:dyDescent="0.25">
      <c r="A2427" s="102">
        <v>2430</v>
      </c>
      <c r="B2427" s="117">
        <v>43837</v>
      </c>
      <c r="C2427" s="104" t="s">
        <v>4878</v>
      </c>
      <c r="D2427" s="118" t="s">
        <v>4879</v>
      </c>
      <c r="E2427" s="106" t="s">
        <v>2155</v>
      </c>
      <c r="F2427" s="107" t="s">
        <v>2156</v>
      </c>
      <c r="G2427" s="106"/>
      <c r="H2427" s="106"/>
      <c r="I2427" s="108">
        <v>44742</v>
      </c>
      <c r="J2427" s="102">
        <v>1</v>
      </c>
      <c r="K2427" s="109" t="s">
        <v>4890</v>
      </c>
    </row>
    <row r="2428" spans="1:11" x14ac:dyDescent="0.25">
      <c r="A2428" s="102">
        <v>2431</v>
      </c>
      <c r="B2428" s="117">
        <v>43837</v>
      </c>
      <c r="C2428" s="104" t="s">
        <v>4878</v>
      </c>
      <c r="D2428" s="118" t="s">
        <v>4879</v>
      </c>
      <c r="E2428" s="106" t="s">
        <v>2193</v>
      </c>
      <c r="F2428" s="107" t="s">
        <v>2194</v>
      </c>
      <c r="G2428" s="106"/>
      <c r="H2428" s="106"/>
      <c r="I2428" s="108">
        <v>44742</v>
      </c>
      <c r="J2428" s="102">
        <v>10</v>
      </c>
      <c r="K2428" s="109" t="s">
        <v>4908</v>
      </c>
    </row>
    <row r="2429" spans="1:11" x14ac:dyDescent="0.25">
      <c r="A2429" s="102">
        <v>2432</v>
      </c>
      <c r="B2429" s="117">
        <v>43837</v>
      </c>
      <c r="C2429" s="104" t="s">
        <v>4878</v>
      </c>
      <c r="D2429" s="118" t="s">
        <v>4879</v>
      </c>
      <c r="E2429" s="106" t="s">
        <v>1762</v>
      </c>
      <c r="F2429" s="107" t="s">
        <v>1763</v>
      </c>
      <c r="G2429" s="106"/>
      <c r="H2429" s="106"/>
      <c r="I2429" s="108">
        <v>44742</v>
      </c>
      <c r="J2429" s="102">
        <v>3</v>
      </c>
      <c r="K2429" s="109" t="s">
        <v>4896</v>
      </c>
    </row>
    <row r="2430" spans="1:11" x14ac:dyDescent="0.25">
      <c r="A2430" s="102">
        <v>2433</v>
      </c>
      <c r="B2430" s="117">
        <v>43837</v>
      </c>
      <c r="C2430" s="104" t="s">
        <v>4878</v>
      </c>
      <c r="D2430" s="118" t="s">
        <v>4879</v>
      </c>
      <c r="E2430" s="106" t="s">
        <v>1764</v>
      </c>
      <c r="F2430" s="107" t="s">
        <v>1765</v>
      </c>
      <c r="G2430" s="106"/>
      <c r="H2430" s="106"/>
      <c r="I2430" s="108">
        <v>44742</v>
      </c>
      <c r="J2430" s="102">
        <v>13</v>
      </c>
      <c r="K2430" s="109" t="s">
        <v>4892</v>
      </c>
    </row>
    <row r="2431" spans="1:11" x14ac:dyDescent="0.25">
      <c r="A2431" s="102">
        <v>2434</v>
      </c>
      <c r="B2431" s="117">
        <v>43837</v>
      </c>
      <c r="C2431" s="104" t="s">
        <v>4878</v>
      </c>
      <c r="D2431" s="118" t="s">
        <v>4879</v>
      </c>
      <c r="E2431" s="106" t="s">
        <v>1861</v>
      </c>
      <c r="F2431" s="107" t="s">
        <v>1862</v>
      </c>
      <c r="G2431" s="106"/>
      <c r="H2431" s="106"/>
      <c r="I2431" s="108">
        <v>44742</v>
      </c>
      <c r="J2431" s="102">
        <v>48</v>
      </c>
      <c r="K2431" s="109" t="s">
        <v>4881</v>
      </c>
    </row>
    <row r="2432" spans="1:11" x14ac:dyDescent="0.25">
      <c r="A2432" s="102">
        <v>2435</v>
      </c>
      <c r="B2432" s="117">
        <v>43837</v>
      </c>
      <c r="C2432" s="104" t="s">
        <v>4878</v>
      </c>
      <c r="D2432" s="118" t="s">
        <v>4879</v>
      </c>
      <c r="E2432" s="106" t="s">
        <v>1762</v>
      </c>
      <c r="F2432" s="107" t="s">
        <v>1763</v>
      </c>
      <c r="G2432" s="106"/>
      <c r="H2432" s="106"/>
      <c r="I2432" s="108">
        <v>44742</v>
      </c>
      <c r="J2432" s="102">
        <v>1</v>
      </c>
      <c r="K2432" s="109" t="s">
        <v>4896</v>
      </c>
    </row>
    <row r="2433" spans="1:11" x14ac:dyDescent="0.25">
      <c r="A2433" s="102">
        <v>2436</v>
      </c>
      <c r="B2433" s="117">
        <v>43837</v>
      </c>
      <c r="C2433" s="104" t="s">
        <v>4878</v>
      </c>
      <c r="D2433" s="118" t="s">
        <v>4879</v>
      </c>
      <c r="E2433" s="106" t="s">
        <v>1833</v>
      </c>
      <c r="F2433" s="107" t="s">
        <v>1834</v>
      </c>
      <c r="G2433" s="106"/>
      <c r="H2433" s="106"/>
      <c r="I2433" s="108">
        <v>44742</v>
      </c>
      <c r="J2433" s="102">
        <v>3</v>
      </c>
      <c r="K2433" s="109" t="s">
        <v>4927</v>
      </c>
    </row>
    <row r="2434" spans="1:11" x14ac:dyDescent="0.25">
      <c r="A2434" s="102">
        <v>2437</v>
      </c>
      <c r="B2434" s="117">
        <v>43837</v>
      </c>
      <c r="C2434" s="104" t="s">
        <v>4878</v>
      </c>
      <c r="D2434" s="118" t="s">
        <v>4879</v>
      </c>
      <c r="E2434" s="106" t="s">
        <v>1819</v>
      </c>
      <c r="F2434" s="107" t="s">
        <v>1820</v>
      </c>
      <c r="G2434" s="106"/>
      <c r="H2434" s="106"/>
      <c r="I2434" s="108">
        <v>44742</v>
      </c>
      <c r="J2434" s="102">
        <v>24</v>
      </c>
      <c r="K2434" s="109" t="s">
        <v>4894</v>
      </c>
    </row>
    <row r="2435" spans="1:11" x14ac:dyDescent="0.25">
      <c r="A2435" s="102">
        <v>2438</v>
      </c>
      <c r="B2435" s="117">
        <v>43837</v>
      </c>
      <c r="C2435" s="104" t="s">
        <v>4878</v>
      </c>
      <c r="D2435" s="118" t="s">
        <v>4879</v>
      </c>
      <c r="E2435" s="106" t="s">
        <v>1877</v>
      </c>
      <c r="F2435" s="107" t="s">
        <v>1878</v>
      </c>
      <c r="G2435" s="106"/>
      <c r="H2435" s="106"/>
      <c r="I2435" s="108">
        <v>44742</v>
      </c>
      <c r="J2435" s="102">
        <v>6</v>
      </c>
      <c r="K2435" s="109" t="s">
        <v>4918</v>
      </c>
    </row>
    <row r="2436" spans="1:11" x14ac:dyDescent="0.25">
      <c r="A2436" s="102">
        <v>2439</v>
      </c>
      <c r="B2436" s="117">
        <v>43837</v>
      </c>
      <c r="C2436" s="104" t="s">
        <v>4878</v>
      </c>
      <c r="D2436" s="118" t="s">
        <v>4879</v>
      </c>
      <c r="E2436" s="106" t="s">
        <v>2167</v>
      </c>
      <c r="F2436" s="107" t="s">
        <v>2168</v>
      </c>
      <c r="G2436" s="106"/>
      <c r="H2436" s="106"/>
      <c r="I2436" s="108">
        <v>44742</v>
      </c>
      <c r="J2436" s="102">
        <v>6</v>
      </c>
      <c r="K2436" s="109" t="s">
        <v>4891</v>
      </c>
    </row>
    <row r="2437" spans="1:11" x14ac:dyDescent="0.25">
      <c r="A2437" s="102">
        <v>2440</v>
      </c>
      <c r="B2437" s="117">
        <v>43837</v>
      </c>
      <c r="C2437" s="104" t="s">
        <v>4878</v>
      </c>
      <c r="D2437" s="118" t="s">
        <v>4879</v>
      </c>
      <c r="E2437" s="106" t="s">
        <v>2101</v>
      </c>
      <c r="F2437" s="107" t="s">
        <v>2102</v>
      </c>
      <c r="G2437" s="106"/>
      <c r="H2437" s="106"/>
      <c r="I2437" s="108">
        <v>44742</v>
      </c>
      <c r="J2437" s="102">
        <v>24</v>
      </c>
      <c r="K2437" s="109" t="s">
        <v>4892</v>
      </c>
    </row>
    <row r="2438" spans="1:11" x14ac:dyDescent="0.25">
      <c r="A2438" s="102">
        <v>2441</v>
      </c>
      <c r="B2438" s="117">
        <v>43837</v>
      </c>
      <c r="C2438" s="104" t="s">
        <v>4878</v>
      </c>
      <c r="D2438" s="118" t="s">
        <v>4879</v>
      </c>
      <c r="E2438" s="106" t="s">
        <v>1861</v>
      </c>
      <c r="F2438" s="107" t="s">
        <v>1862</v>
      </c>
      <c r="G2438" s="106"/>
      <c r="H2438" s="106"/>
      <c r="I2438" s="108">
        <v>44742</v>
      </c>
      <c r="J2438" s="102">
        <v>12</v>
      </c>
      <c r="K2438" s="109" t="s">
        <v>4881</v>
      </c>
    </row>
    <row r="2439" spans="1:11" x14ac:dyDescent="0.25">
      <c r="A2439" s="102">
        <v>2442</v>
      </c>
      <c r="B2439" s="117">
        <v>43837</v>
      </c>
      <c r="C2439" s="104" t="s">
        <v>4878</v>
      </c>
      <c r="D2439" s="118" t="s">
        <v>4879</v>
      </c>
      <c r="E2439" s="106" t="s">
        <v>1827</v>
      </c>
      <c r="F2439" s="107" t="s">
        <v>1828</v>
      </c>
      <c r="G2439" s="106"/>
      <c r="H2439" s="106"/>
      <c r="I2439" s="108">
        <v>44742</v>
      </c>
      <c r="J2439" s="102">
        <v>1</v>
      </c>
      <c r="K2439" s="109" t="s">
        <v>4887</v>
      </c>
    </row>
    <row r="2440" spans="1:11" x14ac:dyDescent="0.25">
      <c r="A2440" s="102">
        <v>2443</v>
      </c>
      <c r="B2440" s="117">
        <v>43837</v>
      </c>
      <c r="C2440" s="104" t="s">
        <v>4878</v>
      </c>
      <c r="D2440" s="118" t="s">
        <v>4879</v>
      </c>
      <c r="E2440" s="106" t="s">
        <v>1676</v>
      </c>
      <c r="F2440" s="107" t="s">
        <v>1677</v>
      </c>
      <c r="G2440" s="106"/>
      <c r="H2440" s="106"/>
      <c r="I2440" s="108">
        <v>44742</v>
      </c>
      <c r="J2440" s="102">
        <v>48</v>
      </c>
      <c r="K2440" s="109" t="s">
        <v>4902</v>
      </c>
    </row>
    <row r="2441" spans="1:11" x14ac:dyDescent="0.25">
      <c r="A2441" s="102">
        <v>2444</v>
      </c>
      <c r="B2441" s="117">
        <v>43837</v>
      </c>
      <c r="C2441" s="104" t="s">
        <v>4878</v>
      </c>
      <c r="D2441" s="118" t="s">
        <v>4879</v>
      </c>
      <c r="E2441" s="106" t="s">
        <v>1955</v>
      </c>
      <c r="F2441" s="107" t="s">
        <v>1956</v>
      </c>
      <c r="G2441" s="106"/>
      <c r="H2441" s="106"/>
      <c r="I2441" s="108">
        <v>44742</v>
      </c>
      <c r="J2441" s="102">
        <v>24</v>
      </c>
      <c r="K2441" s="109" t="s">
        <v>4884</v>
      </c>
    </row>
    <row r="2442" spans="1:11" x14ac:dyDescent="0.25">
      <c r="A2442" s="102">
        <v>2445</v>
      </c>
      <c r="B2442" s="117">
        <v>43830</v>
      </c>
      <c r="C2442" s="104" t="s">
        <v>4836</v>
      </c>
      <c r="D2442" s="118" t="s">
        <v>4837</v>
      </c>
      <c r="E2442" s="106" t="s">
        <v>1432</v>
      </c>
      <c r="F2442" s="107" t="s">
        <v>1433</v>
      </c>
      <c r="G2442" s="106"/>
      <c r="H2442" s="106"/>
      <c r="I2442" s="108">
        <v>43872</v>
      </c>
      <c r="J2442" s="102">
        <v>30</v>
      </c>
      <c r="K2442" s="109" t="s">
        <v>4936</v>
      </c>
    </row>
    <row r="2443" spans="1:11" x14ac:dyDescent="0.25">
      <c r="A2443" s="102">
        <v>2446</v>
      </c>
      <c r="B2443" s="117">
        <v>43830</v>
      </c>
      <c r="C2443" s="104" t="s">
        <v>4836</v>
      </c>
      <c r="D2443" s="118" t="s">
        <v>4837</v>
      </c>
      <c r="E2443" s="106" t="s">
        <v>2261</v>
      </c>
      <c r="F2443" s="107" t="s">
        <v>2262</v>
      </c>
      <c r="G2443" s="106"/>
      <c r="H2443" s="106"/>
      <c r="I2443" s="108">
        <v>43872</v>
      </c>
      <c r="J2443" s="102">
        <v>20</v>
      </c>
      <c r="K2443" s="109" t="s">
        <v>4937</v>
      </c>
    </row>
  </sheetData>
  <sheetProtection algorithmName="SHA-512" hashValue="nbmomykGJufRj6CdS5ZZpKy1AKb5lHMxkIXNBa91+/jBEppawn49aKI7f53K8bJ/qnakTTf7lSh6Yiho4STTLQ==" saltValue="oF2ZrDPPcLvgY/b2oMVk3A==" spinCount="100000" sheet="1" objects="1" scenarios="1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6363"/>
  <sheetViews>
    <sheetView showGridLines="0" workbookViewId="0">
      <pane xSplit="10" ySplit="2" topLeftCell="K3" activePane="bottomRight" state="frozen"/>
      <selection pane="topRight" activeCell="I1" sqref="I1"/>
      <selection pane="bottomLeft" activeCell="A4" sqref="A4"/>
      <selection pane="bottomRight" activeCell="D5" sqref="D5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4" width="11.625" style="78" customWidth="1"/>
    <col min="5" max="5" width="9.75" style="1" bestFit="1" customWidth="1"/>
    <col min="6" max="6" width="46.625" style="1" customWidth="1"/>
    <col min="7" max="7" width="17.125" style="1" bestFit="1" customWidth="1"/>
    <col min="8" max="8" width="17.125" bestFit="1" customWidth="1"/>
    <col min="9" max="9" width="7.125" bestFit="1" customWidth="1"/>
    <col min="10" max="10" width="11" bestFit="1" customWidth="1"/>
  </cols>
  <sheetData>
    <row r="1" spans="1:10" s="3" customFormat="1" ht="12" x14ac:dyDescent="0.25">
      <c r="A1" s="2" t="s">
        <v>0</v>
      </c>
      <c r="B1" s="6" t="s">
        <v>1</v>
      </c>
      <c r="C1" s="77" t="s">
        <v>28</v>
      </c>
      <c r="D1" s="77" t="s">
        <v>38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</row>
    <row r="2" spans="1:10" x14ac:dyDescent="0.25">
      <c r="A2" s="27">
        <v>1</v>
      </c>
      <c r="B2" s="28" t="s">
        <v>4938</v>
      </c>
      <c r="C2" s="76" t="s">
        <v>4939</v>
      </c>
      <c r="D2" s="76" t="s">
        <v>4940</v>
      </c>
      <c r="E2" s="25" t="s">
        <v>473</v>
      </c>
      <c r="F2" s="26" t="s">
        <v>474</v>
      </c>
      <c r="G2" s="25"/>
      <c r="H2" s="25"/>
      <c r="I2" s="27">
        <v>1</v>
      </c>
      <c r="J2" s="29">
        <v>13.799999999999999</v>
      </c>
    </row>
    <row r="3" spans="1:10" x14ac:dyDescent="0.25">
      <c r="A3" s="102">
        <v>2</v>
      </c>
      <c r="B3" s="117" t="s">
        <v>4938</v>
      </c>
      <c r="C3" s="104" t="s">
        <v>4939</v>
      </c>
      <c r="D3" s="104" t="s">
        <v>4940</v>
      </c>
      <c r="E3" s="106" t="s">
        <v>569</v>
      </c>
      <c r="F3" s="107" t="s">
        <v>570</v>
      </c>
      <c r="G3" s="106"/>
      <c r="H3" s="106"/>
      <c r="I3" s="102">
        <v>20</v>
      </c>
      <c r="J3" s="109">
        <v>118.8</v>
      </c>
    </row>
    <row r="4" spans="1:10" x14ac:dyDescent="0.25">
      <c r="A4" s="102">
        <v>3</v>
      </c>
      <c r="B4" s="117" t="s">
        <v>4938</v>
      </c>
      <c r="C4" s="104" t="s">
        <v>4939</v>
      </c>
      <c r="D4" s="104" t="s">
        <v>4940</v>
      </c>
      <c r="E4" s="106" t="s">
        <v>571</v>
      </c>
      <c r="F4" s="107" t="s">
        <v>572</v>
      </c>
      <c r="G4" s="106"/>
      <c r="H4" s="106"/>
      <c r="I4" s="102">
        <v>2</v>
      </c>
      <c r="J4" s="109">
        <v>18.899999999999999</v>
      </c>
    </row>
    <row r="5" spans="1:10" x14ac:dyDescent="0.25">
      <c r="A5" s="102">
        <v>4</v>
      </c>
      <c r="B5" s="117" t="s">
        <v>4938</v>
      </c>
      <c r="C5" s="104" t="s">
        <v>4939</v>
      </c>
      <c r="D5" s="104" t="s">
        <v>4940</v>
      </c>
      <c r="E5" s="106" t="s">
        <v>2391</v>
      </c>
      <c r="F5" s="107" t="s">
        <v>2392</v>
      </c>
      <c r="G5" s="106"/>
      <c r="H5" s="106"/>
      <c r="I5" s="102">
        <v>1</v>
      </c>
      <c r="J5" s="109">
        <v>10.199999999999999</v>
      </c>
    </row>
    <row r="6" spans="1:10" x14ac:dyDescent="0.25">
      <c r="A6" s="102">
        <v>5</v>
      </c>
      <c r="B6" s="117" t="s">
        <v>4938</v>
      </c>
      <c r="C6" s="104" t="s">
        <v>4939</v>
      </c>
      <c r="D6" s="104" t="s">
        <v>4940</v>
      </c>
      <c r="E6" s="106" t="s">
        <v>2405</v>
      </c>
      <c r="F6" s="107" t="s">
        <v>2406</v>
      </c>
      <c r="G6" s="106"/>
      <c r="H6" s="106"/>
      <c r="I6" s="102">
        <v>1</v>
      </c>
      <c r="J6" s="109">
        <v>23.88</v>
      </c>
    </row>
    <row r="7" spans="1:10" x14ac:dyDescent="0.25">
      <c r="A7" s="102">
        <v>6</v>
      </c>
      <c r="B7" s="117" t="s">
        <v>4938</v>
      </c>
      <c r="C7" s="104" t="s">
        <v>4939</v>
      </c>
      <c r="D7" s="104" t="s">
        <v>4940</v>
      </c>
      <c r="E7" s="106" t="s">
        <v>2555</v>
      </c>
      <c r="F7" s="107" t="s">
        <v>2556</v>
      </c>
      <c r="G7" s="106"/>
      <c r="H7" s="106"/>
      <c r="I7" s="102">
        <v>2</v>
      </c>
      <c r="J7" s="109">
        <v>11.879999999999999</v>
      </c>
    </row>
    <row r="8" spans="1:10" x14ac:dyDescent="0.25">
      <c r="A8" s="102">
        <v>7</v>
      </c>
      <c r="B8" s="117" t="s">
        <v>4938</v>
      </c>
      <c r="C8" s="104" t="s">
        <v>4939</v>
      </c>
      <c r="D8" s="104" t="s">
        <v>4940</v>
      </c>
      <c r="E8" s="106" t="s">
        <v>3389</v>
      </c>
      <c r="F8" s="107" t="s">
        <v>3390</v>
      </c>
      <c r="G8" s="106"/>
      <c r="H8" s="106"/>
      <c r="I8" s="102">
        <v>1</v>
      </c>
      <c r="J8" s="109">
        <v>17.88</v>
      </c>
    </row>
    <row r="9" spans="1:10" x14ac:dyDescent="0.25">
      <c r="A9" s="102">
        <v>8</v>
      </c>
      <c r="B9" s="117" t="s">
        <v>4938</v>
      </c>
      <c r="C9" s="104" t="s">
        <v>4939</v>
      </c>
      <c r="D9" s="104" t="s">
        <v>4940</v>
      </c>
      <c r="E9" s="106" t="s">
        <v>3957</v>
      </c>
      <c r="F9" s="107" t="s">
        <v>3958</v>
      </c>
      <c r="G9" s="106"/>
      <c r="H9" s="106"/>
      <c r="I9" s="102">
        <v>1</v>
      </c>
      <c r="J9" s="109">
        <v>13.5</v>
      </c>
    </row>
    <row r="10" spans="1:10" x14ac:dyDescent="0.25">
      <c r="A10" s="102">
        <v>9</v>
      </c>
      <c r="B10" s="117" t="s">
        <v>4938</v>
      </c>
      <c r="C10" s="104" t="s">
        <v>4939</v>
      </c>
      <c r="D10" s="104" t="s">
        <v>4940</v>
      </c>
      <c r="E10" s="106" t="s">
        <v>3991</v>
      </c>
      <c r="F10" s="107" t="s">
        <v>3992</v>
      </c>
      <c r="G10" s="106"/>
      <c r="H10" s="106"/>
      <c r="I10" s="102">
        <v>1</v>
      </c>
      <c r="J10" s="109">
        <v>20.9</v>
      </c>
    </row>
    <row r="11" spans="1:10" x14ac:dyDescent="0.25">
      <c r="A11" s="102">
        <v>10</v>
      </c>
      <c r="B11" s="117" t="s">
        <v>4938</v>
      </c>
      <c r="C11" s="104" t="s">
        <v>4939</v>
      </c>
      <c r="D11" s="104" t="s">
        <v>4940</v>
      </c>
      <c r="E11" s="106" t="s">
        <v>4585</v>
      </c>
      <c r="F11" s="107" t="s">
        <v>4586</v>
      </c>
      <c r="G11" s="106"/>
      <c r="H11" s="106"/>
      <c r="I11" s="102">
        <v>1</v>
      </c>
      <c r="J11" s="109">
        <v>14.85</v>
      </c>
    </row>
    <row r="12" spans="1:10" x14ac:dyDescent="0.25">
      <c r="A12" s="102">
        <v>11</v>
      </c>
      <c r="B12" s="117" t="s">
        <v>4938</v>
      </c>
      <c r="C12" s="104" t="s">
        <v>4939</v>
      </c>
      <c r="D12" s="104" t="s">
        <v>4940</v>
      </c>
      <c r="E12" s="106" t="s">
        <v>4211</v>
      </c>
      <c r="F12" s="107" t="s">
        <v>4212</v>
      </c>
      <c r="G12" s="106"/>
      <c r="H12" s="106"/>
      <c r="I12" s="102">
        <v>1</v>
      </c>
      <c r="J12" s="109">
        <v>31.96</v>
      </c>
    </row>
    <row r="13" spans="1:10" x14ac:dyDescent="0.25">
      <c r="A13" s="102">
        <v>12</v>
      </c>
      <c r="B13" s="117" t="s">
        <v>4938</v>
      </c>
      <c r="C13" s="104" t="s">
        <v>4939</v>
      </c>
      <c r="D13" s="104" t="s">
        <v>4940</v>
      </c>
      <c r="E13" s="106" t="s">
        <v>4303</v>
      </c>
      <c r="F13" s="107" t="s">
        <v>4304</v>
      </c>
      <c r="G13" s="106"/>
      <c r="H13" s="106"/>
      <c r="I13" s="102">
        <v>1</v>
      </c>
      <c r="J13" s="109">
        <v>13.35</v>
      </c>
    </row>
    <row r="14" spans="1:10" x14ac:dyDescent="0.25">
      <c r="A14" s="102">
        <v>13</v>
      </c>
      <c r="B14" s="117" t="s">
        <v>4938</v>
      </c>
      <c r="C14" s="104" t="s">
        <v>4939</v>
      </c>
      <c r="D14" s="104" t="s">
        <v>4941</v>
      </c>
      <c r="E14" s="106" t="s">
        <v>207</v>
      </c>
      <c r="F14" s="107" t="s">
        <v>208</v>
      </c>
      <c r="G14" s="106"/>
      <c r="H14" s="106"/>
      <c r="I14" s="102">
        <v>1</v>
      </c>
      <c r="J14" s="109">
        <v>18</v>
      </c>
    </row>
    <row r="15" spans="1:10" x14ac:dyDescent="0.25">
      <c r="A15" s="102">
        <v>14</v>
      </c>
      <c r="B15" s="117" t="s">
        <v>4938</v>
      </c>
      <c r="C15" s="104" t="s">
        <v>4939</v>
      </c>
      <c r="D15" s="104" t="s">
        <v>4941</v>
      </c>
      <c r="E15" s="106" t="s">
        <v>1216</v>
      </c>
      <c r="F15" s="107" t="s">
        <v>1217</v>
      </c>
      <c r="G15" s="106"/>
      <c r="H15" s="106"/>
      <c r="I15" s="102">
        <v>1</v>
      </c>
      <c r="J15" s="109">
        <v>7.9</v>
      </c>
    </row>
    <row r="16" spans="1:10" x14ac:dyDescent="0.25">
      <c r="A16" s="102">
        <v>15</v>
      </c>
      <c r="B16" s="117" t="s">
        <v>4938</v>
      </c>
      <c r="C16" s="104" t="s">
        <v>4939</v>
      </c>
      <c r="D16" s="104" t="s">
        <v>4941</v>
      </c>
      <c r="E16" s="106" t="s">
        <v>1186</v>
      </c>
      <c r="F16" s="107" t="s">
        <v>1187</v>
      </c>
      <c r="G16" s="106"/>
      <c r="H16" s="106"/>
      <c r="I16" s="102">
        <v>1</v>
      </c>
      <c r="J16" s="109">
        <v>4.4399999999999995</v>
      </c>
    </row>
    <row r="17" spans="1:10" x14ac:dyDescent="0.25">
      <c r="A17" s="102">
        <v>16</v>
      </c>
      <c r="B17" s="117" t="s">
        <v>4938</v>
      </c>
      <c r="C17" s="104" t="s">
        <v>4939</v>
      </c>
      <c r="D17" s="104" t="s">
        <v>4941</v>
      </c>
      <c r="E17" s="106" t="s">
        <v>1326</v>
      </c>
      <c r="F17" s="107" t="s">
        <v>1327</v>
      </c>
      <c r="G17" s="106"/>
      <c r="H17" s="106"/>
      <c r="I17" s="102">
        <v>1</v>
      </c>
      <c r="J17" s="109">
        <v>7.9</v>
      </c>
    </row>
    <row r="18" spans="1:10" x14ac:dyDescent="0.25">
      <c r="A18" s="102">
        <v>17</v>
      </c>
      <c r="B18" s="117" t="s">
        <v>4938</v>
      </c>
      <c r="C18" s="104" t="s">
        <v>4939</v>
      </c>
      <c r="D18" s="104" t="s">
        <v>4941</v>
      </c>
      <c r="E18" s="106" t="s">
        <v>1184</v>
      </c>
      <c r="F18" s="107" t="s">
        <v>1185</v>
      </c>
      <c r="G18" s="106"/>
      <c r="H18" s="106"/>
      <c r="I18" s="102">
        <v>1</v>
      </c>
      <c r="J18" s="109">
        <v>8.2799999999999994</v>
      </c>
    </row>
    <row r="19" spans="1:10" x14ac:dyDescent="0.25">
      <c r="A19" s="102">
        <v>18</v>
      </c>
      <c r="B19" s="117" t="s">
        <v>4938</v>
      </c>
      <c r="C19" s="104" t="s">
        <v>4939</v>
      </c>
      <c r="D19" s="104" t="s">
        <v>4941</v>
      </c>
      <c r="E19" s="106" t="s">
        <v>1254</v>
      </c>
      <c r="F19" s="107" t="s">
        <v>1255</v>
      </c>
      <c r="G19" s="106"/>
      <c r="H19" s="106"/>
      <c r="I19" s="102">
        <v>1</v>
      </c>
      <c r="J19" s="109">
        <v>7.45</v>
      </c>
    </row>
    <row r="20" spans="1:10" x14ac:dyDescent="0.25">
      <c r="A20" s="102">
        <v>19</v>
      </c>
      <c r="B20" s="117" t="s">
        <v>4938</v>
      </c>
      <c r="C20" s="104" t="s">
        <v>4939</v>
      </c>
      <c r="D20" s="104" t="s">
        <v>4941</v>
      </c>
      <c r="E20" s="106" t="s">
        <v>1272</v>
      </c>
      <c r="F20" s="107" t="s">
        <v>1273</v>
      </c>
      <c r="G20" s="106"/>
      <c r="H20" s="106"/>
      <c r="I20" s="102">
        <v>1</v>
      </c>
      <c r="J20" s="109">
        <v>12.75</v>
      </c>
    </row>
    <row r="21" spans="1:10" x14ac:dyDescent="0.25">
      <c r="A21" s="102">
        <v>20</v>
      </c>
      <c r="B21" s="117" t="s">
        <v>4938</v>
      </c>
      <c r="C21" s="104" t="s">
        <v>4939</v>
      </c>
      <c r="D21" s="104" t="s">
        <v>4941</v>
      </c>
      <c r="E21" s="106" t="s">
        <v>1292</v>
      </c>
      <c r="F21" s="107" t="s">
        <v>1293</v>
      </c>
      <c r="G21" s="106"/>
      <c r="H21" s="106"/>
      <c r="I21" s="102" t="s">
        <v>4942</v>
      </c>
      <c r="J21" s="109">
        <v>7.95</v>
      </c>
    </row>
    <row r="22" spans="1:10" x14ac:dyDescent="0.25">
      <c r="A22" s="102">
        <v>21</v>
      </c>
      <c r="B22" s="117" t="s">
        <v>4938</v>
      </c>
      <c r="C22" s="104" t="s">
        <v>4939</v>
      </c>
      <c r="D22" s="104" t="s">
        <v>4941</v>
      </c>
      <c r="E22" s="106" t="s">
        <v>1294</v>
      </c>
      <c r="F22" s="107" t="s">
        <v>1295</v>
      </c>
      <c r="G22" s="106"/>
      <c r="H22" s="106"/>
      <c r="I22" s="102" t="s">
        <v>4943</v>
      </c>
      <c r="J22" s="109">
        <v>22.5</v>
      </c>
    </row>
    <row r="23" spans="1:10" x14ac:dyDescent="0.25">
      <c r="A23" s="102">
        <v>22</v>
      </c>
      <c r="B23" s="117" t="s">
        <v>4938</v>
      </c>
      <c r="C23" s="104" t="s">
        <v>4939</v>
      </c>
      <c r="D23" s="104" t="s">
        <v>4941</v>
      </c>
      <c r="E23" s="106" t="s">
        <v>251</v>
      </c>
      <c r="F23" s="107" t="s">
        <v>252</v>
      </c>
      <c r="G23" s="106"/>
      <c r="H23" s="106"/>
      <c r="I23" s="102">
        <v>1</v>
      </c>
      <c r="J23" s="109">
        <v>5.7</v>
      </c>
    </row>
    <row r="24" spans="1:10" x14ac:dyDescent="0.25">
      <c r="A24" s="102">
        <v>23</v>
      </c>
      <c r="B24" s="117" t="s">
        <v>4938</v>
      </c>
      <c r="C24" s="104" t="s">
        <v>4939</v>
      </c>
      <c r="D24" s="104" t="s">
        <v>4941</v>
      </c>
      <c r="E24" s="106" t="s">
        <v>2425</v>
      </c>
      <c r="F24" s="107" t="s">
        <v>2426</v>
      </c>
      <c r="G24" s="106"/>
      <c r="H24" s="106"/>
      <c r="I24" s="102">
        <v>1</v>
      </c>
      <c r="J24" s="109">
        <v>23.88</v>
      </c>
    </row>
    <row r="25" spans="1:10" x14ac:dyDescent="0.25">
      <c r="A25" s="102">
        <v>24</v>
      </c>
      <c r="B25" s="117" t="s">
        <v>4938</v>
      </c>
      <c r="C25" s="104" t="s">
        <v>4939</v>
      </c>
      <c r="D25" s="104" t="s">
        <v>4941</v>
      </c>
      <c r="E25" s="106" t="s">
        <v>4043</v>
      </c>
      <c r="F25" s="107" t="s">
        <v>4044</v>
      </c>
      <c r="G25" s="106"/>
      <c r="H25" s="106"/>
      <c r="I25" s="102">
        <v>1</v>
      </c>
      <c r="J25" s="109">
        <v>35.94</v>
      </c>
    </row>
    <row r="26" spans="1:10" x14ac:dyDescent="0.25">
      <c r="A26" s="102">
        <v>25</v>
      </c>
      <c r="B26" s="117" t="s">
        <v>4938</v>
      </c>
      <c r="C26" s="104" t="s">
        <v>4939</v>
      </c>
      <c r="D26" s="104" t="s">
        <v>4941</v>
      </c>
      <c r="E26" s="106" t="s">
        <v>4045</v>
      </c>
      <c r="F26" s="107" t="s">
        <v>4046</v>
      </c>
      <c r="G26" s="106"/>
      <c r="H26" s="106"/>
      <c r="I26" s="102">
        <v>1</v>
      </c>
      <c r="J26" s="109">
        <v>48</v>
      </c>
    </row>
    <row r="27" spans="1:10" x14ac:dyDescent="0.25">
      <c r="A27" s="102">
        <v>26</v>
      </c>
      <c r="B27" s="117" t="s">
        <v>4938</v>
      </c>
      <c r="C27" s="104" t="s">
        <v>4939</v>
      </c>
      <c r="D27" s="104" t="s">
        <v>4941</v>
      </c>
      <c r="E27" s="106" t="s">
        <v>85</v>
      </c>
      <c r="F27" s="107" t="s">
        <v>86</v>
      </c>
      <c r="G27" s="106"/>
      <c r="H27" s="106"/>
      <c r="I27" s="102" t="s">
        <v>4944</v>
      </c>
      <c r="J27" s="109">
        <v>19.899999999999999</v>
      </c>
    </row>
    <row r="28" spans="1:10" x14ac:dyDescent="0.25">
      <c r="A28" s="102">
        <v>27</v>
      </c>
      <c r="B28" s="117" t="s">
        <v>4938</v>
      </c>
      <c r="C28" s="104" t="s">
        <v>4939</v>
      </c>
      <c r="D28" s="104" t="s">
        <v>4941</v>
      </c>
      <c r="E28" s="106" t="s">
        <v>3547</v>
      </c>
      <c r="F28" s="107" t="s">
        <v>3548</v>
      </c>
      <c r="G28" s="106"/>
      <c r="H28" s="106"/>
      <c r="I28" s="102">
        <v>1</v>
      </c>
      <c r="J28" s="109">
        <v>11</v>
      </c>
    </row>
    <row r="29" spans="1:10" x14ac:dyDescent="0.25">
      <c r="A29" s="102">
        <v>28</v>
      </c>
      <c r="B29" s="117" t="s">
        <v>4938</v>
      </c>
      <c r="C29" s="104" t="s">
        <v>4939</v>
      </c>
      <c r="D29" s="104" t="s">
        <v>4941</v>
      </c>
      <c r="E29" s="106" t="s">
        <v>3659</v>
      </c>
      <c r="F29" s="107" t="s">
        <v>3660</v>
      </c>
      <c r="G29" s="106"/>
      <c r="H29" s="106"/>
      <c r="I29" s="102">
        <v>1</v>
      </c>
      <c r="J29" s="109">
        <v>18.899999999999999</v>
      </c>
    </row>
    <row r="30" spans="1:10" x14ac:dyDescent="0.25">
      <c r="A30" s="102">
        <v>29</v>
      </c>
      <c r="B30" s="117" t="s">
        <v>4938</v>
      </c>
      <c r="C30" s="104" t="s">
        <v>4939</v>
      </c>
      <c r="D30" s="104" t="s">
        <v>4941</v>
      </c>
      <c r="E30" s="106" t="s">
        <v>3883</v>
      </c>
      <c r="F30" s="107" t="s">
        <v>3884</v>
      </c>
      <c r="G30" s="106"/>
      <c r="H30" s="106"/>
      <c r="I30" s="102">
        <v>1</v>
      </c>
      <c r="J30" s="109">
        <v>17.940000000000001</v>
      </c>
    </row>
    <row r="31" spans="1:10" x14ac:dyDescent="0.25">
      <c r="A31" s="102">
        <v>30</v>
      </c>
      <c r="B31" s="117" t="s">
        <v>4938</v>
      </c>
      <c r="C31" s="104" t="s">
        <v>4939</v>
      </c>
      <c r="D31" s="104" t="s">
        <v>4941</v>
      </c>
      <c r="E31" s="106" t="s">
        <v>4009</v>
      </c>
      <c r="F31" s="107" t="s">
        <v>4010</v>
      </c>
      <c r="G31" s="106"/>
      <c r="H31" s="106"/>
      <c r="I31" s="102">
        <v>1</v>
      </c>
      <c r="J31" s="109">
        <v>11.799999999999999</v>
      </c>
    </row>
    <row r="32" spans="1:10" x14ac:dyDescent="0.25">
      <c r="A32" s="102">
        <v>31</v>
      </c>
      <c r="B32" s="117" t="s">
        <v>4938</v>
      </c>
      <c r="C32" s="104" t="s">
        <v>4939</v>
      </c>
      <c r="D32" s="104" t="s">
        <v>4941</v>
      </c>
      <c r="E32" s="106" t="s">
        <v>4029</v>
      </c>
      <c r="F32" s="107" t="s">
        <v>4030</v>
      </c>
      <c r="G32" s="106"/>
      <c r="H32" s="106"/>
      <c r="I32" s="102">
        <v>1</v>
      </c>
      <c r="J32" s="109">
        <v>17.34</v>
      </c>
    </row>
    <row r="33" spans="1:10" x14ac:dyDescent="0.25">
      <c r="A33" s="102">
        <v>32</v>
      </c>
      <c r="B33" s="117" t="s">
        <v>4938</v>
      </c>
      <c r="C33" s="104" t="s">
        <v>4939</v>
      </c>
      <c r="D33" s="104" t="s">
        <v>4941</v>
      </c>
      <c r="E33" s="106" t="s">
        <v>3573</v>
      </c>
      <c r="F33" s="107" t="s">
        <v>3574</v>
      </c>
      <c r="G33" s="106"/>
      <c r="H33" s="106"/>
      <c r="I33" s="102">
        <v>1</v>
      </c>
      <c r="J33" s="109">
        <v>13</v>
      </c>
    </row>
    <row r="34" spans="1:10" x14ac:dyDescent="0.25">
      <c r="A34" s="102">
        <v>33</v>
      </c>
      <c r="B34" s="117" t="s">
        <v>4938</v>
      </c>
      <c r="C34" s="104" t="s">
        <v>4939</v>
      </c>
      <c r="D34" s="104" t="s">
        <v>4941</v>
      </c>
      <c r="E34" s="106" t="s">
        <v>3629</v>
      </c>
      <c r="F34" s="107" t="s">
        <v>3630</v>
      </c>
      <c r="G34" s="106"/>
      <c r="H34" s="106"/>
      <c r="I34" s="102">
        <v>1</v>
      </c>
      <c r="J34" s="109">
        <v>7.8000000000000007</v>
      </c>
    </row>
    <row r="35" spans="1:10" x14ac:dyDescent="0.25">
      <c r="A35" s="102">
        <v>34</v>
      </c>
      <c r="B35" s="117" t="s">
        <v>4938</v>
      </c>
      <c r="C35" s="104" t="s">
        <v>4939</v>
      </c>
      <c r="D35" s="104" t="s">
        <v>4941</v>
      </c>
      <c r="E35" s="106" t="s">
        <v>3647</v>
      </c>
      <c r="F35" s="107" t="s">
        <v>3648</v>
      </c>
      <c r="G35" s="106"/>
      <c r="H35" s="106"/>
      <c r="I35" s="102">
        <v>1</v>
      </c>
      <c r="J35" s="109">
        <v>18.899999999999999</v>
      </c>
    </row>
    <row r="36" spans="1:10" x14ac:dyDescent="0.25">
      <c r="A36" s="102">
        <v>35</v>
      </c>
      <c r="B36" s="117" t="s">
        <v>4938</v>
      </c>
      <c r="C36" s="104" t="s">
        <v>4939</v>
      </c>
      <c r="D36" s="104" t="s">
        <v>4941</v>
      </c>
      <c r="E36" s="106" t="s">
        <v>3745</v>
      </c>
      <c r="F36" s="107" t="s">
        <v>3746</v>
      </c>
      <c r="G36" s="106"/>
      <c r="H36" s="106"/>
      <c r="I36" s="102">
        <v>1</v>
      </c>
      <c r="J36" s="109">
        <v>9.8000000000000007</v>
      </c>
    </row>
    <row r="37" spans="1:10" x14ac:dyDescent="0.25">
      <c r="A37" s="102">
        <v>36</v>
      </c>
      <c r="B37" s="117" t="s">
        <v>4938</v>
      </c>
      <c r="C37" s="104" t="s">
        <v>4939</v>
      </c>
      <c r="D37" s="104" t="s">
        <v>4941</v>
      </c>
      <c r="E37" s="106" t="s">
        <v>3751</v>
      </c>
      <c r="F37" s="107" t="s">
        <v>3752</v>
      </c>
      <c r="G37" s="106"/>
      <c r="H37" s="106"/>
      <c r="I37" s="102">
        <v>1</v>
      </c>
      <c r="J37" s="109">
        <v>17.5</v>
      </c>
    </row>
    <row r="38" spans="1:10" x14ac:dyDescent="0.25">
      <c r="A38" s="102">
        <v>37</v>
      </c>
      <c r="B38" s="117" t="s">
        <v>4938</v>
      </c>
      <c r="C38" s="104" t="s">
        <v>4939</v>
      </c>
      <c r="D38" s="104" t="s">
        <v>4941</v>
      </c>
      <c r="E38" s="106" t="s">
        <v>3791</v>
      </c>
      <c r="F38" s="107" t="s">
        <v>3792</v>
      </c>
      <c r="G38" s="106"/>
      <c r="H38" s="106"/>
      <c r="I38" s="102">
        <v>1</v>
      </c>
      <c r="J38" s="109">
        <v>17.8</v>
      </c>
    </row>
    <row r="39" spans="1:10" x14ac:dyDescent="0.25">
      <c r="A39" s="102">
        <v>38</v>
      </c>
      <c r="B39" s="117" t="s">
        <v>4938</v>
      </c>
      <c r="C39" s="104" t="s">
        <v>4939</v>
      </c>
      <c r="D39" s="104" t="s">
        <v>4941</v>
      </c>
      <c r="E39" s="106" t="s">
        <v>4407</v>
      </c>
      <c r="F39" s="107" t="s">
        <v>4408</v>
      </c>
      <c r="G39" s="106"/>
      <c r="H39" s="106"/>
      <c r="I39" s="102">
        <v>1</v>
      </c>
      <c r="J39" s="109">
        <v>14.9</v>
      </c>
    </row>
    <row r="40" spans="1:10" x14ac:dyDescent="0.25">
      <c r="A40" s="102">
        <v>39</v>
      </c>
      <c r="B40" s="117" t="s">
        <v>4938</v>
      </c>
      <c r="C40" s="104" t="s">
        <v>4939</v>
      </c>
      <c r="D40" s="104" t="s">
        <v>4941</v>
      </c>
      <c r="E40" s="106" t="s">
        <v>4517</v>
      </c>
      <c r="F40" s="107" t="s">
        <v>4518</v>
      </c>
      <c r="G40" s="106"/>
      <c r="H40" s="106"/>
      <c r="I40" s="102">
        <v>1</v>
      </c>
      <c r="J40" s="109">
        <v>11.850000000000001</v>
      </c>
    </row>
    <row r="41" spans="1:10" x14ac:dyDescent="0.25">
      <c r="A41" s="102">
        <v>40</v>
      </c>
      <c r="B41" s="117" t="s">
        <v>4938</v>
      </c>
      <c r="C41" s="104" t="s">
        <v>4939</v>
      </c>
      <c r="D41" s="104" t="s">
        <v>4945</v>
      </c>
      <c r="E41" s="106" t="s">
        <v>987</v>
      </c>
      <c r="F41" s="107" t="s">
        <v>988</v>
      </c>
      <c r="G41" s="106"/>
      <c r="H41" s="106"/>
      <c r="I41" s="102">
        <v>3</v>
      </c>
      <c r="J41" s="109">
        <v>14.97</v>
      </c>
    </row>
    <row r="42" spans="1:10" x14ac:dyDescent="0.25">
      <c r="A42" s="102">
        <v>41</v>
      </c>
      <c r="B42" s="117" t="s">
        <v>4938</v>
      </c>
      <c r="C42" s="104" t="s">
        <v>4939</v>
      </c>
      <c r="D42" s="104" t="s">
        <v>4945</v>
      </c>
      <c r="E42" s="106" t="s">
        <v>995</v>
      </c>
      <c r="F42" s="107" t="s">
        <v>996</v>
      </c>
      <c r="G42" s="106"/>
      <c r="H42" s="106"/>
      <c r="I42" s="102">
        <v>1</v>
      </c>
      <c r="J42" s="109">
        <v>10.199999999999999</v>
      </c>
    </row>
    <row r="43" spans="1:10" x14ac:dyDescent="0.25">
      <c r="A43" s="102">
        <v>42</v>
      </c>
      <c r="B43" s="117" t="s">
        <v>4938</v>
      </c>
      <c r="C43" s="104" t="s">
        <v>4939</v>
      </c>
      <c r="D43" s="104" t="s">
        <v>4945</v>
      </c>
      <c r="E43" s="106" t="s">
        <v>2503</v>
      </c>
      <c r="F43" s="107" t="s">
        <v>2504</v>
      </c>
      <c r="G43" s="106"/>
      <c r="H43" s="106"/>
      <c r="I43" s="102">
        <v>2</v>
      </c>
      <c r="J43" s="109">
        <v>11.879999999999999</v>
      </c>
    </row>
    <row r="44" spans="1:10" x14ac:dyDescent="0.25">
      <c r="A44" s="102">
        <v>43</v>
      </c>
      <c r="B44" s="117" t="s">
        <v>4938</v>
      </c>
      <c r="C44" s="104" t="s">
        <v>4939</v>
      </c>
      <c r="D44" s="104" t="s">
        <v>4945</v>
      </c>
      <c r="E44" s="106" t="s">
        <v>2541</v>
      </c>
      <c r="F44" s="107" t="s">
        <v>2542</v>
      </c>
      <c r="G44" s="106"/>
      <c r="H44" s="106"/>
      <c r="I44" s="102">
        <v>1</v>
      </c>
      <c r="J44" s="109">
        <v>5.9399999999999995</v>
      </c>
    </row>
    <row r="45" spans="1:10" x14ac:dyDescent="0.25">
      <c r="A45" s="102">
        <v>44</v>
      </c>
      <c r="B45" s="117" t="s">
        <v>4938</v>
      </c>
      <c r="C45" s="104" t="s">
        <v>4939</v>
      </c>
      <c r="D45" s="104" t="s">
        <v>4945</v>
      </c>
      <c r="E45" s="106" t="s">
        <v>2555</v>
      </c>
      <c r="F45" s="107" t="s">
        <v>2556</v>
      </c>
      <c r="G45" s="106"/>
      <c r="H45" s="106"/>
      <c r="I45" s="102">
        <v>1</v>
      </c>
      <c r="J45" s="109">
        <v>5.9399999999999995</v>
      </c>
    </row>
    <row r="46" spans="1:10" x14ac:dyDescent="0.25">
      <c r="A46" s="102">
        <v>45</v>
      </c>
      <c r="B46" s="117" t="s">
        <v>4938</v>
      </c>
      <c r="C46" s="104" t="s">
        <v>4939</v>
      </c>
      <c r="D46" s="104" t="s">
        <v>4945</v>
      </c>
      <c r="E46" s="106" t="s">
        <v>2707</v>
      </c>
      <c r="F46" s="107" t="s">
        <v>2708</v>
      </c>
      <c r="G46" s="106"/>
      <c r="H46" s="106"/>
      <c r="I46" s="102" t="s">
        <v>4943</v>
      </c>
      <c r="J46" s="109">
        <v>4.1399999999999997</v>
      </c>
    </row>
    <row r="47" spans="1:10" x14ac:dyDescent="0.25">
      <c r="A47" s="102">
        <v>46</v>
      </c>
      <c r="B47" s="117" t="s">
        <v>4938</v>
      </c>
      <c r="C47" s="104" t="s">
        <v>4939</v>
      </c>
      <c r="D47" s="104" t="s">
        <v>4945</v>
      </c>
      <c r="E47" s="106" t="s">
        <v>3033</v>
      </c>
      <c r="F47" s="107" t="s">
        <v>3034</v>
      </c>
      <c r="G47" s="106"/>
      <c r="H47" s="106"/>
      <c r="I47" s="102">
        <v>2</v>
      </c>
      <c r="J47" s="109">
        <v>65.98</v>
      </c>
    </row>
    <row r="48" spans="1:10" x14ac:dyDescent="0.25">
      <c r="A48" s="102">
        <v>47</v>
      </c>
      <c r="B48" s="117" t="s">
        <v>4938</v>
      </c>
      <c r="C48" s="104" t="s">
        <v>4939</v>
      </c>
      <c r="D48" s="104" t="s">
        <v>4945</v>
      </c>
      <c r="E48" s="106" t="s">
        <v>3905</v>
      </c>
      <c r="F48" s="107" t="s">
        <v>3906</v>
      </c>
      <c r="G48" s="106"/>
      <c r="H48" s="106"/>
      <c r="I48" s="102">
        <v>1</v>
      </c>
      <c r="J48" s="109">
        <v>13.899999999999999</v>
      </c>
    </row>
    <row r="49" spans="1:10" x14ac:dyDescent="0.25">
      <c r="A49" s="102">
        <v>48</v>
      </c>
      <c r="B49" s="117" t="s">
        <v>4938</v>
      </c>
      <c r="C49" s="104" t="s">
        <v>4939</v>
      </c>
      <c r="D49" s="104" t="s">
        <v>4946</v>
      </c>
      <c r="E49" s="106" t="s">
        <v>329</v>
      </c>
      <c r="F49" s="107" t="s">
        <v>330</v>
      </c>
      <c r="G49" s="106"/>
      <c r="H49" s="106"/>
      <c r="I49" s="102">
        <v>1</v>
      </c>
      <c r="J49" s="109">
        <v>23</v>
      </c>
    </row>
    <row r="50" spans="1:10" x14ac:dyDescent="0.25">
      <c r="A50" s="102">
        <v>49</v>
      </c>
      <c r="B50" s="117" t="s">
        <v>4938</v>
      </c>
      <c r="C50" s="104" t="s">
        <v>4939</v>
      </c>
      <c r="D50" s="104" t="s">
        <v>4946</v>
      </c>
      <c r="E50" s="106" t="s">
        <v>565</v>
      </c>
      <c r="F50" s="107" t="s">
        <v>566</v>
      </c>
      <c r="G50" s="106"/>
      <c r="H50" s="106"/>
      <c r="I50" s="102">
        <v>1</v>
      </c>
      <c r="J50" s="109">
        <v>9.5400000000000009</v>
      </c>
    </row>
    <row r="51" spans="1:10" x14ac:dyDescent="0.25">
      <c r="A51" s="102">
        <v>50</v>
      </c>
      <c r="B51" s="117" t="s">
        <v>4938</v>
      </c>
      <c r="C51" s="104" t="s">
        <v>4939</v>
      </c>
      <c r="D51" s="104" t="s">
        <v>4946</v>
      </c>
      <c r="E51" s="106" t="s">
        <v>207</v>
      </c>
      <c r="F51" s="107" t="s">
        <v>208</v>
      </c>
      <c r="G51" s="106"/>
      <c r="H51" s="106"/>
      <c r="I51" s="102">
        <v>1</v>
      </c>
      <c r="J51" s="109">
        <v>18</v>
      </c>
    </row>
    <row r="52" spans="1:10" x14ac:dyDescent="0.25">
      <c r="A52" s="102">
        <v>51</v>
      </c>
      <c r="B52" s="117" t="s">
        <v>4938</v>
      </c>
      <c r="C52" s="104" t="s">
        <v>4939</v>
      </c>
      <c r="D52" s="104" t="s">
        <v>4946</v>
      </c>
      <c r="E52" s="106" t="s">
        <v>295</v>
      </c>
      <c r="F52" s="107" t="s">
        <v>296</v>
      </c>
      <c r="G52" s="106"/>
      <c r="H52" s="106"/>
      <c r="I52" s="102">
        <v>5</v>
      </c>
      <c r="J52" s="109">
        <v>9.4499999999999993</v>
      </c>
    </row>
    <row r="53" spans="1:10" x14ac:dyDescent="0.25">
      <c r="A53" s="102">
        <v>52</v>
      </c>
      <c r="B53" s="117" t="s">
        <v>4938</v>
      </c>
      <c r="C53" s="104" t="s">
        <v>4939</v>
      </c>
      <c r="D53" s="104" t="s">
        <v>4946</v>
      </c>
      <c r="E53" s="106" t="s">
        <v>337</v>
      </c>
      <c r="F53" s="107" t="s">
        <v>338</v>
      </c>
      <c r="G53" s="106"/>
      <c r="H53" s="106"/>
      <c r="I53" s="102">
        <v>1</v>
      </c>
      <c r="J53" s="109">
        <v>21.36</v>
      </c>
    </row>
    <row r="54" spans="1:10" x14ac:dyDescent="0.25">
      <c r="A54" s="102">
        <v>53</v>
      </c>
      <c r="B54" s="117" t="s">
        <v>4938</v>
      </c>
      <c r="C54" s="104" t="s">
        <v>4939</v>
      </c>
      <c r="D54" s="104" t="s">
        <v>4946</v>
      </c>
      <c r="E54" s="106" t="s">
        <v>3681</v>
      </c>
      <c r="F54" s="107" t="s">
        <v>3682</v>
      </c>
      <c r="G54" s="106"/>
      <c r="H54" s="106"/>
      <c r="I54" s="102">
        <v>1</v>
      </c>
      <c r="J54" s="109">
        <v>17.8</v>
      </c>
    </row>
    <row r="55" spans="1:10" x14ac:dyDescent="0.25">
      <c r="A55" s="102">
        <v>54</v>
      </c>
      <c r="B55" s="117" t="s">
        <v>4938</v>
      </c>
      <c r="C55" s="104" t="s">
        <v>4939</v>
      </c>
      <c r="D55" s="104" t="s">
        <v>4947</v>
      </c>
      <c r="E55" s="106" t="s">
        <v>329</v>
      </c>
      <c r="F55" s="107" t="s">
        <v>330</v>
      </c>
      <c r="G55" s="106"/>
      <c r="H55" s="106"/>
      <c r="I55" s="102">
        <v>1</v>
      </c>
      <c r="J55" s="109">
        <v>23</v>
      </c>
    </row>
    <row r="56" spans="1:10" x14ac:dyDescent="0.25">
      <c r="A56" s="102">
        <v>55</v>
      </c>
      <c r="B56" s="117" t="s">
        <v>4938</v>
      </c>
      <c r="C56" s="104" t="s">
        <v>4939</v>
      </c>
      <c r="D56" s="104" t="s">
        <v>4947</v>
      </c>
      <c r="E56" s="106" t="s">
        <v>207</v>
      </c>
      <c r="F56" s="107" t="s">
        <v>208</v>
      </c>
      <c r="G56" s="106"/>
      <c r="H56" s="106"/>
      <c r="I56" s="102">
        <v>1</v>
      </c>
      <c r="J56" s="109">
        <v>18</v>
      </c>
    </row>
    <row r="57" spans="1:10" x14ac:dyDescent="0.25">
      <c r="A57" s="102">
        <v>56</v>
      </c>
      <c r="B57" s="117" t="s">
        <v>4938</v>
      </c>
      <c r="C57" s="104" t="s">
        <v>4939</v>
      </c>
      <c r="D57" s="104" t="s">
        <v>4948</v>
      </c>
      <c r="E57" s="106" t="s">
        <v>157</v>
      </c>
      <c r="F57" s="107" t="s">
        <v>158</v>
      </c>
      <c r="G57" s="106"/>
      <c r="H57" s="106"/>
      <c r="I57" s="102">
        <v>5</v>
      </c>
      <c r="J57" s="109">
        <v>9.4499999999999993</v>
      </c>
    </row>
    <row r="58" spans="1:10" x14ac:dyDescent="0.25">
      <c r="A58" s="102">
        <v>57</v>
      </c>
      <c r="B58" s="117" t="s">
        <v>4938</v>
      </c>
      <c r="C58" s="104" t="s">
        <v>4939</v>
      </c>
      <c r="D58" s="104" t="s">
        <v>4948</v>
      </c>
      <c r="E58" s="106" t="s">
        <v>913</v>
      </c>
      <c r="F58" s="107" t="s">
        <v>914</v>
      </c>
      <c r="G58" s="106"/>
      <c r="H58" s="106"/>
      <c r="I58" s="102">
        <v>1</v>
      </c>
      <c r="J58" s="109">
        <v>13.14</v>
      </c>
    </row>
    <row r="59" spans="1:10" x14ac:dyDescent="0.25">
      <c r="A59" s="102">
        <v>58</v>
      </c>
      <c r="B59" s="117" t="s">
        <v>4938</v>
      </c>
      <c r="C59" s="104" t="s">
        <v>4939</v>
      </c>
      <c r="D59" s="104" t="s">
        <v>4948</v>
      </c>
      <c r="E59" s="106" t="s">
        <v>849</v>
      </c>
      <c r="F59" s="107" t="s">
        <v>850</v>
      </c>
      <c r="G59" s="106"/>
      <c r="H59" s="106"/>
      <c r="I59" s="102">
        <v>1</v>
      </c>
      <c r="J59" s="109">
        <v>13.14</v>
      </c>
    </row>
    <row r="60" spans="1:10" x14ac:dyDescent="0.25">
      <c r="A60" s="102">
        <v>59</v>
      </c>
      <c r="B60" s="117" t="s">
        <v>4938</v>
      </c>
      <c r="C60" s="104" t="s">
        <v>4939</v>
      </c>
      <c r="D60" s="104" t="s">
        <v>4948</v>
      </c>
      <c r="E60" s="106" t="s">
        <v>3031</v>
      </c>
      <c r="F60" s="107" t="s">
        <v>3032</v>
      </c>
      <c r="G60" s="106"/>
      <c r="H60" s="106"/>
      <c r="I60" s="102">
        <v>2</v>
      </c>
      <c r="J60" s="109">
        <v>65.959999999999994</v>
      </c>
    </row>
    <row r="61" spans="1:10" x14ac:dyDescent="0.25">
      <c r="A61" s="102">
        <v>60</v>
      </c>
      <c r="B61" s="117" t="s">
        <v>4938</v>
      </c>
      <c r="C61" s="104" t="s">
        <v>4939</v>
      </c>
      <c r="D61" s="104" t="s">
        <v>4948</v>
      </c>
      <c r="E61" s="106" t="s">
        <v>3033</v>
      </c>
      <c r="F61" s="107" t="s">
        <v>3034</v>
      </c>
      <c r="G61" s="106"/>
      <c r="H61" s="106"/>
      <c r="I61" s="102">
        <v>8</v>
      </c>
      <c r="J61" s="109">
        <v>263.92</v>
      </c>
    </row>
    <row r="62" spans="1:10" x14ac:dyDescent="0.25">
      <c r="A62" s="102">
        <v>61</v>
      </c>
      <c r="B62" s="117" t="s">
        <v>4938</v>
      </c>
      <c r="C62" s="104" t="s">
        <v>4939</v>
      </c>
      <c r="D62" s="104" t="s">
        <v>4948</v>
      </c>
      <c r="E62" s="106" t="s">
        <v>3033</v>
      </c>
      <c r="F62" s="107" t="s">
        <v>3034</v>
      </c>
      <c r="G62" s="106"/>
      <c r="H62" s="106"/>
      <c r="I62" s="102">
        <v>1</v>
      </c>
      <c r="J62" s="109">
        <v>0.01</v>
      </c>
    </row>
    <row r="63" spans="1:10" x14ac:dyDescent="0.25">
      <c r="A63" s="102">
        <v>62</v>
      </c>
      <c r="B63" s="117" t="s">
        <v>4938</v>
      </c>
      <c r="C63" s="104" t="s">
        <v>4939</v>
      </c>
      <c r="D63" s="104" t="s">
        <v>4948</v>
      </c>
      <c r="E63" s="106" t="s">
        <v>3087</v>
      </c>
      <c r="F63" s="107" t="s">
        <v>3088</v>
      </c>
      <c r="G63" s="106"/>
      <c r="H63" s="106"/>
      <c r="I63" s="102">
        <v>4</v>
      </c>
      <c r="J63" s="109">
        <v>84</v>
      </c>
    </row>
    <row r="64" spans="1:10" x14ac:dyDescent="0.25">
      <c r="A64" s="102">
        <v>63</v>
      </c>
      <c r="B64" s="117" t="s">
        <v>4938</v>
      </c>
      <c r="C64" s="104" t="s">
        <v>4939</v>
      </c>
      <c r="D64" s="104" t="s">
        <v>4948</v>
      </c>
      <c r="E64" s="106" t="s">
        <v>4201</v>
      </c>
      <c r="F64" s="107" t="s">
        <v>4202</v>
      </c>
      <c r="G64" s="106"/>
      <c r="H64" s="106"/>
      <c r="I64" s="102">
        <v>2</v>
      </c>
      <c r="J64" s="109">
        <v>55.98</v>
      </c>
    </row>
    <row r="65" spans="1:10" x14ac:dyDescent="0.25">
      <c r="A65" s="102">
        <v>64</v>
      </c>
      <c r="B65" s="117" t="s">
        <v>4938</v>
      </c>
      <c r="C65" s="104" t="s">
        <v>4939</v>
      </c>
      <c r="D65" s="104" t="s">
        <v>4949</v>
      </c>
      <c r="E65" s="106" t="s">
        <v>473</v>
      </c>
      <c r="F65" s="107" t="s">
        <v>474</v>
      </c>
      <c r="G65" s="106"/>
      <c r="H65" s="106"/>
      <c r="I65" s="102">
        <v>1</v>
      </c>
      <c r="J65" s="109">
        <v>13.799999999999999</v>
      </c>
    </row>
    <row r="66" spans="1:10" x14ac:dyDescent="0.25">
      <c r="A66" s="102">
        <v>65</v>
      </c>
      <c r="B66" s="117" t="s">
        <v>4938</v>
      </c>
      <c r="C66" s="104" t="s">
        <v>4939</v>
      </c>
      <c r="D66" s="104" t="s">
        <v>4949</v>
      </c>
      <c r="E66" s="106" t="s">
        <v>749</v>
      </c>
      <c r="F66" s="107" t="s">
        <v>750</v>
      </c>
      <c r="G66" s="106"/>
      <c r="H66" s="106"/>
      <c r="I66" s="102">
        <v>1</v>
      </c>
      <c r="J66" s="109">
        <v>19.080000000000002</v>
      </c>
    </row>
    <row r="67" spans="1:10" x14ac:dyDescent="0.25">
      <c r="A67" s="102">
        <v>66</v>
      </c>
      <c r="B67" s="117" t="s">
        <v>4938</v>
      </c>
      <c r="C67" s="104" t="s">
        <v>4939</v>
      </c>
      <c r="D67" s="104" t="s">
        <v>4949</v>
      </c>
      <c r="E67" s="106" t="s">
        <v>995</v>
      </c>
      <c r="F67" s="107" t="s">
        <v>996</v>
      </c>
      <c r="G67" s="106"/>
      <c r="H67" s="106"/>
      <c r="I67" s="102">
        <v>10</v>
      </c>
      <c r="J67" s="109">
        <v>102</v>
      </c>
    </row>
    <row r="68" spans="1:10" x14ac:dyDescent="0.25">
      <c r="A68" s="102">
        <v>67</v>
      </c>
      <c r="B68" s="117" t="s">
        <v>4938</v>
      </c>
      <c r="C68" s="104" t="s">
        <v>4939</v>
      </c>
      <c r="D68" s="104" t="s">
        <v>4949</v>
      </c>
      <c r="E68" s="106" t="s">
        <v>1266</v>
      </c>
      <c r="F68" s="107" t="s">
        <v>1267</v>
      </c>
      <c r="G68" s="106"/>
      <c r="H68" s="106"/>
      <c r="I68" s="102">
        <v>2</v>
      </c>
      <c r="J68" s="109">
        <v>15.8</v>
      </c>
    </row>
    <row r="69" spans="1:10" x14ac:dyDescent="0.25">
      <c r="A69" s="102">
        <v>68</v>
      </c>
      <c r="B69" s="117" t="s">
        <v>4938</v>
      </c>
      <c r="C69" s="104" t="s">
        <v>4939</v>
      </c>
      <c r="D69" s="104" t="s">
        <v>4949</v>
      </c>
      <c r="E69" s="106" t="s">
        <v>1280</v>
      </c>
      <c r="F69" s="107" t="s">
        <v>1281</v>
      </c>
      <c r="G69" s="106"/>
      <c r="H69" s="106"/>
      <c r="I69" s="102">
        <v>2</v>
      </c>
      <c r="J69" s="109">
        <v>17.8</v>
      </c>
    </row>
    <row r="70" spans="1:10" x14ac:dyDescent="0.25">
      <c r="A70" s="102">
        <v>69</v>
      </c>
      <c r="B70" s="117" t="s">
        <v>4938</v>
      </c>
      <c r="C70" s="104" t="s">
        <v>4939</v>
      </c>
      <c r="D70" s="104" t="s">
        <v>4949</v>
      </c>
      <c r="E70" s="106" t="s">
        <v>2391</v>
      </c>
      <c r="F70" s="107" t="s">
        <v>2392</v>
      </c>
      <c r="G70" s="106"/>
      <c r="H70" s="106"/>
      <c r="I70" s="102">
        <v>1</v>
      </c>
      <c r="J70" s="109">
        <v>10.199999999999999</v>
      </c>
    </row>
    <row r="71" spans="1:10" x14ac:dyDescent="0.25">
      <c r="A71" s="102">
        <v>70</v>
      </c>
      <c r="B71" s="117" t="s">
        <v>4938</v>
      </c>
      <c r="C71" s="104" t="s">
        <v>4939</v>
      </c>
      <c r="D71" s="104" t="s">
        <v>4949</v>
      </c>
      <c r="E71" s="106" t="s">
        <v>3419</v>
      </c>
      <c r="F71" s="107" t="s">
        <v>3420</v>
      </c>
      <c r="G71" s="106"/>
      <c r="H71" s="106"/>
      <c r="I71" s="102">
        <v>1</v>
      </c>
      <c r="J71" s="109">
        <v>27.48</v>
      </c>
    </row>
    <row r="72" spans="1:10" x14ac:dyDescent="0.25">
      <c r="A72" s="102">
        <v>71</v>
      </c>
      <c r="B72" s="117" t="s">
        <v>4938</v>
      </c>
      <c r="C72" s="104" t="s">
        <v>4939</v>
      </c>
      <c r="D72" s="104" t="s">
        <v>4949</v>
      </c>
      <c r="E72" s="106" t="s">
        <v>3971</v>
      </c>
      <c r="F72" s="107" t="s">
        <v>3972</v>
      </c>
      <c r="G72" s="106"/>
      <c r="H72" s="106"/>
      <c r="I72" s="102">
        <v>1</v>
      </c>
      <c r="J72" s="109">
        <v>11.899999999999999</v>
      </c>
    </row>
    <row r="73" spans="1:10" x14ac:dyDescent="0.25">
      <c r="A73" s="102">
        <v>72</v>
      </c>
      <c r="B73" s="117" t="s">
        <v>4938</v>
      </c>
      <c r="C73" s="104" t="s">
        <v>4939</v>
      </c>
      <c r="D73" s="104" t="s">
        <v>4949</v>
      </c>
      <c r="E73" s="106" t="s">
        <v>3549</v>
      </c>
      <c r="F73" s="107" t="s">
        <v>3550</v>
      </c>
      <c r="G73" s="106"/>
      <c r="H73" s="106"/>
      <c r="I73" s="102">
        <v>1</v>
      </c>
      <c r="J73" s="109">
        <v>16.899999999999999</v>
      </c>
    </row>
    <row r="74" spans="1:10" x14ac:dyDescent="0.25">
      <c r="A74" s="102">
        <v>73</v>
      </c>
      <c r="B74" s="117" t="s">
        <v>4938</v>
      </c>
      <c r="C74" s="104" t="s">
        <v>4939</v>
      </c>
      <c r="D74" s="104" t="s">
        <v>4949</v>
      </c>
      <c r="E74" s="106" t="s">
        <v>3745</v>
      </c>
      <c r="F74" s="107" t="s">
        <v>3746</v>
      </c>
      <c r="G74" s="106"/>
      <c r="H74" s="106"/>
      <c r="I74" s="102">
        <v>1</v>
      </c>
      <c r="J74" s="109">
        <v>9.8000000000000007</v>
      </c>
    </row>
    <row r="75" spans="1:10" x14ac:dyDescent="0.25">
      <c r="A75" s="102">
        <v>74</v>
      </c>
      <c r="B75" s="117" t="s">
        <v>4938</v>
      </c>
      <c r="C75" s="104" t="s">
        <v>4939</v>
      </c>
      <c r="D75" s="104" t="s">
        <v>4949</v>
      </c>
      <c r="E75" s="106" t="s">
        <v>4453</v>
      </c>
      <c r="F75" s="107" t="s">
        <v>4950</v>
      </c>
      <c r="G75" s="106"/>
      <c r="H75" s="106"/>
      <c r="I75" s="102">
        <v>1</v>
      </c>
      <c r="J75" s="109">
        <v>17.849999999999998</v>
      </c>
    </row>
    <row r="76" spans="1:10" x14ac:dyDescent="0.25">
      <c r="A76" s="102">
        <v>75</v>
      </c>
      <c r="B76" s="117" t="s">
        <v>4938</v>
      </c>
      <c r="C76" s="104" t="s">
        <v>4939</v>
      </c>
      <c r="D76" s="104" t="s">
        <v>4949</v>
      </c>
      <c r="E76" s="106" t="s">
        <v>4209</v>
      </c>
      <c r="F76" s="107" t="s">
        <v>4210</v>
      </c>
      <c r="G76" s="106"/>
      <c r="H76" s="106"/>
      <c r="I76" s="102">
        <v>1</v>
      </c>
      <c r="J76" s="109">
        <v>29.52</v>
      </c>
    </row>
    <row r="77" spans="1:10" x14ac:dyDescent="0.25">
      <c r="A77" s="102">
        <v>76</v>
      </c>
      <c r="B77" s="117" t="s">
        <v>4938</v>
      </c>
      <c r="C77" s="104" t="s">
        <v>4939</v>
      </c>
      <c r="D77" s="104" t="s">
        <v>4951</v>
      </c>
      <c r="E77" s="106" t="s">
        <v>253</v>
      </c>
      <c r="F77" s="107" t="s">
        <v>254</v>
      </c>
      <c r="G77" s="106"/>
      <c r="H77" s="106"/>
      <c r="I77" s="102">
        <v>1</v>
      </c>
      <c r="J77" s="109">
        <v>8.2799999999999994</v>
      </c>
    </row>
    <row r="78" spans="1:10" x14ac:dyDescent="0.25">
      <c r="A78" s="102">
        <v>77</v>
      </c>
      <c r="B78" s="117" t="s">
        <v>4938</v>
      </c>
      <c r="C78" s="104" t="s">
        <v>4939</v>
      </c>
      <c r="D78" s="104" t="s">
        <v>4951</v>
      </c>
      <c r="E78" s="106" t="s">
        <v>1142</v>
      </c>
      <c r="F78" s="107" t="s">
        <v>1143</v>
      </c>
      <c r="G78" s="106"/>
      <c r="H78" s="106"/>
      <c r="I78" s="102">
        <v>1</v>
      </c>
      <c r="J78" s="109">
        <v>8.9</v>
      </c>
    </row>
    <row r="79" spans="1:10" x14ac:dyDescent="0.25">
      <c r="A79" s="102">
        <v>78</v>
      </c>
      <c r="B79" s="117" t="s">
        <v>4938</v>
      </c>
      <c r="C79" s="104" t="s">
        <v>4939</v>
      </c>
      <c r="D79" s="104" t="s">
        <v>4951</v>
      </c>
      <c r="E79" s="106" t="s">
        <v>1216</v>
      </c>
      <c r="F79" s="107" t="s">
        <v>1217</v>
      </c>
      <c r="G79" s="106"/>
      <c r="H79" s="106"/>
      <c r="I79" s="102">
        <v>1</v>
      </c>
      <c r="J79" s="109">
        <v>7.9</v>
      </c>
    </row>
    <row r="80" spans="1:10" x14ac:dyDescent="0.25">
      <c r="A80" s="102">
        <v>79</v>
      </c>
      <c r="B80" s="117" t="s">
        <v>4938</v>
      </c>
      <c r="C80" s="104" t="s">
        <v>4939</v>
      </c>
      <c r="D80" s="104" t="s">
        <v>4951</v>
      </c>
      <c r="E80" s="106" t="s">
        <v>1194</v>
      </c>
      <c r="F80" s="107" t="s">
        <v>1195</v>
      </c>
      <c r="G80" s="106"/>
      <c r="H80" s="106"/>
      <c r="I80" s="102">
        <v>4</v>
      </c>
      <c r="J80" s="109">
        <v>27.799999999999997</v>
      </c>
    </row>
    <row r="81" spans="1:10" x14ac:dyDescent="0.25">
      <c r="A81" s="102">
        <v>80</v>
      </c>
      <c r="B81" s="117" t="s">
        <v>4938</v>
      </c>
      <c r="C81" s="104" t="s">
        <v>4939</v>
      </c>
      <c r="D81" s="104" t="s">
        <v>4951</v>
      </c>
      <c r="E81" s="106" t="s">
        <v>1252</v>
      </c>
      <c r="F81" s="107" t="s">
        <v>1253</v>
      </c>
      <c r="G81" s="106"/>
      <c r="H81" s="106"/>
      <c r="I81" s="102">
        <v>1</v>
      </c>
      <c r="J81" s="109">
        <v>7.9</v>
      </c>
    </row>
    <row r="82" spans="1:10" x14ac:dyDescent="0.25">
      <c r="A82" s="102">
        <v>81</v>
      </c>
      <c r="B82" s="117" t="s">
        <v>4938</v>
      </c>
      <c r="C82" s="104" t="s">
        <v>4939</v>
      </c>
      <c r="D82" s="104" t="s">
        <v>4951</v>
      </c>
      <c r="E82" s="106" t="s">
        <v>1266</v>
      </c>
      <c r="F82" s="107" t="s">
        <v>1267</v>
      </c>
      <c r="G82" s="106"/>
      <c r="H82" s="106"/>
      <c r="I82" s="102">
        <v>1</v>
      </c>
      <c r="J82" s="109">
        <v>7.9</v>
      </c>
    </row>
    <row r="83" spans="1:10" x14ac:dyDescent="0.25">
      <c r="A83" s="102">
        <v>82</v>
      </c>
      <c r="B83" s="117" t="s">
        <v>4938</v>
      </c>
      <c r="C83" s="104" t="s">
        <v>4939</v>
      </c>
      <c r="D83" s="104" t="s">
        <v>4951</v>
      </c>
      <c r="E83" s="106" t="s">
        <v>1272</v>
      </c>
      <c r="F83" s="107" t="s">
        <v>1273</v>
      </c>
      <c r="G83" s="106"/>
      <c r="H83" s="106"/>
      <c r="I83" s="102">
        <v>1</v>
      </c>
      <c r="J83" s="109">
        <v>12.75</v>
      </c>
    </row>
    <row r="84" spans="1:10" x14ac:dyDescent="0.25">
      <c r="A84" s="102">
        <v>83</v>
      </c>
      <c r="B84" s="117" t="s">
        <v>4938</v>
      </c>
      <c r="C84" s="104" t="s">
        <v>4939</v>
      </c>
      <c r="D84" s="104" t="s">
        <v>4951</v>
      </c>
      <c r="E84" s="106" t="s">
        <v>1276</v>
      </c>
      <c r="F84" s="107" t="s">
        <v>4952</v>
      </c>
      <c r="G84" s="106"/>
      <c r="H84" s="106"/>
      <c r="I84" s="102">
        <v>1</v>
      </c>
      <c r="J84" s="109">
        <v>23.88</v>
      </c>
    </row>
    <row r="85" spans="1:10" x14ac:dyDescent="0.25">
      <c r="A85" s="102">
        <v>84</v>
      </c>
      <c r="B85" s="117" t="s">
        <v>4938</v>
      </c>
      <c r="C85" s="104" t="s">
        <v>4939</v>
      </c>
      <c r="D85" s="104" t="s">
        <v>4951</v>
      </c>
      <c r="E85" s="106" t="s">
        <v>2425</v>
      </c>
      <c r="F85" s="107" t="s">
        <v>2426</v>
      </c>
      <c r="G85" s="106"/>
      <c r="H85" s="106"/>
      <c r="I85" s="102">
        <v>1</v>
      </c>
      <c r="J85" s="109">
        <v>23.88</v>
      </c>
    </row>
    <row r="86" spans="1:10" x14ac:dyDescent="0.25">
      <c r="A86" s="102">
        <v>85</v>
      </c>
      <c r="B86" s="117" t="s">
        <v>4938</v>
      </c>
      <c r="C86" s="104" t="s">
        <v>4939</v>
      </c>
      <c r="D86" s="104" t="s">
        <v>4951</v>
      </c>
      <c r="E86" s="106" t="s">
        <v>2681</v>
      </c>
      <c r="F86" s="107" t="s">
        <v>2682</v>
      </c>
      <c r="G86" s="106"/>
      <c r="H86" s="106"/>
      <c r="I86" s="102">
        <v>1</v>
      </c>
      <c r="J86" s="109">
        <v>9.2000000000000011</v>
      </c>
    </row>
    <row r="87" spans="1:10" x14ac:dyDescent="0.25">
      <c r="A87" s="102">
        <v>86</v>
      </c>
      <c r="B87" s="117" t="s">
        <v>4938</v>
      </c>
      <c r="C87" s="104" t="s">
        <v>4939</v>
      </c>
      <c r="D87" s="104" t="s">
        <v>4951</v>
      </c>
      <c r="E87" s="106" t="s">
        <v>3031</v>
      </c>
      <c r="F87" s="107" t="s">
        <v>3032</v>
      </c>
      <c r="G87" s="106"/>
      <c r="H87" s="106"/>
      <c r="I87" s="102">
        <v>3</v>
      </c>
      <c r="J87" s="109">
        <v>98.94</v>
      </c>
    </row>
    <row r="88" spans="1:10" x14ac:dyDescent="0.25">
      <c r="A88" s="102">
        <v>87</v>
      </c>
      <c r="B88" s="117" t="s">
        <v>4938</v>
      </c>
      <c r="C88" s="104" t="s">
        <v>4939</v>
      </c>
      <c r="D88" s="104" t="s">
        <v>4951</v>
      </c>
      <c r="E88" s="106" t="s">
        <v>2947</v>
      </c>
      <c r="F88" s="107" t="s">
        <v>2948</v>
      </c>
      <c r="G88" s="106"/>
      <c r="H88" s="106"/>
      <c r="I88" s="102">
        <v>1</v>
      </c>
      <c r="J88" s="109">
        <v>19.080000000000002</v>
      </c>
    </row>
    <row r="89" spans="1:10" x14ac:dyDescent="0.25">
      <c r="A89" s="102">
        <v>88</v>
      </c>
      <c r="B89" s="117" t="s">
        <v>4938</v>
      </c>
      <c r="C89" s="104" t="s">
        <v>4939</v>
      </c>
      <c r="D89" s="104" t="s">
        <v>4951</v>
      </c>
      <c r="E89" s="106" t="s">
        <v>2955</v>
      </c>
      <c r="F89" s="107" t="s">
        <v>2956</v>
      </c>
      <c r="G89" s="106"/>
      <c r="H89" s="106"/>
      <c r="I89" s="102">
        <v>1</v>
      </c>
      <c r="J89" s="109">
        <v>16.68</v>
      </c>
    </row>
    <row r="90" spans="1:10" x14ac:dyDescent="0.25">
      <c r="A90" s="102">
        <v>89</v>
      </c>
      <c r="B90" s="117" t="s">
        <v>4938</v>
      </c>
      <c r="C90" s="104" t="s">
        <v>4939</v>
      </c>
      <c r="D90" s="104" t="s">
        <v>4953</v>
      </c>
      <c r="E90" s="106" t="s">
        <v>565</v>
      </c>
      <c r="F90" s="107" t="s">
        <v>566</v>
      </c>
      <c r="G90" s="106"/>
      <c r="H90" s="106"/>
      <c r="I90" s="102">
        <v>1</v>
      </c>
      <c r="J90" s="109">
        <v>9.5400000000000009</v>
      </c>
    </row>
    <row r="91" spans="1:10" x14ac:dyDescent="0.25">
      <c r="A91" s="102">
        <v>90</v>
      </c>
      <c r="B91" s="117" t="s">
        <v>4938</v>
      </c>
      <c r="C91" s="104" t="s">
        <v>4939</v>
      </c>
      <c r="D91" s="104" t="s">
        <v>4953</v>
      </c>
      <c r="E91" s="106" t="s">
        <v>569</v>
      </c>
      <c r="F91" s="107" t="s">
        <v>570</v>
      </c>
      <c r="G91" s="106"/>
      <c r="H91" s="106"/>
      <c r="I91" s="102">
        <v>2</v>
      </c>
      <c r="J91" s="109">
        <v>11.879999999999999</v>
      </c>
    </row>
    <row r="92" spans="1:10" x14ac:dyDescent="0.25">
      <c r="A92" s="102">
        <v>91</v>
      </c>
      <c r="B92" s="117" t="s">
        <v>4938</v>
      </c>
      <c r="C92" s="104" t="s">
        <v>4939</v>
      </c>
      <c r="D92" s="104" t="s">
        <v>4953</v>
      </c>
      <c r="E92" s="106" t="s">
        <v>1040</v>
      </c>
      <c r="F92" s="107" t="s">
        <v>1041</v>
      </c>
      <c r="G92" s="106"/>
      <c r="H92" s="106"/>
      <c r="I92" s="102">
        <v>3</v>
      </c>
      <c r="J92" s="109">
        <v>101.88</v>
      </c>
    </row>
    <row r="93" spans="1:10" x14ac:dyDescent="0.25">
      <c r="A93" s="102">
        <v>92</v>
      </c>
      <c r="B93" s="117" t="s">
        <v>4938</v>
      </c>
      <c r="C93" s="104" t="s">
        <v>4939</v>
      </c>
      <c r="D93" s="104" t="s">
        <v>4953</v>
      </c>
      <c r="E93" s="106" t="s">
        <v>2503</v>
      </c>
      <c r="F93" s="107" t="s">
        <v>2504</v>
      </c>
      <c r="G93" s="106"/>
      <c r="H93" s="106"/>
      <c r="I93" s="102">
        <v>2</v>
      </c>
      <c r="J93" s="109">
        <v>11.879999999999999</v>
      </c>
    </row>
    <row r="94" spans="1:10" x14ac:dyDescent="0.25">
      <c r="A94" s="102">
        <v>93</v>
      </c>
      <c r="B94" s="117" t="s">
        <v>4938</v>
      </c>
      <c r="C94" s="104" t="s">
        <v>4939</v>
      </c>
      <c r="D94" s="104" t="s">
        <v>4953</v>
      </c>
      <c r="E94" s="106" t="s">
        <v>2551</v>
      </c>
      <c r="F94" s="107" t="s">
        <v>2552</v>
      </c>
      <c r="G94" s="106"/>
      <c r="H94" s="106"/>
      <c r="I94" s="102">
        <v>2</v>
      </c>
      <c r="J94" s="109">
        <v>11.879999999999999</v>
      </c>
    </row>
    <row r="95" spans="1:10" x14ac:dyDescent="0.25">
      <c r="A95" s="102">
        <v>94</v>
      </c>
      <c r="B95" s="117" t="s">
        <v>4938</v>
      </c>
      <c r="C95" s="104" t="s">
        <v>4939</v>
      </c>
      <c r="D95" s="104" t="s">
        <v>4953</v>
      </c>
      <c r="E95" s="106" t="s">
        <v>2997</v>
      </c>
      <c r="F95" s="107" t="s">
        <v>2998</v>
      </c>
      <c r="G95" s="106"/>
      <c r="H95" s="106"/>
      <c r="I95" s="102">
        <v>1</v>
      </c>
      <c r="J95" s="109">
        <v>37.799999999999997</v>
      </c>
    </row>
    <row r="96" spans="1:10" x14ac:dyDescent="0.25">
      <c r="A96" s="102">
        <v>95</v>
      </c>
      <c r="B96" s="117" t="s">
        <v>4938</v>
      </c>
      <c r="C96" s="104" t="s">
        <v>4939</v>
      </c>
      <c r="D96" s="104" t="s">
        <v>4953</v>
      </c>
      <c r="E96" s="106" t="s">
        <v>3035</v>
      </c>
      <c r="F96" s="107" t="s">
        <v>3036</v>
      </c>
      <c r="G96" s="106"/>
      <c r="H96" s="106"/>
      <c r="I96" s="102">
        <v>2</v>
      </c>
      <c r="J96" s="109">
        <v>75.8</v>
      </c>
    </row>
    <row r="97" spans="1:10" x14ac:dyDescent="0.25">
      <c r="A97" s="102">
        <v>96</v>
      </c>
      <c r="B97" s="117" t="s">
        <v>4938</v>
      </c>
      <c r="C97" s="104" t="s">
        <v>4939</v>
      </c>
      <c r="D97" s="104" t="s">
        <v>4953</v>
      </c>
      <c r="E97" s="106" t="s">
        <v>3903</v>
      </c>
      <c r="F97" s="107" t="s">
        <v>3904</v>
      </c>
      <c r="G97" s="106"/>
      <c r="H97" s="106"/>
      <c r="I97" s="102">
        <v>2</v>
      </c>
      <c r="J97" s="109">
        <v>19.5</v>
      </c>
    </row>
    <row r="98" spans="1:10" x14ac:dyDescent="0.25">
      <c r="A98" s="102">
        <v>97</v>
      </c>
      <c r="B98" s="117" t="s">
        <v>4938</v>
      </c>
      <c r="C98" s="104" t="s">
        <v>4939</v>
      </c>
      <c r="D98" s="104" t="s">
        <v>4953</v>
      </c>
      <c r="E98" s="106" t="s">
        <v>3907</v>
      </c>
      <c r="F98" s="107" t="s">
        <v>3908</v>
      </c>
      <c r="G98" s="106"/>
      <c r="H98" s="106"/>
      <c r="I98" s="102">
        <v>1</v>
      </c>
      <c r="J98" s="109">
        <v>9.8000000000000007</v>
      </c>
    </row>
    <row r="99" spans="1:10" x14ac:dyDescent="0.25">
      <c r="A99" s="102">
        <v>98</v>
      </c>
      <c r="B99" s="117" t="s">
        <v>4938</v>
      </c>
      <c r="C99" s="104" t="s">
        <v>4939</v>
      </c>
      <c r="D99" s="104" t="s">
        <v>4953</v>
      </c>
      <c r="E99" s="106" t="s">
        <v>3731</v>
      </c>
      <c r="F99" s="107" t="s">
        <v>3732</v>
      </c>
      <c r="G99" s="106"/>
      <c r="H99" s="106"/>
      <c r="I99" s="102">
        <v>1</v>
      </c>
      <c r="J99" s="109">
        <v>11.34</v>
      </c>
    </row>
    <row r="100" spans="1:10" x14ac:dyDescent="0.25">
      <c r="A100" s="102">
        <v>99</v>
      </c>
      <c r="B100" s="117" t="s">
        <v>4938</v>
      </c>
      <c r="C100" s="104" t="s">
        <v>4939</v>
      </c>
      <c r="D100" s="104" t="s">
        <v>4953</v>
      </c>
      <c r="E100" s="106" t="s">
        <v>4585</v>
      </c>
      <c r="F100" s="107" t="s">
        <v>4586</v>
      </c>
      <c r="G100" s="106"/>
      <c r="H100" s="106"/>
      <c r="I100" s="102">
        <v>1</v>
      </c>
      <c r="J100" s="109">
        <v>14.85</v>
      </c>
    </row>
    <row r="101" spans="1:10" x14ac:dyDescent="0.25">
      <c r="A101" s="102">
        <v>100</v>
      </c>
      <c r="B101" s="117" t="s">
        <v>4938</v>
      </c>
      <c r="C101" s="104" t="s">
        <v>4939</v>
      </c>
      <c r="D101" s="104" t="s">
        <v>4953</v>
      </c>
      <c r="E101" s="106" t="s">
        <v>4589</v>
      </c>
      <c r="F101" s="107" t="s">
        <v>4590</v>
      </c>
      <c r="G101" s="106"/>
      <c r="H101" s="106"/>
      <c r="I101" s="102">
        <v>1</v>
      </c>
      <c r="J101" s="109">
        <v>8.85</v>
      </c>
    </row>
    <row r="102" spans="1:10" x14ac:dyDescent="0.25">
      <c r="A102" s="102">
        <v>101</v>
      </c>
      <c r="B102" s="117" t="s">
        <v>4938</v>
      </c>
      <c r="C102" s="104" t="s">
        <v>4939</v>
      </c>
      <c r="D102" s="104" t="s">
        <v>4953</v>
      </c>
      <c r="E102" s="106" t="s">
        <v>4225</v>
      </c>
      <c r="F102" s="107" t="s">
        <v>4226</v>
      </c>
      <c r="G102" s="106"/>
      <c r="H102" s="106"/>
      <c r="I102" s="102">
        <v>1</v>
      </c>
      <c r="J102" s="109">
        <v>13.35</v>
      </c>
    </row>
    <row r="103" spans="1:10" x14ac:dyDescent="0.25">
      <c r="A103" s="102">
        <v>102</v>
      </c>
      <c r="B103" s="117" t="s">
        <v>4938</v>
      </c>
      <c r="C103" s="104" t="s">
        <v>4939</v>
      </c>
      <c r="D103" s="104" t="s">
        <v>4954</v>
      </c>
      <c r="E103" s="106" t="s">
        <v>559</v>
      </c>
      <c r="F103" s="107" t="s">
        <v>560</v>
      </c>
      <c r="G103" s="106"/>
      <c r="H103" s="106"/>
      <c r="I103" s="102">
        <v>10</v>
      </c>
      <c r="J103" s="109">
        <v>59.4</v>
      </c>
    </row>
    <row r="104" spans="1:10" x14ac:dyDescent="0.25">
      <c r="A104" s="102">
        <v>103</v>
      </c>
      <c r="B104" s="117" t="s">
        <v>4938</v>
      </c>
      <c r="C104" s="104" t="s">
        <v>4939</v>
      </c>
      <c r="D104" s="104" t="s">
        <v>4954</v>
      </c>
      <c r="E104" s="106" t="s">
        <v>535</v>
      </c>
      <c r="F104" s="107" t="s">
        <v>536</v>
      </c>
      <c r="G104" s="106"/>
      <c r="H104" s="106"/>
      <c r="I104" s="102">
        <v>5</v>
      </c>
      <c r="J104" s="109">
        <v>29.7</v>
      </c>
    </row>
    <row r="105" spans="1:10" x14ac:dyDescent="0.25">
      <c r="A105" s="102">
        <v>104</v>
      </c>
      <c r="B105" s="117" t="s">
        <v>4938</v>
      </c>
      <c r="C105" s="104" t="s">
        <v>4939</v>
      </c>
      <c r="D105" s="104" t="s">
        <v>4954</v>
      </c>
      <c r="E105" s="106" t="s">
        <v>139</v>
      </c>
      <c r="F105" s="107" t="s">
        <v>140</v>
      </c>
      <c r="G105" s="106"/>
      <c r="H105" s="106"/>
      <c r="I105" s="102" t="s">
        <v>4943</v>
      </c>
      <c r="J105" s="109">
        <v>20.94</v>
      </c>
    </row>
    <row r="106" spans="1:10" x14ac:dyDescent="0.25">
      <c r="A106" s="102">
        <v>105</v>
      </c>
      <c r="B106" s="117" t="s">
        <v>4938</v>
      </c>
      <c r="C106" s="104" t="s">
        <v>4939</v>
      </c>
      <c r="D106" s="104" t="s">
        <v>4954</v>
      </c>
      <c r="E106" s="106" t="s">
        <v>2533</v>
      </c>
      <c r="F106" s="107" t="s">
        <v>2534</v>
      </c>
      <c r="G106" s="106"/>
      <c r="H106" s="106"/>
      <c r="I106" s="102">
        <v>1</v>
      </c>
      <c r="J106" s="109">
        <v>5.9399999999999995</v>
      </c>
    </row>
    <row r="107" spans="1:10" x14ac:dyDescent="0.25">
      <c r="A107" s="102">
        <v>106</v>
      </c>
      <c r="B107" s="117" t="s">
        <v>4938</v>
      </c>
      <c r="C107" s="104" t="s">
        <v>4939</v>
      </c>
      <c r="D107" s="104" t="s">
        <v>4954</v>
      </c>
      <c r="E107" s="106" t="s">
        <v>275</v>
      </c>
      <c r="F107" s="107" t="s">
        <v>276</v>
      </c>
      <c r="G107" s="106"/>
      <c r="H107" s="106"/>
      <c r="I107" s="102">
        <v>10</v>
      </c>
      <c r="J107" s="109">
        <v>230.39999999999998</v>
      </c>
    </row>
    <row r="108" spans="1:10" x14ac:dyDescent="0.25">
      <c r="A108" s="102">
        <v>107</v>
      </c>
      <c r="B108" s="117" t="s">
        <v>4938</v>
      </c>
      <c r="C108" s="104" t="s">
        <v>4939</v>
      </c>
      <c r="D108" s="104" t="s">
        <v>4954</v>
      </c>
      <c r="E108" s="106" t="s">
        <v>3513</v>
      </c>
      <c r="F108" s="107" t="s">
        <v>3514</v>
      </c>
      <c r="G108" s="106"/>
      <c r="H108" s="106"/>
      <c r="I108" s="102">
        <v>20</v>
      </c>
      <c r="J108" s="109">
        <v>667.19999999999993</v>
      </c>
    </row>
    <row r="109" spans="1:10" x14ac:dyDescent="0.25">
      <c r="A109" s="102">
        <v>108</v>
      </c>
      <c r="B109" s="117" t="s">
        <v>4938</v>
      </c>
      <c r="C109" s="104" t="s">
        <v>4939</v>
      </c>
      <c r="D109" s="104" t="s">
        <v>4954</v>
      </c>
      <c r="E109" s="106" t="s">
        <v>3541</v>
      </c>
      <c r="F109" s="107" t="s">
        <v>3542</v>
      </c>
      <c r="G109" s="106"/>
      <c r="H109" s="106"/>
      <c r="I109" s="102">
        <v>50</v>
      </c>
      <c r="J109" s="109">
        <v>549.5</v>
      </c>
    </row>
    <row r="110" spans="1:10" x14ac:dyDescent="0.25">
      <c r="A110" s="102">
        <v>109</v>
      </c>
      <c r="B110" s="117" t="s">
        <v>4938</v>
      </c>
      <c r="C110" s="104" t="s">
        <v>4939</v>
      </c>
      <c r="D110" s="104" t="s">
        <v>4954</v>
      </c>
      <c r="E110" s="106" t="s">
        <v>4043</v>
      </c>
      <c r="F110" s="107" t="s">
        <v>4044</v>
      </c>
      <c r="G110" s="106"/>
      <c r="H110" s="106"/>
      <c r="I110" s="102">
        <v>70</v>
      </c>
      <c r="J110" s="109">
        <v>2515.8000000000002</v>
      </c>
    </row>
    <row r="111" spans="1:10" x14ac:dyDescent="0.25">
      <c r="A111" s="102">
        <v>110</v>
      </c>
      <c r="B111" s="117" t="s">
        <v>4938</v>
      </c>
      <c r="C111" s="104" t="s">
        <v>4939</v>
      </c>
      <c r="D111" s="104" t="s">
        <v>4954</v>
      </c>
      <c r="E111" s="106" t="s">
        <v>3883</v>
      </c>
      <c r="F111" s="107" t="s">
        <v>3884</v>
      </c>
      <c r="G111" s="106"/>
      <c r="H111" s="106"/>
      <c r="I111" s="102">
        <v>10</v>
      </c>
      <c r="J111" s="109">
        <v>179.4</v>
      </c>
    </row>
    <row r="112" spans="1:10" x14ac:dyDescent="0.25">
      <c r="A112" s="102">
        <v>111</v>
      </c>
      <c r="B112" s="117" t="s">
        <v>4938</v>
      </c>
      <c r="C112" s="104" t="s">
        <v>4939</v>
      </c>
      <c r="D112" s="104" t="s">
        <v>4954</v>
      </c>
      <c r="E112" s="106" t="s">
        <v>3907</v>
      </c>
      <c r="F112" s="107" t="s">
        <v>3908</v>
      </c>
      <c r="G112" s="106"/>
      <c r="H112" s="106"/>
      <c r="I112" s="102">
        <v>5</v>
      </c>
      <c r="J112" s="109">
        <v>49</v>
      </c>
    </row>
    <row r="113" spans="1:10" x14ac:dyDescent="0.25">
      <c r="A113" s="102">
        <v>112</v>
      </c>
      <c r="B113" s="117" t="s">
        <v>4938</v>
      </c>
      <c r="C113" s="104" t="s">
        <v>4939</v>
      </c>
      <c r="D113" s="104" t="s">
        <v>4954</v>
      </c>
      <c r="E113" s="106" t="s">
        <v>4405</v>
      </c>
      <c r="F113" s="107" t="s">
        <v>4406</v>
      </c>
      <c r="G113" s="106"/>
      <c r="H113" s="106"/>
      <c r="I113" s="102">
        <v>3</v>
      </c>
      <c r="J113" s="109">
        <v>29.7</v>
      </c>
    </row>
    <row r="114" spans="1:10" x14ac:dyDescent="0.25">
      <c r="A114" s="102">
        <v>113</v>
      </c>
      <c r="B114" s="117" t="s">
        <v>4938</v>
      </c>
      <c r="C114" s="104" t="s">
        <v>4939</v>
      </c>
      <c r="D114" s="104" t="s">
        <v>4955</v>
      </c>
      <c r="E114" s="106" t="s">
        <v>329</v>
      </c>
      <c r="F114" s="107" t="s">
        <v>330</v>
      </c>
      <c r="G114" s="106"/>
      <c r="H114" s="106"/>
      <c r="I114" s="102">
        <v>2</v>
      </c>
      <c r="J114" s="109">
        <v>46</v>
      </c>
    </row>
    <row r="115" spans="1:10" x14ac:dyDescent="0.25">
      <c r="A115" s="102">
        <v>114</v>
      </c>
      <c r="B115" s="117" t="s">
        <v>4938</v>
      </c>
      <c r="C115" s="104" t="s">
        <v>4939</v>
      </c>
      <c r="D115" s="104" t="s">
        <v>4955</v>
      </c>
      <c r="E115" s="106" t="s">
        <v>569</v>
      </c>
      <c r="F115" s="107" t="s">
        <v>570</v>
      </c>
      <c r="G115" s="106"/>
      <c r="H115" s="106"/>
      <c r="I115" s="102">
        <v>3</v>
      </c>
      <c r="J115" s="109">
        <v>17.82</v>
      </c>
    </row>
    <row r="116" spans="1:10" x14ac:dyDescent="0.25">
      <c r="A116" s="102">
        <v>115</v>
      </c>
      <c r="B116" s="117" t="s">
        <v>4938</v>
      </c>
      <c r="C116" s="104" t="s">
        <v>4939</v>
      </c>
      <c r="D116" s="104" t="s">
        <v>4955</v>
      </c>
      <c r="E116" s="106" t="s">
        <v>157</v>
      </c>
      <c r="F116" s="107" t="s">
        <v>158</v>
      </c>
      <c r="G116" s="106"/>
      <c r="H116" s="106"/>
      <c r="I116" s="102">
        <v>20</v>
      </c>
      <c r="J116" s="109">
        <v>37.799999999999997</v>
      </c>
    </row>
    <row r="117" spans="1:10" x14ac:dyDescent="0.25">
      <c r="A117" s="102">
        <v>116</v>
      </c>
      <c r="B117" s="117" t="s">
        <v>4938</v>
      </c>
      <c r="C117" s="104" t="s">
        <v>4939</v>
      </c>
      <c r="D117" s="104" t="s">
        <v>4955</v>
      </c>
      <c r="E117" s="106" t="s">
        <v>179</v>
      </c>
      <c r="F117" s="107" t="s">
        <v>180</v>
      </c>
      <c r="G117" s="106"/>
      <c r="H117" s="106"/>
      <c r="I117" s="102">
        <v>1</v>
      </c>
      <c r="J117" s="109">
        <v>13.899999999999999</v>
      </c>
    </row>
    <row r="118" spans="1:10" x14ac:dyDescent="0.25">
      <c r="A118" s="102">
        <v>117</v>
      </c>
      <c r="B118" s="117" t="s">
        <v>4938</v>
      </c>
      <c r="C118" s="104" t="s">
        <v>4939</v>
      </c>
      <c r="D118" s="104" t="s">
        <v>4955</v>
      </c>
      <c r="E118" s="106" t="s">
        <v>863</v>
      </c>
      <c r="F118" s="107" t="s">
        <v>864</v>
      </c>
      <c r="G118" s="106"/>
      <c r="H118" s="106"/>
      <c r="I118" s="102">
        <v>1</v>
      </c>
      <c r="J118" s="109">
        <v>14.34</v>
      </c>
    </row>
    <row r="119" spans="1:10" x14ac:dyDescent="0.25">
      <c r="A119" s="102">
        <v>118</v>
      </c>
      <c r="B119" s="117" t="s">
        <v>4938</v>
      </c>
      <c r="C119" s="104" t="s">
        <v>4939</v>
      </c>
      <c r="D119" s="104" t="s">
        <v>4955</v>
      </c>
      <c r="E119" s="106" t="s">
        <v>207</v>
      </c>
      <c r="F119" s="107" t="s">
        <v>208</v>
      </c>
      <c r="G119" s="106"/>
      <c r="H119" s="106"/>
      <c r="I119" s="102">
        <v>2</v>
      </c>
      <c r="J119" s="109">
        <v>36</v>
      </c>
    </row>
    <row r="120" spans="1:10" x14ac:dyDescent="0.25">
      <c r="A120" s="102">
        <v>119</v>
      </c>
      <c r="B120" s="117" t="s">
        <v>4938</v>
      </c>
      <c r="C120" s="104" t="s">
        <v>4939</v>
      </c>
      <c r="D120" s="104" t="s">
        <v>4955</v>
      </c>
      <c r="E120" s="106" t="s">
        <v>213</v>
      </c>
      <c r="F120" s="107" t="s">
        <v>214</v>
      </c>
      <c r="G120" s="106"/>
      <c r="H120" s="106"/>
      <c r="I120" s="102" t="s">
        <v>4956</v>
      </c>
      <c r="J120" s="109">
        <v>25.349999999999998</v>
      </c>
    </row>
    <row r="121" spans="1:10" x14ac:dyDescent="0.25">
      <c r="A121" s="102">
        <v>120</v>
      </c>
      <c r="B121" s="117" t="s">
        <v>4938</v>
      </c>
      <c r="C121" s="104" t="s">
        <v>4939</v>
      </c>
      <c r="D121" s="104" t="s">
        <v>4955</v>
      </c>
      <c r="E121" s="106" t="s">
        <v>1574</v>
      </c>
      <c r="F121" s="107" t="s">
        <v>1575</v>
      </c>
      <c r="G121" s="106"/>
      <c r="H121" s="106"/>
      <c r="I121" s="102" t="s">
        <v>4943</v>
      </c>
      <c r="J121" s="109">
        <v>7.74</v>
      </c>
    </row>
    <row r="122" spans="1:10" x14ac:dyDescent="0.25">
      <c r="A122" s="102">
        <v>121</v>
      </c>
      <c r="B122" s="117" t="s">
        <v>4938</v>
      </c>
      <c r="C122" s="104" t="s">
        <v>4939</v>
      </c>
      <c r="D122" s="104" t="s">
        <v>4955</v>
      </c>
      <c r="E122" s="106" t="s">
        <v>1292</v>
      </c>
      <c r="F122" s="107" t="s">
        <v>1293</v>
      </c>
      <c r="G122" s="106"/>
      <c r="H122" s="106"/>
      <c r="I122" s="102" t="s">
        <v>4942</v>
      </c>
      <c r="J122" s="109">
        <v>7.95</v>
      </c>
    </row>
    <row r="123" spans="1:10" x14ac:dyDescent="0.25">
      <c r="A123" s="102">
        <v>122</v>
      </c>
      <c r="B123" s="117" t="s">
        <v>4938</v>
      </c>
      <c r="C123" s="104" t="s">
        <v>4939</v>
      </c>
      <c r="D123" s="104" t="s">
        <v>4955</v>
      </c>
      <c r="E123" s="106" t="s">
        <v>1294</v>
      </c>
      <c r="F123" s="107" t="s">
        <v>1295</v>
      </c>
      <c r="G123" s="106"/>
      <c r="H123" s="106"/>
      <c r="I123" s="102" t="s">
        <v>4957</v>
      </c>
      <c r="J123" s="109">
        <v>11.25</v>
      </c>
    </row>
    <row r="124" spans="1:10" x14ac:dyDescent="0.25">
      <c r="A124" s="102">
        <v>123</v>
      </c>
      <c r="B124" s="117" t="s">
        <v>4938</v>
      </c>
      <c r="C124" s="104" t="s">
        <v>4939</v>
      </c>
      <c r="D124" s="104" t="s">
        <v>4955</v>
      </c>
      <c r="E124" s="106" t="s">
        <v>2405</v>
      </c>
      <c r="F124" s="107" t="s">
        <v>2406</v>
      </c>
      <c r="G124" s="106"/>
      <c r="H124" s="106"/>
      <c r="I124" s="102">
        <v>1</v>
      </c>
      <c r="J124" s="109">
        <v>23.88</v>
      </c>
    </row>
    <row r="125" spans="1:10" x14ac:dyDescent="0.25">
      <c r="A125" s="102">
        <v>124</v>
      </c>
      <c r="B125" s="117" t="s">
        <v>4938</v>
      </c>
      <c r="C125" s="104" t="s">
        <v>4939</v>
      </c>
      <c r="D125" s="104" t="s">
        <v>4955</v>
      </c>
      <c r="E125" s="106" t="s">
        <v>2569</v>
      </c>
      <c r="F125" s="107" t="s">
        <v>2570</v>
      </c>
      <c r="G125" s="106"/>
      <c r="H125" s="106"/>
      <c r="I125" s="102">
        <v>3</v>
      </c>
      <c r="J125" s="109">
        <v>17.82</v>
      </c>
    </row>
    <row r="126" spans="1:10" x14ac:dyDescent="0.25">
      <c r="A126" s="102">
        <v>125</v>
      </c>
      <c r="B126" s="117" t="s">
        <v>4938</v>
      </c>
      <c r="C126" s="104" t="s">
        <v>4939</v>
      </c>
      <c r="D126" s="104" t="s">
        <v>4955</v>
      </c>
      <c r="E126" s="106" t="s">
        <v>2465</v>
      </c>
      <c r="F126" s="107" t="s">
        <v>2466</v>
      </c>
      <c r="G126" s="106"/>
      <c r="H126" s="106"/>
      <c r="I126" s="102">
        <v>3</v>
      </c>
      <c r="J126" s="109">
        <v>17.82</v>
      </c>
    </row>
    <row r="127" spans="1:10" x14ac:dyDescent="0.25">
      <c r="A127" s="102">
        <v>126</v>
      </c>
      <c r="B127" s="117" t="s">
        <v>4938</v>
      </c>
      <c r="C127" s="104" t="s">
        <v>4939</v>
      </c>
      <c r="D127" s="104" t="s">
        <v>4955</v>
      </c>
      <c r="E127" s="106" t="s">
        <v>2467</v>
      </c>
      <c r="F127" s="107" t="s">
        <v>2468</v>
      </c>
      <c r="G127" s="106"/>
      <c r="H127" s="106"/>
      <c r="I127" s="102">
        <v>2</v>
      </c>
      <c r="J127" s="109">
        <v>11.879999999999999</v>
      </c>
    </row>
    <row r="128" spans="1:10" x14ac:dyDescent="0.25">
      <c r="A128" s="102">
        <v>127</v>
      </c>
      <c r="B128" s="117" t="s">
        <v>4938</v>
      </c>
      <c r="C128" s="104" t="s">
        <v>4939</v>
      </c>
      <c r="D128" s="104" t="s">
        <v>4955</v>
      </c>
      <c r="E128" s="106" t="s">
        <v>2489</v>
      </c>
      <c r="F128" s="107" t="s">
        <v>2490</v>
      </c>
      <c r="G128" s="106"/>
      <c r="H128" s="106"/>
      <c r="I128" s="102">
        <v>2</v>
      </c>
      <c r="J128" s="109">
        <v>11.879999999999999</v>
      </c>
    </row>
    <row r="129" spans="1:10" x14ac:dyDescent="0.25">
      <c r="A129" s="102">
        <v>128</v>
      </c>
      <c r="B129" s="117" t="s">
        <v>4938</v>
      </c>
      <c r="C129" s="104" t="s">
        <v>4939</v>
      </c>
      <c r="D129" s="104" t="s">
        <v>4955</v>
      </c>
      <c r="E129" s="106" t="s">
        <v>2555</v>
      </c>
      <c r="F129" s="107" t="s">
        <v>2556</v>
      </c>
      <c r="G129" s="106"/>
      <c r="H129" s="106"/>
      <c r="I129" s="102">
        <v>2</v>
      </c>
      <c r="J129" s="109">
        <v>11.879999999999999</v>
      </c>
    </row>
    <row r="130" spans="1:10" x14ac:dyDescent="0.25">
      <c r="A130" s="102">
        <v>129</v>
      </c>
      <c r="B130" s="117" t="s">
        <v>4938</v>
      </c>
      <c r="C130" s="104" t="s">
        <v>4939</v>
      </c>
      <c r="D130" s="104" t="s">
        <v>4955</v>
      </c>
      <c r="E130" s="106" t="s">
        <v>295</v>
      </c>
      <c r="F130" s="107" t="s">
        <v>296</v>
      </c>
      <c r="G130" s="106"/>
      <c r="H130" s="106"/>
      <c r="I130" s="102">
        <v>10</v>
      </c>
      <c r="J130" s="109">
        <v>18.899999999999999</v>
      </c>
    </row>
    <row r="131" spans="1:10" x14ac:dyDescent="0.25">
      <c r="A131" s="102">
        <v>130</v>
      </c>
      <c r="B131" s="117" t="s">
        <v>4938</v>
      </c>
      <c r="C131" s="104" t="s">
        <v>4939</v>
      </c>
      <c r="D131" s="104" t="s">
        <v>4955</v>
      </c>
      <c r="E131" s="106" t="s">
        <v>2845</v>
      </c>
      <c r="F131" s="107" t="s">
        <v>2846</v>
      </c>
      <c r="G131" s="106"/>
      <c r="H131" s="106"/>
      <c r="I131" s="102">
        <v>1</v>
      </c>
      <c r="J131" s="109">
        <v>29.96</v>
      </c>
    </row>
    <row r="132" spans="1:10" x14ac:dyDescent="0.25">
      <c r="A132" s="102">
        <v>131</v>
      </c>
      <c r="B132" s="117" t="s">
        <v>4938</v>
      </c>
      <c r="C132" s="104" t="s">
        <v>4939</v>
      </c>
      <c r="D132" s="104" t="s">
        <v>4955</v>
      </c>
      <c r="E132" s="106" t="s">
        <v>4043</v>
      </c>
      <c r="F132" s="107" t="s">
        <v>4044</v>
      </c>
      <c r="G132" s="106"/>
      <c r="H132" s="106"/>
      <c r="I132" s="102">
        <v>1</v>
      </c>
      <c r="J132" s="109">
        <v>35.94</v>
      </c>
    </row>
    <row r="133" spans="1:10" x14ac:dyDescent="0.25">
      <c r="A133" s="102">
        <v>132</v>
      </c>
      <c r="B133" s="117" t="s">
        <v>4938</v>
      </c>
      <c r="C133" s="104" t="s">
        <v>4939</v>
      </c>
      <c r="D133" s="104" t="s">
        <v>4955</v>
      </c>
      <c r="E133" s="106" t="s">
        <v>83</v>
      </c>
      <c r="F133" s="107" t="s">
        <v>84</v>
      </c>
      <c r="G133" s="106"/>
      <c r="H133" s="106"/>
      <c r="I133" s="102" t="s">
        <v>4943</v>
      </c>
      <c r="J133" s="109">
        <v>38.94</v>
      </c>
    </row>
    <row r="134" spans="1:10" x14ac:dyDescent="0.25">
      <c r="A134" s="102">
        <v>133</v>
      </c>
      <c r="B134" s="117" t="s">
        <v>4938</v>
      </c>
      <c r="C134" s="104" t="s">
        <v>4939</v>
      </c>
      <c r="D134" s="104" t="s">
        <v>4955</v>
      </c>
      <c r="E134" s="106" t="s">
        <v>87</v>
      </c>
      <c r="F134" s="107" t="s">
        <v>88</v>
      </c>
      <c r="G134" s="106"/>
      <c r="H134" s="106"/>
      <c r="I134" s="102" t="s">
        <v>4957</v>
      </c>
      <c r="J134" s="109">
        <v>20.94</v>
      </c>
    </row>
    <row r="135" spans="1:10" x14ac:dyDescent="0.25">
      <c r="A135" s="102">
        <v>134</v>
      </c>
      <c r="B135" s="117" t="s">
        <v>4938</v>
      </c>
      <c r="C135" s="104" t="s">
        <v>4939</v>
      </c>
      <c r="D135" s="104" t="s">
        <v>4955</v>
      </c>
      <c r="E135" s="106" t="s">
        <v>3905</v>
      </c>
      <c r="F135" s="107" t="s">
        <v>3906</v>
      </c>
      <c r="G135" s="106"/>
      <c r="H135" s="106"/>
      <c r="I135" s="102">
        <v>1</v>
      </c>
      <c r="J135" s="109">
        <v>13.899999999999999</v>
      </c>
    </row>
    <row r="136" spans="1:10" x14ac:dyDescent="0.25">
      <c r="A136" s="102">
        <v>135</v>
      </c>
      <c r="B136" s="117" t="s">
        <v>4938</v>
      </c>
      <c r="C136" s="104" t="s">
        <v>4939</v>
      </c>
      <c r="D136" s="104" t="s">
        <v>4955</v>
      </c>
      <c r="E136" s="106" t="s">
        <v>3907</v>
      </c>
      <c r="F136" s="107" t="s">
        <v>3908</v>
      </c>
      <c r="G136" s="106"/>
      <c r="H136" s="106"/>
      <c r="I136" s="102">
        <v>1</v>
      </c>
      <c r="J136" s="109">
        <v>9.8000000000000007</v>
      </c>
    </row>
    <row r="137" spans="1:10" x14ac:dyDescent="0.25">
      <c r="A137" s="102">
        <v>136</v>
      </c>
      <c r="B137" s="117" t="s">
        <v>4938</v>
      </c>
      <c r="C137" s="104" t="s">
        <v>4939</v>
      </c>
      <c r="D137" s="104" t="s">
        <v>4955</v>
      </c>
      <c r="E137" s="106" t="s">
        <v>3911</v>
      </c>
      <c r="F137" s="107" t="s">
        <v>3912</v>
      </c>
      <c r="G137" s="106"/>
      <c r="H137" s="106"/>
      <c r="I137" s="102">
        <v>1</v>
      </c>
      <c r="J137" s="109">
        <v>0.1</v>
      </c>
    </row>
    <row r="138" spans="1:10" x14ac:dyDescent="0.25">
      <c r="A138" s="102">
        <v>137</v>
      </c>
      <c r="B138" s="117" t="s">
        <v>4938</v>
      </c>
      <c r="C138" s="104" t="s">
        <v>4939</v>
      </c>
      <c r="D138" s="104" t="s">
        <v>4955</v>
      </c>
      <c r="E138" s="106" t="s">
        <v>3953</v>
      </c>
      <c r="F138" s="107" t="s">
        <v>3954</v>
      </c>
      <c r="G138" s="106"/>
      <c r="H138" s="106"/>
      <c r="I138" s="102">
        <v>1</v>
      </c>
      <c r="J138" s="109">
        <v>8.4</v>
      </c>
    </row>
    <row r="139" spans="1:10" x14ac:dyDescent="0.25">
      <c r="A139" s="102">
        <v>138</v>
      </c>
      <c r="B139" s="117" t="s">
        <v>4938</v>
      </c>
      <c r="C139" s="104" t="s">
        <v>4939</v>
      </c>
      <c r="D139" s="104" t="s">
        <v>4955</v>
      </c>
      <c r="E139" s="106" t="s">
        <v>3991</v>
      </c>
      <c r="F139" s="107" t="s">
        <v>3992</v>
      </c>
      <c r="G139" s="106"/>
      <c r="H139" s="106"/>
      <c r="I139" s="102">
        <v>1</v>
      </c>
      <c r="J139" s="109">
        <v>20.9</v>
      </c>
    </row>
    <row r="140" spans="1:10" x14ac:dyDescent="0.25">
      <c r="A140" s="102">
        <v>139</v>
      </c>
      <c r="B140" s="117" t="s">
        <v>4938</v>
      </c>
      <c r="C140" s="104" t="s">
        <v>4939</v>
      </c>
      <c r="D140" s="104" t="s">
        <v>4955</v>
      </c>
      <c r="E140" s="106" t="s">
        <v>4009</v>
      </c>
      <c r="F140" s="107" t="s">
        <v>4010</v>
      </c>
      <c r="G140" s="106"/>
      <c r="H140" s="106"/>
      <c r="I140" s="102">
        <v>1</v>
      </c>
      <c r="J140" s="109">
        <v>11.799999999999999</v>
      </c>
    </row>
    <row r="141" spans="1:10" x14ac:dyDescent="0.25">
      <c r="A141" s="102">
        <v>140</v>
      </c>
      <c r="B141" s="117" t="s">
        <v>4938</v>
      </c>
      <c r="C141" s="104" t="s">
        <v>4939</v>
      </c>
      <c r="D141" s="104" t="s">
        <v>4955</v>
      </c>
      <c r="E141" s="106" t="s">
        <v>3551</v>
      </c>
      <c r="F141" s="107" t="s">
        <v>3552</v>
      </c>
      <c r="G141" s="106"/>
      <c r="H141" s="106"/>
      <c r="I141" s="102">
        <v>1</v>
      </c>
      <c r="J141" s="109">
        <v>8.6</v>
      </c>
    </row>
    <row r="142" spans="1:10" x14ac:dyDescent="0.25">
      <c r="A142" s="102">
        <v>141</v>
      </c>
      <c r="B142" s="117" t="s">
        <v>4938</v>
      </c>
      <c r="C142" s="104" t="s">
        <v>4939</v>
      </c>
      <c r="D142" s="104" t="s">
        <v>4955</v>
      </c>
      <c r="E142" s="106" t="s">
        <v>3555</v>
      </c>
      <c r="F142" s="107" t="s">
        <v>3556</v>
      </c>
      <c r="G142" s="106"/>
      <c r="H142" s="106"/>
      <c r="I142" s="102">
        <v>1</v>
      </c>
      <c r="J142" s="109">
        <v>12.9</v>
      </c>
    </row>
    <row r="143" spans="1:10" x14ac:dyDescent="0.25">
      <c r="A143" s="102">
        <v>142</v>
      </c>
      <c r="B143" s="117" t="s">
        <v>4938</v>
      </c>
      <c r="C143" s="104" t="s">
        <v>4939</v>
      </c>
      <c r="D143" s="104" t="s">
        <v>4955</v>
      </c>
      <c r="E143" s="106" t="s">
        <v>3677</v>
      </c>
      <c r="F143" s="107" t="s">
        <v>3678</v>
      </c>
      <c r="G143" s="106"/>
      <c r="H143" s="106"/>
      <c r="I143" s="102">
        <v>1</v>
      </c>
      <c r="J143" s="109">
        <v>9.8000000000000007</v>
      </c>
    </row>
    <row r="144" spans="1:10" x14ac:dyDescent="0.25">
      <c r="A144" s="102">
        <v>143</v>
      </c>
      <c r="B144" s="117" t="s">
        <v>4938</v>
      </c>
      <c r="C144" s="104" t="s">
        <v>4939</v>
      </c>
      <c r="D144" s="104" t="s">
        <v>4955</v>
      </c>
      <c r="E144" s="106" t="s">
        <v>4525</v>
      </c>
      <c r="F144" s="107" t="s">
        <v>4958</v>
      </c>
      <c r="G144" s="106"/>
      <c r="H144" s="106"/>
      <c r="I144" s="102" t="s">
        <v>4943</v>
      </c>
      <c r="J144" s="109">
        <v>39.449999999999996</v>
      </c>
    </row>
    <row r="145" spans="1:10" x14ac:dyDescent="0.25">
      <c r="A145" s="102">
        <v>144</v>
      </c>
      <c r="B145" s="117" t="s">
        <v>4938</v>
      </c>
      <c r="C145" s="104" t="s">
        <v>4939</v>
      </c>
      <c r="D145" s="104" t="s">
        <v>4955</v>
      </c>
      <c r="E145" s="106" t="s">
        <v>4569</v>
      </c>
      <c r="F145" s="107" t="s">
        <v>4813</v>
      </c>
      <c r="G145" s="106"/>
      <c r="H145" s="106"/>
      <c r="I145" s="102">
        <v>1</v>
      </c>
      <c r="J145" s="109">
        <v>55.35</v>
      </c>
    </row>
    <row r="146" spans="1:10" x14ac:dyDescent="0.25">
      <c r="A146" s="102">
        <v>145</v>
      </c>
      <c r="B146" s="117" t="s">
        <v>4938</v>
      </c>
      <c r="C146" s="104" t="s">
        <v>4939</v>
      </c>
      <c r="D146" s="104" t="s">
        <v>4955</v>
      </c>
      <c r="E146" s="106" t="s">
        <v>4453</v>
      </c>
      <c r="F146" s="107" t="s">
        <v>4950</v>
      </c>
      <c r="G146" s="106"/>
      <c r="H146" s="106"/>
      <c r="I146" s="102">
        <v>1</v>
      </c>
      <c r="J146" s="109">
        <v>17.849999999999998</v>
      </c>
    </row>
    <row r="147" spans="1:10" x14ac:dyDescent="0.25">
      <c r="A147" s="102">
        <v>146</v>
      </c>
      <c r="B147" s="117" t="s">
        <v>4938</v>
      </c>
      <c r="C147" s="104" t="s">
        <v>4939</v>
      </c>
      <c r="D147" s="104" t="s">
        <v>4955</v>
      </c>
      <c r="E147" s="106" t="s">
        <v>4455</v>
      </c>
      <c r="F147" s="107" t="s">
        <v>4456</v>
      </c>
      <c r="G147" s="106"/>
      <c r="H147" s="106"/>
      <c r="I147" s="102">
        <v>1</v>
      </c>
      <c r="J147" s="109">
        <v>18.32</v>
      </c>
    </row>
    <row r="148" spans="1:10" x14ac:dyDescent="0.25">
      <c r="A148" s="102">
        <v>147</v>
      </c>
      <c r="B148" s="117" t="s">
        <v>4938</v>
      </c>
      <c r="C148" s="104" t="s">
        <v>4939</v>
      </c>
      <c r="D148" s="104" t="s">
        <v>4955</v>
      </c>
      <c r="E148" s="106" t="s">
        <v>4467</v>
      </c>
      <c r="F148" s="107" t="s">
        <v>4468</v>
      </c>
      <c r="G148" s="106"/>
      <c r="H148" s="106"/>
      <c r="I148" s="102">
        <v>1</v>
      </c>
      <c r="J148" s="109">
        <v>16.350000000000001</v>
      </c>
    </row>
    <row r="149" spans="1:10" x14ac:dyDescent="0.25">
      <c r="A149" s="102">
        <v>148</v>
      </c>
      <c r="B149" s="117" t="s">
        <v>4938</v>
      </c>
      <c r="C149" s="104" t="s">
        <v>4939</v>
      </c>
      <c r="D149" s="104" t="s">
        <v>4955</v>
      </c>
      <c r="E149" s="106" t="s">
        <v>4507</v>
      </c>
      <c r="F149" s="107" t="s">
        <v>4508</v>
      </c>
      <c r="G149" s="106"/>
      <c r="H149" s="106"/>
      <c r="I149" s="102">
        <v>1</v>
      </c>
      <c r="J149" s="109">
        <v>5.25</v>
      </c>
    </row>
    <row r="150" spans="1:10" x14ac:dyDescent="0.25">
      <c r="A150" s="102">
        <v>149</v>
      </c>
      <c r="B150" s="117" t="s">
        <v>4938</v>
      </c>
      <c r="C150" s="104" t="s">
        <v>4939</v>
      </c>
      <c r="D150" s="104" t="s">
        <v>4955</v>
      </c>
      <c r="E150" s="106" t="s">
        <v>4583</v>
      </c>
      <c r="F150" s="107" t="s">
        <v>4959</v>
      </c>
      <c r="G150" s="106"/>
      <c r="H150" s="106"/>
      <c r="I150" s="102">
        <v>1</v>
      </c>
      <c r="J150" s="109">
        <v>17.899999999999999</v>
      </c>
    </row>
    <row r="151" spans="1:10" x14ac:dyDescent="0.25">
      <c r="A151" s="102">
        <v>150</v>
      </c>
      <c r="B151" s="117" t="s">
        <v>4938</v>
      </c>
      <c r="C151" s="104" t="s">
        <v>4939</v>
      </c>
      <c r="D151" s="104" t="s">
        <v>4955</v>
      </c>
      <c r="E151" s="106" t="s">
        <v>4211</v>
      </c>
      <c r="F151" s="107" t="s">
        <v>4212</v>
      </c>
      <c r="G151" s="106"/>
      <c r="H151" s="106"/>
      <c r="I151" s="102">
        <v>5</v>
      </c>
      <c r="J151" s="109">
        <v>159.80000000000001</v>
      </c>
    </row>
    <row r="152" spans="1:10" x14ac:dyDescent="0.25">
      <c r="A152" s="102">
        <v>151</v>
      </c>
      <c r="B152" s="117" t="s">
        <v>4938</v>
      </c>
      <c r="C152" s="104" t="s">
        <v>4939</v>
      </c>
      <c r="D152" s="104" t="s">
        <v>4955</v>
      </c>
      <c r="E152" s="106" t="s">
        <v>4233</v>
      </c>
      <c r="F152" s="107" t="s">
        <v>4830</v>
      </c>
      <c r="G152" s="106"/>
      <c r="H152" s="106"/>
      <c r="I152" s="102">
        <v>1</v>
      </c>
      <c r="J152" s="109">
        <v>13.35</v>
      </c>
    </row>
    <row r="153" spans="1:10" x14ac:dyDescent="0.25">
      <c r="A153" s="102">
        <v>152</v>
      </c>
      <c r="B153" s="117" t="s">
        <v>4938</v>
      </c>
      <c r="C153" s="104" t="s">
        <v>4939</v>
      </c>
      <c r="D153" s="104" t="s">
        <v>4955</v>
      </c>
      <c r="E153" s="106" t="s">
        <v>1764</v>
      </c>
      <c r="F153" s="107" t="s">
        <v>1765</v>
      </c>
      <c r="G153" s="106"/>
      <c r="H153" s="106"/>
      <c r="I153" s="102">
        <v>5</v>
      </c>
      <c r="J153" s="109">
        <v>14</v>
      </c>
    </row>
    <row r="154" spans="1:10" x14ac:dyDescent="0.25">
      <c r="A154" s="102">
        <v>153</v>
      </c>
      <c r="B154" s="117" t="s">
        <v>4938</v>
      </c>
      <c r="C154" s="104" t="s">
        <v>4939</v>
      </c>
      <c r="D154" s="104" t="s">
        <v>4960</v>
      </c>
      <c r="E154" s="106" t="s">
        <v>157</v>
      </c>
      <c r="F154" s="107" t="s">
        <v>158</v>
      </c>
      <c r="G154" s="106"/>
      <c r="H154" s="106"/>
      <c r="I154" s="102">
        <v>23</v>
      </c>
      <c r="J154" s="109">
        <v>43.47</v>
      </c>
    </row>
    <row r="155" spans="1:10" x14ac:dyDescent="0.25">
      <c r="A155" s="102">
        <v>154</v>
      </c>
      <c r="B155" s="117" t="s">
        <v>4938</v>
      </c>
      <c r="C155" s="104" t="s">
        <v>4939</v>
      </c>
      <c r="D155" s="104" t="s">
        <v>4960</v>
      </c>
      <c r="E155" s="106" t="s">
        <v>1472</v>
      </c>
      <c r="F155" s="107" t="s">
        <v>1473</v>
      </c>
      <c r="G155" s="106"/>
      <c r="H155" s="106"/>
      <c r="I155" s="102">
        <v>1</v>
      </c>
      <c r="J155" s="109">
        <v>20.28</v>
      </c>
    </row>
    <row r="156" spans="1:10" x14ac:dyDescent="0.25">
      <c r="A156" s="102">
        <v>155</v>
      </c>
      <c r="B156" s="117" t="s">
        <v>4938</v>
      </c>
      <c r="C156" s="104" t="s">
        <v>4939</v>
      </c>
      <c r="D156" s="104" t="s">
        <v>4960</v>
      </c>
      <c r="E156" s="106" t="s">
        <v>2263</v>
      </c>
      <c r="F156" s="107" t="s">
        <v>2264</v>
      </c>
      <c r="G156" s="106"/>
      <c r="H156" s="106"/>
      <c r="I156" s="102">
        <v>1</v>
      </c>
      <c r="J156" s="109">
        <v>41.88</v>
      </c>
    </row>
    <row r="157" spans="1:10" x14ac:dyDescent="0.25">
      <c r="A157" s="102">
        <v>156</v>
      </c>
      <c r="B157" s="117" t="s">
        <v>4938</v>
      </c>
      <c r="C157" s="104" t="s">
        <v>4939</v>
      </c>
      <c r="D157" s="104" t="s">
        <v>4960</v>
      </c>
      <c r="E157" s="106" t="s">
        <v>2533</v>
      </c>
      <c r="F157" s="107" t="s">
        <v>2534</v>
      </c>
      <c r="G157" s="106"/>
      <c r="H157" s="106"/>
      <c r="I157" s="102">
        <v>1</v>
      </c>
      <c r="J157" s="109">
        <v>5.9399999999999995</v>
      </c>
    </row>
    <row r="158" spans="1:10" x14ac:dyDescent="0.25">
      <c r="A158" s="102">
        <v>157</v>
      </c>
      <c r="B158" s="117" t="s">
        <v>4938</v>
      </c>
      <c r="C158" s="104" t="s">
        <v>4939</v>
      </c>
      <c r="D158" s="104" t="s">
        <v>4960</v>
      </c>
      <c r="E158" s="106" t="s">
        <v>295</v>
      </c>
      <c r="F158" s="107" t="s">
        <v>296</v>
      </c>
      <c r="G158" s="106"/>
      <c r="H158" s="106"/>
      <c r="I158" s="102">
        <v>15</v>
      </c>
      <c r="J158" s="109">
        <v>28.349999999999998</v>
      </c>
    </row>
    <row r="159" spans="1:10" x14ac:dyDescent="0.25">
      <c r="A159" s="102">
        <v>158</v>
      </c>
      <c r="B159" s="117" t="s">
        <v>4938</v>
      </c>
      <c r="C159" s="104" t="s">
        <v>4939</v>
      </c>
      <c r="D159" s="104" t="s">
        <v>4960</v>
      </c>
      <c r="E159" s="106" t="s">
        <v>3467</v>
      </c>
      <c r="F159" s="107" t="s">
        <v>3468</v>
      </c>
      <c r="G159" s="106"/>
      <c r="H159" s="106"/>
      <c r="I159" s="102">
        <v>1</v>
      </c>
      <c r="J159" s="109">
        <v>5.58</v>
      </c>
    </row>
    <row r="160" spans="1:10" x14ac:dyDescent="0.25">
      <c r="A160" s="102">
        <v>159</v>
      </c>
      <c r="B160" s="117" t="s">
        <v>4938</v>
      </c>
      <c r="C160" s="104" t="s">
        <v>4939</v>
      </c>
      <c r="D160" s="104" t="s">
        <v>4960</v>
      </c>
      <c r="E160" s="106" t="s">
        <v>3703</v>
      </c>
      <c r="F160" s="107" t="s">
        <v>3704</v>
      </c>
      <c r="G160" s="106"/>
      <c r="H160" s="106"/>
      <c r="I160" s="102">
        <v>1</v>
      </c>
      <c r="J160" s="109">
        <v>15</v>
      </c>
    </row>
    <row r="161" spans="1:10" x14ac:dyDescent="0.25">
      <c r="A161" s="102">
        <v>160</v>
      </c>
      <c r="B161" s="117" t="s">
        <v>4938</v>
      </c>
      <c r="C161" s="104" t="s">
        <v>4939</v>
      </c>
      <c r="D161" s="104" t="s">
        <v>4960</v>
      </c>
      <c r="E161" s="106" t="s">
        <v>3911</v>
      </c>
      <c r="F161" s="107" t="s">
        <v>3912</v>
      </c>
      <c r="G161" s="106"/>
      <c r="H161" s="106"/>
      <c r="I161" s="102">
        <v>1</v>
      </c>
      <c r="J161" s="109">
        <v>17.899999999999999</v>
      </c>
    </row>
    <row r="162" spans="1:10" x14ac:dyDescent="0.25">
      <c r="A162" s="102">
        <v>161</v>
      </c>
      <c r="B162" s="117" t="s">
        <v>4938</v>
      </c>
      <c r="C162" s="104" t="s">
        <v>4939</v>
      </c>
      <c r="D162" s="104" t="s">
        <v>4960</v>
      </c>
      <c r="E162" s="106" t="s">
        <v>4583</v>
      </c>
      <c r="F162" s="107" t="s">
        <v>4959</v>
      </c>
      <c r="G162" s="106"/>
      <c r="H162" s="106"/>
      <c r="I162" s="102">
        <v>1</v>
      </c>
      <c r="J162" s="109">
        <v>17.899999999999999</v>
      </c>
    </row>
    <row r="163" spans="1:10" x14ac:dyDescent="0.25">
      <c r="A163" s="102">
        <v>162</v>
      </c>
      <c r="B163" s="117" t="s">
        <v>4938</v>
      </c>
      <c r="C163" s="104" t="s">
        <v>4939</v>
      </c>
      <c r="D163" s="104" t="s">
        <v>4960</v>
      </c>
      <c r="E163" s="106" t="s">
        <v>4585</v>
      </c>
      <c r="F163" s="107" t="s">
        <v>4586</v>
      </c>
      <c r="G163" s="106"/>
      <c r="H163" s="106"/>
      <c r="I163" s="102">
        <v>1</v>
      </c>
      <c r="J163" s="109">
        <v>14.85</v>
      </c>
    </row>
    <row r="164" spans="1:10" x14ac:dyDescent="0.25">
      <c r="A164" s="102">
        <v>163</v>
      </c>
      <c r="B164" s="117" t="s">
        <v>4938</v>
      </c>
      <c r="C164" s="104" t="s">
        <v>4939</v>
      </c>
      <c r="D164" s="104" t="s">
        <v>4960</v>
      </c>
      <c r="E164" s="106" t="s">
        <v>4225</v>
      </c>
      <c r="F164" s="107" t="s">
        <v>4226</v>
      </c>
      <c r="G164" s="106"/>
      <c r="H164" s="106"/>
      <c r="I164" s="102">
        <v>1</v>
      </c>
      <c r="J164" s="109">
        <v>13.35</v>
      </c>
    </row>
    <row r="165" spans="1:10" x14ac:dyDescent="0.25">
      <c r="A165" s="102">
        <v>164</v>
      </c>
      <c r="B165" s="117" t="s">
        <v>4938</v>
      </c>
      <c r="C165" s="104" t="s">
        <v>4939</v>
      </c>
      <c r="D165" s="104" t="s">
        <v>4961</v>
      </c>
      <c r="E165" s="106" t="s">
        <v>329</v>
      </c>
      <c r="F165" s="107" t="s">
        <v>330</v>
      </c>
      <c r="G165" s="106"/>
      <c r="H165" s="106"/>
      <c r="I165" s="102">
        <v>2</v>
      </c>
      <c r="J165" s="109">
        <v>46</v>
      </c>
    </row>
    <row r="166" spans="1:10" x14ac:dyDescent="0.25">
      <c r="A166" s="102">
        <v>165</v>
      </c>
      <c r="B166" s="117" t="s">
        <v>4938</v>
      </c>
      <c r="C166" s="104" t="s">
        <v>4939</v>
      </c>
      <c r="D166" s="104" t="s">
        <v>4961</v>
      </c>
      <c r="E166" s="106" t="s">
        <v>157</v>
      </c>
      <c r="F166" s="107" t="s">
        <v>158</v>
      </c>
      <c r="G166" s="106"/>
      <c r="H166" s="106"/>
      <c r="I166" s="102">
        <v>20</v>
      </c>
      <c r="J166" s="109">
        <v>37.799999999999997</v>
      </c>
    </row>
    <row r="167" spans="1:10" x14ac:dyDescent="0.25">
      <c r="A167" s="102">
        <v>166</v>
      </c>
      <c r="B167" s="117" t="s">
        <v>4938</v>
      </c>
      <c r="C167" s="104" t="s">
        <v>4939</v>
      </c>
      <c r="D167" s="104" t="s">
        <v>4961</v>
      </c>
      <c r="E167" s="106" t="s">
        <v>207</v>
      </c>
      <c r="F167" s="107" t="s">
        <v>208</v>
      </c>
      <c r="G167" s="106"/>
      <c r="H167" s="106"/>
      <c r="I167" s="102">
        <v>2</v>
      </c>
      <c r="J167" s="109">
        <v>36</v>
      </c>
    </row>
    <row r="168" spans="1:10" x14ac:dyDescent="0.25">
      <c r="A168" s="102">
        <v>167</v>
      </c>
      <c r="B168" s="117" t="s">
        <v>4938</v>
      </c>
      <c r="C168" s="104" t="s">
        <v>4939</v>
      </c>
      <c r="D168" s="104" t="s">
        <v>4961</v>
      </c>
      <c r="E168" s="106" t="s">
        <v>1142</v>
      </c>
      <c r="F168" s="107" t="s">
        <v>1143</v>
      </c>
      <c r="G168" s="106"/>
      <c r="H168" s="106"/>
      <c r="I168" s="102">
        <v>1</v>
      </c>
      <c r="J168" s="109">
        <v>8.9</v>
      </c>
    </row>
    <row r="169" spans="1:10" x14ac:dyDescent="0.25">
      <c r="A169" s="102">
        <v>168</v>
      </c>
      <c r="B169" s="117" t="s">
        <v>4938</v>
      </c>
      <c r="C169" s="104" t="s">
        <v>4939</v>
      </c>
      <c r="D169" s="104" t="s">
        <v>4961</v>
      </c>
      <c r="E169" s="106" t="s">
        <v>1266</v>
      </c>
      <c r="F169" s="107" t="s">
        <v>1267</v>
      </c>
      <c r="G169" s="106"/>
      <c r="H169" s="106"/>
      <c r="I169" s="102">
        <v>1</v>
      </c>
      <c r="J169" s="109">
        <v>7.9</v>
      </c>
    </row>
    <row r="170" spans="1:10" x14ac:dyDescent="0.25">
      <c r="A170" s="102">
        <v>169</v>
      </c>
      <c r="B170" s="117" t="s">
        <v>4938</v>
      </c>
      <c r="C170" s="104" t="s">
        <v>4939</v>
      </c>
      <c r="D170" s="104" t="s">
        <v>4961</v>
      </c>
      <c r="E170" s="106" t="s">
        <v>2845</v>
      </c>
      <c r="F170" s="107" t="s">
        <v>2846</v>
      </c>
      <c r="G170" s="106"/>
      <c r="H170" s="106"/>
      <c r="I170" s="102">
        <v>6</v>
      </c>
      <c r="J170" s="109">
        <v>179.76</v>
      </c>
    </row>
    <row r="171" spans="1:10" x14ac:dyDescent="0.25">
      <c r="A171" s="102">
        <v>170</v>
      </c>
      <c r="B171" s="117" t="s">
        <v>4938</v>
      </c>
      <c r="C171" s="104" t="s">
        <v>4939</v>
      </c>
      <c r="D171" s="104" t="s">
        <v>4961</v>
      </c>
      <c r="E171" s="106" t="s">
        <v>4225</v>
      </c>
      <c r="F171" s="107" t="s">
        <v>4226</v>
      </c>
      <c r="G171" s="106"/>
      <c r="H171" s="106"/>
      <c r="I171" s="102">
        <v>1</v>
      </c>
      <c r="J171" s="109">
        <v>13.35</v>
      </c>
    </row>
    <row r="172" spans="1:10" x14ac:dyDescent="0.25">
      <c r="A172" s="102">
        <v>171</v>
      </c>
      <c r="B172" s="117" t="s">
        <v>4938</v>
      </c>
      <c r="C172" s="104" t="s">
        <v>4939</v>
      </c>
      <c r="D172" s="104" t="s">
        <v>4962</v>
      </c>
      <c r="E172" s="106" t="s">
        <v>157</v>
      </c>
      <c r="F172" s="107" t="s">
        <v>158</v>
      </c>
      <c r="G172" s="106"/>
      <c r="H172" s="106"/>
      <c r="I172" s="102">
        <v>25</v>
      </c>
      <c r="J172" s="109">
        <v>47.25</v>
      </c>
    </row>
    <row r="173" spans="1:10" x14ac:dyDescent="0.25">
      <c r="A173" s="102">
        <v>172</v>
      </c>
      <c r="B173" s="117" t="s">
        <v>4938</v>
      </c>
      <c r="C173" s="104" t="s">
        <v>4939</v>
      </c>
      <c r="D173" s="104" t="s">
        <v>4962</v>
      </c>
      <c r="E173" s="106" t="s">
        <v>995</v>
      </c>
      <c r="F173" s="107" t="s">
        <v>996</v>
      </c>
      <c r="G173" s="106"/>
      <c r="H173" s="106"/>
      <c r="I173" s="102">
        <v>6</v>
      </c>
      <c r="J173" s="109">
        <v>61.199999999999996</v>
      </c>
    </row>
    <row r="174" spans="1:10" x14ac:dyDescent="0.25">
      <c r="A174" s="102">
        <v>173</v>
      </c>
      <c r="B174" s="117" t="s">
        <v>4938</v>
      </c>
      <c r="C174" s="104" t="s">
        <v>4939</v>
      </c>
      <c r="D174" s="104" t="s">
        <v>4962</v>
      </c>
      <c r="E174" s="106" t="s">
        <v>207</v>
      </c>
      <c r="F174" s="107" t="s">
        <v>208</v>
      </c>
      <c r="G174" s="106"/>
      <c r="H174" s="106"/>
      <c r="I174" s="102">
        <v>2</v>
      </c>
      <c r="J174" s="109">
        <v>36</v>
      </c>
    </row>
    <row r="175" spans="1:10" x14ac:dyDescent="0.25">
      <c r="A175" s="102">
        <v>174</v>
      </c>
      <c r="B175" s="117" t="s">
        <v>4938</v>
      </c>
      <c r="C175" s="104" t="s">
        <v>4939</v>
      </c>
      <c r="D175" s="104" t="s">
        <v>4962</v>
      </c>
      <c r="E175" s="106" t="s">
        <v>1294</v>
      </c>
      <c r="F175" s="107" t="s">
        <v>1295</v>
      </c>
      <c r="G175" s="106"/>
      <c r="H175" s="106"/>
      <c r="I175" s="102" t="s">
        <v>4943</v>
      </c>
      <c r="J175" s="109">
        <v>22.5</v>
      </c>
    </row>
    <row r="176" spans="1:10" x14ac:dyDescent="0.25">
      <c r="A176" s="102">
        <v>175</v>
      </c>
      <c r="B176" s="117" t="s">
        <v>4938</v>
      </c>
      <c r="C176" s="104" t="s">
        <v>4939</v>
      </c>
      <c r="D176" s="104" t="s">
        <v>4962</v>
      </c>
      <c r="E176" s="106" t="s">
        <v>295</v>
      </c>
      <c r="F176" s="107" t="s">
        <v>296</v>
      </c>
      <c r="G176" s="106"/>
      <c r="H176" s="106"/>
      <c r="I176" s="102">
        <v>25</v>
      </c>
      <c r="J176" s="109">
        <v>47.25</v>
      </c>
    </row>
    <row r="177" spans="1:10" x14ac:dyDescent="0.25">
      <c r="A177" s="102">
        <v>176</v>
      </c>
      <c r="B177" s="117" t="s">
        <v>4938</v>
      </c>
      <c r="C177" s="104" t="s">
        <v>4939</v>
      </c>
      <c r="D177" s="104" t="s">
        <v>4962</v>
      </c>
      <c r="E177" s="106" t="s">
        <v>87</v>
      </c>
      <c r="F177" s="107" t="s">
        <v>88</v>
      </c>
      <c r="G177" s="106"/>
      <c r="H177" s="106"/>
      <c r="I177" s="102">
        <v>1</v>
      </c>
      <c r="J177" s="109">
        <v>83.76</v>
      </c>
    </row>
    <row r="178" spans="1:10" x14ac:dyDescent="0.25">
      <c r="A178" s="102">
        <v>177</v>
      </c>
      <c r="B178" s="117" t="s">
        <v>4938</v>
      </c>
      <c r="C178" s="104" t="s">
        <v>4939</v>
      </c>
      <c r="D178" s="104" t="s">
        <v>4962</v>
      </c>
      <c r="E178" s="106" t="s">
        <v>3907</v>
      </c>
      <c r="F178" s="107" t="s">
        <v>3908</v>
      </c>
      <c r="G178" s="106"/>
      <c r="H178" s="106"/>
      <c r="I178" s="102">
        <v>1</v>
      </c>
      <c r="J178" s="109">
        <v>9.8000000000000007</v>
      </c>
    </row>
    <row r="179" spans="1:10" x14ac:dyDescent="0.25">
      <c r="A179" s="102">
        <v>178</v>
      </c>
      <c r="B179" s="117" t="s">
        <v>4938</v>
      </c>
      <c r="C179" s="104" t="s">
        <v>4939</v>
      </c>
      <c r="D179" s="104" t="s">
        <v>4962</v>
      </c>
      <c r="E179" s="106" t="s">
        <v>3953</v>
      </c>
      <c r="F179" s="107" t="s">
        <v>3954</v>
      </c>
      <c r="G179" s="106"/>
      <c r="H179" s="106"/>
      <c r="I179" s="102">
        <v>1</v>
      </c>
      <c r="J179" s="109">
        <v>8.4</v>
      </c>
    </row>
    <row r="180" spans="1:10" x14ac:dyDescent="0.25">
      <c r="A180" s="102">
        <v>179</v>
      </c>
      <c r="B180" s="117" t="s">
        <v>4938</v>
      </c>
      <c r="C180" s="104" t="s">
        <v>4939</v>
      </c>
      <c r="D180" s="104" t="s">
        <v>4962</v>
      </c>
      <c r="E180" s="106" t="s">
        <v>3991</v>
      </c>
      <c r="F180" s="107" t="s">
        <v>3992</v>
      </c>
      <c r="G180" s="106"/>
      <c r="H180" s="106"/>
      <c r="I180" s="102">
        <v>1</v>
      </c>
      <c r="J180" s="109">
        <v>20.9</v>
      </c>
    </row>
    <row r="181" spans="1:10" x14ac:dyDescent="0.25">
      <c r="A181" s="102">
        <v>180</v>
      </c>
      <c r="B181" s="117" t="s">
        <v>4938</v>
      </c>
      <c r="C181" s="104" t="s">
        <v>4939</v>
      </c>
      <c r="D181" s="104" t="s">
        <v>4962</v>
      </c>
      <c r="E181" s="106" t="s">
        <v>4029</v>
      </c>
      <c r="F181" s="107" t="s">
        <v>4030</v>
      </c>
      <c r="G181" s="106"/>
      <c r="H181" s="106"/>
      <c r="I181" s="102">
        <v>1</v>
      </c>
      <c r="J181" s="109">
        <v>17.34</v>
      </c>
    </row>
    <row r="182" spans="1:10" x14ac:dyDescent="0.25">
      <c r="A182" s="102">
        <v>181</v>
      </c>
      <c r="B182" s="117" t="s">
        <v>4938</v>
      </c>
      <c r="C182" s="104" t="s">
        <v>4939</v>
      </c>
      <c r="D182" s="104" t="s">
        <v>4962</v>
      </c>
      <c r="E182" s="106" t="s">
        <v>4493</v>
      </c>
      <c r="F182" s="107" t="s">
        <v>4494</v>
      </c>
      <c r="G182" s="106"/>
      <c r="H182" s="106"/>
      <c r="I182" s="102">
        <v>1</v>
      </c>
      <c r="J182" s="109">
        <v>14.85</v>
      </c>
    </row>
    <row r="183" spans="1:10" x14ac:dyDescent="0.25">
      <c r="A183" s="102">
        <v>182</v>
      </c>
      <c r="B183" s="117" t="s">
        <v>4938</v>
      </c>
      <c r="C183" s="104" t="s">
        <v>4939</v>
      </c>
      <c r="D183" s="104" t="s">
        <v>4963</v>
      </c>
      <c r="E183" s="106" t="s">
        <v>3385</v>
      </c>
      <c r="F183" s="107" t="s">
        <v>3386</v>
      </c>
      <c r="G183" s="106"/>
      <c r="H183" s="106"/>
      <c r="I183" s="102">
        <v>2</v>
      </c>
      <c r="J183" s="109">
        <v>57.98</v>
      </c>
    </row>
    <row r="184" spans="1:10" x14ac:dyDescent="0.25">
      <c r="A184" s="102">
        <v>183</v>
      </c>
      <c r="B184" s="117" t="s">
        <v>4938</v>
      </c>
      <c r="C184" s="104" t="s">
        <v>4939</v>
      </c>
      <c r="D184" s="104" t="s">
        <v>4964</v>
      </c>
      <c r="E184" s="106" t="s">
        <v>329</v>
      </c>
      <c r="F184" s="107" t="s">
        <v>330</v>
      </c>
      <c r="G184" s="106"/>
      <c r="H184" s="106"/>
      <c r="I184" s="102">
        <v>1</v>
      </c>
      <c r="J184" s="109">
        <v>23</v>
      </c>
    </row>
    <row r="185" spans="1:10" x14ac:dyDescent="0.25">
      <c r="A185" s="102">
        <v>184</v>
      </c>
      <c r="B185" s="117" t="s">
        <v>4938</v>
      </c>
      <c r="C185" s="104" t="s">
        <v>4939</v>
      </c>
      <c r="D185" s="104" t="s">
        <v>4964</v>
      </c>
      <c r="E185" s="106" t="s">
        <v>617</v>
      </c>
      <c r="F185" s="107" t="s">
        <v>618</v>
      </c>
      <c r="G185" s="106"/>
      <c r="H185" s="106"/>
      <c r="I185" s="102" t="s">
        <v>4943</v>
      </c>
      <c r="J185" s="109">
        <v>10.74</v>
      </c>
    </row>
    <row r="186" spans="1:10" x14ac:dyDescent="0.25">
      <c r="A186" s="102">
        <v>185</v>
      </c>
      <c r="B186" s="117" t="s">
        <v>4938</v>
      </c>
      <c r="C186" s="104" t="s">
        <v>4939</v>
      </c>
      <c r="D186" s="104" t="s">
        <v>4964</v>
      </c>
      <c r="E186" s="106" t="s">
        <v>157</v>
      </c>
      <c r="F186" s="107" t="s">
        <v>158</v>
      </c>
      <c r="G186" s="106"/>
      <c r="H186" s="106"/>
      <c r="I186" s="102">
        <v>25</v>
      </c>
      <c r="J186" s="109">
        <v>47.25</v>
      </c>
    </row>
    <row r="187" spans="1:10" x14ac:dyDescent="0.25">
      <c r="A187" s="102">
        <v>186</v>
      </c>
      <c r="B187" s="117" t="s">
        <v>4938</v>
      </c>
      <c r="C187" s="104" t="s">
        <v>4939</v>
      </c>
      <c r="D187" s="104" t="s">
        <v>4964</v>
      </c>
      <c r="E187" s="106" t="s">
        <v>995</v>
      </c>
      <c r="F187" s="107" t="s">
        <v>996</v>
      </c>
      <c r="G187" s="106"/>
      <c r="H187" s="106"/>
      <c r="I187" s="102">
        <v>10</v>
      </c>
      <c r="J187" s="109">
        <v>102</v>
      </c>
    </row>
    <row r="188" spans="1:10" x14ac:dyDescent="0.25">
      <c r="A188" s="102">
        <v>187</v>
      </c>
      <c r="B188" s="117" t="s">
        <v>4938</v>
      </c>
      <c r="C188" s="104" t="s">
        <v>4939</v>
      </c>
      <c r="D188" s="104" t="s">
        <v>4964</v>
      </c>
      <c r="E188" s="106" t="s">
        <v>1236</v>
      </c>
      <c r="F188" s="107" t="s">
        <v>1237</v>
      </c>
      <c r="G188" s="106"/>
      <c r="H188" s="106"/>
      <c r="I188" s="102">
        <v>1</v>
      </c>
      <c r="J188" s="109">
        <v>19.350000000000001</v>
      </c>
    </row>
    <row r="189" spans="1:10" x14ac:dyDescent="0.25">
      <c r="A189" s="102">
        <v>188</v>
      </c>
      <c r="B189" s="117" t="s">
        <v>4938</v>
      </c>
      <c r="C189" s="104" t="s">
        <v>4939</v>
      </c>
      <c r="D189" s="104" t="s">
        <v>4964</v>
      </c>
      <c r="E189" s="106" t="s">
        <v>1242</v>
      </c>
      <c r="F189" s="107" t="s">
        <v>1243</v>
      </c>
      <c r="G189" s="106"/>
      <c r="H189" s="106"/>
      <c r="I189" s="102">
        <v>1</v>
      </c>
      <c r="J189" s="109">
        <v>16.350000000000001</v>
      </c>
    </row>
    <row r="190" spans="1:10" x14ac:dyDescent="0.25">
      <c r="A190" s="102">
        <v>189</v>
      </c>
      <c r="B190" s="117" t="s">
        <v>4938</v>
      </c>
      <c r="C190" s="104" t="s">
        <v>4939</v>
      </c>
      <c r="D190" s="104" t="s">
        <v>4964</v>
      </c>
      <c r="E190" s="106" t="s">
        <v>1252</v>
      </c>
      <c r="F190" s="107" t="s">
        <v>1253</v>
      </c>
      <c r="G190" s="106"/>
      <c r="H190" s="106"/>
      <c r="I190" s="102">
        <v>1</v>
      </c>
      <c r="J190" s="109">
        <v>7.9</v>
      </c>
    </row>
    <row r="191" spans="1:10" x14ac:dyDescent="0.25">
      <c r="A191" s="102">
        <v>190</v>
      </c>
      <c r="B191" s="117" t="s">
        <v>4938</v>
      </c>
      <c r="C191" s="104" t="s">
        <v>4939</v>
      </c>
      <c r="D191" s="104" t="s">
        <v>4964</v>
      </c>
      <c r="E191" s="106" t="s">
        <v>1264</v>
      </c>
      <c r="F191" s="107" t="s">
        <v>1265</v>
      </c>
      <c r="G191" s="106"/>
      <c r="H191" s="106"/>
      <c r="I191" s="102">
        <v>1</v>
      </c>
      <c r="J191" s="109">
        <v>8.9</v>
      </c>
    </row>
    <row r="192" spans="1:10" x14ac:dyDescent="0.25">
      <c r="A192" s="102">
        <v>191</v>
      </c>
      <c r="B192" s="117" t="s">
        <v>4938</v>
      </c>
      <c r="C192" s="104" t="s">
        <v>4939</v>
      </c>
      <c r="D192" s="104" t="s">
        <v>4964</v>
      </c>
      <c r="E192" s="106" t="s">
        <v>251</v>
      </c>
      <c r="F192" s="107" t="s">
        <v>252</v>
      </c>
      <c r="G192" s="106"/>
      <c r="H192" s="106"/>
      <c r="I192" s="102">
        <v>3</v>
      </c>
      <c r="J192" s="109">
        <v>17.100000000000001</v>
      </c>
    </row>
    <row r="193" spans="1:10" x14ac:dyDescent="0.25">
      <c r="A193" s="102">
        <v>192</v>
      </c>
      <c r="B193" s="117" t="s">
        <v>4938</v>
      </c>
      <c r="C193" s="104" t="s">
        <v>4939</v>
      </c>
      <c r="D193" s="104" t="s">
        <v>4964</v>
      </c>
      <c r="E193" s="106" t="s">
        <v>2503</v>
      </c>
      <c r="F193" s="107" t="s">
        <v>2504</v>
      </c>
      <c r="G193" s="106"/>
      <c r="H193" s="106"/>
      <c r="I193" s="102">
        <v>1</v>
      </c>
      <c r="J193" s="109">
        <v>5.9399999999999995</v>
      </c>
    </row>
    <row r="194" spans="1:10" x14ac:dyDescent="0.25">
      <c r="A194" s="102">
        <v>193</v>
      </c>
      <c r="B194" s="117" t="s">
        <v>4938</v>
      </c>
      <c r="C194" s="104" t="s">
        <v>4939</v>
      </c>
      <c r="D194" s="104" t="s">
        <v>4964</v>
      </c>
      <c r="E194" s="106" t="s">
        <v>2543</v>
      </c>
      <c r="F194" s="107" t="s">
        <v>2544</v>
      </c>
      <c r="G194" s="106"/>
      <c r="H194" s="106"/>
      <c r="I194" s="102">
        <v>1</v>
      </c>
      <c r="J194" s="109">
        <v>6.8999999999999995</v>
      </c>
    </row>
    <row r="195" spans="1:10" x14ac:dyDescent="0.25">
      <c r="A195" s="102">
        <v>194</v>
      </c>
      <c r="B195" s="117" t="s">
        <v>4938</v>
      </c>
      <c r="C195" s="104" t="s">
        <v>4939</v>
      </c>
      <c r="D195" s="104" t="s">
        <v>4964</v>
      </c>
      <c r="E195" s="106" t="s">
        <v>2631</v>
      </c>
      <c r="F195" s="107" t="s">
        <v>2632</v>
      </c>
      <c r="G195" s="106"/>
      <c r="H195" s="106"/>
      <c r="I195" s="102">
        <v>1</v>
      </c>
      <c r="J195" s="109">
        <v>10.14</v>
      </c>
    </row>
    <row r="196" spans="1:10" x14ac:dyDescent="0.25">
      <c r="A196" s="102">
        <v>195</v>
      </c>
      <c r="B196" s="117" t="s">
        <v>4938</v>
      </c>
      <c r="C196" s="104" t="s">
        <v>4939</v>
      </c>
      <c r="D196" s="104" t="s">
        <v>4964</v>
      </c>
      <c r="E196" s="106" t="s">
        <v>2833</v>
      </c>
      <c r="F196" s="107" t="s">
        <v>2834</v>
      </c>
      <c r="G196" s="106"/>
      <c r="H196" s="106"/>
      <c r="I196" s="102">
        <v>1</v>
      </c>
      <c r="J196" s="109">
        <v>16.32</v>
      </c>
    </row>
    <row r="197" spans="1:10" x14ac:dyDescent="0.25">
      <c r="A197" s="102">
        <v>196</v>
      </c>
      <c r="B197" s="117" t="s">
        <v>4938</v>
      </c>
      <c r="C197" s="104" t="s">
        <v>4939</v>
      </c>
      <c r="D197" s="104" t="s">
        <v>4964</v>
      </c>
      <c r="E197" s="106" t="s">
        <v>3031</v>
      </c>
      <c r="F197" s="107" t="s">
        <v>3032</v>
      </c>
      <c r="G197" s="106"/>
      <c r="H197" s="106"/>
      <c r="I197" s="102">
        <v>2</v>
      </c>
      <c r="J197" s="109">
        <v>65.959999999999994</v>
      </c>
    </row>
    <row r="198" spans="1:10" x14ac:dyDescent="0.25">
      <c r="A198" s="102">
        <v>197</v>
      </c>
      <c r="B198" s="117" t="s">
        <v>4938</v>
      </c>
      <c r="C198" s="104" t="s">
        <v>4939</v>
      </c>
      <c r="D198" s="104" t="s">
        <v>4964</v>
      </c>
      <c r="E198" s="106" t="s">
        <v>3033</v>
      </c>
      <c r="F198" s="107" t="s">
        <v>3034</v>
      </c>
      <c r="G198" s="106"/>
      <c r="H198" s="106"/>
      <c r="I198" s="102">
        <v>1</v>
      </c>
      <c r="J198" s="109">
        <v>32.99</v>
      </c>
    </row>
    <row r="199" spans="1:10" x14ac:dyDescent="0.25">
      <c r="A199" s="102">
        <v>198</v>
      </c>
      <c r="B199" s="117" t="s">
        <v>4938</v>
      </c>
      <c r="C199" s="104" t="s">
        <v>4939</v>
      </c>
      <c r="D199" s="104" t="s">
        <v>4964</v>
      </c>
      <c r="E199" s="106" t="s">
        <v>295</v>
      </c>
      <c r="F199" s="107" t="s">
        <v>296</v>
      </c>
      <c r="G199" s="106"/>
      <c r="H199" s="106"/>
      <c r="I199" s="102">
        <v>10</v>
      </c>
      <c r="J199" s="109">
        <v>18.899999999999999</v>
      </c>
    </row>
    <row r="200" spans="1:10" x14ac:dyDescent="0.25">
      <c r="A200" s="102">
        <v>199</v>
      </c>
      <c r="B200" s="117" t="s">
        <v>4938</v>
      </c>
      <c r="C200" s="104" t="s">
        <v>4939</v>
      </c>
      <c r="D200" s="104" t="s">
        <v>4964</v>
      </c>
      <c r="E200" s="106" t="s">
        <v>83</v>
      </c>
      <c r="F200" s="107" t="s">
        <v>84</v>
      </c>
      <c r="G200" s="106"/>
      <c r="H200" s="106"/>
      <c r="I200" s="102">
        <v>1</v>
      </c>
      <c r="J200" s="109">
        <v>77.88</v>
      </c>
    </row>
    <row r="201" spans="1:10" x14ac:dyDescent="0.25">
      <c r="A201" s="102">
        <v>200</v>
      </c>
      <c r="B201" s="117" t="s">
        <v>4938</v>
      </c>
      <c r="C201" s="104" t="s">
        <v>4939</v>
      </c>
      <c r="D201" s="104" t="s">
        <v>4964</v>
      </c>
      <c r="E201" s="106" t="s">
        <v>85</v>
      </c>
      <c r="F201" s="107" t="s">
        <v>86</v>
      </c>
      <c r="G201" s="106"/>
      <c r="H201" s="106"/>
      <c r="I201" s="102" t="s">
        <v>4942</v>
      </c>
      <c r="J201" s="109">
        <v>11.94</v>
      </c>
    </row>
    <row r="202" spans="1:10" x14ac:dyDescent="0.25">
      <c r="A202" s="102">
        <v>201</v>
      </c>
      <c r="B202" s="117" t="s">
        <v>4938</v>
      </c>
      <c r="C202" s="104" t="s">
        <v>4939</v>
      </c>
      <c r="D202" s="104" t="s">
        <v>4964</v>
      </c>
      <c r="E202" s="106" t="s">
        <v>87</v>
      </c>
      <c r="F202" s="107" t="s">
        <v>88</v>
      </c>
      <c r="G202" s="106"/>
      <c r="H202" s="106"/>
      <c r="I202" s="102" t="s">
        <v>4965</v>
      </c>
      <c r="J202" s="109">
        <v>34.900000000000006</v>
      </c>
    </row>
    <row r="203" spans="1:10" x14ac:dyDescent="0.25">
      <c r="A203" s="102">
        <v>202</v>
      </c>
      <c r="B203" s="117" t="s">
        <v>4938</v>
      </c>
      <c r="C203" s="104" t="s">
        <v>4939</v>
      </c>
      <c r="D203" s="104" t="s">
        <v>4964</v>
      </c>
      <c r="E203" s="106" t="s">
        <v>3907</v>
      </c>
      <c r="F203" s="107" t="s">
        <v>3908</v>
      </c>
      <c r="G203" s="106"/>
      <c r="H203" s="106"/>
      <c r="I203" s="102">
        <v>1</v>
      </c>
      <c r="J203" s="109">
        <v>9.8000000000000007</v>
      </c>
    </row>
    <row r="204" spans="1:10" x14ac:dyDescent="0.25">
      <c r="A204" s="102">
        <v>203</v>
      </c>
      <c r="B204" s="117" t="s">
        <v>4938</v>
      </c>
      <c r="C204" s="104" t="s">
        <v>4939</v>
      </c>
      <c r="D204" s="104" t="s">
        <v>4964</v>
      </c>
      <c r="E204" s="106" t="s">
        <v>3985</v>
      </c>
      <c r="F204" s="107" t="s">
        <v>3986</v>
      </c>
      <c r="G204" s="106"/>
      <c r="H204" s="106"/>
      <c r="I204" s="102">
        <v>1</v>
      </c>
      <c r="J204" s="109">
        <v>11.799999999999999</v>
      </c>
    </row>
    <row r="205" spans="1:10" x14ac:dyDescent="0.25">
      <c r="A205" s="102">
        <v>204</v>
      </c>
      <c r="B205" s="117" t="s">
        <v>4938</v>
      </c>
      <c r="C205" s="104" t="s">
        <v>4939</v>
      </c>
      <c r="D205" s="104" t="s">
        <v>4964</v>
      </c>
      <c r="E205" s="106" t="s">
        <v>3995</v>
      </c>
      <c r="F205" s="107" t="s">
        <v>3996</v>
      </c>
      <c r="G205" s="106"/>
      <c r="H205" s="106"/>
      <c r="I205" s="102">
        <v>1</v>
      </c>
      <c r="J205" s="109">
        <v>29.85</v>
      </c>
    </row>
    <row r="206" spans="1:10" x14ac:dyDescent="0.25">
      <c r="A206" s="102">
        <v>205</v>
      </c>
      <c r="B206" s="117" t="s">
        <v>4938</v>
      </c>
      <c r="C206" s="104" t="s">
        <v>4939</v>
      </c>
      <c r="D206" s="104" t="s">
        <v>4964</v>
      </c>
      <c r="E206" s="106" t="s">
        <v>3551</v>
      </c>
      <c r="F206" s="107" t="s">
        <v>3552</v>
      </c>
      <c r="G206" s="106"/>
      <c r="H206" s="106"/>
      <c r="I206" s="102">
        <v>1</v>
      </c>
      <c r="J206" s="109">
        <v>8.6</v>
      </c>
    </row>
    <row r="207" spans="1:10" x14ac:dyDescent="0.25">
      <c r="A207" s="102">
        <v>206</v>
      </c>
      <c r="B207" s="117" t="s">
        <v>4938</v>
      </c>
      <c r="C207" s="104" t="s">
        <v>4939</v>
      </c>
      <c r="D207" s="104" t="s">
        <v>4964</v>
      </c>
      <c r="E207" s="106" t="s">
        <v>4525</v>
      </c>
      <c r="F207" s="107" t="s">
        <v>4958</v>
      </c>
      <c r="G207" s="106"/>
      <c r="H207" s="106"/>
      <c r="I207" s="102" t="s">
        <v>4943</v>
      </c>
      <c r="J207" s="109">
        <v>39.449999999999996</v>
      </c>
    </row>
    <row r="208" spans="1:10" x14ac:dyDescent="0.25">
      <c r="A208" s="102">
        <v>207</v>
      </c>
      <c r="B208" s="117" t="s">
        <v>4938</v>
      </c>
      <c r="C208" s="104" t="s">
        <v>4939</v>
      </c>
      <c r="D208" s="104" t="s">
        <v>4964</v>
      </c>
      <c r="E208" s="106" t="s">
        <v>4459</v>
      </c>
      <c r="F208" s="107" t="s">
        <v>4460</v>
      </c>
      <c r="G208" s="106"/>
      <c r="H208" s="106"/>
      <c r="I208" s="102" t="s">
        <v>4943</v>
      </c>
      <c r="J208" s="109">
        <v>32.450000000000003</v>
      </c>
    </row>
    <row r="209" spans="1:10" x14ac:dyDescent="0.25">
      <c r="A209" s="102">
        <v>208</v>
      </c>
      <c r="B209" s="117" t="s">
        <v>4938</v>
      </c>
      <c r="C209" s="104" t="s">
        <v>4939</v>
      </c>
      <c r="D209" s="104" t="s">
        <v>4964</v>
      </c>
      <c r="E209" s="106" t="s">
        <v>4818</v>
      </c>
      <c r="F209" s="107" t="s">
        <v>4819</v>
      </c>
      <c r="G209" s="106"/>
      <c r="H209" s="106"/>
      <c r="I209" s="102" t="s">
        <v>4943</v>
      </c>
      <c r="J209" s="109">
        <v>27.9</v>
      </c>
    </row>
    <row r="210" spans="1:10" x14ac:dyDescent="0.25">
      <c r="A210" s="102">
        <v>209</v>
      </c>
      <c r="B210" s="117" t="s">
        <v>4938</v>
      </c>
      <c r="C210" s="104" t="s">
        <v>4939</v>
      </c>
      <c r="D210" s="104" t="s">
        <v>4966</v>
      </c>
      <c r="E210" s="106" t="s">
        <v>379</v>
      </c>
      <c r="F210" s="107" t="s">
        <v>380</v>
      </c>
      <c r="G210" s="106"/>
      <c r="H210" s="106"/>
      <c r="I210" s="102">
        <v>5</v>
      </c>
      <c r="J210" s="109">
        <v>7.1999999999999993</v>
      </c>
    </row>
    <row r="211" spans="1:10" x14ac:dyDescent="0.25">
      <c r="A211" s="102">
        <v>210</v>
      </c>
      <c r="B211" s="117" t="s">
        <v>4938</v>
      </c>
      <c r="C211" s="104" t="s">
        <v>4939</v>
      </c>
      <c r="D211" s="104" t="s">
        <v>4966</v>
      </c>
      <c r="E211" s="106" t="s">
        <v>377</v>
      </c>
      <c r="F211" s="107" t="s">
        <v>378</v>
      </c>
      <c r="G211" s="106"/>
      <c r="H211" s="106"/>
      <c r="I211" s="102">
        <v>1</v>
      </c>
      <c r="J211" s="109">
        <v>3.84</v>
      </c>
    </row>
    <row r="212" spans="1:10" x14ac:dyDescent="0.25">
      <c r="A212" s="102">
        <v>211</v>
      </c>
      <c r="B212" s="117" t="s">
        <v>4938</v>
      </c>
      <c r="C212" s="104" t="s">
        <v>4939</v>
      </c>
      <c r="D212" s="104" t="s">
        <v>4966</v>
      </c>
      <c r="E212" s="106" t="s">
        <v>473</v>
      </c>
      <c r="F212" s="107" t="s">
        <v>474</v>
      </c>
      <c r="G212" s="106"/>
      <c r="H212" s="106"/>
      <c r="I212" s="102">
        <v>1</v>
      </c>
      <c r="J212" s="109">
        <v>13.799999999999999</v>
      </c>
    </row>
    <row r="213" spans="1:10" x14ac:dyDescent="0.25">
      <c r="A213" s="102">
        <v>212</v>
      </c>
      <c r="B213" s="117" t="s">
        <v>4938</v>
      </c>
      <c r="C213" s="104" t="s">
        <v>4939</v>
      </c>
      <c r="D213" s="104" t="s">
        <v>4966</v>
      </c>
      <c r="E213" s="106" t="s">
        <v>567</v>
      </c>
      <c r="F213" s="107" t="s">
        <v>568</v>
      </c>
      <c r="G213" s="106"/>
      <c r="H213" s="106"/>
      <c r="I213" s="102">
        <v>1</v>
      </c>
      <c r="J213" s="109">
        <v>11.76</v>
      </c>
    </row>
    <row r="214" spans="1:10" x14ac:dyDescent="0.25">
      <c r="A214" s="102">
        <v>213</v>
      </c>
      <c r="B214" s="117" t="s">
        <v>4938</v>
      </c>
      <c r="C214" s="104" t="s">
        <v>4939</v>
      </c>
      <c r="D214" s="104" t="s">
        <v>4966</v>
      </c>
      <c r="E214" s="106" t="s">
        <v>569</v>
      </c>
      <c r="F214" s="107" t="s">
        <v>570</v>
      </c>
      <c r="G214" s="106"/>
      <c r="H214" s="106"/>
      <c r="I214" s="102">
        <v>3</v>
      </c>
      <c r="J214" s="109">
        <v>17.82</v>
      </c>
    </row>
    <row r="215" spans="1:10" x14ac:dyDescent="0.25">
      <c r="A215" s="102">
        <v>214</v>
      </c>
      <c r="B215" s="117" t="s">
        <v>4938</v>
      </c>
      <c r="C215" s="104" t="s">
        <v>4939</v>
      </c>
      <c r="D215" s="104" t="s">
        <v>4966</v>
      </c>
      <c r="E215" s="106" t="s">
        <v>563</v>
      </c>
      <c r="F215" s="107" t="s">
        <v>564</v>
      </c>
      <c r="G215" s="106"/>
      <c r="H215" s="106"/>
      <c r="I215" s="102">
        <v>1</v>
      </c>
      <c r="J215" s="109">
        <v>14.97</v>
      </c>
    </row>
    <row r="216" spans="1:10" x14ac:dyDescent="0.25">
      <c r="A216" s="102">
        <v>215</v>
      </c>
      <c r="B216" s="117" t="s">
        <v>4938</v>
      </c>
      <c r="C216" s="104" t="s">
        <v>4939</v>
      </c>
      <c r="D216" s="104" t="s">
        <v>4966</v>
      </c>
      <c r="E216" s="106" t="s">
        <v>157</v>
      </c>
      <c r="F216" s="107" t="s">
        <v>158</v>
      </c>
      <c r="G216" s="106"/>
      <c r="H216" s="106"/>
      <c r="I216" s="102">
        <v>20</v>
      </c>
      <c r="J216" s="109">
        <v>37.799999999999997</v>
      </c>
    </row>
    <row r="217" spans="1:10" x14ac:dyDescent="0.25">
      <c r="A217" s="102">
        <v>216</v>
      </c>
      <c r="B217" s="117" t="s">
        <v>4938</v>
      </c>
      <c r="C217" s="104" t="s">
        <v>4939</v>
      </c>
      <c r="D217" s="104" t="s">
        <v>4966</v>
      </c>
      <c r="E217" s="106" t="s">
        <v>891</v>
      </c>
      <c r="F217" s="107" t="s">
        <v>892</v>
      </c>
      <c r="G217" s="106"/>
      <c r="H217" s="106"/>
      <c r="I217" s="102">
        <v>1</v>
      </c>
      <c r="J217" s="109">
        <v>6.5400000000000009</v>
      </c>
    </row>
    <row r="218" spans="1:10" x14ac:dyDescent="0.25">
      <c r="A218" s="102">
        <v>217</v>
      </c>
      <c r="B218" s="117" t="s">
        <v>4938</v>
      </c>
      <c r="C218" s="104" t="s">
        <v>4939</v>
      </c>
      <c r="D218" s="104" t="s">
        <v>4966</v>
      </c>
      <c r="E218" s="106" t="s">
        <v>913</v>
      </c>
      <c r="F218" s="107" t="s">
        <v>914</v>
      </c>
      <c r="G218" s="106"/>
      <c r="H218" s="106"/>
      <c r="I218" s="102">
        <v>1</v>
      </c>
      <c r="J218" s="109">
        <v>13.14</v>
      </c>
    </row>
    <row r="219" spans="1:10" x14ac:dyDescent="0.25">
      <c r="A219" s="102">
        <v>218</v>
      </c>
      <c r="B219" s="117" t="s">
        <v>4938</v>
      </c>
      <c r="C219" s="104" t="s">
        <v>4939</v>
      </c>
      <c r="D219" s="104" t="s">
        <v>4966</v>
      </c>
      <c r="E219" s="106" t="s">
        <v>195</v>
      </c>
      <c r="F219" s="107" t="s">
        <v>196</v>
      </c>
      <c r="G219" s="106"/>
      <c r="H219" s="106"/>
      <c r="I219" s="102">
        <v>1</v>
      </c>
      <c r="J219" s="109">
        <v>22.740000000000002</v>
      </c>
    </row>
    <row r="220" spans="1:10" x14ac:dyDescent="0.25">
      <c r="A220" s="102">
        <v>219</v>
      </c>
      <c r="B220" s="117" t="s">
        <v>4938</v>
      </c>
      <c r="C220" s="104" t="s">
        <v>4939</v>
      </c>
      <c r="D220" s="104" t="s">
        <v>4966</v>
      </c>
      <c r="E220" s="106" t="s">
        <v>207</v>
      </c>
      <c r="F220" s="107" t="s">
        <v>208</v>
      </c>
      <c r="G220" s="106"/>
      <c r="H220" s="106"/>
      <c r="I220" s="102">
        <v>1</v>
      </c>
      <c r="J220" s="109">
        <v>18</v>
      </c>
    </row>
    <row r="221" spans="1:10" x14ac:dyDescent="0.25">
      <c r="A221" s="102">
        <v>220</v>
      </c>
      <c r="B221" s="117" t="s">
        <v>4938</v>
      </c>
      <c r="C221" s="104" t="s">
        <v>4939</v>
      </c>
      <c r="D221" s="104" t="s">
        <v>4966</v>
      </c>
      <c r="E221" s="106" t="s">
        <v>1330</v>
      </c>
      <c r="F221" s="107" t="s">
        <v>1331</v>
      </c>
      <c r="G221" s="106"/>
      <c r="H221" s="106"/>
      <c r="I221" s="102">
        <v>1</v>
      </c>
      <c r="J221" s="109">
        <v>0.1</v>
      </c>
    </row>
    <row r="222" spans="1:10" x14ac:dyDescent="0.25">
      <c r="A222" s="102">
        <v>221</v>
      </c>
      <c r="B222" s="117" t="s">
        <v>4938</v>
      </c>
      <c r="C222" s="104" t="s">
        <v>4939</v>
      </c>
      <c r="D222" s="104" t="s">
        <v>4966</v>
      </c>
      <c r="E222" s="106" t="s">
        <v>2459</v>
      </c>
      <c r="F222" s="107" t="s">
        <v>2460</v>
      </c>
      <c r="G222" s="106"/>
      <c r="H222" s="106"/>
      <c r="I222" s="102">
        <v>1</v>
      </c>
      <c r="J222" s="109">
        <v>5.9399999999999995</v>
      </c>
    </row>
    <row r="223" spans="1:10" x14ac:dyDescent="0.25">
      <c r="A223" s="102">
        <v>222</v>
      </c>
      <c r="B223" s="117" t="s">
        <v>4938</v>
      </c>
      <c r="C223" s="104" t="s">
        <v>4939</v>
      </c>
      <c r="D223" s="104" t="s">
        <v>4966</v>
      </c>
      <c r="E223" s="106" t="s">
        <v>2569</v>
      </c>
      <c r="F223" s="107" t="s">
        <v>2570</v>
      </c>
      <c r="G223" s="106"/>
      <c r="H223" s="106"/>
      <c r="I223" s="102">
        <v>1</v>
      </c>
      <c r="J223" s="109">
        <v>5.9399999999999995</v>
      </c>
    </row>
    <row r="224" spans="1:10" x14ac:dyDescent="0.25">
      <c r="A224" s="102">
        <v>223</v>
      </c>
      <c r="B224" s="117" t="s">
        <v>4938</v>
      </c>
      <c r="C224" s="104" t="s">
        <v>4939</v>
      </c>
      <c r="D224" s="104" t="s">
        <v>4966</v>
      </c>
      <c r="E224" s="106" t="s">
        <v>2479</v>
      </c>
      <c r="F224" s="107" t="s">
        <v>2480</v>
      </c>
      <c r="G224" s="106"/>
      <c r="H224" s="106"/>
      <c r="I224" s="102">
        <v>1</v>
      </c>
      <c r="J224" s="109">
        <v>5.9399999999999995</v>
      </c>
    </row>
    <row r="225" spans="1:10" x14ac:dyDescent="0.25">
      <c r="A225" s="102">
        <v>224</v>
      </c>
      <c r="B225" s="117" t="s">
        <v>4938</v>
      </c>
      <c r="C225" s="104" t="s">
        <v>4939</v>
      </c>
      <c r="D225" s="104" t="s">
        <v>4966</v>
      </c>
      <c r="E225" s="106" t="s">
        <v>2541</v>
      </c>
      <c r="F225" s="107" t="s">
        <v>2542</v>
      </c>
      <c r="G225" s="106"/>
      <c r="H225" s="106"/>
      <c r="I225" s="102">
        <v>1</v>
      </c>
      <c r="J225" s="109">
        <v>5.9399999999999995</v>
      </c>
    </row>
    <row r="226" spans="1:10" x14ac:dyDescent="0.25">
      <c r="A226" s="102">
        <v>225</v>
      </c>
      <c r="B226" s="117" t="s">
        <v>4938</v>
      </c>
      <c r="C226" s="104" t="s">
        <v>4939</v>
      </c>
      <c r="D226" s="104" t="s">
        <v>4966</v>
      </c>
      <c r="E226" s="106" t="s">
        <v>2743</v>
      </c>
      <c r="F226" s="107" t="s">
        <v>2744</v>
      </c>
      <c r="G226" s="106"/>
      <c r="H226" s="106"/>
      <c r="I226" s="102">
        <v>1</v>
      </c>
      <c r="J226" s="109">
        <v>0.12</v>
      </c>
    </row>
    <row r="227" spans="1:10" x14ac:dyDescent="0.25">
      <c r="A227" s="102">
        <v>226</v>
      </c>
      <c r="B227" s="117" t="s">
        <v>4938</v>
      </c>
      <c r="C227" s="104" t="s">
        <v>4939</v>
      </c>
      <c r="D227" s="104" t="s">
        <v>4966</v>
      </c>
      <c r="E227" s="106" t="s">
        <v>2845</v>
      </c>
      <c r="F227" s="107" t="s">
        <v>2846</v>
      </c>
      <c r="G227" s="106"/>
      <c r="H227" s="106"/>
      <c r="I227" s="102">
        <v>2</v>
      </c>
      <c r="J227" s="109">
        <v>59.92</v>
      </c>
    </row>
    <row r="228" spans="1:10" x14ac:dyDescent="0.25">
      <c r="A228" s="102">
        <v>227</v>
      </c>
      <c r="B228" s="117" t="s">
        <v>4938</v>
      </c>
      <c r="C228" s="104" t="s">
        <v>4939</v>
      </c>
      <c r="D228" s="104" t="s">
        <v>4966</v>
      </c>
      <c r="E228" s="106" t="s">
        <v>337</v>
      </c>
      <c r="F228" s="107" t="s">
        <v>338</v>
      </c>
      <c r="G228" s="106"/>
      <c r="H228" s="106"/>
      <c r="I228" s="102">
        <v>1</v>
      </c>
      <c r="J228" s="109">
        <v>21.36</v>
      </c>
    </row>
    <row r="229" spans="1:10" x14ac:dyDescent="0.25">
      <c r="A229" s="102">
        <v>228</v>
      </c>
      <c r="B229" s="117" t="s">
        <v>4938</v>
      </c>
      <c r="C229" s="104" t="s">
        <v>4939</v>
      </c>
      <c r="D229" s="104" t="s">
        <v>4966</v>
      </c>
      <c r="E229" s="106" t="s">
        <v>159</v>
      </c>
      <c r="F229" s="107" t="s">
        <v>160</v>
      </c>
      <c r="G229" s="106"/>
      <c r="H229" s="106"/>
      <c r="I229" s="102">
        <v>1</v>
      </c>
      <c r="J229" s="109">
        <v>23.88</v>
      </c>
    </row>
    <row r="230" spans="1:10" x14ac:dyDescent="0.25">
      <c r="A230" s="102">
        <v>229</v>
      </c>
      <c r="B230" s="117" t="s">
        <v>4938</v>
      </c>
      <c r="C230" s="104" t="s">
        <v>4939</v>
      </c>
      <c r="D230" s="104" t="s">
        <v>4966</v>
      </c>
      <c r="E230" s="106" t="s">
        <v>4043</v>
      </c>
      <c r="F230" s="107" t="s">
        <v>4044</v>
      </c>
      <c r="G230" s="106"/>
      <c r="H230" s="106"/>
      <c r="I230" s="102">
        <v>1</v>
      </c>
      <c r="J230" s="109">
        <v>35.94</v>
      </c>
    </row>
    <row r="231" spans="1:10" x14ac:dyDescent="0.25">
      <c r="A231" s="102">
        <v>230</v>
      </c>
      <c r="B231" s="117" t="s">
        <v>4938</v>
      </c>
      <c r="C231" s="104" t="s">
        <v>4939</v>
      </c>
      <c r="D231" s="104" t="s">
        <v>4966</v>
      </c>
      <c r="E231" s="106" t="s">
        <v>3883</v>
      </c>
      <c r="F231" s="107" t="s">
        <v>3884</v>
      </c>
      <c r="G231" s="106"/>
      <c r="H231" s="106"/>
      <c r="I231" s="102">
        <v>1</v>
      </c>
      <c r="J231" s="109">
        <v>17.940000000000001</v>
      </c>
    </row>
    <row r="232" spans="1:10" x14ac:dyDescent="0.25">
      <c r="A232" s="102">
        <v>231</v>
      </c>
      <c r="B232" s="117" t="s">
        <v>4938</v>
      </c>
      <c r="C232" s="104" t="s">
        <v>4939</v>
      </c>
      <c r="D232" s="104" t="s">
        <v>4966</v>
      </c>
      <c r="E232" s="106" t="s">
        <v>3969</v>
      </c>
      <c r="F232" s="107" t="s">
        <v>3970</v>
      </c>
      <c r="G232" s="106"/>
      <c r="H232" s="106"/>
      <c r="I232" s="102">
        <v>1</v>
      </c>
      <c r="J232" s="109">
        <v>17.899999999999999</v>
      </c>
    </row>
    <row r="233" spans="1:10" x14ac:dyDescent="0.25">
      <c r="A233" s="102">
        <v>232</v>
      </c>
      <c r="B233" s="117" t="s">
        <v>4938</v>
      </c>
      <c r="C233" s="104" t="s">
        <v>4939</v>
      </c>
      <c r="D233" s="104" t="s">
        <v>4966</v>
      </c>
      <c r="E233" s="106" t="s">
        <v>4027</v>
      </c>
      <c r="F233" s="107" t="s">
        <v>4028</v>
      </c>
      <c r="G233" s="106"/>
      <c r="H233" s="106"/>
      <c r="I233" s="102">
        <v>1</v>
      </c>
      <c r="J233" s="109">
        <v>17.88</v>
      </c>
    </row>
    <row r="234" spans="1:10" x14ac:dyDescent="0.25">
      <c r="A234" s="102">
        <v>233</v>
      </c>
      <c r="B234" s="117" t="s">
        <v>4938</v>
      </c>
      <c r="C234" s="104" t="s">
        <v>4939</v>
      </c>
      <c r="D234" s="104" t="s">
        <v>4966</v>
      </c>
      <c r="E234" s="106" t="s">
        <v>3829</v>
      </c>
      <c r="F234" s="107" t="s">
        <v>3830</v>
      </c>
      <c r="G234" s="106"/>
      <c r="H234" s="106"/>
      <c r="I234" s="102">
        <v>1</v>
      </c>
      <c r="J234" s="109">
        <v>19.5</v>
      </c>
    </row>
    <row r="235" spans="1:10" x14ac:dyDescent="0.25">
      <c r="A235" s="102">
        <v>234</v>
      </c>
      <c r="B235" s="117" t="s">
        <v>4938</v>
      </c>
      <c r="C235" s="104" t="s">
        <v>4939</v>
      </c>
      <c r="D235" s="104" t="s">
        <v>4966</v>
      </c>
      <c r="E235" s="106" t="s">
        <v>3639</v>
      </c>
      <c r="F235" s="107" t="s">
        <v>3640</v>
      </c>
      <c r="G235" s="106"/>
      <c r="H235" s="106"/>
      <c r="I235" s="102">
        <v>1</v>
      </c>
      <c r="J235" s="109">
        <v>22.5</v>
      </c>
    </row>
    <row r="236" spans="1:10" x14ac:dyDescent="0.25">
      <c r="A236" s="102">
        <v>235</v>
      </c>
      <c r="B236" s="117" t="s">
        <v>4938</v>
      </c>
      <c r="C236" s="104" t="s">
        <v>4939</v>
      </c>
      <c r="D236" s="104" t="s">
        <v>4966</v>
      </c>
      <c r="E236" s="106" t="s">
        <v>3677</v>
      </c>
      <c r="F236" s="107" t="s">
        <v>3678</v>
      </c>
      <c r="G236" s="106"/>
      <c r="H236" s="106"/>
      <c r="I236" s="102">
        <v>1</v>
      </c>
      <c r="J236" s="109">
        <v>9.8000000000000007</v>
      </c>
    </row>
    <row r="237" spans="1:10" x14ac:dyDescent="0.25">
      <c r="A237" s="102">
        <v>236</v>
      </c>
      <c r="B237" s="117" t="s">
        <v>4938</v>
      </c>
      <c r="C237" s="104" t="s">
        <v>4939</v>
      </c>
      <c r="D237" s="104" t="s">
        <v>4966</v>
      </c>
      <c r="E237" s="106" t="s">
        <v>3697</v>
      </c>
      <c r="F237" s="107" t="s">
        <v>3698</v>
      </c>
      <c r="G237" s="106"/>
      <c r="H237" s="106"/>
      <c r="I237" s="102">
        <v>1</v>
      </c>
      <c r="J237" s="109">
        <v>21.9</v>
      </c>
    </row>
    <row r="238" spans="1:10" x14ac:dyDescent="0.25">
      <c r="A238" s="102">
        <v>237</v>
      </c>
      <c r="B238" s="117" t="s">
        <v>4938</v>
      </c>
      <c r="C238" s="104" t="s">
        <v>4939</v>
      </c>
      <c r="D238" s="104" t="s">
        <v>4966</v>
      </c>
      <c r="E238" s="106" t="s">
        <v>4503</v>
      </c>
      <c r="F238" s="107" t="s">
        <v>4504</v>
      </c>
      <c r="G238" s="106"/>
      <c r="H238" s="106"/>
      <c r="I238" s="102">
        <v>1</v>
      </c>
      <c r="J238" s="109">
        <v>19.8</v>
      </c>
    </row>
    <row r="239" spans="1:10" x14ac:dyDescent="0.25">
      <c r="A239" s="102">
        <v>238</v>
      </c>
      <c r="B239" s="117" t="s">
        <v>4938</v>
      </c>
      <c r="C239" s="104" t="s">
        <v>4939</v>
      </c>
      <c r="D239" s="104" t="s">
        <v>4966</v>
      </c>
      <c r="E239" s="106" t="s">
        <v>4389</v>
      </c>
      <c r="F239" s="107" t="s">
        <v>4390</v>
      </c>
      <c r="G239" s="106"/>
      <c r="H239" s="106"/>
      <c r="I239" s="102">
        <v>1</v>
      </c>
      <c r="J239" s="109">
        <v>20.849999999999998</v>
      </c>
    </row>
    <row r="240" spans="1:10" x14ac:dyDescent="0.25">
      <c r="A240" s="102">
        <v>239</v>
      </c>
      <c r="B240" s="117" t="s">
        <v>4938</v>
      </c>
      <c r="C240" s="104" t="s">
        <v>4939</v>
      </c>
      <c r="D240" s="104" t="s">
        <v>4966</v>
      </c>
      <c r="E240" s="106" t="s">
        <v>4557</v>
      </c>
      <c r="F240" s="107" t="s">
        <v>4558</v>
      </c>
      <c r="G240" s="106"/>
      <c r="H240" s="106"/>
      <c r="I240" s="102">
        <v>1</v>
      </c>
      <c r="J240" s="109">
        <v>13.35</v>
      </c>
    </row>
    <row r="241" spans="1:10" x14ac:dyDescent="0.25">
      <c r="A241" s="102">
        <v>240</v>
      </c>
      <c r="B241" s="117" t="s">
        <v>4938</v>
      </c>
      <c r="C241" s="104" t="s">
        <v>4939</v>
      </c>
      <c r="D241" s="104" t="s">
        <v>4967</v>
      </c>
      <c r="E241" s="106" t="s">
        <v>157</v>
      </c>
      <c r="F241" s="107" t="s">
        <v>158</v>
      </c>
      <c r="G241" s="106"/>
      <c r="H241" s="106"/>
      <c r="I241" s="102">
        <v>5</v>
      </c>
      <c r="J241" s="109">
        <v>9.4499999999999993</v>
      </c>
    </row>
    <row r="242" spans="1:10" x14ac:dyDescent="0.25">
      <c r="A242" s="102">
        <v>241</v>
      </c>
      <c r="B242" s="117" t="s">
        <v>4938</v>
      </c>
      <c r="C242" s="104" t="s">
        <v>4939</v>
      </c>
      <c r="D242" s="104" t="s">
        <v>4967</v>
      </c>
      <c r="E242" s="106" t="s">
        <v>987</v>
      </c>
      <c r="F242" s="107" t="s">
        <v>988</v>
      </c>
      <c r="G242" s="106"/>
      <c r="H242" s="106"/>
      <c r="I242" s="102">
        <v>1</v>
      </c>
      <c r="J242" s="109">
        <v>4.99</v>
      </c>
    </row>
    <row r="243" spans="1:10" x14ac:dyDescent="0.25">
      <c r="A243" s="102">
        <v>242</v>
      </c>
      <c r="B243" s="117" t="s">
        <v>4938</v>
      </c>
      <c r="C243" s="104" t="s">
        <v>4939</v>
      </c>
      <c r="D243" s="104" t="s">
        <v>4967</v>
      </c>
      <c r="E243" s="106" t="s">
        <v>2503</v>
      </c>
      <c r="F243" s="107" t="s">
        <v>2504</v>
      </c>
      <c r="G243" s="106"/>
      <c r="H243" s="106"/>
      <c r="I243" s="102">
        <v>1</v>
      </c>
      <c r="J243" s="109">
        <v>5.9399999999999995</v>
      </c>
    </row>
    <row r="244" spans="1:10" x14ac:dyDescent="0.25">
      <c r="A244" s="102">
        <v>243</v>
      </c>
      <c r="B244" s="117" t="s">
        <v>4938</v>
      </c>
      <c r="C244" s="104" t="s">
        <v>4939</v>
      </c>
      <c r="D244" s="104" t="s">
        <v>4967</v>
      </c>
      <c r="E244" s="106" t="s">
        <v>2517</v>
      </c>
      <c r="F244" s="107" t="s">
        <v>2518</v>
      </c>
      <c r="G244" s="106"/>
      <c r="H244" s="106"/>
      <c r="I244" s="102">
        <v>1</v>
      </c>
      <c r="J244" s="109">
        <v>5.9399999999999995</v>
      </c>
    </row>
    <row r="245" spans="1:10" x14ac:dyDescent="0.25">
      <c r="A245" s="102">
        <v>244</v>
      </c>
      <c r="B245" s="117" t="s">
        <v>4938</v>
      </c>
      <c r="C245" s="104" t="s">
        <v>4939</v>
      </c>
      <c r="D245" s="104" t="s">
        <v>4967</v>
      </c>
      <c r="E245" s="106" t="s">
        <v>2533</v>
      </c>
      <c r="F245" s="107" t="s">
        <v>2534</v>
      </c>
      <c r="G245" s="106"/>
      <c r="H245" s="106"/>
      <c r="I245" s="102">
        <v>1</v>
      </c>
      <c r="J245" s="109">
        <v>5.9399999999999995</v>
      </c>
    </row>
    <row r="246" spans="1:10" x14ac:dyDescent="0.25">
      <c r="A246" s="102">
        <v>245</v>
      </c>
      <c r="B246" s="117" t="s">
        <v>4938</v>
      </c>
      <c r="C246" s="104" t="s">
        <v>4939</v>
      </c>
      <c r="D246" s="104" t="s">
        <v>4967</v>
      </c>
      <c r="E246" s="106" t="s">
        <v>267</v>
      </c>
      <c r="F246" s="107" t="s">
        <v>268</v>
      </c>
      <c r="G246" s="106"/>
      <c r="H246" s="106"/>
      <c r="I246" s="102">
        <v>1</v>
      </c>
      <c r="J246" s="109">
        <v>2.94</v>
      </c>
    </row>
    <row r="247" spans="1:10" x14ac:dyDescent="0.25">
      <c r="A247" s="102">
        <v>246</v>
      </c>
      <c r="B247" s="117" t="s">
        <v>4938</v>
      </c>
      <c r="C247" s="104" t="s">
        <v>4939</v>
      </c>
      <c r="D247" s="104" t="s">
        <v>4967</v>
      </c>
      <c r="E247" s="106" t="s">
        <v>4043</v>
      </c>
      <c r="F247" s="107" t="s">
        <v>4044</v>
      </c>
      <c r="G247" s="106"/>
      <c r="H247" s="106"/>
      <c r="I247" s="102">
        <v>1</v>
      </c>
      <c r="J247" s="109">
        <v>35.94</v>
      </c>
    </row>
    <row r="248" spans="1:10" x14ac:dyDescent="0.25">
      <c r="A248" s="102">
        <v>247</v>
      </c>
      <c r="B248" s="117" t="s">
        <v>4938</v>
      </c>
      <c r="C248" s="104" t="s">
        <v>4939</v>
      </c>
      <c r="D248" s="104" t="s">
        <v>4967</v>
      </c>
      <c r="E248" s="106" t="s">
        <v>4045</v>
      </c>
      <c r="F248" s="107" t="s">
        <v>4046</v>
      </c>
      <c r="G248" s="106"/>
      <c r="H248" s="106"/>
      <c r="I248" s="102">
        <v>1</v>
      </c>
      <c r="J248" s="109">
        <v>48</v>
      </c>
    </row>
    <row r="249" spans="1:10" x14ac:dyDescent="0.25">
      <c r="A249" s="102">
        <v>248</v>
      </c>
      <c r="B249" s="117" t="s">
        <v>4938</v>
      </c>
      <c r="C249" s="104" t="s">
        <v>4939</v>
      </c>
      <c r="D249" s="104" t="s">
        <v>4967</v>
      </c>
      <c r="E249" s="106" t="s">
        <v>3903</v>
      </c>
      <c r="F249" s="107" t="s">
        <v>3904</v>
      </c>
      <c r="G249" s="106"/>
      <c r="H249" s="106"/>
      <c r="I249" s="102">
        <v>1</v>
      </c>
      <c r="J249" s="109">
        <v>9.75</v>
      </c>
    </row>
    <row r="250" spans="1:10" x14ac:dyDescent="0.25">
      <c r="A250" s="102">
        <v>249</v>
      </c>
      <c r="B250" s="117" t="s">
        <v>4938</v>
      </c>
      <c r="C250" s="104" t="s">
        <v>4939</v>
      </c>
      <c r="D250" s="104" t="s">
        <v>4967</v>
      </c>
      <c r="E250" s="106" t="s">
        <v>4303</v>
      </c>
      <c r="F250" s="107" t="s">
        <v>4304</v>
      </c>
      <c r="G250" s="106"/>
      <c r="H250" s="106"/>
      <c r="I250" s="102">
        <v>1</v>
      </c>
      <c r="J250" s="109">
        <v>13.35</v>
      </c>
    </row>
    <row r="251" spans="1:10" x14ac:dyDescent="0.25">
      <c r="A251" s="102">
        <v>250</v>
      </c>
      <c r="B251" s="117" t="s">
        <v>4938</v>
      </c>
      <c r="C251" s="104" t="s">
        <v>4939</v>
      </c>
      <c r="D251" s="104" t="s">
        <v>4968</v>
      </c>
      <c r="E251" s="106" t="s">
        <v>1023</v>
      </c>
      <c r="F251" s="107" t="s">
        <v>1024</v>
      </c>
      <c r="G251" s="106"/>
      <c r="H251" s="106"/>
      <c r="I251" s="102">
        <v>1</v>
      </c>
      <c r="J251" s="109">
        <v>5.88</v>
      </c>
    </row>
    <row r="252" spans="1:10" x14ac:dyDescent="0.25">
      <c r="A252" s="102">
        <v>251</v>
      </c>
      <c r="B252" s="117" t="s">
        <v>4938</v>
      </c>
      <c r="C252" s="104" t="s">
        <v>4939</v>
      </c>
      <c r="D252" s="104" t="s">
        <v>4968</v>
      </c>
      <c r="E252" s="106" t="s">
        <v>2503</v>
      </c>
      <c r="F252" s="107" t="s">
        <v>2504</v>
      </c>
      <c r="G252" s="106"/>
      <c r="H252" s="106"/>
      <c r="I252" s="102">
        <v>5</v>
      </c>
      <c r="J252" s="109">
        <v>29.7</v>
      </c>
    </row>
    <row r="253" spans="1:10" x14ac:dyDescent="0.25">
      <c r="A253" s="102">
        <v>252</v>
      </c>
      <c r="B253" s="117" t="s">
        <v>4938</v>
      </c>
      <c r="C253" s="104" t="s">
        <v>4939</v>
      </c>
      <c r="D253" s="104" t="s">
        <v>4968</v>
      </c>
      <c r="E253" s="106" t="s">
        <v>2541</v>
      </c>
      <c r="F253" s="107" t="s">
        <v>2542</v>
      </c>
      <c r="G253" s="106"/>
      <c r="H253" s="106"/>
      <c r="I253" s="102">
        <v>3</v>
      </c>
      <c r="J253" s="109">
        <v>17.82</v>
      </c>
    </row>
    <row r="254" spans="1:10" x14ac:dyDescent="0.25">
      <c r="A254" s="102">
        <v>253</v>
      </c>
      <c r="B254" s="117" t="s">
        <v>4938</v>
      </c>
      <c r="C254" s="104" t="s">
        <v>4939</v>
      </c>
      <c r="D254" s="104" t="s">
        <v>4968</v>
      </c>
      <c r="E254" s="106" t="s">
        <v>2555</v>
      </c>
      <c r="F254" s="107" t="s">
        <v>2556</v>
      </c>
      <c r="G254" s="106"/>
      <c r="H254" s="106"/>
      <c r="I254" s="102">
        <v>3</v>
      </c>
      <c r="J254" s="109">
        <v>17.82</v>
      </c>
    </row>
    <row r="255" spans="1:10" x14ac:dyDescent="0.25">
      <c r="A255" s="102">
        <v>254</v>
      </c>
      <c r="B255" s="117" t="s">
        <v>4938</v>
      </c>
      <c r="C255" s="104" t="s">
        <v>4939</v>
      </c>
      <c r="D255" s="104" t="s">
        <v>4968</v>
      </c>
      <c r="E255" s="106" t="s">
        <v>3035</v>
      </c>
      <c r="F255" s="107" t="s">
        <v>3036</v>
      </c>
      <c r="G255" s="106"/>
      <c r="H255" s="106"/>
      <c r="I255" s="102">
        <v>1</v>
      </c>
      <c r="J255" s="109">
        <v>37.9</v>
      </c>
    </row>
    <row r="256" spans="1:10" x14ac:dyDescent="0.25">
      <c r="A256" s="102">
        <v>255</v>
      </c>
      <c r="B256" s="117" t="s">
        <v>4938</v>
      </c>
      <c r="C256" s="104" t="s">
        <v>4939</v>
      </c>
      <c r="D256" s="104" t="s">
        <v>4968</v>
      </c>
      <c r="E256" s="106" t="s">
        <v>3979</v>
      </c>
      <c r="F256" s="107" t="s">
        <v>3980</v>
      </c>
      <c r="G256" s="106"/>
      <c r="H256" s="106"/>
      <c r="I256" s="102">
        <v>1</v>
      </c>
      <c r="J256" s="109">
        <v>5.88</v>
      </c>
    </row>
    <row r="257" spans="1:10" x14ac:dyDescent="0.25">
      <c r="A257" s="102">
        <v>256</v>
      </c>
      <c r="B257" s="117" t="s">
        <v>4938</v>
      </c>
      <c r="C257" s="104" t="s">
        <v>4939</v>
      </c>
      <c r="D257" s="104" t="s">
        <v>4968</v>
      </c>
      <c r="E257" s="106" t="s">
        <v>4453</v>
      </c>
      <c r="F257" s="107" t="s">
        <v>4950</v>
      </c>
      <c r="G257" s="106"/>
      <c r="H257" s="106"/>
      <c r="I257" s="102">
        <v>1</v>
      </c>
      <c r="J257" s="109">
        <v>17.849999999999998</v>
      </c>
    </row>
    <row r="258" spans="1:10" x14ac:dyDescent="0.25">
      <c r="A258" s="102">
        <v>257</v>
      </c>
      <c r="B258" s="117" t="s">
        <v>4938</v>
      </c>
      <c r="C258" s="104" t="s">
        <v>4939</v>
      </c>
      <c r="D258" s="104" t="s">
        <v>4968</v>
      </c>
      <c r="E258" s="106" t="s">
        <v>4455</v>
      </c>
      <c r="F258" s="107" t="s">
        <v>4456</v>
      </c>
      <c r="G258" s="106"/>
      <c r="H258" s="106"/>
      <c r="I258" s="102">
        <v>2</v>
      </c>
      <c r="J258" s="109">
        <v>36.64</v>
      </c>
    </row>
    <row r="259" spans="1:10" x14ac:dyDescent="0.25">
      <c r="A259" s="102">
        <v>258</v>
      </c>
      <c r="B259" s="117" t="s">
        <v>4938</v>
      </c>
      <c r="C259" s="104" t="s">
        <v>4939</v>
      </c>
      <c r="D259" s="104" t="s">
        <v>4968</v>
      </c>
      <c r="E259" s="106" t="s">
        <v>4303</v>
      </c>
      <c r="F259" s="107" t="s">
        <v>4304</v>
      </c>
      <c r="G259" s="106"/>
      <c r="H259" s="106"/>
      <c r="I259" s="102">
        <v>2</v>
      </c>
      <c r="J259" s="109">
        <v>26.7</v>
      </c>
    </row>
    <row r="260" spans="1:10" x14ac:dyDescent="0.25">
      <c r="A260" s="102">
        <v>259</v>
      </c>
      <c r="B260" s="117" t="s">
        <v>4938</v>
      </c>
      <c r="C260" s="104" t="s">
        <v>4939</v>
      </c>
      <c r="D260" s="104" t="s">
        <v>4968</v>
      </c>
      <c r="E260" s="106" t="s">
        <v>4385</v>
      </c>
      <c r="F260" s="107" t="s">
        <v>4386</v>
      </c>
      <c r="G260" s="106"/>
      <c r="H260" s="106"/>
      <c r="I260" s="102">
        <v>1</v>
      </c>
      <c r="J260" s="109">
        <v>20.849999999999998</v>
      </c>
    </row>
    <row r="261" spans="1:10" x14ac:dyDescent="0.25">
      <c r="A261" s="102">
        <v>260</v>
      </c>
      <c r="B261" s="117" t="s">
        <v>4938</v>
      </c>
      <c r="C261" s="104" t="s">
        <v>4939</v>
      </c>
      <c r="D261" s="104" t="s">
        <v>4969</v>
      </c>
      <c r="E261" s="106" t="s">
        <v>329</v>
      </c>
      <c r="F261" s="107" t="s">
        <v>330</v>
      </c>
      <c r="G261" s="106"/>
      <c r="H261" s="106"/>
      <c r="I261" s="102">
        <v>2</v>
      </c>
      <c r="J261" s="109">
        <v>46</v>
      </c>
    </row>
    <row r="262" spans="1:10" x14ac:dyDescent="0.25">
      <c r="A262" s="102">
        <v>261</v>
      </c>
      <c r="B262" s="117" t="s">
        <v>4938</v>
      </c>
      <c r="C262" s="104" t="s">
        <v>4939</v>
      </c>
      <c r="D262" s="104" t="s">
        <v>4969</v>
      </c>
      <c r="E262" s="106" t="s">
        <v>473</v>
      </c>
      <c r="F262" s="107" t="s">
        <v>474</v>
      </c>
      <c r="G262" s="106"/>
      <c r="H262" s="106"/>
      <c r="I262" s="102">
        <v>1</v>
      </c>
      <c r="J262" s="109">
        <v>13.799999999999999</v>
      </c>
    </row>
    <row r="263" spans="1:10" x14ac:dyDescent="0.25">
      <c r="A263" s="102">
        <v>262</v>
      </c>
      <c r="B263" s="117" t="s">
        <v>4938</v>
      </c>
      <c r="C263" s="104" t="s">
        <v>4939</v>
      </c>
      <c r="D263" s="104" t="s">
        <v>4969</v>
      </c>
      <c r="E263" s="106" t="s">
        <v>569</v>
      </c>
      <c r="F263" s="107" t="s">
        <v>570</v>
      </c>
      <c r="G263" s="106"/>
      <c r="H263" s="106"/>
      <c r="I263" s="102">
        <v>1</v>
      </c>
      <c r="J263" s="109">
        <v>5.9399999999999995</v>
      </c>
    </row>
    <row r="264" spans="1:10" x14ac:dyDescent="0.25">
      <c r="A264" s="102">
        <v>263</v>
      </c>
      <c r="B264" s="117" t="s">
        <v>4938</v>
      </c>
      <c r="C264" s="104" t="s">
        <v>4939</v>
      </c>
      <c r="D264" s="104" t="s">
        <v>4969</v>
      </c>
      <c r="E264" s="106" t="s">
        <v>207</v>
      </c>
      <c r="F264" s="107" t="s">
        <v>208</v>
      </c>
      <c r="G264" s="106"/>
      <c r="H264" s="106"/>
      <c r="I264" s="102">
        <v>1</v>
      </c>
      <c r="J264" s="109">
        <v>18</v>
      </c>
    </row>
    <row r="265" spans="1:10" x14ac:dyDescent="0.25">
      <c r="A265" s="102">
        <v>264</v>
      </c>
      <c r="B265" s="117" t="s">
        <v>4938</v>
      </c>
      <c r="C265" s="104" t="s">
        <v>4939</v>
      </c>
      <c r="D265" s="104" t="s">
        <v>4969</v>
      </c>
      <c r="E265" s="106" t="s">
        <v>3031</v>
      </c>
      <c r="F265" s="107" t="s">
        <v>3032</v>
      </c>
      <c r="G265" s="106"/>
      <c r="H265" s="106"/>
      <c r="I265" s="102">
        <v>1</v>
      </c>
      <c r="J265" s="109">
        <v>32.979999999999997</v>
      </c>
    </row>
    <row r="266" spans="1:10" x14ac:dyDescent="0.25">
      <c r="A266" s="102">
        <v>265</v>
      </c>
      <c r="B266" s="117" t="s">
        <v>4938</v>
      </c>
      <c r="C266" s="104" t="s">
        <v>4939</v>
      </c>
      <c r="D266" s="104" t="s">
        <v>4969</v>
      </c>
      <c r="E266" s="106" t="s">
        <v>2845</v>
      </c>
      <c r="F266" s="107" t="s">
        <v>2846</v>
      </c>
      <c r="G266" s="106"/>
      <c r="H266" s="106"/>
      <c r="I266" s="102">
        <v>1</v>
      </c>
      <c r="J266" s="109">
        <v>29.96</v>
      </c>
    </row>
    <row r="267" spans="1:10" x14ac:dyDescent="0.25">
      <c r="A267" s="102">
        <v>266</v>
      </c>
      <c r="B267" s="117" t="s">
        <v>4938</v>
      </c>
      <c r="C267" s="104" t="s">
        <v>4939</v>
      </c>
      <c r="D267" s="104" t="s">
        <v>4970</v>
      </c>
      <c r="E267" s="106" t="s">
        <v>439</v>
      </c>
      <c r="F267" s="107" t="s">
        <v>440</v>
      </c>
      <c r="G267" s="106"/>
      <c r="H267" s="106"/>
      <c r="I267" s="102">
        <v>3</v>
      </c>
      <c r="J267" s="109">
        <v>11.52</v>
      </c>
    </row>
    <row r="268" spans="1:10" x14ac:dyDescent="0.25">
      <c r="A268" s="102">
        <v>267</v>
      </c>
      <c r="B268" s="117" t="s">
        <v>4938</v>
      </c>
      <c r="C268" s="104" t="s">
        <v>4939</v>
      </c>
      <c r="D268" s="104" t="s">
        <v>4970</v>
      </c>
      <c r="E268" s="106" t="s">
        <v>1216</v>
      </c>
      <c r="F268" s="107" t="s">
        <v>1217</v>
      </c>
      <c r="G268" s="106"/>
      <c r="H268" s="106"/>
      <c r="I268" s="102">
        <v>1</v>
      </c>
      <c r="J268" s="109">
        <v>7.9</v>
      </c>
    </row>
    <row r="269" spans="1:10" x14ac:dyDescent="0.25">
      <c r="A269" s="102">
        <v>268</v>
      </c>
      <c r="B269" s="117" t="s">
        <v>4938</v>
      </c>
      <c r="C269" s="104" t="s">
        <v>4939</v>
      </c>
      <c r="D269" s="104" t="s">
        <v>4970</v>
      </c>
      <c r="E269" s="106" t="s">
        <v>1252</v>
      </c>
      <c r="F269" s="107" t="s">
        <v>1253</v>
      </c>
      <c r="G269" s="106"/>
      <c r="H269" s="106"/>
      <c r="I269" s="102">
        <v>1</v>
      </c>
      <c r="J269" s="109">
        <v>7.9</v>
      </c>
    </row>
    <row r="270" spans="1:10" x14ac:dyDescent="0.25">
      <c r="A270" s="102">
        <v>269</v>
      </c>
      <c r="B270" s="117" t="s">
        <v>4938</v>
      </c>
      <c r="C270" s="104" t="s">
        <v>4939</v>
      </c>
      <c r="D270" s="104" t="s">
        <v>4970</v>
      </c>
      <c r="E270" s="106" t="s">
        <v>83</v>
      </c>
      <c r="F270" s="107" t="s">
        <v>84</v>
      </c>
      <c r="G270" s="106"/>
      <c r="H270" s="106"/>
      <c r="I270" s="102" t="s">
        <v>4943</v>
      </c>
      <c r="J270" s="109">
        <v>38.94</v>
      </c>
    </row>
    <row r="271" spans="1:10" x14ac:dyDescent="0.25">
      <c r="A271" s="102">
        <v>270</v>
      </c>
      <c r="B271" s="117" t="s">
        <v>4938</v>
      </c>
      <c r="C271" s="104" t="s">
        <v>4939</v>
      </c>
      <c r="D271" s="104" t="s">
        <v>4970</v>
      </c>
      <c r="E271" s="106" t="s">
        <v>4525</v>
      </c>
      <c r="F271" s="107" t="s">
        <v>4958</v>
      </c>
      <c r="G271" s="106"/>
      <c r="H271" s="106"/>
      <c r="I271" s="102">
        <v>1</v>
      </c>
      <c r="J271" s="109">
        <v>78.899999999999991</v>
      </c>
    </row>
    <row r="272" spans="1:10" x14ac:dyDescent="0.25">
      <c r="A272" s="102">
        <v>271</v>
      </c>
      <c r="B272" s="117" t="s">
        <v>4938</v>
      </c>
      <c r="C272" s="104" t="s">
        <v>4939</v>
      </c>
      <c r="D272" s="104" t="s">
        <v>4970</v>
      </c>
      <c r="E272" s="106" t="s">
        <v>4818</v>
      </c>
      <c r="F272" s="107" t="s">
        <v>4819</v>
      </c>
      <c r="G272" s="106"/>
      <c r="H272" s="106"/>
      <c r="I272" s="102">
        <v>1</v>
      </c>
      <c r="J272" s="109">
        <v>55.8</v>
      </c>
    </row>
    <row r="273" spans="1:10" x14ac:dyDescent="0.25">
      <c r="A273" s="102">
        <v>272</v>
      </c>
      <c r="B273" s="117" t="s">
        <v>4938</v>
      </c>
      <c r="C273" s="104" t="s">
        <v>4939</v>
      </c>
      <c r="D273" s="104" t="s">
        <v>4970</v>
      </c>
      <c r="E273" s="106" t="s">
        <v>4225</v>
      </c>
      <c r="F273" s="107" t="s">
        <v>4226</v>
      </c>
      <c r="G273" s="106"/>
      <c r="H273" s="106"/>
      <c r="I273" s="102">
        <v>1</v>
      </c>
      <c r="J273" s="109">
        <v>13.35</v>
      </c>
    </row>
    <row r="274" spans="1:10" x14ac:dyDescent="0.25">
      <c r="A274" s="102">
        <v>273</v>
      </c>
      <c r="B274" s="117" t="s">
        <v>4938</v>
      </c>
      <c r="C274" s="104" t="s">
        <v>4939</v>
      </c>
      <c r="D274" s="104" t="s">
        <v>4971</v>
      </c>
      <c r="E274" s="106" t="s">
        <v>639</v>
      </c>
      <c r="F274" s="107" t="s">
        <v>640</v>
      </c>
      <c r="G274" s="106"/>
      <c r="H274" s="106"/>
      <c r="I274" s="102" t="s">
        <v>4972</v>
      </c>
      <c r="J274" s="109">
        <v>7.9</v>
      </c>
    </row>
    <row r="275" spans="1:10" x14ac:dyDescent="0.25">
      <c r="A275" s="102">
        <v>274</v>
      </c>
      <c r="B275" s="117" t="s">
        <v>4938</v>
      </c>
      <c r="C275" s="104" t="s">
        <v>4939</v>
      </c>
      <c r="D275" s="104" t="s">
        <v>4971</v>
      </c>
      <c r="E275" s="106" t="s">
        <v>867</v>
      </c>
      <c r="F275" s="107" t="s">
        <v>868</v>
      </c>
      <c r="G275" s="106"/>
      <c r="H275" s="106"/>
      <c r="I275" s="102">
        <v>1</v>
      </c>
      <c r="J275" s="109">
        <v>14.34</v>
      </c>
    </row>
    <row r="276" spans="1:10" x14ac:dyDescent="0.25">
      <c r="A276" s="102">
        <v>275</v>
      </c>
      <c r="B276" s="117" t="s">
        <v>4938</v>
      </c>
      <c r="C276" s="104" t="s">
        <v>4939</v>
      </c>
      <c r="D276" s="104" t="s">
        <v>4971</v>
      </c>
      <c r="E276" s="106" t="s">
        <v>203</v>
      </c>
      <c r="F276" s="107" t="s">
        <v>204</v>
      </c>
      <c r="G276" s="106"/>
      <c r="H276" s="106"/>
      <c r="I276" s="102" t="s">
        <v>4943</v>
      </c>
      <c r="J276" s="109">
        <v>11.34</v>
      </c>
    </row>
    <row r="277" spans="1:10" x14ac:dyDescent="0.25">
      <c r="A277" s="102">
        <v>276</v>
      </c>
      <c r="B277" s="117" t="s">
        <v>4938</v>
      </c>
      <c r="C277" s="104" t="s">
        <v>4939</v>
      </c>
      <c r="D277" s="104" t="s">
        <v>4971</v>
      </c>
      <c r="E277" s="106" t="s">
        <v>1254</v>
      </c>
      <c r="F277" s="107" t="s">
        <v>1255</v>
      </c>
      <c r="G277" s="106"/>
      <c r="H277" s="106"/>
      <c r="I277" s="102">
        <v>1</v>
      </c>
      <c r="J277" s="109">
        <v>7.45</v>
      </c>
    </row>
    <row r="278" spans="1:10" x14ac:dyDescent="0.25">
      <c r="A278" s="102">
        <v>277</v>
      </c>
      <c r="B278" s="117" t="s">
        <v>4938</v>
      </c>
      <c r="C278" s="104" t="s">
        <v>4939</v>
      </c>
      <c r="D278" s="104" t="s">
        <v>4971</v>
      </c>
      <c r="E278" s="106" t="s">
        <v>1264</v>
      </c>
      <c r="F278" s="107" t="s">
        <v>1265</v>
      </c>
      <c r="G278" s="106"/>
      <c r="H278" s="106"/>
      <c r="I278" s="102">
        <v>1</v>
      </c>
      <c r="J278" s="109">
        <v>8.9</v>
      </c>
    </row>
    <row r="279" spans="1:10" x14ac:dyDescent="0.25">
      <c r="A279" s="102">
        <v>278</v>
      </c>
      <c r="B279" s="117" t="s">
        <v>4938</v>
      </c>
      <c r="C279" s="104" t="s">
        <v>4939</v>
      </c>
      <c r="D279" s="104" t="s">
        <v>4971</v>
      </c>
      <c r="E279" s="106" t="s">
        <v>1272</v>
      </c>
      <c r="F279" s="107" t="s">
        <v>1273</v>
      </c>
      <c r="G279" s="106"/>
      <c r="H279" s="106"/>
      <c r="I279" s="102">
        <v>1</v>
      </c>
      <c r="J279" s="109">
        <v>12.75</v>
      </c>
    </row>
    <row r="280" spans="1:10" x14ac:dyDescent="0.25">
      <c r="A280" s="102">
        <v>279</v>
      </c>
      <c r="B280" s="117" t="s">
        <v>4938</v>
      </c>
      <c r="C280" s="104" t="s">
        <v>4939</v>
      </c>
      <c r="D280" s="104" t="s">
        <v>4971</v>
      </c>
      <c r="E280" s="106" t="s">
        <v>1284</v>
      </c>
      <c r="F280" s="107" t="s">
        <v>1285</v>
      </c>
      <c r="G280" s="106"/>
      <c r="H280" s="106"/>
      <c r="I280" s="102">
        <v>1</v>
      </c>
      <c r="J280" s="109">
        <v>32.28</v>
      </c>
    </row>
    <row r="281" spans="1:10" x14ac:dyDescent="0.25">
      <c r="A281" s="102">
        <v>280</v>
      </c>
      <c r="B281" s="117" t="s">
        <v>4938</v>
      </c>
      <c r="C281" s="104" t="s">
        <v>4939</v>
      </c>
      <c r="D281" s="104" t="s">
        <v>4971</v>
      </c>
      <c r="E281" s="106" t="s">
        <v>2413</v>
      </c>
      <c r="F281" s="107" t="s">
        <v>2414</v>
      </c>
      <c r="G281" s="106"/>
      <c r="H281" s="106"/>
      <c r="I281" s="102">
        <v>1</v>
      </c>
      <c r="J281" s="109">
        <v>11.879999999999999</v>
      </c>
    </row>
    <row r="282" spans="1:10" x14ac:dyDescent="0.25">
      <c r="A282" s="102">
        <v>281</v>
      </c>
      <c r="B282" s="117" t="s">
        <v>4938</v>
      </c>
      <c r="C282" s="104" t="s">
        <v>4939</v>
      </c>
      <c r="D282" s="104" t="s">
        <v>4971</v>
      </c>
      <c r="E282" s="106" t="s">
        <v>2459</v>
      </c>
      <c r="F282" s="107" t="s">
        <v>2460</v>
      </c>
      <c r="G282" s="106"/>
      <c r="H282" s="106"/>
      <c r="I282" s="102">
        <v>2</v>
      </c>
      <c r="J282" s="109">
        <v>11.879999999999999</v>
      </c>
    </row>
    <row r="283" spans="1:10" x14ac:dyDescent="0.25">
      <c r="A283" s="102">
        <v>282</v>
      </c>
      <c r="B283" s="117" t="s">
        <v>4938</v>
      </c>
      <c r="C283" s="104" t="s">
        <v>4939</v>
      </c>
      <c r="D283" s="104" t="s">
        <v>4971</v>
      </c>
      <c r="E283" s="106" t="s">
        <v>2503</v>
      </c>
      <c r="F283" s="107" t="s">
        <v>2504</v>
      </c>
      <c r="G283" s="106"/>
      <c r="H283" s="106"/>
      <c r="I283" s="102">
        <v>2</v>
      </c>
      <c r="J283" s="109">
        <v>11.879999999999999</v>
      </c>
    </row>
    <row r="284" spans="1:10" x14ac:dyDescent="0.25">
      <c r="A284" s="102">
        <v>283</v>
      </c>
      <c r="B284" s="117" t="s">
        <v>4938</v>
      </c>
      <c r="C284" s="104" t="s">
        <v>4939</v>
      </c>
      <c r="D284" s="104" t="s">
        <v>4971</v>
      </c>
      <c r="E284" s="106" t="s">
        <v>2525</v>
      </c>
      <c r="F284" s="107" t="s">
        <v>2526</v>
      </c>
      <c r="G284" s="106"/>
      <c r="H284" s="106"/>
      <c r="I284" s="102">
        <v>2</v>
      </c>
      <c r="J284" s="109">
        <v>11.879999999999999</v>
      </c>
    </row>
    <row r="285" spans="1:10" x14ac:dyDescent="0.25">
      <c r="A285" s="102">
        <v>284</v>
      </c>
      <c r="B285" s="117" t="s">
        <v>4938</v>
      </c>
      <c r="C285" s="104" t="s">
        <v>4939</v>
      </c>
      <c r="D285" s="104" t="s">
        <v>4971</v>
      </c>
      <c r="E285" s="106" t="s">
        <v>2467</v>
      </c>
      <c r="F285" s="107" t="s">
        <v>2468</v>
      </c>
      <c r="G285" s="106"/>
      <c r="H285" s="106"/>
      <c r="I285" s="102">
        <v>1</v>
      </c>
      <c r="J285" s="109">
        <v>5.9399999999999995</v>
      </c>
    </row>
    <row r="286" spans="1:10" x14ac:dyDescent="0.25">
      <c r="A286" s="102">
        <v>285</v>
      </c>
      <c r="B286" s="117" t="s">
        <v>4938</v>
      </c>
      <c r="C286" s="104" t="s">
        <v>4939</v>
      </c>
      <c r="D286" s="104" t="s">
        <v>4971</v>
      </c>
      <c r="E286" s="106" t="s">
        <v>2479</v>
      </c>
      <c r="F286" s="107" t="s">
        <v>2480</v>
      </c>
      <c r="G286" s="106"/>
      <c r="H286" s="106"/>
      <c r="I286" s="102">
        <v>2</v>
      </c>
      <c r="J286" s="109">
        <v>11.879999999999999</v>
      </c>
    </row>
    <row r="287" spans="1:10" x14ac:dyDescent="0.25">
      <c r="A287" s="102">
        <v>286</v>
      </c>
      <c r="B287" s="117" t="s">
        <v>4938</v>
      </c>
      <c r="C287" s="104" t="s">
        <v>4939</v>
      </c>
      <c r="D287" s="104" t="s">
        <v>4971</v>
      </c>
      <c r="E287" s="106" t="s">
        <v>2491</v>
      </c>
      <c r="F287" s="107" t="s">
        <v>2492</v>
      </c>
      <c r="G287" s="106"/>
      <c r="H287" s="106"/>
      <c r="I287" s="102">
        <v>1</v>
      </c>
      <c r="J287" s="109">
        <v>5.9399999999999995</v>
      </c>
    </row>
    <row r="288" spans="1:10" x14ac:dyDescent="0.25">
      <c r="A288" s="102">
        <v>287</v>
      </c>
      <c r="B288" s="117" t="s">
        <v>4938</v>
      </c>
      <c r="C288" s="104" t="s">
        <v>4939</v>
      </c>
      <c r="D288" s="104" t="s">
        <v>4971</v>
      </c>
      <c r="E288" s="106" t="s">
        <v>2517</v>
      </c>
      <c r="F288" s="107" t="s">
        <v>2518</v>
      </c>
      <c r="G288" s="106"/>
      <c r="H288" s="106"/>
      <c r="I288" s="102">
        <v>2</v>
      </c>
      <c r="J288" s="109">
        <v>11.879999999999999</v>
      </c>
    </row>
    <row r="289" spans="1:10" x14ac:dyDescent="0.25">
      <c r="A289" s="102">
        <v>288</v>
      </c>
      <c r="B289" s="117" t="s">
        <v>4938</v>
      </c>
      <c r="C289" s="104" t="s">
        <v>4939</v>
      </c>
      <c r="D289" s="104" t="s">
        <v>4971</v>
      </c>
      <c r="E289" s="106" t="s">
        <v>2535</v>
      </c>
      <c r="F289" s="107" t="s">
        <v>2536</v>
      </c>
      <c r="G289" s="106"/>
      <c r="H289" s="106"/>
      <c r="I289" s="102">
        <v>2</v>
      </c>
      <c r="J289" s="109">
        <v>11.879999999999999</v>
      </c>
    </row>
    <row r="290" spans="1:10" x14ac:dyDescent="0.25">
      <c r="A290" s="102">
        <v>289</v>
      </c>
      <c r="B290" s="117" t="s">
        <v>4938</v>
      </c>
      <c r="C290" s="104" t="s">
        <v>4939</v>
      </c>
      <c r="D290" s="104" t="s">
        <v>4971</v>
      </c>
      <c r="E290" s="106" t="s">
        <v>2541</v>
      </c>
      <c r="F290" s="107" t="s">
        <v>2542</v>
      </c>
      <c r="G290" s="106"/>
      <c r="H290" s="106"/>
      <c r="I290" s="102">
        <v>3</v>
      </c>
      <c r="J290" s="109">
        <v>17.82</v>
      </c>
    </row>
    <row r="291" spans="1:10" x14ac:dyDescent="0.25">
      <c r="A291" s="102">
        <v>290</v>
      </c>
      <c r="B291" s="117" t="s">
        <v>4938</v>
      </c>
      <c r="C291" s="104" t="s">
        <v>4939</v>
      </c>
      <c r="D291" s="104" t="s">
        <v>4971</v>
      </c>
      <c r="E291" s="106" t="s">
        <v>2551</v>
      </c>
      <c r="F291" s="107" t="s">
        <v>2552</v>
      </c>
      <c r="G291" s="106"/>
      <c r="H291" s="106"/>
      <c r="I291" s="102">
        <v>2</v>
      </c>
      <c r="J291" s="109">
        <v>11.879999999999999</v>
      </c>
    </row>
    <row r="292" spans="1:10" x14ac:dyDescent="0.25">
      <c r="A292" s="102">
        <v>291</v>
      </c>
      <c r="B292" s="117" t="s">
        <v>4938</v>
      </c>
      <c r="C292" s="104" t="s">
        <v>4939</v>
      </c>
      <c r="D292" s="104" t="s">
        <v>4971</v>
      </c>
      <c r="E292" s="106" t="s">
        <v>2555</v>
      </c>
      <c r="F292" s="107" t="s">
        <v>2556</v>
      </c>
      <c r="G292" s="106"/>
      <c r="H292" s="106"/>
      <c r="I292" s="102">
        <v>4</v>
      </c>
      <c r="J292" s="109">
        <v>23.759999999999998</v>
      </c>
    </row>
    <row r="293" spans="1:10" x14ac:dyDescent="0.25">
      <c r="A293" s="102">
        <v>292</v>
      </c>
      <c r="B293" s="117" t="s">
        <v>4938</v>
      </c>
      <c r="C293" s="104" t="s">
        <v>4939</v>
      </c>
      <c r="D293" s="104" t="s">
        <v>4971</v>
      </c>
      <c r="E293" s="106" t="s">
        <v>2801</v>
      </c>
      <c r="F293" s="107" t="s">
        <v>2802</v>
      </c>
      <c r="G293" s="106"/>
      <c r="H293" s="106"/>
      <c r="I293" s="102">
        <v>1</v>
      </c>
      <c r="J293" s="109">
        <v>6.5400000000000009</v>
      </c>
    </row>
    <row r="294" spans="1:10" x14ac:dyDescent="0.25">
      <c r="A294" s="102">
        <v>293</v>
      </c>
      <c r="B294" s="117" t="s">
        <v>4938</v>
      </c>
      <c r="C294" s="104" t="s">
        <v>4939</v>
      </c>
      <c r="D294" s="104" t="s">
        <v>4971</v>
      </c>
      <c r="E294" s="106" t="s">
        <v>2833</v>
      </c>
      <c r="F294" s="107" t="s">
        <v>2834</v>
      </c>
      <c r="G294" s="106"/>
      <c r="H294" s="106"/>
      <c r="I294" s="102">
        <v>10</v>
      </c>
      <c r="J294" s="109">
        <v>163.20000000000002</v>
      </c>
    </row>
    <row r="295" spans="1:10" x14ac:dyDescent="0.25">
      <c r="A295" s="102">
        <v>294</v>
      </c>
      <c r="B295" s="117" t="s">
        <v>4938</v>
      </c>
      <c r="C295" s="104" t="s">
        <v>4939</v>
      </c>
      <c r="D295" s="104" t="s">
        <v>4971</v>
      </c>
      <c r="E295" s="106" t="s">
        <v>3375</v>
      </c>
      <c r="F295" s="107" t="s">
        <v>3376</v>
      </c>
      <c r="G295" s="106"/>
      <c r="H295" s="106"/>
      <c r="I295" s="102" t="s">
        <v>4957</v>
      </c>
      <c r="J295" s="109">
        <v>5.9399999999999995</v>
      </c>
    </row>
    <row r="296" spans="1:10" x14ac:dyDescent="0.25">
      <c r="A296" s="102">
        <v>295</v>
      </c>
      <c r="B296" s="117" t="s">
        <v>4938</v>
      </c>
      <c r="C296" s="104" t="s">
        <v>4939</v>
      </c>
      <c r="D296" s="104" t="s">
        <v>4971</v>
      </c>
      <c r="E296" s="106" t="s">
        <v>3509</v>
      </c>
      <c r="F296" s="107" t="s">
        <v>3510</v>
      </c>
      <c r="G296" s="106"/>
      <c r="H296" s="106"/>
      <c r="I296" s="102">
        <v>1</v>
      </c>
      <c r="J296" s="109">
        <v>33.36</v>
      </c>
    </row>
    <row r="297" spans="1:10" x14ac:dyDescent="0.25">
      <c r="A297" s="102">
        <v>296</v>
      </c>
      <c r="B297" s="117" t="s">
        <v>4938</v>
      </c>
      <c r="C297" s="104" t="s">
        <v>4939</v>
      </c>
      <c r="D297" s="104" t="s">
        <v>4971</v>
      </c>
      <c r="E297" s="106" t="s">
        <v>3517</v>
      </c>
      <c r="F297" s="107" t="s">
        <v>4973</v>
      </c>
      <c r="G297" s="106"/>
      <c r="H297" s="106"/>
      <c r="I297" s="102">
        <v>1</v>
      </c>
      <c r="J297" s="109">
        <v>22.68</v>
      </c>
    </row>
    <row r="298" spans="1:10" x14ac:dyDescent="0.25">
      <c r="A298" s="102">
        <v>297</v>
      </c>
      <c r="B298" s="117" t="s">
        <v>4938</v>
      </c>
      <c r="C298" s="104" t="s">
        <v>4939</v>
      </c>
      <c r="D298" s="104" t="s">
        <v>4971</v>
      </c>
      <c r="E298" s="106" t="s">
        <v>4043</v>
      </c>
      <c r="F298" s="107" t="s">
        <v>4044</v>
      </c>
      <c r="G298" s="106"/>
      <c r="H298" s="106"/>
      <c r="I298" s="102">
        <v>1</v>
      </c>
      <c r="J298" s="109">
        <v>35.94</v>
      </c>
    </row>
    <row r="299" spans="1:10" x14ac:dyDescent="0.25">
      <c r="A299" s="102">
        <v>298</v>
      </c>
      <c r="B299" s="117" t="s">
        <v>4938</v>
      </c>
      <c r="C299" s="104" t="s">
        <v>4939</v>
      </c>
      <c r="D299" s="104" t="s">
        <v>4971</v>
      </c>
      <c r="E299" s="106" t="s">
        <v>87</v>
      </c>
      <c r="F299" s="107" t="s">
        <v>88</v>
      </c>
      <c r="G299" s="106"/>
      <c r="H299" s="106"/>
      <c r="I299" s="102" t="s">
        <v>4944</v>
      </c>
      <c r="J299" s="109">
        <v>17.450000000000003</v>
      </c>
    </row>
    <row r="300" spans="1:10" x14ac:dyDescent="0.25">
      <c r="A300" s="102">
        <v>299</v>
      </c>
      <c r="B300" s="117" t="s">
        <v>4938</v>
      </c>
      <c r="C300" s="104" t="s">
        <v>4939</v>
      </c>
      <c r="D300" s="104" t="s">
        <v>4971</v>
      </c>
      <c r="E300" s="106" t="s">
        <v>3903</v>
      </c>
      <c r="F300" s="107" t="s">
        <v>3904</v>
      </c>
      <c r="G300" s="106"/>
      <c r="H300" s="106"/>
      <c r="I300" s="102">
        <v>1</v>
      </c>
      <c r="J300" s="109">
        <v>9.75</v>
      </c>
    </row>
    <row r="301" spans="1:10" x14ac:dyDescent="0.25">
      <c r="A301" s="102">
        <v>300</v>
      </c>
      <c r="B301" s="117" t="s">
        <v>4938</v>
      </c>
      <c r="C301" s="104" t="s">
        <v>4939</v>
      </c>
      <c r="D301" s="104" t="s">
        <v>4971</v>
      </c>
      <c r="E301" s="106" t="s">
        <v>3905</v>
      </c>
      <c r="F301" s="107" t="s">
        <v>3906</v>
      </c>
      <c r="G301" s="106"/>
      <c r="H301" s="106"/>
      <c r="I301" s="102">
        <v>1</v>
      </c>
      <c r="J301" s="109">
        <v>13.899999999999999</v>
      </c>
    </row>
    <row r="302" spans="1:10" x14ac:dyDescent="0.25">
      <c r="A302" s="102">
        <v>301</v>
      </c>
      <c r="B302" s="117" t="s">
        <v>4938</v>
      </c>
      <c r="C302" s="104" t="s">
        <v>4939</v>
      </c>
      <c r="D302" s="104" t="s">
        <v>4971</v>
      </c>
      <c r="E302" s="106" t="s">
        <v>3957</v>
      </c>
      <c r="F302" s="107" t="s">
        <v>3958</v>
      </c>
      <c r="G302" s="106"/>
      <c r="H302" s="106"/>
      <c r="I302" s="102">
        <v>1</v>
      </c>
      <c r="J302" s="109">
        <v>13.5</v>
      </c>
    </row>
    <row r="303" spans="1:10" x14ac:dyDescent="0.25">
      <c r="A303" s="102">
        <v>302</v>
      </c>
      <c r="B303" s="117" t="s">
        <v>4938</v>
      </c>
      <c r="C303" s="104" t="s">
        <v>4939</v>
      </c>
      <c r="D303" s="104" t="s">
        <v>4971</v>
      </c>
      <c r="E303" s="106" t="s">
        <v>3969</v>
      </c>
      <c r="F303" s="107" t="s">
        <v>3970</v>
      </c>
      <c r="G303" s="106"/>
      <c r="H303" s="106"/>
      <c r="I303" s="102">
        <v>1</v>
      </c>
      <c r="J303" s="109">
        <v>17.899999999999999</v>
      </c>
    </row>
    <row r="304" spans="1:10" x14ac:dyDescent="0.25">
      <c r="A304" s="102">
        <v>303</v>
      </c>
      <c r="B304" s="117" t="s">
        <v>4938</v>
      </c>
      <c r="C304" s="104" t="s">
        <v>4939</v>
      </c>
      <c r="D304" s="104" t="s">
        <v>4971</v>
      </c>
      <c r="E304" s="106" t="s">
        <v>3573</v>
      </c>
      <c r="F304" s="107" t="s">
        <v>3574</v>
      </c>
      <c r="G304" s="106"/>
      <c r="H304" s="106"/>
      <c r="I304" s="102">
        <v>1</v>
      </c>
      <c r="J304" s="109">
        <v>13</v>
      </c>
    </row>
    <row r="305" spans="1:10" x14ac:dyDescent="0.25">
      <c r="A305" s="102">
        <v>304</v>
      </c>
      <c r="B305" s="117" t="s">
        <v>4938</v>
      </c>
      <c r="C305" s="104" t="s">
        <v>4939</v>
      </c>
      <c r="D305" s="104" t="s">
        <v>4971</v>
      </c>
      <c r="E305" s="106" t="s">
        <v>3577</v>
      </c>
      <c r="F305" s="107" t="s">
        <v>3578</v>
      </c>
      <c r="G305" s="106"/>
      <c r="H305" s="106"/>
      <c r="I305" s="102">
        <v>1</v>
      </c>
      <c r="J305" s="109">
        <v>22.9</v>
      </c>
    </row>
    <row r="306" spans="1:10" x14ac:dyDescent="0.25">
      <c r="A306" s="102">
        <v>305</v>
      </c>
      <c r="B306" s="117" t="s">
        <v>4938</v>
      </c>
      <c r="C306" s="104" t="s">
        <v>4939</v>
      </c>
      <c r="D306" s="104" t="s">
        <v>4971</v>
      </c>
      <c r="E306" s="106" t="s">
        <v>3651</v>
      </c>
      <c r="F306" s="107" t="s">
        <v>3652</v>
      </c>
      <c r="G306" s="106"/>
      <c r="H306" s="106"/>
      <c r="I306" s="102">
        <v>1</v>
      </c>
      <c r="J306" s="109">
        <v>17.899999999999999</v>
      </c>
    </row>
    <row r="307" spans="1:10" x14ac:dyDescent="0.25">
      <c r="A307" s="102">
        <v>306</v>
      </c>
      <c r="B307" s="117" t="s">
        <v>4938</v>
      </c>
      <c r="C307" s="104" t="s">
        <v>4939</v>
      </c>
      <c r="D307" s="104" t="s">
        <v>4971</v>
      </c>
      <c r="E307" s="106" t="s">
        <v>3745</v>
      </c>
      <c r="F307" s="107" t="s">
        <v>3746</v>
      </c>
      <c r="G307" s="106"/>
      <c r="H307" s="106"/>
      <c r="I307" s="102">
        <v>1</v>
      </c>
      <c r="J307" s="109">
        <v>9.8000000000000007</v>
      </c>
    </row>
    <row r="308" spans="1:10" x14ac:dyDescent="0.25">
      <c r="A308" s="102">
        <v>307</v>
      </c>
      <c r="B308" s="117" t="s">
        <v>4938</v>
      </c>
      <c r="C308" s="104" t="s">
        <v>4939</v>
      </c>
      <c r="D308" s="104" t="s">
        <v>4971</v>
      </c>
      <c r="E308" s="106" t="s">
        <v>135</v>
      </c>
      <c r="F308" s="107" t="s">
        <v>136</v>
      </c>
      <c r="G308" s="106"/>
      <c r="H308" s="106"/>
      <c r="I308" s="102">
        <v>1</v>
      </c>
      <c r="J308" s="109">
        <v>15.899999999999999</v>
      </c>
    </row>
    <row r="309" spans="1:10" x14ac:dyDescent="0.25">
      <c r="A309" s="102">
        <v>308</v>
      </c>
      <c r="B309" s="117" t="s">
        <v>4938</v>
      </c>
      <c r="C309" s="104" t="s">
        <v>4939</v>
      </c>
      <c r="D309" s="104" t="s">
        <v>4971</v>
      </c>
      <c r="E309" s="106" t="s">
        <v>4569</v>
      </c>
      <c r="F309" s="107" t="s">
        <v>4813</v>
      </c>
      <c r="G309" s="106"/>
      <c r="H309" s="106"/>
      <c r="I309" s="102" t="s">
        <v>4974</v>
      </c>
      <c r="J309" s="109">
        <v>14.76</v>
      </c>
    </row>
    <row r="310" spans="1:10" x14ac:dyDescent="0.25">
      <c r="A310" s="102">
        <v>309</v>
      </c>
      <c r="B310" s="117" t="s">
        <v>4938</v>
      </c>
      <c r="C310" s="104" t="s">
        <v>4939</v>
      </c>
      <c r="D310" s="104" t="s">
        <v>4971</v>
      </c>
      <c r="E310" s="106" t="s">
        <v>4513</v>
      </c>
      <c r="F310" s="107" t="s">
        <v>4514</v>
      </c>
      <c r="G310" s="106"/>
      <c r="H310" s="106"/>
      <c r="I310" s="102">
        <v>1</v>
      </c>
      <c r="J310" s="109">
        <v>17.52</v>
      </c>
    </row>
    <row r="311" spans="1:10" x14ac:dyDescent="0.25">
      <c r="A311" s="102">
        <v>310</v>
      </c>
      <c r="B311" s="117" t="s">
        <v>4938</v>
      </c>
      <c r="C311" s="104" t="s">
        <v>4939</v>
      </c>
      <c r="D311" s="104" t="s">
        <v>4940</v>
      </c>
      <c r="E311" s="106" t="s">
        <v>473</v>
      </c>
      <c r="F311" s="107" t="s">
        <v>474</v>
      </c>
      <c r="G311" s="106"/>
      <c r="H311" s="106"/>
      <c r="I311" s="102">
        <v>1</v>
      </c>
      <c r="J311" s="109">
        <v>13.799999999999999</v>
      </c>
    </row>
    <row r="312" spans="1:10" x14ac:dyDescent="0.25">
      <c r="A312" s="102">
        <v>311</v>
      </c>
      <c r="B312" s="117" t="s">
        <v>4938</v>
      </c>
      <c r="C312" s="104" t="s">
        <v>4939</v>
      </c>
      <c r="D312" s="104" t="s">
        <v>4940</v>
      </c>
      <c r="E312" s="106" t="s">
        <v>569</v>
      </c>
      <c r="F312" s="107" t="s">
        <v>570</v>
      </c>
      <c r="G312" s="106"/>
      <c r="H312" s="106"/>
      <c r="I312" s="102">
        <v>4</v>
      </c>
      <c r="J312" s="109">
        <v>23.759999999999998</v>
      </c>
    </row>
    <row r="313" spans="1:10" x14ac:dyDescent="0.25">
      <c r="A313" s="102">
        <v>312</v>
      </c>
      <c r="B313" s="117" t="s">
        <v>4938</v>
      </c>
      <c r="C313" s="104" t="s">
        <v>4939</v>
      </c>
      <c r="D313" s="104" t="s">
        <v>4940</v>
      </c>
      <c r="E313" s="106" t="s">
        <v>1142</v>
      </c>
      <c r="F313" s="107" t="s">
        <v>1143</v>
      </c>
      <c r="G313" s="106"/>
      <c r="H313" s="106"/>
      <c r="I313" s="102">
        <v>2</v>
      </c>
      <c r="J313" s="109">
        <v>17.8</v>
      </c>
    </row>
    <row r="314" spans="1:10" x14ac:dyDescent="0.25">
      <c r="A314" s="102">
        <v>313</v>
      </c>
      <c r="B314" s="117" t="s">
        <v>4938</v>
      </c>
      <c r="C314" s="104" t="s">
        <v>4939</v>
      </c>
      <c r="D314" s="104" t="s">
        <v>4940</v>
      </c>
      <c r="E314" s="106" t="s">
        <v>1236</v>
      </c>
      <c r="F314" s="107" t="s">
        <v>1237</v>
      </c>
      <c r="G314" s="106"/>
      <c r="H314" s="106"/>
      <c r="I314" s="102">
        <v>1</v>
      </c>
      <c r="J314" s="109">
        <v>19.350000000000001</v>
      </c>
    </row>
    <row r="315" spans="1:10" x14ac:dyDescent="0.25">
      <c r="A315" s="102">
        <v>314</v>
      </c>
      <c r="B315" s="117" t="s">
        <v>4938</v>
      </c>
      <c r="C315" s="104" t="s">
        <v>4939</v>
      </c>
      <c r="D315" s="104" t="s">
        <v>4940</v>
      </c>
      <c r="E315" s="106" t="s">
        <v>1252</v>
      </c>
      <c r="F315" s="107" t="s">
        <v>1253</v>
      </c>
      <c r="G315" s="106"/>
      <c r="H315" s="106"/>
      <c r="I315" s="102">
        <v>1</v>
      </c>
      <c r="J315" s="109">
        <v>7.9</v>
      </c>
    </row>
    <row r="316" spans="1:10" x14ac:dyDescent="0.25">
      <c r="A316" s="102">
        <v>315</v>
      </c>
      <c r="B316" s="117" t="s">
        <v>4938</v>
      </c>
      <c r="C316" s="104" t="s">
        <v>4939</v>
      </c>
      <c r="D316" s="104" t="s">
        <v>4940</v>
      </c>
      <c r="E316" s="106" t="s">
        <v>2375</v>
      </c>
      <c r="F316" s="107" t="s">
        <v>2376</v>
      </c>
      <c r="G316" s="106"/>
      <c r="H316" s="106"/>
      <c r="I316" s="102">
        <v>1</v>
      </c>
      <c r="J316" s="109">
        <v>26.28</v>
      </c>
    </row>
    <row r="317" spans="1:10" x14ac:dyDescent="0.25">
      <c r="A317" s="102">
        <v>316</v>
      </c>
      <c r="B317" s="117" t="s">
        <v>4938</v>
      </c>
      <c r="C317" s="104" t="s">
        <v>4939</v>
      </c>
      <c r="D317" s="104" t="s">
        <v>4940</v>
      </c>
      <c r="E317" s="106" t="s">
        <v>2599</v>
      </c>
      <c r="F317" s="107" t="s">
        <v>2600</v>
      </c>
      <c r="G317" s="106"/>
      <c r="H317" s="106"/>
      <c r="I317" s="102">
        <v>2</v>
      </c>
      <c r="J317" s="109">
        <v>11.799999999999999</v>
      </c>
    </row>
    <row r="318" spans="1:10" x14ac:dyDescent="0.25">
      <c r="A318" s="102">
        <v>317</v>
      </c>
      <c r="B318" s="117" t="s">
        <v>4938</v>
      </c>
      <c r="C318" s="104" t="s">
        <v>4939</v>
      </c>
      <c r="D318" s="104" t="s">
        <v>4940</v>
      </c>
      <c r="E318" s="106" t="s">
        <v>293</v>
      </c>
      <c r="F318" s="107" t="s">
        <v>294</v>
      </c>
      <c r="G318" s="106"/>
      <c r="H318" s="106"/>
      <c r="I318" s="102">
        <v>1</v>
      </c>
      <c r="J318" s="109">
        <v>39.900000000000006</v>
      </c>
    </row>
    <row r="319" spans="1:10" x14ac:dyDescent="0.25">
      <c r="A319" s="102">
        <v>318</v>
      </c>
      <c r="B319" s="117" t="s">
        <v>4938</v>
      </c>
      <c r="C319" s="104" t="s">
        <v>4939</v>
      </c>
      <c r="D319" s="104" t="s">
        <v>4940</v>
      </c>
      <c r="E319" s="106" t="s">
        <v>3945</v>
      </c>
      <c r="F319" s="107" t="s">
        <v>3946</v>
      </c>
      <c r="G319" s="106"/>
      <c r="H319" s="106"/>
      <c r="I319" s="102">
        <v>1</v>
      </c>
      <c r="J319" s="109">
        <v>19.8</v>
      </c>
    </row>
    <row r="320" spans="1:10" x14ac:dyDescent="0.25">
      <c r="A320" s="102">
        <v>319</v>
      </c>
      <c r="B320" s="117" t="s">
        <v>4938</v>
      </c>
      <c r="C320" s="104" t="s">
        <v>4939</v>
      </c>
      <c r="D320" s="104" t="s">
        <v>4940</v>
      </c>
      <c r="E320" s="106" t="s">
        <v>3907</v>
      </c>
      <c r="F320" s="107" t="s">
        <v>3908</v>
      </c>
      <c r="G320" s="106"/>
      <c r="H320" s="106"/>
      <c r="I320" s="102">
        <v>2</v>
      </c>
      <c r="J320" s="109">
        <v>19.600000000000001</v>
      </c>
    </row>
    <row r="321" spans="1:10" x14ac:dyDescent="0.25">
      <c r="A321" s="102">
        <v>320</v>
      </c>
      <c r="B321" s="117" t="s">
        <v>4938</v>
      </c>
      <c r="C321" s="104" t="s">
        <v>4939</v>
      </c>
      <c r="D321" s="104" t="s">
        <v>4940</v>
      </c>
      <c r="E321" s="106" t="s">
        <v>3911</v>
      </c>
      <c r="F321" s="107" t="s">
        <v>3912</v>
      </c>
      <c r="G321" s="106"/>
      <c r="H321" s="106"/>
      <c r="I321" s="102">
        <v>1</v>
      </c>
      <c r="J321" s="109">
        <v>17.899999999999999</v>
      </c>
    </row>
    <row r="322" spans="1:10" x14ac:dyDescent="0.25">
      <c r="A322" s="102">
        <v>321</v>
      </c>
      <c r="B322" s="117" t="s">
        <v>4938</v>
      </c>
      <c r="C322" s="104" t="s">
        <v>4939</v>
      </c>
      <c r="D322" s="104" t="s">
        <v>4940</v>
      </c>
      <c r="E322" s="106" t="s">
        <v>3551</v>
      </c>
      <c r="F322" s="107" t="s">
        <v>3552</v>
      </c>
      <c r="G322" s="106"/>
      <c r="H322" s="106"/>
      <c r="I322" s="102">
        <v>1</v>
      </c>
      <c r="J322" s="109">
        <v>8.6</v>
      </c>
    </row>
    <row r="323" spans="1:10" x14ac:dyDescent="0.25">
      <c r="A323" s="102">
        <v>322</v>
      </c>
      <c r="B323" s="117" t="s">
        <v>4938</v>
      </c>
      <c r="C323" s="104" t="s">
        <v>4939</v>
      </c>
      <c r="D323" s="104" t="s">
        <v>4940</v>
      </c>
      <c r="E323" s="106" t="s">
        <v>3565</v>
      </c>
      <c r="F323" s="107" t="s">
        <v>3566</v>
      </c>
      <c r="G323" s="106"/>
      <c r="H323" s="106"/>
      <c r="I323" s="102">
        <v>1</v>
      </c>
      <c r="J323" s="109">
        <v>13.799999999999999</v>
      </c>
    </row>
    <row r="324" spans="1:10" x14ac:dyDescent="0.25">
      <c r="A324" s="102">
        <v>323</v>
      </c>
      <c r="B324" s="117" t="s">
        <v>4938</v>
      </c>
      <c r="C324" s="104" t="s">
        <v>4939</v>
      </c>
      <c r="D324" s="104" t="s">
        <v>4940</v>
      </c>
      <c r="E324" s="106" t="s">
        <v>3573</v>
      </c>
      <c r="F324" s="107" t="s">
        <v>3574</v>
      </c>
      <c r="G324" s="106"/>
      <c r="H324" s="106"/>
      <c r="I324" s="102">
        <v>1</v>
      </c>
      <c r="J324" s="109">
        <v>13</v>
      </c>
    </row>
    <row r="325" spans="1:10" x14ac:dyDescent="0.25">
      <c r="A325" s="102">
        <v>324</v>
      </c>
      <c r="B325" s="117" t="s">
        <v>4938</v>
      </c>
      <c r="C325" s="104" t="s">
        <v>4939</v>
      </c>
      <c r="D325" s="104" t="s">
        <v>4940</v>
      </c>
      <c r="E325" s="106" t="s">
        <v>3677</v>
      </c>
      <c r="F325" s="107" t="s">
        <v>3678</v>
      </c>
      <c r="G325" s="106"/>
      <c r="H325" s="106"/>
      <c r="I325" s="102">
        <v>1</v>
      </c>
      <c r="J325" s="109">
        <v>9.8000000000000007</v>
      </c>
    </row>
    <row r="326" spans="1:10" x14ac:dyDescent="0.25">
      <c r="A326" s="102">
        <v>325</v>
      </c>
      <c r="B326" s="117" t="s">
        <v>4938</v>
      </c>
      <c r="C326" s="104" t="s">
        <v>4939</v>
      </c>
      <c r="D326" s="104" t="s">
        <v>4940</v>
      </c>
      <c r="E326" s="106" t="s">
        <v>3691</v>
      </c>
      <c r="F326" s="107" t="s">
        <v>3692</v>
      </c>
      <c r="G326" s="106"/>
      <c r="H326" s="106"/>
      <c r="I326" s="102">
        <v>1</v>
      </c>
      <c r="J326" s="109">
        <v>15.8</v>
      </c>
    </row>
    <row r="327" spans="1:10" x14ac:dyDescent="0.25">
      <c r="A327" s="102">
        <v>326</v>
      </c>
      <c r="B327" s="117" t="s">
        <v>4938</v>
      </c>
      <c r="C327" s="104" t="s">
        <v>4939</v>
      </c>
      <c r="D327" s="104" t="s">
        <v>4940</v>
      </c>
      <c r="E327" s="106" t="s">
        <v>4503</v>
      </c>
      <c r="F327" s="107" t="s">
        <v>4504</v>
      </c>
      <c r="G327" s="106"/>
      <c r="H327" s="106"/>
      <c r="I327" s="102">
        <v>1</v>
      </c>
      <c r="J327" s="109">
        <v>19.8</v>
      </c>
    </row>
    <row r="328" spans="1:10" x14ac:dyDescent="0.25">
      <c r="A328" s="102">
        <v>327</v>
      </c>
      <c r="B328" s="117" t="s">
        <v>4938</v>
      </c>
      <c r="C328" s="104" t="s">
        <v>4939</v>
      </c>
      <c r="D328" s="104" t="s">
        <v>4940</v>
      </c>
      <c r="E328" s="106" t="s">
        <v>4389</v>
      </c>
      <c r="F328" s="107" t="s">
        <v>4390</v>
      </c>
      <c r="G328" s="106"/>
      <c r="H328" s="106"/>
      <c r="I328" s="102">
        <v>1</v>
      </c>
      <c r="J328" s="109">
        <v>20.849999999999998</v>
      </c>
    </row>
    <row r="329" spans="1:10" x14ac:dyDescent="0.25">
      <c r="A329" s="102">
        <v>328</v>
      </c>
      <c r="B329" s="117" t="s">
        <v>4938</v>
      </c>
      <c r="C329" s="104" t="s">
        <v>4939</v>
      </c>
      <c r="D329" s="104" t="s">
        <v>4940</v>
      </c>
      <c r="E329" s="106" t="s">
        <v>4455</v>
      </c>
      <c r="F329" s="107" t="s">
        <v>4456</v>
      </c>
      <c r="G329" s="106"/>
      <c r="H329" s="106"/>
      <c r="I329" s="102">
        <v>1</v>
      </c>
      <c r="J329" s="109">
        <v>18.32</v>
      </c>
    </row>
    <row r="330" spans="1:10" x14ac:dyDescent="0.25">
      <c r="A330" s="102">
        <v>329</v>
      </c>
      <c r="B330" s="117" t="s">
        <v>4938</v>
      </c>
      <c r="C330" s="104" t="s">
        <v>4939</v>
      </c>
      <c r="D330" s="104" t="s">
        <v>4940</v>
      </c>
      <c r="E330" s="106" t="s">
        <v>4221</v>
      </c>
      <c r="F330" s="107" t="s">
        <v>4222</v>
      </c>
      <c r="G330" s="106"/>
      <c r="H330" s="106"/>
      <c r="I330" s="102">
        <v>1</v>
      </c>
      <c r="J330" s="109">
        <v>14.32</v>
      </c>
    </row>
    <row r="331" spans="1:10" x14ac:dyDescent="0.25">
      <c r="A331" s="102">
        <v>330</v>
      </c>
      <c r="B331" s="117" t="s">
        <v>4938</v>
      </c>
      <c r="C331" s="104" t="s">
        <v>4939</v>
      </c>
      <c r="D331" s="104" t="s">
        <v>4975</v>
      </c>
      <c r="E331" s="106" t="s">
        <v>565</v>
      </c>
      <c r="F331" s="107" t="s">
        <v>566</v>
      </c>
      <c r="G331" s="106"/>
      <c r="H331" s="106"/>
      <c r="I331" s="102">
        <v>1</v>
      </c>
      <c r="J331" s="109">
        <v>9.5400000000000009</v>
      </c>
    </row>
    <row r="332" spans="1:10" x14ac:dyDescent="0.25">
      <c r="A332" s="102">
        <v>331</v>
      </c>
      <c r="B332" s="117" t="s">
        <v>4938</v>
      </c>
      <c r="C332" s="104" t="s">
        <v>4939</v>
      </c>
      <c r="D332" s="104" t="s">
        <v>4975</v>
      </c>
      <c r="E332" s="106" t="s">
        <v>569</v>
      </c>
      <c r="F332" s="107" t="s">
        <v>570</v>
      </c>
      <c r="G332" s="106"/>
      <c r="H332" s="106"/>
      <c r="I332" s="102">
        <v>2</v>
      </c>
      <c r="J332" s="109">
        <v>11.879999999999999</v>
      </c>
    </row>
    <row r="333" spans="1:10" x14ac:dyDescent="0.25">
      <c r="A333" s="102">
        <v>332</v>
      </c>
      <c r="B333" s="117" t="s">
        <v>4938</v>
      </c>
      <c r="C333" s="104" t="s">
        <v>4939</v>
      </c>
      <c r="D333" s="104" t="s">
        <v>4975</v>
      </c>
      <c r="E333" s="106" t="s">
        <v>987</v>
      </c>
      <c r="F333" s="107" t="s">
        <v>988</v>
      </c>
      <c r="G333" s="106"/>
      <c r="H333" s="106"/>
      <c r="I333" s="102">
        <v>2</v>
      </c>
      <c r="J333" s="109">
        <v>9.98</v>
      </c>
    </row>
    <row r="334" spans="1:10" x14ac:dyDescent="0.25">
      <c r="A334" s="102">
        <v>333</v>
      </c>
      <c r="B334" s="117" t="s">
        <v>4938</v>
      </c>
      <c r="C334" s="104" t="s">
        <v>4939</v>
      </c>
      <c r="D334" s="104" t="s">
        <v>4975</v>
      </c>
      <c r="E334" s="106" t="s">
        <v>995</v>
      </c>
      <c r="F334" s="107" t="s">
        <v>996</v>
      </c>
      <c r="G334" s="106"/>
      <c r="H334" s="106"/>
      <c r="I334" s="102">
        <v>2</v>
      </c>
      <c r="J334" s="109">
        <v>20.399999999999999</v>
      </c>
    </row>
    <row r="335" spans="1:10" x14ac:dyDescent="0.25">
      <c r="A335" s="102">
        <v>334</v>
      </c>
      <c r="B335" s="117" t="s">
        <v>4938</v>
      </c>
      <c r="C335" s="104" t="s">
        <v>4939</v>
      </c>
      <c r="D335" s="104" t="s">
        <v>4975</v>
      </c>
      <c r="E335" s="106" t="s">
        <v>1272</v>
      </c>
      <c r="F335" s="107" t="s">
        <v>1273</v>
      </c>
      <c r="G335" s="106"/>
      <c r="H335" s="106"/>
      <c r="I335" s="102">
        <v>1</v>
      </c>
      <c r="J335" s="109">
        <v>12.75</v>
      </c>
    </row>
    <row r="336" spans="1:10" x14ac:dyDescent="0.25">
      <c r="A336" s="102">
        <v>335</v>
      </c>
      <c r="B336" s="117" t="s">
        <v>4938</v>
      </c>
      <c r="C336" s="104" t="s">
        <v>4939</v>
      </c>
      <c r="D336" s="104" t="s">
        <v>4975</v>
      </c>
      <c r="E336" s="106" t="s">
        <v>2503</v>
      </c>
      <c r="F336" s="107" t="s">
        <v>2504</v>
      </c>
      <c r="G336" s="106"/>
      <c r="H336" s="106"/>
      <c r="I336" s="102">
        <v>1</v>
      </c>
      <c r="J336" s="109">
        <v>5.9399999999999995</v>
      </c>
    </row>
    <row r="337" spans="1:10" x14ac:dyDescent="0.25">
      <c r="A337" s="102">
        <v>336</v>
      </c>
      <c r="B337" s="117" t="s">
        <v>4938</v>
      </c>
      <c r="C337" s="104" t="s">
        <v>4939</v>
      </c>
      <c r="D337" s="104" t="s">
        <v>4975</v>
      </c>
      <c r="E337" s="106" t="s">
        <v>2465</v>
      </c>
      <c r="F337" s="107" t="s">
        <v>2466</v>
      </c>
      <c r="G337" s="106"/>
      <c r="H337" s="106"/>
      <c r="I337" s="102">
        <v>1</v>
      </c>
      <c r="J337" s="109">
        <v>5.9399999999999995</v>
      </c>
    </row>
    <row r="338" spans="1:10" x14ac:dyDescent="0.25">
      <c r="A338" s="102">
        <v>337</v>
      </c>
      <c r="B338" s="117" t="s">
        <v>4938</v>
      </c>
      <c r="C338" s="104" t="s">
        <v>4939</v>
      </c>
      <c r="D338" s="104" t="s">
        <v>4975</v>
      </c>
      <c r="E338" s="106" t="s">
        <v>2467</v>
      </c>
      <c r="F338" s="107" t="s">
        <v>2468</v>
      </c>
      <c r="G338" s="106"/>
      <c r="H338" s="106"/>
      <c r="I338" s="102">
        <v>1</v>
      </c>
      <c r="J338" s="109">
        <v>5.9399999999999995</v>
      </c>
    </row>
    <row r="339" spans="1:10" x14ac:dyDescent="0.25">
      <c r="A339" s="102">
        <v>338</v>
      </c>
      <c r="B339" s="117" t="s">
        <v>4938</v>
      </c>
      <c r="C339" s="104" t="s">
        <v>4939</v>
      </c>
      <c r="D339" s="104" t="s">
        <v>4975</v>
      </c>
      <c r="E339" s="106" t="s">
        <v>275</v>
      </c>
      <c r="F339" s="107" t="s">
        <v>276</v>
      </c>
      <c r="G339" s="106"/>
      <c r="H339" s="106"/>
      <c r="I339" s="102">
        <v>1</v>
      </c>
      <c r="J339" s="109">
        <v>23.04</v>
      </c>
    </row>
    <row r="340" spans="1:10" x14ac:dyDescent="0.25">
      <c r="A340" s="102">
        <v>339</v>
      </c>
      <c r="B340" s="117" t="s">
        <v>4938</v>
      </c>
      <c r="C340" s="104" t="s">
        <v>4939</v>
      </c>
      <c r="D340" s="104" t="s">
        <v>4975</v>
      </c>
      <c r="E340" s="106" t="s">
        <v>3571</v>
      </c>
      <c r="F340" s="107" t="s">
        <v>3572</v>
      </c>
      <c r="G340" s="106"/>
      <c r="H340" s="106"/>
      <c r="I340" s="102">
        <v>1</v>
      </c>
      <c r="J340" s="109">
        <v>12.75</v>
      </c>
    </row>
    <row r="341" spans="1:10" x14ac:dyDescent="0.25">
      <c r="A341" s="102">
        <v>340</v>
      </c>
      <c r="B341" s="117" t="s">
        <v>4938</v>
      </c>
      <c r="C341" s="104" t="s">
        <v>4939</v>
      </c>
      <c r="D341" s="104" t="s">
        <v>4975</v>
      </c>
      <c r="E341" s="106" t="s">
        <v>3871</v>
      </c>
      <c r="F341" s="107" t="s">
        <v>3872</v>
      </c>
      <c r="G341" s="106"/>
      <c r="H341" s="106"/>
      <c r="I341" s="102">
        <v>1</v>
      </c>
      <c r="J341" s="109">
        <v>25</v>
      </c>
    </row>
    <row r="342" spans="1:10" x14ac:dyDescent="0.25">
      <c r="A342" s="102">
        <v>341</v>
      </c>
      <c r="B342" s="117" t="s">
        <v>4938</v>
      </c>
      <c r="C342" s="104" t="s">
        <v>4939</v>
      </c>
      <c r="D342" s="104" t="s">
        <v>4975</v>
      </c>
      <c r="E342" s="106" t="s">
        <v>3887</v>
      </c>
      <c r="F342" s="107" t="s">
        <v>3888</v>
      </c>
      <c r="G342" s="106"/>
      <c r="H342" s="106"/>
      <c r="I342" s="102">
        <v>1</v>
      </c>
      <c r="J342" s="109">
        <v>15.9</v>
      </c>
    </row>
    <row r="343" spans="1:10" x14ac:dyDescent="0.25">
      <c r="A343" s="102">
        <v>342</v>
      </c>
      <c r="B343" s="117" t="s">
        <v>4938</v>
      </c>
      <c r="C343" s="104" t="s">
        <v>4939</v>
      </c>
      <c r="D343" s="104" t="s">
        <v>4975</v>
      </c>
      <c r="E343" s="106" t="s">
        <v>3907</v>
      </c>
      <c r="F343" s="107" t="s">
        <v>3908</v>
      </c>
      <c r="G343" s="106"/>
      <c r="H343" s="106"/>
      <c r="I343" s="102">
        <v>1</v>
      </c>
      <c r="J343" s="109">
        <v>9.8000000000000007</v>
      </c>
    </row>
    <row r="344" spans="1:10" x14ac:dyDescent="0.25">
      <c r="A344" s="102">
        <v>343</v>
      </c>
      <c r="B344" s="117" t="s">
        <v>4938</v>
      </c>
      <c r="C344" s="104" t="s">
        <v>4939</v>
      </c>
      <c r="D344" s="104" t="s">
        <v>4975</v>
      </c>
      <c r="E344" s="106" t="s">
        <v>3565</v>
      </c>
      <c r="F344" s="107" t="s">
        <v>3566</v>
      </c>
      <c r="G344" s="106"/>
      <c r="H344" s="106"/>
      <c r="I344" s="102">
        <v>1</v>
      </c>
      <c r="J344" s="109">
        <v>13.799999999999999</v>
      </c>
    </row>
    <row r="345" spans="1:10" x14ac:dyDescent="0.25">
      <c r="A345" s="102">
        <v>344</v>
      </c>
      <c r="B345" s="117" t="s">
        <v>4938</v>
      </c>
      <c r="C345" s="104" t="s">
        <v>4939</v>
      </c>
      <c r="D345" s="104" t="s">
        <v>4975</v>
      </c>
      <c r="E345" s="106" t="s">
        <v>3577</v>
      </c>
      <c r="F345" s="107" t="s">
        <v>3578</v>
      </c>
      <c r="G345" s="106"/>
      <c r="H345" s="106"/>
      <c r="I345" s="102">
        <v>1</v>
      </c>
      <c r="J345" s="109">
        <v>22.9</v>
      </c>
    </row>
    <row r="346" spans="1:10" x14ac:dyDescent="0.25">
      <c r="A346" s="102">
        <v>345</v>
      </c>
      <c r="B346" s="117" t="s">
        <v>4938</v>
      </c>
      <c r="C346" s="104" t="s">
        <v>4939</v>
      </c>
      <c r="D346" s="104" t="s">
        <v>4975</v>
      </c>
      <c r="E346" s="106" t="s">
        <v>3587</v>
      </c>
      <c r="F346" s="107" t="s">
        <v>3588</v>
      </c>
      <c r="G346" s="106"/>
      <c r="H346" s="106"/>
      <c r="I346" s="102">
        <v>1</v>
      </c>
      <c r="J346" s="109">
        <v>9.8000000000000007</v>
      </c>
    </row>
    <row r="347" spans="1:10" x14ac:dyDescent="0.25">
      <c r="A347" s="102">
        <v>346</v>
      </c>
      <c r="B347" s="117" t="s">
        <v>4938</v>
      </c>
      <c r="C347" s="104" t="s">
        <v>4939</v>
      </c>
      <c r="D347" s="104" t="s">
        <v>4975</v>
      </c>
      <c r="E347" s="106" t="s">
        <v>3617</v>
      </c>
      <c r="F347" s="107" t="s">
        <v>3618</v>
      </c>
      <c r="G347" s="106"/>
      <c r="H347" s="106"/>
      <c r="I347" s="102">
        <v>1</v>
      </c>
      <c r="J347" s="109">
        <v>14.34</v>
      </c>
    </row>
    <row r="348" spans="1:10" x14ac:dyDescent="0.25">
      <c r="A348" s="102">
        <v>347</v>
      </c>
      <c r="B348" s="117" t="s">
        <v>4938</v>
      </c>
      <c r="C348" s="104" t="s">
        <v>4939</v>
      </c>
      <c r="D348" s="104" t="s">
        <v>4975</v>
      </c>
      <c r="E348" s="106" t="s">
        <v>3669</v>
      </c>
      <c r="F348" s="107" t="s">
        <v>3670</v>
      </c>
      <c r="G348" s="106"/>
      <c r="H348" s="106"/>
      <c r="I348" s="102" t="s">
        <v>4976</v>
      </c>
      <c r="J348" s="109">
        <v>31.410000000000004</v>
      </c>
    </row>
    <row r="349" spans="1:10" x14ac:dyDescent="0.25">
      <c r="A349" s="102">
        <v>348</v>
      </c>
      <c r="B349" s="117" t="s">
        <v>4938</v>
      </c>
      <c r="C349" s="104" t="s">
        <v>4939</v>
      </c>
      <c r="D349" s="104" t="s">
        <v>4975</v>
      </c>
      <c r="E349" s="106" t="s">
        <v>3721</v>
      </c>
      <c r="F349" s="107" t="s">
        <v>3722</v>
      </c>
      <c r="G349" s="106"/>
      <c r="H349" s="106"/>
      <c r="I349" s="102">
        <v>1</v>
      </c>
      <c r="J349" s="109">
        <v>13.080000000000002</v>
      </c>
    </row>
    <row r="350" spans="1:10" x14ac:dyDescent="0.25">
      <c r="A350" s="102">
        <v>349</v>
      </c>
      <c r="B350" s="117" t="s">
        <v>4938</v>
      </c>
      <c r="C350" s="104" t="s">
        <v>4939</v>
      </c>
      <c r="D350" s="104" t="s">
        <v>4975</v>
      </c>
      <c r="E350" s="106" t="s">
        <v>3751</v>
      </c>
      <c r="F350" s="107" t="s">
        <v>3752</v>
      </c>
      <c r="G350" s="106"/>
      <c r="H350" s="106"/>
      <c r="I350" s="102">
        <v>1</v>
      </c>
      <c r="J350" s="109">
        <v>17.5</v>
      </c>
    </row>
    <row r="351" spans="1:10" x14ac:dyDescent="0.25">
      <c r="A351" s="102">
        <v>350</v>
      </c>
      <c r="B351" s="117" t="s">
        <v>4938</v>
      </c>
      <c r="C351" s="104" t="s">
        <v>4939</v>
      </c>
      <c r="D351" s="104" t="s">
        <v>4975</v>
      </c>
      <c r="E351" s="106" t="s">
        <v>4818</v>
      </c>
      <c r="F351" s="107" t="s">
        <v>4819</v>
      </c>
      <c r="G351" s="106"/>
      <c r="H351" s="106"/>
      <c r="I351" s="102">
        <v>1</v>
      </c>
      <c r="J351" s="109">
        <v>55.8</v>
      </c>
    </row>
    <row r="352" spans="1:10" x14ac:dyDescent="0.25">
      <c r="A352" s="102">
        <v>351</v>
      </c>
      <c r="B352" s="117" t="s">
        <v>4938</v>
      </c>
      <c r="C352" s="104" t="s">
        <v>4939</v>
      </c>
      <c r="D352" s="104" t="s">
        <v>4975</v>
      </c>
      <c r="E352" s="106" t="s">
        <v>4303</v>
      </c>
      <c r="F352" s="107" t="s">
        <v>4304</v>
      </c>
      <c r="G352" s="106"/>
      <c r="H352" s="106"/>
      <c r="I352" s="102">
        <v>1</v>
      </c>
      <c r="J352" s="109">
        <v>13.35</v>
      </c>
    </row>
    <row r="353" spans="1:10" x14ac:dyDescent="0.25">
      <c r="A353" s="102">
        <v>352</v>
      </c>
      <c r="B353" s="117" t="s">
        <v>4938</v>
      </c>
      <c r="C353" s="104" t="s">
        <v>4939</v>
      </c>
      <c r="D353" s="104" t="s">
        <v>4977</v>
      </c>
      <c r="E353" s="106" t="s">
        <v>591</v>
      </c>
      <c r="F353" s="107" t="s">
        <v>592</v>
      </c>
      <c r="G353" s="106"/>
      <c r="H353" s="106"/>
      <c r="I353" s="102">
        <v>1</v>
      </c>
      <c r="J353" s="109">
        <v>5.9399999999999995</v>
      </c>
    </row>
    <row r="354" spans="1:10" x14ac:dyDescent="0.25">
      <c r="A354" s="102">
        <v>353</v>
      </c>
      <c r="B354" s="117" t="s">
        <v>4938</v>
      </c>
      <c r="C354" s="104" t="s">
        <v>4939</v>
      </c>
      <c r="D354" s="104" t="s">
        <v>4977</v>
      </c>
      <c r="E354" s="106" t="s">
        <v>1586</v>
      </c>
      <c r="F354" s="107" t="s">
        <v>1587</v>
      </c>
      <c r="G354" s="106"/>
      <c r="H354" s="106"/>
      <c r="I354" s="102">
        <v>2</v>
      </c>
      <c r="J354" s="109">
        <v>3.58</v>
      </c>
    </row>
    <row r="355" spans="1:10" x14ac:dyDescent="0.25">
      <c r="A355" s="102">
        <v>354</v>
      </c>
      <c r="B355" s="117" t="s">
        <v>4938</v>
      </c>
      <c r="C355" s="104" t="s">
        <v>4939</v>
      </c>
      <c r="D355" s="104" t="s">
        <v>4977</v>
      </c>
      <c r="E355" s="106" t="s">
        <v>251</v>
      </c>
      <c r="F355" s="107" t="s">
        <v>252</v>
      </c>
      <c r="G355" s="106"/>
      <c r="H355" s="106"/>
      <c r="I355" s="102">
        <v>3</v>
      </c>
      <c r="J355" s="109">
        <v>17.100000000000001</v>
      </c>
    </row>
    <row r="356" spans="1:10" x14ac:dyDescent="0.25">
      <c r="A356" s="102">
        <v>355</v>
      </c>
      <c r="B356" s="117" t="s">
        <v>4938</v>
      </c>
      <c r="C356" s="104" t="s">
        <v>4939</v>
      </c>
      <c r="D356" s="104" t="s">
        <v>4977</v>
      </c>
      <c r="E356" s="106" t="s">
        <v>2263</v>
      </c>
      <c r="F356" s="107" t="s">
        <v>2264</v>
      </c>
      <c r="G356" s="106"/>
      <c r="H356" s="106"/>
      <c r="I356" s="102">
        <v>1</v>
      </c>
      <c r="J356" s="109">
        <v>41.88</v>
      </c>
    </row>
    <row r="357" spans="1:10" x14ac:dyDescent="0.25">
      <c r="A357" s="102">
        <v>356</v>
      </c>
      <c r="B357" s="117" t="s">
        <v>4938</v>
      </c>
      <c r="C357" s="104" t="s">
        <v>4939</v>
      </c>
      <c r="D357" s="104" t="s">
        <v>4977</v>
      </c>
      <c r="E357" s="106" t="s">
        <v>2503</v>
      </c>
      <c r="F357" s="107" t="s">
        <v>2504</v>
      </c>
      <c r="G357" s="106"/>
      <c r="H357" s="106"/>
      <c r="I357" s="102">
        <v>1</v>
      </c>
      <c r="J357" s="109">
        <v>5.9399999999999995</v>
      </c>
    </row>
    <row r="358" spans="1:10" x14ac:dyDescent="0.25">
      <c r="A358" s="102">
        <v>357</v>
      </c>
      <c r="B358" s="117" t="s">
        <v>4938</v>
      </c>
      <c r="C358" s="104" t="s">
        <v>4939</v>
      </c>
      <c r="D358" s="104" t="s">
        <v>4977</v>
      </c>
      <c r="E358" s="106" t="s">
        <v>2517</v>
      </c>
      <c r="F358" s="107" t="s">
        <v>2518</v>
      </c>
      <c r="G358" s="106"/>
      <c r="H358" s="106"/>
      <c r="I358" s="102">
        <v>1</v>
      </c>
      <c r="J358" s="109">
        <v>5.9399999999999995</v>
      </c>
    </row>
    <row r="359" spans="1:10" x14ac:dyDescent="0.25">
      <c r="A359" s="102">
        <v>358</v>
      </c>
      <c r="B359" s="117" t="s">
        <v>4938</v>
      </c>
      <c r="C359" s="104" t="s">
        <v>4939</v>
      </c>
      <c r="D359" s="104" t="s">
        <v>4977</v>
      </c>
      <c r="E359" s="106" t="s">
        <v>2541</v>
      </c>
      <c r="F359" s="107" t="s">
        <v>2542</v>
      </c>
      <c r="G359" s="106"/>
      <c r="H359" s="106"/>
      <c r="I359" s="102">
        <v>1</v>
      </c>
      <c r="J359" s="109">
        <v>5.9399999999999995</v>
      </c>
    </row>
    <row r="360" spans="1:10" x14ac:dyDescent="0.25">
      <c r="A360" s="102">
        <v>359</v>
      </c>
      <c r="B360" s="117" t="s">
        <v>4938</v>
      </c>
      <c r="C360" s="104" t="s">
        <v>4939</v>
      </c>
      <c r="D360" s="104" t="s">
        <v>4977</v>
      </c>
      <c r="E360" s="106" t="s">
        <v>2555</v>
      </c>
      <c r="F360" s="107" t="s">
        <v>2556</v>
      </c>
      <c r="G360" s="106"/>
      <c r="H360" s="106"/>
      <c r="I360" s="102">
        <v>1</v>
      </c>
      <c r="J360" s="109">
        <v>5.9399999999999995</v>
      </c>
    </row>
    <row r="361" spans="1:10" x14ac:dyDescent="0.25">
      <c r="A361" s="102">
        <v>360</v>
      </c>
      <c r="B361" s="117" t="s">
        <v>4938</v>
      </c>
      <c r="C361" s="104" t="s">
        <v>4939</v>
      </c>
      <c r="D361" s="104" t="s">
        <v>4977</v>
      </c>
      <c r="E361" s="106" t="s">
        <v>3385</v>
      </c>
      <c r="F361" s="107" t="s">
        <v>3386</v>
      </c>
      <c r="G361" s="106"/>
      <c r="H361" s="106"/>
      <c r="I361" s="102">
        <v>5</v>
      </c>
      <c r="J361" s="109">
        <v>144.94999999999999</v>
      </c>
    </row>
    <row r="362" spans="1:10" x14ac:dyDescent="0.25">
      <c r="A362" s="102">
        <v>361</v>
      </c>
      <c r="B362" s="117" t="s">
        <v>4938</v>
      </c>
      <c r="C362" s="104" t="s">
        <v>4939</v>
      </c>
      <c r="D362" s="104" t="s">
        <v>4977</v>
      </c>
      <c r="E362" s="106" t="s">
        <v>3835</v>
      </c>
      <c r="F362" s="107" t="s">
        <v>3836</v>
      </c>
      <c r="G362" s="106"/>
      <c r="H362" s="106"/>
      <c r="I362" s="102">
        <v>1</v>
      </c>
      <c r="J362" s="109">
        <v>13.14</v>
      </c>
    </row>
    <row r="363" spans="1:10" x14ac:dyDescent="0.25">
      <c r="A363" s="102">
        <v>362</v>
      </c>
      <c r="B363" s="117" t="s">
        <v>4938</v>
      </c>
      <c r="C363" s="104" t="s">
        <v>4939</v>
      </c>
      <c r="D363" s="104" t="s">
        <v>4977</v>
      </c>
      <c r="E363" s="106" t="s">
        <v>4341</v>
      </c>
      <c r="F363" s="107" t="s">
        <v>4342</v>
      </c>
      <c r="G363" s="106"/>
      <c r="H363" s="106"/>
      <c r="I363" s="102">
        <v>1</v>
      </c>
      <c r="J363" s="109">
        <v>7.12</v>
      </c>
    </row>
    <row r="364" spans="1:10" x14ac:dyDescent="0.25">
      <c r="A364" s="102">
        <v>363</v>
      </c>
      <c r="B364" s="117" t="s">
        <v>4938</v>
      </c>
      <c r="C364" s="104" t="s">
        <v>4939</v>
      </c>
      <c r="D364" s="104" t="s">
        <v>4978</v>
      </c>
      <c r="E364" s="106" t="s">
        <v>559</v>
      </c>
      <c r="F364" s="107" t="s">
        <v>560</v>
      </c>
      <c r="G364" s="106"/>
      <c r="H364" s="106"/>
      <c r="I364" s="102">
        <v>1</v>
      </c>
      <c r="J364" s="109">
        <v>5.9399999999999995</v>
      </c>
    </row>
    <row r="365" spans="1:10" x14ac:dyDescent="0.25">
      <c r="A365" s="102">
        <v>364</v>
      </c>
      <c r="B365" s="117" t="s">
        <v>4938</v>
      </c>
      <c r="C365" s="104" t="s">
        <v>4939</v>
      </c>
      <c r="D365" s="104" t="s">
        <v>4978</v>
      </c>
      <c r="E365" s="106" t="s">
        <v>569</v>
      </c>
      <c r="F365" s="107" t="s">
        <v>570</v>
      </c>
      <c r="G365" s="106"/>
      <c r="H365" s="106"/>
      <c r="I365" s="102">
        <v>1</v>
      </c>
      <c r="J365" s="109">
        <v>5.9399999999999995</v>
      </c>
    </row>
    <row r="366" spans="1:10" x14ac:dyDescent="0.25">
      <c r="A366" s="102">
        <v>365</v>
      </c>
      <c r="B366" s="117" t="s">
        <v>4938</v>
      </c>
      <c r="C366" s="104" t="s">
        <v>4939</v>
      </c>
      <c r="D366" s="104" t="s">
        <v>4978</v>
      </c>
      <c r="E366" s="106" t="s">
        <v>157</v>
      </c>
      <c r="F366" s="107" t="s">
        <v>158</v>
      </c>
      <c r="G366" s="106"/>
      <c r="H366" s="106"/>
      <c r="I366" s="102">
        <v>2</v>
      </c>
      <c r="J366" s="109">
        <v>3.78</v>
      </c>
    </row>
    <row r="367" spans="1:10" x14ac:dyDescent="0.25">
      <c r="A367" s="102">
        <v>366</v>
      </c>
      <c r="B367" s="117" t="s">
        <v>4938</v>
      </c>
      <c r="C367" s="104" t="s">
        <v>4939</v>
      </c>
      <c r="D367" s="104" t="s">
        <v>4978</v>
      </c>
      <c r="E367" s="106" t="s">
        <v>1034</v>
      </c>
      <c r="F367" s="107" t="s">
        <v>1035</v>
      </c>
      <c r="G367" s="106"/>
      <c r="H367" s="106"/>
      <c r="I367" s="102">
        <v>1</v>
      </c>
      <c r="J367" s="109">
        <v>37.799999999999997</v>
      </c>
    </row>
    <row r="368" spans="1:10" x14ac:dyDescent="0.25">
      <c r="A368" s="102">
        <v>367</v>
      </c>
      <c r="B368" s="117" t="s">
        <v>4938</v>
      </c>
      <c r="C368" s="104" t="s">
        <v>4939</v>
      </c>
      <c r="D368" s="104" t="s">
        <v>4978</v>
      </c>
      <c r="E368" s="106" t="s">
        <v>3031</v>
      </c>
      <c r="F368" s="107" t="s">
        <v>3032</v>
      </c>
      <c r="G368" s="106"/>
      <c r="H368" s="106"/>
      <c r="I368" s="102">
        <v>1</v>
      </c>
      <c r="J368" s="109">
        <v>32.979999999999997</v>
      </c>
    </row>
    <row r="369" spans="1:10" x14ac:dyDescent="0.25">
      <c r="A369" s="102">
        <v>368</v>
      </c>
      <c r="B369" s="117" t="s">
        <v>4938</v>
      </c>
      <c r="C369" s="104" t="s">
        <v>4939</v>
      </c>
      <c r="D369" s="104" t="s">
        <v>4978</v>
      </c>
      <c r="E369" s="106" t="s">
        <v>295</v>
      </c>
      <c r="F369" s="107" t="s">
        <v>296</v>
      </c>
      <c r="G369" s="106"/>
      <c r="H369" s="106"/>
      <c r="I369" s="102">
        <v>4</v>
      </c>
      <c r="J369" s="109">
        <v>7.56</v>
      </c>
    </row>
    <row r="370" spans="1:10" x14ac:dyDescent="0.25">
      <c r="A370" s="102">
        <v>369</v>
      </c>
      <c r="B370" s="117" t="s">
        <v>4938</v>
      </c>
      <c r="C370" s="104" t="s">
        <v>4939</v>
      </c>
      <c r="D370" s="104" t="s">
        <v>4978</v>
      </c>
      <c r="E370" s="106" t="s">
        <v>85</v>
      </c>
      <c r="F370" s="107" t="s">
        <v>86</v>
      </c>
      <c r="G370" s="106"/>
      <c r="H370" s="106"/>
      <c r="I370" s="102" t="s">
        <v>4942</v>
      </c>
      <c r="J370" s="109">
        <v>11.94</v>
      </c>
    </row>
    <row r="371" spans="1:10" x14ac:dyDescent="0.25">
      <c r="A371" s="102">
        <v>370</v>
      </c>
      <c r="B371" s="117" t="s">
        <v>4938</v>
      </c>
      <c r="C371" s="104" t="s">
        <v>4939</v>
      </c>
      <c r="D371" s="104" t="s">
        <v>4978</v>
      </c>
      <c r="E371" s="106" t="s">
        <v>3729</v>
      </c>
      <c r="F371" s="107" t="s">
        <v>3730</v>
      </c>
      <c r="G371" s="106"/>
      <c r="H371" s="106"/>
      <c r="I371" s="102">
        <v>1</v>
      </c>
      <c r="J371" s="109">
        <v>11</v>
      </c>
    </row>
    <row r="372" spans="1:10" x14ac:dyDescent="0.25">
      <c r="A372" s="102">
        <v>371</v>
      </c>
      <c r="B372" s="117" t="s">
        <v>4938</v>
      </c>
      <c r="C372" s="104" t="s">
        <v>4939</v>
      </c>
      <c r="D372" s="104" t="s">
        <v>4978</v>
      </c>
      <c r="E372" s="106" t="s">
        <v>2195</v>
      </c>
      <c r="F372" s="107" t="s">
        <v>2196</v>
      </c>
      <c r="G372" s="106"/>
      <c r="H372" s="106"/>
      <c r="I372" s="102">
        <v>1</v>
      </c>
      <c r="J372" s="109">
        <v>16.399999999999999</v>
      </c>
    </row>
    <row r="373" spans="1:10" x14ac:dyDescent="0.25">
      <c r="A373" s="102">
        <v>372</v>
      </c>
      <c r="B373" s="117" t="s">
        <v>4938</v>
      </c>
      <c r="C373" s="104" t="s">
        <v>4939</v>
      </c>
      <c r="D373" s="104" t="s">
        <v>4979</v>
      </c>
      <c r="E373" s="106" t="s">
        <v>995</v>
      </c>
      <c r="F373" s="107" t="s">
        <v>996</v>
      </c>
      <c r="G373" s="106"/>
      <c r="H373" s="106"/>
      <c r="I373" s="102">
        <v>3</v>
      </c>
      <c r="J373" s="109">
        <v>30.599999999999998</v>
      </c>
    </row>
    <row r="374" spans="1:10" x14ac:dyDescent="0.25">
      <c r="A374" s="102">
        <v>373</v>
      </c>
      <c r="B374" s="117" t="s">
        <v>4938</v>
      </c>
      <c r="C374" s="104" t="s">
        <v>4939</v>
      </c>
      <c r="D374" s="104" t="s">
        <v>4979</v>
      </c>
      <c r="E374" s="106" t="s">
        <v>1142</v>
      </c>
      <c r="F374" s="107" t="s">
        <v>1143</v>
      </c>
      <c r="G374" s="106"/>
      <c r="H374" s="106"/>
      <c r="I374" s="102">
        <v>1</v>
      </c>
      <c r="J374" s="109">
        <v>8.9</v>
      </c>
    </row>
    <row r="375" spans="1:10" x14ac:dyDescent="0.25">
      <c r="A375" s="102">
        <v>374</v>
      </c>
      <c r="B375" s="117" t="s">
        <v>4938</v>
      </c>
      <c r="C375" s="104" t="s">
        <v>4939</v>
      </c>
      <c r="D375" s="104" t="s">
        <v>4979</v>
      </c>
      <c r="E375" s="106" t="s">
        <v>1252</v>
      </c>
      <c r="F375" s="107" t="s">
        <v>1253</v>
      </c>
      <c r="G375" s="106"/>
      <c r="H375" s="106"/>
      <c r="I375" s="102">
        <v>1</v>
      </c>
      <c r="J375" s="109">
        <v>7.9</v>
      </c>
    </row>
    <row r="376" spans="1:10" x14ac:dyDescent="0.25">
      <c r="A376" s="102">
        <v>375</v>
      </c>
      <c r="B376" s="117" t="s">
        <v>4938</v>
      </c>
      <c r="C376" s="104" t="s">
        <v>4939</v>
      </c>
      <c r="D376" s="104" t="s">
        <v>4979</v>
      </c>
      <c r="E376" s="106" t="s">
        <v>1272</v>
      </c>
      <c r="F376" s="107" t="s">
        <v>1273</v>
      </c>
      <c r="G376" s="106"/>
      <c r="H376" s="106"/>
      <c r="I376" s="102">
        <v>1</v>
      </c>
      <c r="J376" s="109">
        <v>12.75</v>
      </c>
    </row>
    <row r="377" spans="1:10" x14ac:dyDescent="0.25">
      <c r="A377" s="102">
        <v>376</v>
      </c>
      <c r="B377" s="117" t="s">
        <v>4938</v>
      </c>
      <c r="C377" s="104" t="s">
        <v>4939</v>
      </c>
      <c r="D377" s="104" t="s">
        <v>4979</v>
      </c>
      <c r="E377" s="106" t="s">
        <v>3745</v>
      </c>
      <c r="F377" s="107" t="s">
        <v>3746</v>
      </c>
      <c r="G377" s="106"/>
      <c r="H377" s="106"/>
      <c r="I377" s="102">
        <v>1</v>
      </c>
      <c r="J377" s="109">
        <v>9.8000000000000007</v>
      </c>
    </row>
    <row r="378" spans="1:10" x14ac:dyDescent="0.25">
      <c r="A378" s="102">
        <v>377</v>
      </c>
      <c r="B378" s="117" t="s">
        <v>4938</v>
      </c>
      <c r="C378" s="104" t="s">
        <v>4939</v>
      </c>
      <c r="D378" s="104" t="s">
        <v>4979</v>
      </c>
      <c r="E378" s="106" t="s">
        <v>4577</v>
      </c>
      <c r="F378" s="107" t="s">
        <v>4812</v>
      </c>
      <c r="G378" s="106"/>
      <c r="H378" s="106"/>
      <c r="I378" s="102">
        <v>2</v>
      </c>
      <c r="J378" s="109">
        <v>19.600000000000001</v>
      </c>
    </row>
    <row r="379" spans="1:10" x14ac:dyDescent="0.25">
      <c r="A379" s="102">
        <v>378</v>
      </c>
      <c r="B379" s="117" t="s">
        <v>4938</v>
      </c>
      <c r="C379" s="104" t="s">
        <v>4939</v>
      </c>
      <c r="D379" s="104" t="s">
        <v>4979</v>
      </c>
      <c r="E379" s="106" t="s">
        <v>4303</v>
      </c>
      <c r="F379" s="107" t="s">
        <v>4304</v>
      </c>
      <c r="G379" s="106"/>
      <c r="H379" s="106"/>
      <c r="I379" s="102">
        <v>1</v>
      </c>
      <c r="J379" s="109">
        <v>13.35</v>
      </c>
    </row>
    <row r="380" spans="1:10" x14ac:dyDescent="0.25">
      <c r="A380" s="102">
        <v>379</v>
      </c>
      <c r="B380" s="117" t="s">
        <v>4938</v>
      </c>
      <c r="C380" s="104" t="s">
        <v>4939</v>
      </c>
      <c r="D380" s="104" t="s">
        <v>4979</v>
      </c>
      <c r="E380" s="106" t="s">
        <v>4385</v>
      </c>
      <c r="F380" s="107" t="s">
        <v>4386</v>
      </c>
      <c r="G380" s="106"/>
      <c r="H380" s="106"/>
      <c r="I380" s="102">
        <v>5</v>
      </c>
      <c r="J380" s="109">
        <v>96.75</v>
      </c>
    </row>
    <row r="381" spans="1:10" x14ac:dyDescent="0.25">
      <c r="A381" s="102">
        <v>380</v>
      </c>
      <c r="B381" s="117" t="s">
        <v>4938</v>
      </c>
      <c r="C381" s="104" t="s">
        <v>4939</v>
      </c>
      <c r="D381" s="104" t="s">
        <v>4979</v>
      </c>
      <c r="E381" s="106" t="s">
        <v>1801</v>
      </c>
      <c r="F381" s="107" t="s">
        <v>1802</v>
      </c>
      <c r="G381" s="106"/>
      <c r="H381" s="106"/>
      <c r="I381" s="102">
        <v>1</v>
      </c>
      <c r="J381" s="109">
        <v>16.200000000000003</v>
      </c>
    </row>
    <row r="382" spans="1:10" x14ac:dyDescent="0.25">
      <c r="A382" s="102">
        <v>381</v>
      </c>
      <c r="B382" s="117" t="s">
        <v>4938</v>
      </c>
      <c r="C382" s="104" t="s">
        <v>4939</v>
      </c>
      <c r="D382" s="104" t="s">
        <v>4980</v>
      </c>
      <c r="E382" s="106" t="s">
        <v>241</v>
      </c>
      <c r="F382" s="107" t="s">
        <v>242</v>
      </c>
      <c r="G382" s="106"/>
      <c r="H382" s="106"/>
      <c r="I382" s="102">
        <v>1</v>
      </c>
      <c r="J382" s="109">
        <v>5.8999999999999995</v>
      </c>
    </row>
    <row r="383" spans="1:10" x14ac:dyDescent="0.25">
      <c r="A383" s="102">
        <v>382</v>
      </c>
      <c r="B383" s="117" t="s">
        <v>4938</v>
      </c>
      <c r="C383" s="104" t="s">
        <v>4939</v>
      </c>
      <c r="D383" s="104" t="s">
        <v>4980</v>
      </c>
      <c r="E383" s="106" t="s">
        <v>567</v>
      </c>
      <c r="F383" s="107" t="s">
        <v>568</v>
      </c>
      <c r="G383" s="106"/>
      <c r="H383" s="106"/>
      <c r="I383" s="102">
        <v>1</v>
      </c>
      <c r="J383" s="109">
        <v>11.76</v>
      </c>
    </row>
    <row r="384" spans="1:10" x14ac:dyDescent="0.25">
      <c r="A384" s="102">
        <v>383</v>
      </c>
      <c r="B384" s="117" t="s">
        <v>4938</v>
      </c>
      <c r="C384" s="104" t="s">
        <v>4939</v>
      </c>
      <c r="D384" s="104" t="s">
        <v>4980</v>
      </c>
      <c r="E384" s="106" t="s">
        <v>569</v>
      </c>
      <c r="F384" s="107" t="s">
        <v>570</v>
      </c>
      <c r="G384" s="106"/>
      <c r="H384" s="106"/>
      <c r="I384" s="102">
        <v>2</v>
      </c>
      <c r="J384" s="109">
        <v>11.879999999999999</v>
      </c>
    </row>
    <row r="385" spans="1:10" x14ac:dyDescent="0.25">
      <c r="A385" s="102">
        <v>384</v>
      </c>
      <c r="B385" s="117" t="s">
        <v>4938</v>
      </c>
      <c r="C385" s="104" t="s">
        <v>4939</v>
      </c>
      <c r="D385" s="104" t="s">
        <v>4980</v>
      </c>
      <c r="E385" s="106" t="s">
        <v>207</v>
      </c>
      <c r="F385" s="107" t="s">
        <v>208</v>
      </c>
      <c r="G385" s="106"/>
      <c r="H385" s="106"/>
      <c r="I385" s="102">
        <v>1</v>
      </c>
      <c r="J385" s="109">
        <v>18</v>
      </c>
    </row>
    <row r="386" spans="1:10" x14ac:dyDescent="0.25">
      <c r="A386" s="102">
        <v>385</v>
      </c>
      <c r="B386" s="117" t="s">
        <v>4938</v>
      </c>
      <c r="C386" s="104" t="s">
        <v>4939</v>
      </c>
      <c r="D386" s="104" t="s">
        <v>4980</v>
      </c>
      <c r="E386" s="106" t="s">
        <v>3729</v>
      </c>
      <c r="F386" s="107" t="s">
        <v>3730</v>
      </c>
      <c r="G386" s="106"/>
      <c r="H386" s="106"/>
      <c r="I386" s="102">
        <v>1</v>
      </c>
      <c r="J386" s="109">
        <v>11</v>
      </c>
    </row>
    <row r="387" spans="1:10" x14ac:dyDescent="0.25">
      <c r="A387" s="102">
        <v>386</v>
      </c>
      <c r="B387" s="117" t="s">
        <v>4938</v>
      </c>
      <c r="C387" s="104" t="s">
        <v>4939</v>
      </c>
      <c r="D387" s="104" t="s">
        <v>4980</v>
      </c>
      <c r="E387" s="106" t="s">
        <v>4485</v>
      </c>
      <c r="F387" s="107" t="s">
        <v>4832</v>
      </c>
      <c r="G387" s="106"/>
      <c r="H387" s="106"/>
      <c r="I387" s="102">
        <v>1</v>
      </c>
      <c r="J387" s="109">
        <v>15</v>
      </c>
    </row>
    <row r="388" spans="1:10" x14ac:dyDescent="0.25">
      <c r="A388" s="102">
        <v>387</v>
      </c>
      <c r="B388" s="117" t="s">
        <v>4938</v>
      </c>
      <c r="C388" s="104" t="s">
        <v>4939</v>
      </c>
      <c r="D388" s="104" t="s">
        <v>4980</v>
      </c>
      <c r="E388" s="106" t="s">
        <v>4341</v>
      </c>
      <c r="F388" s="107" t="s">
        <v>4342</v>
      </c>
      <c r="G388" s="106"/>
      <c r="H388" s="106"/>
      <c r="I388" s="102">
        <v>1</v>
      </c>
      <c r="J388" s="109">
        <v>7.12</v>
      </c>
    </row>
    <row r="389" spans="1:10" x14ac:dyDescent="0.25">
      <c r="A389" s="102">
        <v>388</v>
      </c>
      <c r="B389" s="117" t="s">
        <v>4938</v>
      </c>
      <c r="C389" s="104" t="s">
        <v>4939</v>
      </c>
      <c r="D389" s="104" t="s">
        <v>4981</v>
      </c>
      <c r="E389" s="106" t="s">
        <v>559</v>
      </c>
      <c r="F389" s="107" t="s">
        <v>560</v>
      </c>
      <c r="G389" s="106"/>
      <c r="H389" s="106"/>
      <c r="I389" s="102">
        <v>2</v>
      </c>
      <c r="J389" s="109">
        <v>11.879999999999999</v>
      </c>
    </row>
    <row r="390" spans="1:10" x14ac:dyDescent="0.25">
      <c r="A390" s="102">
        <v>389</v>
      </c>
      <c r="B390" s="117" t="s">
        <v>4938</v>
      </c>
      <c r="C390" s="104" t="s">
        <v>4939</v>
      </c>
      <c r="D390" s="104" t="s">
        <v>4981</v>
      </c>
      <c r="E390" s="106" t="s">
        <v>535</v>
      </c>
      <c r="F390" s="107" t="s">
        <v>536</v>
      </c>
      <c r="G390" s="106"/>
      <c r="H390" s="106"/>
      <c r="I390" s="102">
        <v>2</v>
      </c>
      <c r="J390" s="109">
        <v>11.879999999999999</v>
      </c>
    </row>
    <row r="391" spans="1:10" x14ac:dyDescent="0.25">
      <c r="A391" s="102">
        <v>390</v>
      </c>
      <c r="B391" s="117" t="s">
        <v>4938</v>
      </c>
      <c r="C391" s="104" t="s">
        <v>4939</v>
      </c>
      <c r="D391" s="104" t="s">
        <v>4981</v>
      </c>
      <c r="E391" s="106" t="s">
        <v>615</v>
      </c>
      <c r="F391" s="107" t="s">
        <v>616</v>
      </c>
      <c r="G391" s="106"/>
      <c r="H391" s="106"/>
      <c r="I391" s="102">
        <v>1</v>
      </c>
      <c r="J391" s="109">
        <v>35.880000000000003</v>
      </c>
    </row>
    <row r="392" spans="1:10" x14ac:dyDescent="0.25">
      <c r="A392" s="102">
        <v>391</v>
      </c>
      <c r="B392" s="117" t="s">
        <v>4938</v>
      </c>
      <c r="C392" s="104" t="s">
        <v>4939</v>
      </c>
      <c r="D392" s="104" t="s">
        <v>4981</v>
      </c>
      <c r="E392" s="106" t="s">
        <v>987</v>
      </c>
      <c r="F392" s="107" t="s">
        <v>988</v>
      </c>
      <c r="G392" s="106"/>
      <c r="H392" s="106"/>
      <c r="I392" s="102">
        <v>20</v>
      </c>
      <c r="J392" s="109">
        <v>99.800000000000011</v>
      </c>
    </row>
    <row r="393" spans="1:10" x14ac:dyDescent="0.25">
      <c r="A393" s="102">
        <v>392</v>
      </c>
      <c r="B393" s="117" t="s">
        <v>4938</v>
      </c>
      <c r="C393" s="104" t="s">
        <v>4939</v>
      </c>
      <c r="D393" s="104" t="s">
        <v>4981</v>
      </c>
      <c r="E393" s="106" t="s">
        <v>995</v>
      </c>
      <c r="F393" s="107" t="s">
        <v>996</v>
      </c>
      <c r="G393" s="106"/>
      <c r="H393" s="106"/>
      <c r="I393" s="102">
        <v>40</v>
      </c>
      <c r="J393" s="109">
        <v>408</v>
      </c>
    </row>
    <row r="394" spans="1:10" x14ac:dyDescent="0.25">
      <c r="A394" s="102">
        <v>393</v>
      </c>
      <c r="B394" s="117" t="s">
        <v>4938</v>
      </c>
      <c r="C394" s="104" t="s">
        <v>4939</v>
      </c>
      <c r="D394" s="104" t="s">
        <v>4981</v>
      </c>
      <c r="E394" s="106" t="s">
        <v>1472</v>
      </c>
      <c r="F394" s="107" t="s">
        <v>1473</v>
      </c>
      <c r="G394" s="106"/>
      <c r="H394" s="106"/>
      <c r="I394" s="102">
        <v>2</v>
      </c>
      <c r="J394" s="109">
        <v>40.56</v>
      </c>
    </row>
    <row r="395" spans="1:10" x14ac:dyDescent="0.25">
      <c r="A395" s="102">
        <v>394</v>
      </c>
      <c r="B395" s="117" t="s">
        <v>4938</v>
      </c>
      <c r="C395" s="104" t="s">
        <v>4939</v>
      </c>
      <c r="D395" s="104" t="s">
        <v>4981</v>
      </c>
      <c r="E395" s="106" t="s">
        <v>1402</v>
      </c>
      <c r="F395" s="107" t="s">
        <v>1403</v>
      </c>
      <c r="G395" s="106"/>
      <c r="H395" s="106"/>
      <c r="I395" s="102">
        <v>3</v>
      </c>
      <c r="J395" s="109">
        <v>50.04</v>
      </c>
    </row>
    <row r="396" spans="1:10" x14ac:dyDescent="0.25">
      <c r="A396" s="102">
        <v>395</v>
      </c>
      <c r="B396" s="117" t="s">
        <v>4938</v>
      </c>
      <c r="C396" s="104" t="s">
        <v>4939</v>
      </c>
      <c r="D396" s="104" t="s">
        <v>4981</v>
      </c>
      <c r="E396" s="106" t="s">
        <v>1412</v>
      </c>
      <c r="F396" s="107" t="s">
        <v>1413</v>
      </c>
      <c r="G396" s="106"/>
      <c r="H396" s="106"/>
      <c r="I396" s="102">
        <v>2</v>
      </c>
      <c r="J396" s="109">
        <v>33.36</v>
      </c>
    </row>
    <row r="397" spans="1:10" x14ac:dyDescent="0.25">
      <c r="A397" s="102">
        <v>396</v>
      </c>
      <c r="B397" s="117" t="s">
        <v>4938</v>
      </c>
      <c r="C397" s="104" t="s">
        <v>4939</v>
      </c>
      <c r="D397" s="104" t="s">
        <v>4981</v>
      </c>
      <c r="E397" s="106" t="s">
        <v>1454</v>
      </c>
      <c r="F397" s="107" t="s">
        <v>1455</v>
      </c>
      <c r="G397" s="106"/>
      <c r="H397" s="106"/>
      <c r="I397" s="102">
        <v>5</v>
      </c>
      <c r="J397" s="109">
        <v>83.399999999999991</v>
      </c>
    </row>
    <row r="398" spans="1:10" x14ac:dyDescent="0.25">
      <c r="A398" s="102">
        <v>397</v>
      </c>
      <c r="B398" s="117" t="s">
        <v>4938</v>
      </c>
      <c r="C398" s="104" t="s">
        <v>4939</v>
      </c>
      <c r="D398" s="104" t="s">
        <v>4981</v>
      </c>
      <c r="E398" s="106" t="s">
        <v>1462</v>
      </c>
      <c r="F398" s="107" t="s">
        <v>1463</v>
      </c>
      <c r="G398" s="106"/>
      <c r="H398" s="106"/>
      <c r="I398" s="102">
        <v>1</v>
      </c>
      <c r="J398" s="109">
        <v>16.68</v>
      </c>
    </row>
    <row r="399" spans="1:10" x14ac:dyDescent="0.25">
      <c r="A399" s="102">
        <v>398</v>
      </c>
      <c r="B399" s="117" t="s">
        <v>4938</v>
      </c>
      <c r="C399" s="104" t="s">
        <v>4939</v>
      </c>
      <c r="D399" s="104" t="s">
        <v>4981</v>
      </c>
      <c r="E399" s="106" t="s">
        <v>233</v>
      </c>
      <c r="F399" s="107" t="s">
        <v>234</v>
      </c>
      <c r="G399" s="106"/>
      <c r="H399" s="106"/>
      <c r="I399" s="102">
        <v>1</v>
      </c>
      <c r="J399" s="109">
        <v>8.9</v>
      </c>
    </row>
    <row r="400" spans="1:10" x14ac:dyDescent="0.25">
      <c r="A400" s="102">
        <v>399</v>
      </c>
      <c r="B400" s="117" t="s">
        <v>4938</v>
      </c>
      <c r="C400" s="104" t="s">
        <v>4939</v>
      </c>
      <c r="D400" s="104" t="s">
        <v>4981</v>
      </c>
      <c r="E400" s="106" t="s">
        <v>1216</v>
      </c>
      <c r="F400" s="107" t="s">
        <v>1217</v>
      </c>
      <c r="G400" s="106"/>
      <c r="H400" s="106"/>
      <c r="I400" s="102">
        <v>2</v>
      </c>
      <c r="J400" s="109">
        <v>15.8</v>
      </c>
    </row>
    <row r="401" spans="1:10" x14ac:dyDescent="0.25">
      <c r="A401" s="102">
        <v>400</v>
      </c>
      <c r="B401" s="117" t="s">
        <v>4938</v>
      </c>
      <c r="C401" s="104" t="s">
        <v>4939</v>
      </c>
      <c r="D401" s="104" t="s">
        <v>4981</v>
      </c>
      <c r="E401" s="106" t="s">
        <v>1194</v>
      </c>
      <c r="F401" s="107" t="s">
        <v>1195</v>
      </c>
      <c r="G401" s="106"/>
      <c r="H401" s="106"/>
      <c r="I401" s="102">
        <v>2</v>
      </c>
      <c r="J401" s="109">
        <v>13.899999999999999</v>
      </c>
    </row>
    <row r="402" spans="1:10" x14ac:dyDescent="0.25">
      <c r="A402" s="102">
        <v>401</v>
      </c>
      <c r="B402" s="117" t="s">
        <v>4938</v>
      </c>
      <c r="C402" s="104" t="s">
        <v>4939</v>
      </c>
      <c r="D402" s="104" t="s">
        <v>4981</v>
      </c>
      <c r="E402" s="106" t="s">
        <v>1252</v>
      </c>
      <c r="F402" s="107" t="s">
        <v>1253</v>
      </c>
      <c r="G402" s="106"/>
      <c r="H402" s="106"/>
      <c r="I402" s="102">
        <v>4</v>
      </c>
      <c r="J402" s="109">
        <v>31.6</v>
      </c>
    </row>
    <row r="403" spans="1:10" x14ac:dyDescent="0.25">
      <c r="A403" s="102">
        <v>402</v>
      </c>
      <c r="B403" s="117" t="s">
        <v>4938</v>
      </c>
      <c r="C403" s="104" t="s">
        <v>4939</v>
      </c>
      <c r="D403" s="104" t="s">
        <v>4981</v>
      </c>
      <c r="E403" s="106" t="s">
        <v>1254</v>
      </c>
      <c r="F403" s="107" t="s">
        <v>1255</v>
      </c>
      <c r="G403" s="106"/>
      <c r="H403" s="106"/>
      <c r="I403" s="102">
        <v>4</v>
      </c>
      <c r="J403" s="109">
        <v>29.8</v>
      </c>
    </row>
    <row r="404" spans="1:10" x14ac:dyDescent="0.25">
      <c r="A404" s="102">
        <v>403</v>
      </c>
      <c r="B404" s="117" t="s">
        <v>4938</v>
      </c>
      <c r="C404" s="104" t="s">
        <v>4939</v>
      </c>
      <c r="D404" s="104" t="s">
        <v>4981</v>
      </c>
      <c r="E404" s="106" t="s">
        <v>1272</v>
      </c>
      <c r="F404" s="107" t="s">
        <v>1273</v>
      </c>
      <c r="G404" s="106"/>
      <c r="H404" s="106"/>
      <c r="I404" s="102">
        <v>3</v>
      </c>
      <c r="J404" s="109">
        <v>38.25</v>
      </c>
    </row>
    <row r="405" spans="1:10" x14ac:dyDescent="0.25">
      <c r="A405" s="102">
        <v>404</v>
      </c>
      <c r="B405" s="117" t="s">
        <v>4938</v>
      </c>
      <c r="C405" s="104" t="s">
        <v>4939</v>
      </c>
      <c r="D405" s="104" t="s">
        <v>4981</v>
      </c>
      <c r="E405" s="106" t="s">
        <v>1182</v>
      </c>
      <c r="F405" s="107" t="s">
        <v>1183</v>
      </c>
      <c r="G405" s="106"/>
      <c r="H405" s="106"/>
      <c r="I405" s="102">
        <v>1</v>
      </c>
      <c r="J405" s="109">
        <v>5.52</v>
      </c>
    </row>
    <row r="406" spans="1:10" x14ac:dyDescent="0.25">
      <c r="A406" s="102">
        <v>405</v>
      </c>
      <c r="B406" s="117" t="s">
        <v>4938</v>
      </c>
      <c r="C406" s="104" t="s">
        <v>4939</v>
      </c>
      <c r="D406" s="104" t="s">
        <v>4981</v>
      </c>
      <c r="E406" s="106" t="s">
        <v>2417</v>
      </c>
      <c r="F406" s="107" t="s">
        <v>2418</v>
      </c>
      <c r="G406" s="106"/>
      <c r="H406" s="106"/>
      <c r="I406" s="102">
        <v>1</v>
      </c>
      <c r="J406" s="109">
        <v>28.740000000000002</v>
      </c>
    </row>
    <row r="407" spans="1:10" x14ac:dyDescent="0.25">
      <c r="A407" s="102">
        <v>406</v>
      </c>
      <c r="B407" s="117" t="s">
        <v>4938</v>
      </c>
      <c r="C407" s="104" t="s">
        <v>4939</v>
      </c>
      <c r="D407" s="104" t="s">
        <v>4981</v>
      </c>
      <c r="E407" s="106" t="s">
        <v>2397</v>
      </c>
      <c r="F407" s="107" t="s">
        <v>2398</v>
      </c>
      <c r="G407" s="106"/>
      <c r="H407" s="106"/>
      <c r="I407" s="102">
        <v>2</v>
      </c>
      <c r="J407" s="109">
        <v>42.96</v>
      </c>
    </row>
    <row r="408" spans="1:10" x14ac:dyDescent="0.25">
      <c r="A408" s="102">
        <v>407</v>
      </c>
      <c r="B408" s="117" t="s">
        <v>4938</v>
      </c>
      <c r="C408" s="104" t="s">
        <v>4939</v>
      </c>
      <c r="D408" s="104" t="s">
        <v>4981</v>
      </c>
      <c r="E408" s="106" t="s">
        <v>2631</v>
      </c>
      <c r="F408" s="107" t="s">
        <v>2632</v>
      </c>
      <c r="G408" s="106"/>
      <c r="H408" s="106"/>
      <c r="I408" s="102">
        <v>1</v>
      </c>
      <c r="J408" s="109">
        <v>10.14</v>
      </c>
    </row>
    <row r="409" spans="1:10" x14ac:dyDescent="0.25">
      <c r="A409" s="102">
        <v>408</v>
      </c>
      <c r="B409" s="117" t="s">
        <v>4938</v>
      </c>
      <c r="C409" s="104" t="s">
        <v>4939</v>
      </c>
      <c r="D409" s="104" t="s">
        <v>4981</v>
      </c>
      <c r="E409" s="106" t="s">
        <v>2627</v>
      </c>
      <c r="F409" s="107" t="s">
        <v>2628</v>
      </c>
      <c r="G409" s="106"/>
      <c r="H409" s="106"/>
      <c r="I409" s="102">
        <v>2</v>
      </c>
      <c r="J409" s="109">
        <v>19</v>
      </c>
    </row>
    <row r="410" spans="1:10" x14ac:dyDescent="0.25">
      <c r="A410" s="102">
        <v>409</v>
      </c>
      <c r="B410" s="117" t="s">
        <v>4938</v>
      </c>
      <c r="C410" s="104" t="s">
        <v>4939</v>
      </c>
      <c r="D410" s="104" t="s">
        <v>4981</v>
      </c>
      <c r="E410" s="106" t="s">
        <v>2657</v>
      </c>
      <c r="F410" s="107" t="s">
        <v>2658</v>
      </c>
      <c r="G410" s="106"/>
      <c r="H410" s="106"/>
      <c r="I410" s="102">
        <v>1</v>
      </c>
      <c r="J410" s="109">
        <v>9.9</v>
      </c>
    </row>
    <row r="411" spans="1:10" x14ac:dyDescent="0.25">
      <c r="A411" s="102">
        <v>410</v>
      </c>
      <c r="B411" s="117" t="s">
        <v>4938</v>
      </c>
      <c r="C411" s="104" t="s">
        <v>4939</v>
      </c>
      <c r="D411" s="104" t="s">
        <v>4981</v>
      </c>
      <c r="E411" s="106" t="s">
        <v>3035</v>
      </c>
      <c r="F411" s="107" t="s">
        <v>3036</v>
      </c>
      <c r="G411" s="106"/>
      <c r="H411" s="106"/>
      <c r="I411" s="102">
        <v>2</v>
      </c>
      <c r="J411" s="109">
        <v>75.8</v>
      </c>
    </row>
    <row r="412" spans="1:10" x14ac:dyDescent="0.25">
      <c r="A412" s="102">
        <v>411</v>
      </c>
      <c r="B412" s="117" t="s">
        <v>4938</v>
      </c>
      <c r="C412" s="104" t="s">
        <v>4939</v>
      </c>
      <c r="D412" s="104" t="s">
        <v>4981</v>
      </c>
      <c r="E412" s="106" t="s">
        <v>3257</v>
      </c>
      <c r="F412" s="107" t="s">
        <v>3258</v>
      </c>
      <c r="G412" s="106"/>
      <c r="H412" s="106"/>
      <c r="I412" s="102">
        <v>1</v>
      </c>
      <c r="J412" s="109">
        <v>13.080000000000002</v>
      </c>
    </row>
    <row r="413" spans="1:10" x14ac:dyDescent="0.25">
      <c r="A413" s="102">
        <v>412</v>
      </c>
      <c r="B413" s="117" t="s">
        <v>4938</v>
      </c>
      <c r="C413" s="104" t="s">
        <v>4939</v>
      </c>
      <c r="D413" s="104" t="s">
        <v>4981</v>
      </c>
      <c r="E413" s="106" t="s">
        <v>3227</v>
      </c>
      <c r="F413" s="107" t="s">
        <v>3228</v>
      </c>
      <c r="G413" s="106"/>
      <c r="H413" s="106"/>
      <c r="I413" s="102">
        <v>1</v>
      </c>
      <c r="J413" s="109">
        <v>15.48</v>
      </c>
    </row>
    <row r="414" spans="1:10" x14ac:dyDescent="0.25">
      <c r="A414" s="102">
        <v>413</v>
      </c>
      <c r="B414" s="117" t="s">
        <v>4938</v>
      </c>
      <c r="C414" s="104" t="s">
        <v>4939</v>
      </c>
      <c r="D414" s="104" t="s">
        <v>4981</v>
      </c>
      <c r="E414" s="106" t="s">
        <v>3309</v>
      </c>
      <c r="F414" s="107" t="s">
        <v>3310</v>
      </c>
      <c r="G414" s="106"/>
      <c r="H414" s="106"/>
      <c r="I414" s="102">
        <v>2</v>
      </c>
      <c r="J414" s="109">
        <v>20.64</v>
      </c>
    </row>
    <row r="415" spans="1:10" x14ac:dyDescent="0.25">
      <c r="A415" s="102">
        <v>414</v>
      </c>
      <c r="B415" s="117" t="s">
        <v>4938</v>
      </c>
      <c r="C415" s="104" t="s">
        <v>4939</v>
      </c>
      <c r="D415" s="104" t="s">
        <v>4981</v>
      </c>
      <c r="E415" s="106" t="s">
        <v>2953</v>
      </c>
      <c r="F415" s="107" t="s">
        <v>2954</v>
      </c>
      <c r="G415" s="106"/>
      <c r="H415" s="106"/>
      <c r="I415" s="102">
        <v>1</v>
      </c>
      <c r="J415" s="109">
        <v>39.480000000000004</v>
      </c>
    </row>
    <row r="416" spans="1:10" x14ac:dyDescent="0.25">
      <c r="A416" s="102">
        <v>415</v>
      </c>
      <c r="B416" s="117" t="s">
        <v>4938</v>
      </c>
      <c r="C416" s="104" t="s">
        <v>4939</v>
      </c>
      <c r="D416" s="104" t="s">
        <v>4981</v>
      </c>
      <c r="E416" s="106" t="s">
        <v>73</v>
      </c>
      <c r="F416" s="107" t="s">
        <v>74</v>
      </c>
      <c r="G416" s="106"/>
      <c r="H416" s="106"/>
      <c r="I416" s="102">
        <v>3</v>
      </c>
      <c r="J416" s="109">
        <v>60.839999999999996</v>
      </c>
    </row>
    <row r="417" spans="1:10" x14ac:dyDescent="0.25">
      <c r="A417" s="102">
        <v>416</v>
      </c>
      <c r="B417" s="117" t="s">
        <v>4938</v>
      </c>
      <c r="C417" s="104" t="s">
        <v>4939</v>
      </c>
      <c r="D417" s="104" t="s">
        <v>4981</v>
      </c>
      <c r="E417" s="106" t="s">
        <v>83</v>
      </c>
      <c r="F417" s="107" t="s">
        <v>84</v>
      </c>
      <c r="G417" s="106"/>
      <c r="H417" s="106"/>
      <c r="I417" s="102">
        <v>3</v>
      </c>
      <c r="J417" s="109">
        <v>230.04</v>
      </c>
    </row>
    <row r="418" spans="1:10" x14ac:dyDescent="0.25">
      <c r="A418" s="102">
        <v>417</v>
      </c>
      <c r="B418" s="117" t="s">
        <v>4938</v>
      </c>
      <c r="C418" s="104" t="s">
        <v>4939</v>
      </c>
      <c r="D418" s="104" t="s">
        <v>4981</v>
      </c>
      <c r="E418" s="106" t="s">
        <v>177</v>
      </c>
      <c r="F418" s="107" t="s">
        <v>178</v>
      </c>
      <c r="G418" s="106"/>
      <c r="H418" s="106"/>
      <c r="I418" s="102">
        <v>1</v>
      </c>
      <c r="J418" s="109">
        <v>60</v>
      </c>
    </row>
    <row r="419" spans="1:10" x14ac:dyDescent="0.25">
      <c r="A419" s="102">
        <v>418</v>
      </c>
      <c r="B419" s="117" t="s">
        <v>4938</v>
      </c>
      <c r="C419" s="104" t="s">
        <v>4939</v>
      </c>
      <c r="D419" s="104" t="s">
        <v>4981</v>
      </c>
      <c r="E419" s="106" t="s">
        <v>87</v>
      </c>
      <c r="F419" s="107" t="s">
        <v>88</v>
      </c>
      <c r="G419" s="106"/>
      <c r="H419" s="106"/>
      <c r="I419" s="102">
        <v>1</v>
      </c>
      <c r="J419" s="109">
        <v>83.76</v>
      </c>
    </row>
    <row r="420" spans="1:10" x14ac:dyDescent="0.25">
      <c r="A420" s="102">
        <v>419</v>
      </c>
      <c r="B420" s="117" t="s">
        <v>4938</v>
      </c>
      <c r="C420" s="104" t="s">
        <v>4939</v>
      </c>
      <c r="D420" s="104" t="s">
        <v>4981</v>
      </c>
      <c r="E420" s="106" t="s">
        <v>3887</v>
      </c>
      <c r="F420" s="107" t="s">
        <v>3888</v>
      </c>
      <c r="G420" s="106"/>
      <c r="H420" s="106"/>
      <c r="I420" s="102">
        <v>4</v>
      </c>
      <c r="J420" s="109">
        <v>63.6</v>
      </c>
    </row>
    <row r="421" spans="1:10" x14ac:dyDescent="0.25">
      <c r="A421" s="102">
        <v>420</v>
      </c>
      <c r="B421" s="117" t="s">
        <v>4938</v>
      </c>
      <c r="C421" s="104" t="s">
        <v>4939</v>
      </c>
      <c r="D421" s="104" t="s">
        <v>4981</v>
      </c>
      <c r="E421" s="106" t="s">
        <v>3883</v>
      </c>
      <c r="F421" s="107" t="s">
        <v>3884</v>
      </c>
      <c r="G421" s="106"/>
      <c r="H421" s="106"/>
      <c r="I421" s="102">
        <v>4</v>
      </c>
      <c r="J421" s="109">
        <v>71.760000000000005</v>
      </c>
    </row>
    <row r="422" spans="1:10" x14ac:dyDescent="0.25">
      <c r="A422" s="102">
        <v>421</v>
      </c>
      <c r="B422" s="117" t="s">
        <v>4938</v>
      </c>
      <c r="C422" s="104" t="s">
        <v>4939</v>
      </c>
      <c r="D422" s="104" t="s">
        <v>4981</v>
      </c>
      <c r="E422" s="106" t="s">
        <v>3983</v>
      </c>
      <c r="F422" s="107" t="s">
        <v>3984</v>
      </c>
      <c r="G422" s="106"/>
      <c r="H422" s="106"/>
      <c r="I422" s="102">
        <v>1</v>
      </c>
      <c r="J422" s="109">
        <v>23.94</v>
      </c>
    </row>
    <row r="423" spans="1:10" x14ac:dyDescent="0.25">
      <c r="A423" s="102">
        <v>422</v>
      </c>
      <c r="B423" s="117" t="s">
        <v>4938</v>
      </c>
      <c r="C423" s="104" t="s">
        <v>4939</v>
      </c>
      <c r="D423" s="104" t="s">
        <v>4981</v>
      </c>
      <c r="E423" s="106" t="s">
        <v>3629</v>
      </c>
      <c r="F423" s="107" t="s">
        <v>3630</v>
      </c>
      <c r="G423" s="106"/>
      <c r="H423" s="106"/>
      <c r="I423" s="102">
        <v>1</v>
      </c>
      <c r="J423" s="109">
        <v>7.8000000000000007</v>
      </c>
    </row>
    <row r="424" spans="1:10" x14ac:dyDescent="0.25">
      <c r="A424" s="102">
        <v>423</v>
      </c>
      <c r="B424" s="117" t="s">
        <v>4938</v>
      </c>
      <c r="C424" s="104" t="s">
        <v>4939</v>
      </c>
      <c r="D424" s="104" t="s">
        <v>4981</v>
      </c>
      <c r="E424" s="106" t="s">
        <v>3721</v>
      </c>
      <c r="F424" s="107" t="s">
        <v>3722</v>
      </c>
      <c r="G424" s="106"/>
      <c r="H424" s="106"/>
      <c r="I424" s="102">
        <v>2</v>
      </c>
      <c r="J424" s="109">
        <v>26.160000000000004</v>
      </c>
    </row>
    <row r="425" spans="1:10" x14ac:dyDescent="0.25">
      <c r="A425" s="102">
        <v>424</v>
      </c>
      <c r="B425" s="117" t="s">
        <v>4938</v>
      </c>
      <c r="C425" s="104" t="s">
        <v>4939</v>
      </c>
      <c r="D425" s="104" t="s">
        <v>4981</v>
      </c>
      <c r="E425" s="106" t="s">
        <v>3731</v>
      </c>
      <c r="F425" s="107" t="s">
        <v>3732</v>
      </c>
      <c r="G425" s="106"/>
      <c r="H425" s="106"/>
      <c r="I425" s="102">
        <v>1</v>
      </c>
      <c r="J425" s="109">
        <v>11.34</v>
      </c>
    </row>
    <row r="426" spans="1:10" x14ac:dyDescent="0.25">
      <c r="A426" s="102">
        <v>425</v>
      </c>
      <c r="B426" s="117" t="s">
        <v>4938</v>
      </c>
      <c r="C426" s="104" t="s">
        <v>4939</v>
      </c>
      <c r="D426" s="104" t="s">
        <v>4981</v>
      </c>
      <c r="E426" s="106" t="s">
        <v>3755</v>
      </c>
      <c r="F426" s="107" t="s">
        <v>3756</v>
      </c>
      <c r="G426" s="106"/>
      <c r="H426" s="106"/>
      <c r="I426" s="102">
        <v>2</v>
      </c>
      <c r="J426" s="109">
        <v>25.08</v>
      </c>
    </row>
    <row r="427" spans="1:10" x14ac:dyDescent="0.25">
      <c r="A427" s="102">
        <v>426</v>
      </c>
      <c r="B427" s="117" t="s">
        <v>4938</v>
      </c>
      <c r="C427" s="104" t="s">
        <v>4939</v>
      </c>
      <c r="D427" s="104" t="s">
        <v>4981</v>
      </c>
      <c r="E427" s="106" t="s">
        <v>3809</v>
      </c>
      <c r="F427" s="107" t="s">
        <v>3810</v>
      </c>
      <c r="G427" s="106"/>
      <c r="H427" s="106"/>
      <c r="I427" s="102">
        <v>2</v>
      </c>
      <c r="J427" s="109">
        <v>38.28</v>
      </c>
    </row>
    <row r="428" spans="1:10" x14ac:dyDescent="0.25">
      <c r="A428" s="102">
        <v>427</v>
      </c>
      <c r="B428" s="117" t="s">
        <v>4938</v>
      </c>
      <c r="C428" s="104" t="s">
        <v>4939</v>
      </c>
      <c r="D428" s="104" t="s">
        <v>4981</v>
      </c>
      <c r="E428" s="106" t="s">
        <v>339</v>
      </c>
      <c r="F428" s="107" t="s">
        <v>340</v>
      </c>
      <c r="G428" s="106"/>
      <c r="H428" s="106"/>
      <c r="I428" s="102">
        <v>1</v>
      </c>
      <c r="J428" s="109">
        <v>19.350000000000001</v>
      </c>
    </row>
    <row r="429" spans="1:10" x14ac:dyDescent="0.25">
      <c r="A429" s="102">
        <v>428</v>
      </c>
      <c r="B429" s="117" t="s">
        <v>4938</v>
      </c>
      <c r="C429" s="104" t="s">
        <v>4939</v>
      </c>
      <c r="D429" s="104" t="s">
        <v>4982</v>
      </c>
      <c r="E429" s="106" t="s">
        <v>329</v>
      </c>
      <c r="F429" s="107" t="s">
        <v>330</v>
      </c>
      <c r="G429" s="106"/>
      <c r="H429" s="106"/>
      <c r="I429" s="102">
        <v>1</v>
      </c>
      <c r="J429" s="109">
        <v>23</v>
      </c>
    </row>
    <row r="430" spans="1:10" x14ac:dyDescent="0.25">
      <c r="A430" s="102">
        <v>429</v>
      </c>
      <c r="B430" s="117" t="s">
        <v>4938</v>
      </c>
      <c r="C430" s="104" t="s">
        <v>4939</v>
      </c>
      <c r="D430" s="104" t="s">
        <v>4982</v>
      </c>
      <c r="E430" s="106" t="s">
        <v>157</v>
      </c>
      <c r="F430" s="107" t="s">
        <v>158</v>
      </c>
      <c r="G430" s="106"/>
      <c r="H430" s="106"/>
      <c r="I430" s="102">
        <v>5</v>
      </c>
      <c r="J430" s="109">
        <v>9.4499999999999993</v>
      </c>
    </row>
    <row r="431" spans="1:10" x14ac:dyDescent="0.25">
      <c r="A431" s="102">
        <v>430</v>
      </c>
      <c r="B431" s="117" t="s">
        <v>4938</v>
      </c>
      <c r="C431" s="104" t="s">
        <v>4939</v>
      </c>
      <c r="D431" s="104" t="s">
        <v>4982</v>
      </c>
      <c r="E431" s="106" t="s">
        <v>1001</v>
      </c>
      <c r="F431" s="107" t="s">
        <v>1002</v>
      </c>
      <c r="G431" s="106"/>
      <c r="H431" s="106"/>
      <c r="I431" s="102">
        <v>5</v>
      </c>
      <c r="J431" s="109">
        <v>29.950000000000003</v>
      </c>
    </row>
    <row r="432" spans="1:10" x14ac:dyDescent="0.25">
      <c r="A432" s="102">
        <v>431</v>
      </c>
      <c r="B432" s="117" t="s">
        <v>4938</v>
      </c>
      <c r="C432" s="104" t="s">
        <v>4939</v>
      </c>
      <c r="D432" s="104" t="s">
        <v>4982</v>
      </c>
      <c r="E432" s="106" t="s">
        <v>1003</v>
      </c>
      <c r="F432" s="107" t="s">
        <v>1004</v>
      </c>
      <c r="G432" s="106"/>
      <c r="H432" s="106"/>
      <c r="I432" s="102">
        <v>10</v>
      </c>
      <c r="J432" s="109">
        <v>112.89999999999999</v>
      </c>
    </row>
    <row r="433" spans="1:10" x14ac:dyDescent="0.25">
      <c r="A433" s="102">
        <v>432</v>
      </c>
      <c r="B433" s="117" t="s">
        <v>4938</v>
      </c>
      <c r="C433" s="104" t="s">
        <v>4939</v>
      </c>
      <c r="D433" s="104" t="s">
        <v>4982</v>
      </c>
      <c r="E433" s="106" t="s">
        <v>1003</v>
      </c>
      <c r="F433" s="107" t="s">
        <v>1004</v>
      </c>
      <c r="G433" s="106"/>
      <c r="H433" s="106"/>
      <c r="I433" s="102">
        <v>1</v>
      </c>
      <c r="J433" s="109">
        <v>0.01</v>
      </c>
    </row>
    <row r="434" spans="1:10" x14ac:dyDescent="0.25">
      <c r="A434" s="102">
        <v>433</v>
      </c>
      <c r="B434" s="117" t="s">
        <v>4938</v>
      </c>
      <c r="C434" s="104" t="s">
        <v>4939</v>
      </c>
      <c r="D434" s="104" t="s">
        <v>4982</v>
      </c>
      <c r="E434" s="106" t="s">
        <v>207</v>
      </c>
      <c r="F434" s="107" t="s">
        <v>208</v>
      </c>
      <c r="G434" s="106"/>
      <c r="H434" s="106"/>
      <c r="I434" s="102">
        <v>1</v>
      </c>
      <c r="J434" s="109">
        <v>18</v>
      </c>
    </row>
    <row r="435" spans="1:10" x14ac:dyDescent="0.25">
      <c r="A435" s="102">
        <v>434</v>
      </c>
      <c r="B435" s="117" t="s">
        <v>4938</v>
      </c>
      <c r="C435" s="104" t="s">
        <v>4939</v>
      </c>
      <c r="D435" s="104" t="s">
        <v>4982</v>
      </c>
      <c r="E435" s="106" t="s">
        <v>1264</v>
      </c>
      <c r="F435" s="107" t="s">
        <v>1265</v>
      </c>
      <c r="G435" s="106"/>
      <c r="H435" s="106"/>
      <c r="I435" s="102">
        <v>1</v>
      </c>
      <c r="J435" s="109">
        <v>8.9</v>
      </c>
    </row>
    <row r="436" spans="1:10" x14ac:dyDescent="0.25">
      <c r="A436" s="102">
        <v>435</v>
      </c>
      <c r="B436" s="117" t="s">
        <v>4938</v>
      </c>
      <c r="C436" s="104" t="s">
        <v>4939</v>
      </c>
      <c r="D436" s="104" t="s">
        <v>4982</v>
      </c>
      <c r="E436" s="106" t="s">
        <v>1262</v>
      </c>
      <c r="F436" s="107" t="s">
        <v>1263</v>
      </c>
      <c r="G436" s="106"/>
      <c r="H436" s="106"/>
      <c r="I436" s="102">
        <v>1</v>
      </c>
      <c r="J436" s="109">
        <v>8.9</v>
      </c>
    </row>
    <row r="437" spans="1:10" x14ac:dyDescent="0.25">
      <c r="A437" s="102">
        <v>436</v>
      </c>
      <c r="B437" s="117" t="s">
        <v>4938</v>
      </c>
      <c r="C437" s="104" t="s">
        <v>4939</v>
      </c>
      <c r="D437" s="104" t="s">
        <v>4982</v>
      </c>
      <c r="E437" s="106" t="s">
        <v>2559</v>
      </c>
      <c r="F437" s="107" t="s">
        <v>2560</v>
      </c>
      <c r="G437" s="106"/>
      <c r="H437" s="106"/>
      <c r="I437" s="102">
        <v>1</v>
      </c>
      <c r="J437" s="109">
        <v>5.9399999999999995</v>
      </c>
    </row>
    <row r="438" spans="1:10" x14ac:dyDescent="0.25">
      <c r="A438" s="102">
        <v>437</v>
      </c>
      <c r="B438" s="117" t="s">
        <v>4938</v>
      </c>
      <c r="C438" s="104" t="s">
        <v>4939</v>
      </c>
      <c r="D438" s="104" t="s">
        <v>4982</v>
      </c>
      <c r="E438" s="106" t="s">
        <v>2487</v>
      </c>
      <c r="F438" s="107" t="s">
        <v>2488</v>
      </c>
      <c r="G438" s="106"/>
      <c r="H438" s="106"/>
      <c r="I438" s="102">
        <v>1</v>
      </c>
      <c r="J438" s="109">
        <v>5.9399999999999995</v>
      </c>
    </row>
    <row r="439" spans="1:10" x14ac:dyDescent="0.25">
      <c r="A439" s="102">
        <v>438</v>
      </c>
      <c r="B439" s="117" t="s">
        <v>4938</v>
      </c>
      <c r="C439" s="104" t="s">
        <v>4939</v>
      </c>
      <c r="D439" s="104" t="s">
        <v>4982</v>
      </c>
      <c r="E439" s="106" t="s">
        <v>2561</v>
      </c>
      <c r="F439" s="107" t="s">
        <v>2562</v>
      </c>
      <c r="G439" s="106"/>
      <c r="H439" s="106"/>
      <c r="I439" s="102">
        <v>1</v>
      </c>
      <c r="J439" s="109">
        <v>5.9399999999999995</v>
      </c>
    </row>
    <row r="440" spans="1:10" x14ac:dyDescent="0.25">
      <c r="A440" s="102">
        <v>439</v>
      </c>
      <c r="B440" s="117" t="s">
        <v>4938</v>
      </c>
      <c r="C440" s="104" t="s">
        <v>4939</v>
      </c>
      <c r="D440" s="104" t="s">
        <v>4982</v>
      </c>
      <c r="E440" s="106" t="s">
        <v>2533</v>
      </c>
      <c r="F440" s="107" t="s">
        <v>2534</v>
      </c>
      <c r="G440" s="106"/>
      <c r="H440" s="106"/>
      <c r="I440" s="102">
        <v>1</v>
      </c>
      <c r="J440" s="109">
        <v>5.9399999999999995</v>
      </c>
    </row>
    <row r="441" spans="1:10" x14ac:dyDescent="0.25">
      <c r="A441" s="102">
        <v>440</v>
      </c>
      <c r="B441" s="117" t="s">
        <v>4938</v>
      </c>
      <c r="C441" s="104" t="s">
        <v>4939</v>
      </c>
      <c r="D441" s="104" t="s">
        <v>4982</v>
      </c>
      <c r="E441" s="106" t="s">
        <v>2753</v>
      </c>
      <c r="F441" s="107" t="s">
        <v>4754</v>
      </c>
      <c r="G441" s="106"/>
      <c r="H441" s="106"/>
      <c r="I441" s="102">
        <v>1</v>
      </c>
      <c r="J441" s="109">
        <v>3.54</v>
      </c>
    </row>
    <row r="442" spans="1:10" x14ac:dyDescent="0.25">
      <c r="A442" s="102">
        <v>441</v>
      </c>
      <c r="B442" s="117" t="s">
        <v>4938</v>
      </c>
      <c r="C442" s="104" t="s">
        <v>4939</v>
      </c>
      <c r="D442" s="104" t="s">
        <v>4982</v>
      </c>
      <c r="E442" s="106" t="s">
        <v>4728</v>
      </c>
      <c r="F442" s="107" t="s">
        <v>4729</v>
      </c>
      <c r="G442" s="106"/>
      <c r="H442" s="106"/>
      <c r="I442" s="102">
        <v>1</v>
      </c>
      <c r="J442" s="109">
        <v>3.54</v>
      </c>
    </row>
    <row r="443" spans="1:10" x14ac:dyDescent="0.25">
      <c r="A443" s="102">
        <v>442</v>
      </c>
      <c r="B443" s="117" t="s">
        <v>4938</v>
      </c>
      <c r="C443" s="104" t="s">
        <v>4939</v>
      </c>
      <c r="D443" s="104" t="s">
        <v>4982</v>
      </c>
      <c r="E443" s="106" t="s">
        <v>2749</v>
      </c>
      <c r="F443" s="107" t="s">
        <v>4755</v>
      </c>
      <c r="G443" s="106"/>
      <c r="H443" s="106"/>
      <c r="I443" s="102">
        <v>1</v>
      </c>
      <c r="J443" s="109">
        <v>3.54</v>
      </c>
    </row>
    <row r="444" spans="1:10" x14ac:dyDescent="0.25">
      <c r="A444" s="102">
        <v>443</v>
      </c>
      <c r="B444" s="117" t="s">
        <v>4938</v>
      </c>
      <c r="C444" s="104" t="s">
        <v>4939</v>
      </c>
      <c r="D444" s="104" t="s">
        <v>4982</v>
      </c>
      <c r="E444" s="106" t="s">
        <v>2783</v>
      </c>
      <c r="F444" s="107" t="s">
        <v>4732</v>
      </c>
      <c r="G444" s="106"/>
      <c r="H444" s="106"/>
      <c r="I444" s="102">
        <v>1</v>
      </c>
      <c r="J444" s="109">
        <v>13.080000000000002</v>
      </c>
    </row>
    <row r="445" spans="1:10" x14ac:dyDescent="0.25">
      <c r="A445" s="102">
        <v>444</v>
      </c>
      <c r="B445" s="117" t="s">
        <v>4938</v>
      </c>
      <c r="C445" s="104" t="s">
        <v>4939</v>
      </c>
      <c r="D445" s="104" t="s">
        <v>4982</v>
      </c>
      <c r="E445" s="106" t="s">
        <v>4746</v>
      </c>
      <c r="F445" s="107" t="s">
        <v>4747</v>
      </c>
      <c r="G445" s="106"/>
      <c r="H445" s="106"/>
      <c r="I445" s="102">
        <v>1</v>
      </c>
      <c r="J445" s="109">
        <v>13.080000000000002</v>
      </c>
    </row>
    <row r="446" spans="1:10" x14ac:dyDescent="0.25">
      <c r="A446" s="102">
        <v>445</v>
      </c>
      <c r="B446" s="117" t="s">
        <v>4938</v>
      </c>
      <c r="C446" s="104" t="s">
        <v>4939</v>
      </c>
      <c r="D446" s="104" t="s">
        <v>4982</v>
      </c>
      <c r="E446" s="106" t="s">
        <v>3037</v>
      </c>
      <c r="F446" s="107" t="s">
        <v>3038</v>
      </c>
      <c r="G446" s="106"/>
      <c r="H446" s="106"/>
      <c r="I446" s="102">
        <v>1</v>
      </c>
      <c r="J446" s="109">
        <v>33.96</v>
      </c>
    </row>
    <row r="447" spans="1:10" x14ac:dyDescent="0.25">
      <c r="A447" s="102">
        <v>446</v>
      </c>
      <c r="B447" s="117" t="s">
        <v>4938</v>
      </c>
      <c r="C447" s="104" t="s">
        <v>4939</v>
      </c>
      <c r="D447" s="104" t="s">
        <v>4982</v>
      </c>
      <c r="E447" s="106" t="s">
        <v>295</v>
      </c>
      <c r="F447" s="107" t="s">
        <v>296</v>
      </c>
      <c r="G447" s="106"/>
      <c r="H447" s="106"/>
      <c r="I447" s="102">
        <v>5</v>
      </c>
      <c r="J447" s="109">
        <v>11.25</v>
      </c>
    </row>
    <row r="448" spans="1:10" x14ac:dyDescent="0.25">
      <c r="A448" s="102">
        <v>447</v>
      </c>
      <c r="B448" s="117" t="s">
        <v>4938</v>
      </c>
      <c r="C448" s="104" t="s">
        <v>4939</v>
      </c>
      <c r="D448" s="104" t="s">
        <v>4982</v>
      </c>
      <c r="E448" s="106" t="s">
        <v>2845</v>
      </c>
      <c r="F448" s="107" t="s">
        <v>2846</v>
      </c>
      <c r="G448" s="106"/>
      <c r="H448" s="106"/>
      <c r="I448" s="102">
        <v>1</v>
      </c>
      <c r="J448" s="109">
        <v>29.96</v>
      </c>
    </row>
    <row r="449" spans="1:10" x14ac:dyDescent="0.25">
      <c r="A449" s="102">
        <v>448</v>
      </c>
      <c r="B449" s="117" t="s">
        <v>4938</v>
      </c>
      <c r="C449" s="104" t="s">
        <v>4939</v>
      </c>
      <c r="D449" s="104" t="s">
        <v>4982</v>
      </c>
      <c r="E449" s="106" t="s">
        <v>3225</v>
      </c>
      <c r="F449" s="107" t="s">
        <v>3226</v>
      </c>
      <c r="G449" s="106"/>
      <c r="H449" s="106"/>
      <c r="I449" s="102">
        <v>1</v>
      </c>
      <c r="J449" s="109">
        <v>11.76</v>
      </c>
    </row>
    <row r="450" spans="1:10" x14ac:dyDescent="0.25">
      <c r="A450" s="102">
        <v>449</v>
      </c>
      <c r="B450" s="117" t="s">
        <v>4938</v>
      </c>
      <c r="C450" s="104" t="s">
        <v>4939</v>
      </c>
      <c r="D450" s="104" t="s">
        <v>4982</v>
      </c>
      <c r="E450" s="106" t="s">
        <v>3227</v>
      </c>
      <c r="F450" s="107" t="s">
        <v>3228</v>
      </c>
      <c r="G450" s="106"/>
      <c r="H450" s="106"/>
      <c r="I450" s="102">
        <v>1</v>
      </c>
      <c r="J450" s="109">
        <v>15.48</v>
      </c>
    </row>
    <row r="451" spans="1:10" x14ac:dyDescent="0.25">
      <c r="A451" s="102">
        <v>450</v>
      </c>
      <c r="B451" s="117" t="s">
        <v>4938</v>
      </c>
      <c r="C451" s="104" t="s">
        <v>4939</v>
      </c>
      <c r="D451" s="104" t="s">
        <v>4982</v>
      </c>
      <c r="E451" s="106" t="s">
        <v>3229</v>
      </c>
      <c r="F451" s="107" t="s">
        <v>3230</v>
      </c>
      <c r="G451" s="106"/>
      <c r="H451" s="106"/>
      <c r="I451" s="102">
        <v>1</v>
      </c>
      <c r="J451" s="109">
        <v>12.42</v>
      </c>
    </row>
    <row r="452" spans="1:10" x14ac:dyDescent="0.25">
      <c r="A452" s="102">
        <v>451</v>
      </c>
      <c r="B452" s="117" t="s">
        <v>4938</v>
      </c>
      <c r="C452" s="104" t="s">
        <v>4939</v>
      </c>
      <c r="D452" s="104" t="s">
        <v>4982</v>
      </c>
      <c r="E452" s="106" t="s">
        <v>3959</v>
      </c>
      <c r="F452" s="107" t="s">
        <v>3960</v>
      </c>
      <c r="G452" s="106"/>
      <c r="H452" s="106"/>
      <c r="I452" s="102">
        <v>1</v>
      </c>
      <c r="J452" s="109">
        <v>6.75</v>
      </c>
    </row>
    <row r="453" spans="1:10" x14ac:dyDescent="0.25">
      <c r="A453" s="102">
        <v>452</v>
      </c>
      <c r="B453" s="117" t="s">
        <v>4938</v>
      </c>
      <c r="C453" s="104" t="s">
        <v>4939</v>
      </c>
      <c r="D453" s="104" t="s">
        <v>4982</v>
      </c>
      <c r="E453" s="106" t="s">
        <v>4009</v>
      </c>
      <c r="F453" s="107" t="s">
        <v>4010</v>
      </c>
      <c r="G453" s="106"/>
      <c r="H453" s="106"/>
      <c r="I453" s="102">
        <v>1</v>
      </c>
      <c r="J453" s="109">
        <v>11.799999999999999</v>
      </c>
    </row>
    <row r="454" spans="1:10" x14ac:dyDescent="0.25">
      <c r="A454" s="102">
        <v>453</v>
      </c>
      <c r="B454" s="117" t="s">
        <v>4938</v>
      </c>
      <c r="C454" s="104" t="s">
        <v>4939</v>
      </c>
      <c r="D454" s="104" t="s">
        <v>4982</v>
      </c>
      <c r="E454" s="106" t="s">
        <v>3551</v>
      </c>
      <c r="F454" s="107" t="s">
        <v>3552</v>
      </c>
      <c r="G454" s="106"/>
      <c r="H454" s="106"/>
      <c r="I454" s="102">
        <v>1</v>
      </c>
      <c r="J454" s="109">
        <v>8.6</v>
      </c>
    </row>
    <row r="455" spans="1:10" x14ac:dyDescent="0.25">
      <c r="A455" s="102">
        <v>454</v>
      </c>
      <c r="B455" s="117" t="s">
        <v>4938</v>
      </c>
      <c r="C455" s="104" t="s">
        <v>4939</v>
      </c>
      <c r="D455" s="104" t="s">
        <v>4982</v>
      </c>
      <c r="E455" s="106" t="s">
        <v>3715</v>
      </c>
      <c r="F455" s="107" t="s">
        <v>3716</v>
      </c>
      <c r="G455" s="106"/>
      <c r="H455" s="106"/>
      <c r="I455" s="102">
        <v>1</v>
      </c>
      <c r="J455" s="109">
        <v>7.08</v>
      </c>
    </row>
    <row r="456" spans="1:10" x14ac:dyDescent="0.25">
      <c r="A456" s="102">
        <v>455</v>
      </c>
      <c r="B456" s="117" t="s">
        <v>4938</v>
      </c>
      <c r="C456" s="104" t="s">
        <v>4939</v>
      </c>
      <c r="D456" s="104" t="s">
        <v>4982</v>
      </c>
      <c r="E456" s="106" t="s">
        <v>4201</v>
      </c>
      <c r="F456" s="107" t="s">
        <v>4202</v>
      </c>
      <c r="G456" s="106"/>
      <c r="H456" s="106"/>
      <c r="I456" s="102">
        <v>2</v>
      </c>
      <c r="J456" s="109">
        <v>55.98</v>
      </c>
    </row>
    <row r="457" spans="1:10" x14ac:dyDescent="0.25">
      <c r="A457" s="102">
        <v>456</v>
      </c>
      <c r="B457" s="117" t="s">
        <v>4938</v>
      </c>
      <c r="C457" s="104" t="s">
        <v>4939</v>
      </c>
      <c r="D457" s="104" t="s">
        <v>4983</v>
      </c>
      <c r="E457" s="106" t="s">
        <v>569</v>
      </c>
      <c r="F457" s="107" t="s">
        <v>570</v>
      </c>
      <c r="G457" s="106"/>
      <c r="H457" s="106"/>
      <c r="I457" s="102">
        <v>4</v>
      </c>
      <c r="J457" s="109">
        <v>23.759999999999998</v>
      </c>
    </row>
    <row r="458" spans="1:10" x14ac:dyDescent="0.25">
      <c r="A458" s="102">
        <v>457</v>
      </c>
      <c r="B458" s="117" t="s">
        <v>4938</v>
      </c>
      <c r="C458" s="104" t="s">
        <v>4939</v>
      </c>
      <c r="D458" s="104" t="s">
        <v>4983</v>
      </c>
      <c r="E458" s="106" t="s">
        <v>157</v>
      </c>
      <c r="F458" s="107" t="s">
        <v>158</v>
      </c>
      <c r="G458" s="106"/>
      <c r="H458" s="106"/>
      <c r="I458" s="102">
        <v>3</v>
      </c>
      <c r="J458" s="109">
        <v>5.67</v>
      </c>
    </row>
    <row r="459" spans="1:10" x14ac:dyDescent="0.25">
      <c r="A459" s="102">
        <v>458</v>
      </c>
      <c r="B459" s="117" t="s">
        <v>4938</v>
      </c>
      <c r="C459" s="104" t="s">
        <v>4939</v>
      </c>
      <c r="D459" s="104" t="s">
        <v>4983</v>
      </c>
      <c r="E459" s="106" t="s">
        <v>3385</v>
      </c>
      <c r="F459" s="107" t="s">
        <v>3386</v>
      </c>
      <c r="G459" s="106"/>
      <c r="H459" s="106"/>
      <c r="I459" s="102">
        <v>4</v>
      </c>
      <c r="J459" s="109">
        <v>115.96</v>
      </c>
    </row>
    <row r="460" spans="1:10" x14ac:dyDescent="0.25">
      <c r="A460" s="102">
        <v>459</v>
      </c>
      <c r="B460" s="117" t="s">
        <v>4938</v>
      </c>
      <c r="C460" s="104" t="s">
        <v>4939</v>
      </c>
      <c r="D460" s="104" t="s">
        <v>4983</v>
      </c>
      <c r="E460" s="106" t="s">
        <v>3907</v>
      </c>
      <c r="F460" s="107" t="s">
        <v>3908</v>
      </c>
      <c r="G460" s="106"/>
      <c r="H460" s="106"/>
      <c r="I460" s="102">
        <v>1</v>
      </c>
      <c r="J460" s="109">
        <v>9.8000000000000007</v>
      </c>
    </row>
    <row r="461" spans="1:10" x14ac:dyDescent="0.25">
      <c r="A461" s="102">
        <v>460</v>
      </c>
      <c r="B461" s="117" t="s">
        <v>4938</v>
      </c>
      <c r="C461" s="104" t="s">
        <v>4939</v>
      </c>
      <c r="D461" s="104" t="s">
        <v>4983</v>
      </c>
      <c r="E461" s="106" t="s">
        <v>3917</v>
      </c>
      <c r="F461" s="107" t="s">
        <v>3918</v>
      </c>
      <c r="G461" s="106"/>
      <c r="H461" s="106"/>
      <c r="I461" s="102">
        <v>1</v>
      </c>
      <c r="J461" s="109">
        <v>11.799999999999999</v>
      </c>
    </row>
    <row r="462" spans="1:10" x14ac:dyDescent="0.25">
      <c r="A462" s="102">
        <v>461</v>
      </c>
      <c r="B462" s="117" t="s">
        <v>4938</v>
      </c>
      <c r="C462" s="104" t="s">
        <v>4939</v>
      </c>
      <c r="D462" s="104" t="s">
        <v>4983</v>
      </c>
      <c r="E462" s="106" t="s">
        <v>3927</v>
      </c>
      <c r="F462" s="107" t="s">
        <v>3928</v>
      </c>
      <c r="G462" s="106"/>
      <c r="H462" s="106"/>
      <c r="I462" s="102">
        <v>1</v>
      </c>
      <c r="J462" s="109">
        <v>17.8</v>
      </c>
    </row>
    <row r="463" spans="1:10" x14ac:dyDescent="0.25">
      <c r="A463" s="102">
        <v>462</v>
      </c>
      <c r="B463" s="117" t="s">
        <v>4938</v>
      </c>
      <c r="C463" s="104" t="s">
        <v>4939</v>
      </c>
      <c r="D463" s="104" t="s">
        <v>4983</v>
      </c>
      <c r="E463" s="106" t="s">
        <v>3957</v>
      </c>
      <c r="F463" s="107" t="s">
        <v>3958</v>
      </c>
      <c r="G463" s="106"/>
      <c r="H463" s="106"/>
      <c r="I463" s="102">
        <v>1</v>
      </c>
      <c r="J463" s="109">
        <v>13.5</v>
      </c>
    </row>
    <row r="464" spans="1:10" x14ac:dyDescent="0.25">
      <c r="A464" s="102">
        <v>463</v>
      </c>
      <c r="B464" s="117" t="s">
        <v>4938</v>
      </c>
      <c r="C464" s="104" t="s">
        <v>4939</v>
      </c>
      <c r="D464" s="104" t="s">
        <v>4983</v>
      </c>
      <c r="E464" s="106" t="s">
        <v>4487</v>
      </c>
      <c r="F464" s="107" t="s">
        <v>4814</v>
      </c>
      <c r="G464" s="106"/>
      <c r="H464" s="106"/>
      <c r="I464" s="102">
        <v>1</v>
      </c>
      <c r="J464" s="109">
        <v>14.85</v>
      </c>
    </row>
    <row r="465" spans="1:10" x14ac:dyDescent="0.25">
      <c r="A465" s="102">
        <v>464</v>
      </c>
      <c r="B465" s="117" t="s">
        <v>4938</v>
      </c>
      <c r="C465" s="104" t="s">
        <v>4939</v>
      </c>
      <c r="D465" s="104" t="s">
        <v>4984</v>
      </c>
      <c r="E465" s="106" t="s">
        <v>567</v>
      </c>
      <c r="F465" s="107" t="s">
        <v>568</v>
      </c>
      <c r="G465" s="106"/>
      <c r="H465" s="106"/>
      <c r="I465" s="102">
        <v>1</v>
      </c>
      <c r="J465" s="109">
        <v>11.76</v>
      </c>
    </row>
    <row r="466" spans="1:10" x14ac:dyDescent="0.25">
      <c r="A466" s="102">
        <v>465</v>
      </c>
      <c r="B466" s="117" t="s">
        <v>4938</v>
      </c>
      <c r="C466" s="104" t="s">
        <v>4939</v>
      </c>
      <c r="D466" s="104" t="s">
        <v>4984</v>
      </c>
      <c r="E466" s="106" t="s">
        <v>569</v>
      </c>
      <c r="F466" s="107" t="s">
        <v>570</v>
      </c>
      <c r="G466" s="106"/>
      <c r="H466" s="106"/>
      <c r="I466" s="102">
        <v>2</v>
      </c>
      <c r="J466" s="109">
        <v>11.879999999999999</v>
      </c>
    </row>
    <row r="467" spans="1:10" x14ac:dyDescent="0.25">
      <c r="A467" s="102">
        <v>466</v>
      </c>
      <c r="B467" s="117" t="s">
        <v>4938</v>
      </c>
      <c r="C467" s="104" t="s">
        <v>4939</v>
      </c>
      <c r="D467" s="104" t="s">
        <v>4984</v>
      </c>
      <c r="E467" s="106" t="s">
        <v>571</v>
      </c>
      <c r="F467" s="107" t="s">
        <v>572</v>
      </c>
      <c r="G467" s="106"/>
      <c r="H467" s="106"/>
      <c r="I467" s="102">
        <v>1</v>
      </c>
      <c r="J467" s="109">
        <v>9.4499999999999993</v>
      </c>
    </row>
    <row r="468" spans="1:10" x14ac:dyDescent="0.25">
      <c r="A468" s="102">
        <v>467</v>
      </c>
      <c r="B468" s="117" t="s">
        <v>4938</v>
      </c>
      <c r="C468" s="104" t="s">
        <v>4939</v>
      </c>
      <c r="D468" s="104" t="s">
        <v>4984</v>
      </c>
      <c r="E468" s="106" t="s">
        <v>157</v>
      </c>
      <c r="F468" s="107" t="s">
        <v>158</v>
      </c>
      <c r="G468" s="106"/>
      <c r="H468" s="106"/>
      <c r="I468" s="102">
        <v>30</v>
      </c>
      <c r="J468" s="109">
        <v>56.699999999999996</v>
      </c>
    </row>
    <row r="469" spans="1:10" x14ac:dyDescent="0.25">
      <c r="A469" s="102">
        <v>468</v>
      </c>
      <c r="B469" s="117" t="s">
        <v>4938</v>
      </c>
      <c r="C469" s="104" t="s">
        <v>4939</v>
      </c>
      <c r="D469" s="104" t="s">
        <v>4984</v>
      </c>
      <c r="E469" s="106" t="s">
        <v>1264</v>
      </c>
      <c r="F469" s="107" t="s">
        <v>1265</v>
      </c>
      <c r="G469" s="106"/>
      <c r="H469" s="106"/>
      <c r="I469" s="102">
        <v>1</v>
      </c>
      <c r="J469" s="109">
        <v>8.9</v>
      </c>
    </row>
    <row r="470" spans="1:10" x14ac:dyDescent="0.25">
      <c r="A470" s="102">
        <v>469</v>
      </c>
      <c r="B470" s="117" t="s">
        <v>4938</v>
      </c>
      <c r="C470" s="104" t="s">
        <v>4939</v>
      </c>
      <c r="D470" s="104" t="s">
        <v>4984</v>
      </c>
      <c r="E470" s="106" t="s">
        <v>251</v>
      </c>
      <c r="F470" s="107" t="s">
        <v>252</v>
      </c>
      <c r="G470" s="106"/>
      <c r="H470" s="106"/>
      <c r="I470" s="102">
        <v>1</v>
      </c>
      <c r="J470" s="109">
        <v>5.7</v>
      </c>
    </row>
    <row r="471" spans="1:10" x14ac:dyDescent="0.25">
      <c r="A471" s="102">
        <v>470</v>
      </c>
      <c r="B471" s="117" t="s">
        <v>4938</v>
      </c>
      <c r="C471" s="104" t="s">
        <v>4939</v>
      </c>
      <c r="D471" s="104" t="s">
        <v>4984</v>
      </c>
      <c r="E471" s="106" t="s">
        <v>295</v>
      </c>
      <c r="F471" s="107" t="s">
        <v>296</v>
      </c>
      <c r="G471" s="106"/>
      <c r="H471" s="106"/>
      <c r="I471" s="102">
        <v>15</v>
      </c>
      <c r="J471" s="109">
        <v>28.349999999999998</v>
      </c>
    </row>
    <row r="472" spans="1:10" x14ac:dyDescent="0.25">
      <c r="A472" s="102">
        <v>471</v>
      </c>
      <c r="B472" s="117" t="s">
        <v>4938</v>
      </c>
      <c r="C472" s="104" t="s">
        <v>4939</v>
      </c>
      <c r="D472" s="104" t="s">
        <v>4984</v>
      </c>
      <c r="E472" s="106" t="s">
        <v>2853</v>
      </c>
      <c r="F472" s="107" t="s">
        <v>2854</v>
      </c>
      <c r="G472" s="106"/>
      <c r="H472" s="106"/>
      <c r="I472" s="102">
        <v>1</v>
      </c>
      <c r="J472" s="109">
        <v>43.92</v>
      </c>
    </row>
    <row r="473" spans="1:10" x14ac:dyDescent="0.25">
      <c r="A473" s="102">
        <v>472</v>
      </c>
      <c r="B473" s="117" t="s">
        <v>4938</v>
      </c>
      <c r="C473" s="104" t="s">
        <v>4939</v>
      </c>
      <c r="D473" s="104" t="s">
        <v>4984</v>
      </c>
      <c r="E473" s="106" t="s">
        <v>3573</v>
      </c>
      <c r="F473" s="107" t="s">
        <v>3574</v>
      </c>
      <c r="G473" s="106"/>
      <c r="H473" s="106"/>
      <c r="I473" s="102">
        <v>1</v>
      </c>
      <c r="J473" s="109">
        <v>13</v>
      </c>
    </row>
    <row r="474" spans="1:10" x14ac:dyDescent="0.25">
      <c r="A474" s="102">
        <v>473</v>
      </c>
      <c r="B474" s="117" t="s">
        <v>4938</v>
      </c>
      <c r="C474" s="104" t="s">
        <v>4939</v>
      </c>
      <c r="D474" s="104" t="s">
        <v>4984</v>
      </c>
      <c r="E474" s="106" t="s">
        <v>4455</v>
      </c>
      <c r="F474" s="107" t="s">
        <v>4456</v>
      </c>
      <c r="G474" s="106"/>
      <c r="H474" s="106"/>
      <c r="I474" s="102">
        <v>1</v>
      </c>
      <c r="J474" s="109">
        <v>18.32</v>
      </c>
    </row>
    <row r="475" spans="1:10" x14ac:dyDescent="0.25">
      <c r="A475" s="102">
        <v>474</v>
      </c>
      <c r="B475" s="117" t="s">
        <v>4938</v>
      </c>
      <c r="C475" s="104" t="s">
        <v>4939</v>
      </c>
      <c r="D475" s="104" t="s">
        <v>4984</v>
      </c>
      <c r="E475" s="106" t="s">
        <v>4469</v>
      </c>
      <c r="F475" s="107" t="s">
        <v>4470</v>
      </c>
      <c r="G475" s="106"/>
      <c r="H475" s="106"/>
      <c r="I475" s="102">
        <v>1</v>
      </c>
      <c r="J475" s="109">
        <v>17.440000000000001</v>
      </c>
    </row>
    <row r="476" spans="1:10" x14ac:dyDescent="0.25">
      <c r="A476" s="102">
        <v>475</v>
      </c>
      <c r="B476" s="117" t="s">
        <v>4938</v>
      </c>
      <c r="C476" s="104" t="s">
        <v>4939</v>
      </c>
      <c r="D476" s="104" t="s">
        <v>4984</v>
      </c>
      <c r="E476" s="106" t="s">
        <v>4259</v>
      </c>
      <c r="F476" s="107" t="s">
        <v>4820</v>
      </c>
      <c r="G476" s="106"/>
      <c r="H476" s="106"/>
      <c r="I476" s="102">
        <v>1</v>
      </c>
      <c r="J476" s="109">
        <v>20.849999999999998</v>
      </c>
    </row>
    <row r="477" spans="1:10" x14ac:dyDescent="0.25">
      <c r="A477" s="102">
        <v>476</v>
      </c>
      <c r="B477" s="117" t="s">
        <v>4938</v>
      </c>
      <c r="C477" s="104" t="s">
        <v>4939</v>
      </c>
      <c r="D477" s="104" t="s">
        <v>4984</v>
      </c>
      <c r="E477" s="106" t="s">
        <v>4247</v>
      </c>
      <c r="F477" s="107" t="s">
        <v>4248</v>
      </c>
      <c r="G477" s="106"/>
      <c r="H477" s="106"/>
      <c r="I477" s="102">
        <v>1</v>
      </c>
      <c r="J477" s="109">
        <v>21.52</v>
      </c>
    </row>
    <row r="478" spans="1:10" x14ac:dyDescent="0.25">
      <c r="A478" s="102">
        <v>477</v>
      </c>
      <c r="B478" s="117" t="s">
        <v>4938</v>
      </c>
      <c r="C478" s="104" t="s">
        <v>4939</v>
      </c>
      <c r="D478" s="104" t="s">
        <v>4985</v>
      </c>
      <c r="E478" s="106" t="s">
        <v>285</v>
      </c>
      <c r="F478" s="107" t="s">
        <v>286</v>
      </c>
      <c r="G478" s="106"/>
      <c r="H478" s="106"/>
      <c r="I478" s="102">
        <v>1</v>
      </c>
      <c r="J478" s="109">
        <v>23.759999999999998</v>
      </c>
    </row>
    <row r="479" spans="1:10" x14ac:dyDescent="0.25">
      <c r="A479" s="102">
        <v>478</v>
      </c>
      <c r="B479" s="117" t="s">
        <v>4938</v>
      </c>
      <c r="C479" s="104" t="s">
        <v>4939</v>
      </c>
      <c r="D479" s="104" t="s">
        <v>4985</v>
      </c>
      <c r="E479" s="106" t="s">
        <v>569</v>
      </c>
      <c r="F479" s="107" t="s">
        <v>570</v>
      </c>
      <c r="G479" s="106"/>
      <c r="H479" s="106"/>
      <c r="I479" s="102">
        <v>1</v>
      </c>
      <c r="J479" s="109">
        <v>5.9399999999999995</v>
      </c>
    </row>
    <row r="480" spans="1:10" x14ac:dyDescent="0.25">
      <c r="A480" s="102">
        <v>479</v>
      </c>
      <c r="B480" s="117" t="s">
        <v>4938</v>
      </c>
      <c r="C480" s="104" t="s">
        <v>4939</v>
      </c>
      <c r="D480" s="104" t="s">
        <v>4985</v>
      </c>
      <c r="E480" s="106" t="s">
        <v>207</v>
      </c>
      <c r="F480" s="107" t="s">
        <v>208</v>
      </c>
      <c r="G480" s="106"/>
      <c r="H480" s="106"/>
      <c r="I480" s="102">
        <v>1</v>
      </c>
      <c r="J480" s="109">
        <v>18</v>
      </c>
    </row>
    <row r="481" spans="1:10" x14ac:dyDescent="0.25">
      <c r="A481" s="102">
        <v>480</v>
      </c>
      <c r="B481" s="117" t="s">
        <v>4938</v>
      </c>
      <c r="C481" s="104" t="s">
        <v>4939</v>
      </c>
      <c r="D481" s="104" t="s">
        <v>4985</v>
      </c>
      <c r="E481" s="106" t="s">
        <v>2503</v>
      </c>
      <c r="F481" s="107" t="s">
        <v>2504</v>
      </c>
      <c r="G481" s="106"/>
      <c r="H481" s="106"/>
      <c r="I481" s="102">
        <v>1</v>
      </c>
      <c r="J481" s="109">
        <v>5.9399999999999995</v>
      </c>
    </row>
    <row r="482" spans="1:10" x14ac:dyDescent="0.25">
      <c r="A482" s="102">
        <v>481</v>
      </c>
      <c r="B482" s="117" t="s">
        <v>4938</v>
      </c>
      <c r="C482" s="104" t="s">
        <v>4939</v>
      </c>
      <c r="D482" s="104" t="s">
        <v>4985</v>
      </c>
      <c r="E482" s="106" t="s">
        <v>2525</v>
      </c>
      <c r="F482" s="107" t="s">
        <v>2526</v>
      </c>
      <c r="G482" s="106"/>
      <c r="H482" s="106"/>
      <c r="I482" s="102">
        <v>1</v>
      </c>
      <c r="J482" s="109">
        <v>5.9399999999999995</v>
      </c>
    </row>
    <row r="483" spans="1:10" x14ac:dyDescent="0.25">
      <c r="A483" s="102">
        <v>482</v>
      </c>
      <c r="B483" s="117" t="s">
        <v>4938</v>
      </c>
      <c r="C483" s="104" t="s">
        <v>4939</v>
      </c>
      <c r="D483" s="104" t="s">
        <v>4985</v>
      </c>
      <c r="E483" s="106" t="s">
        <v>2467</v>
      </c>
      <c r="F483" s="107" t="s">
        <v>2468</v>
      </c>
      <c r="G483" s="106"/>
      <c r="H483" s="106"/>
      <c r="I483" s="102">
        <v>1</v>
      </c>
      <c r="J483" s="109">
        <v>5.9399999999999995</v>
      </c>
    </row>
    <row r="484" spans="1:10" x14ac:dyDescent="0.25">
      <c r="A484" s="102">
        <v>483</v>
      </c>
      <c r="B484" s="117" t="s">
        <v>4938</v>
      </c>
      <c r="C484" s="104" t="s">
        <v>4939</v>
      </c>
      <c r="D484" s="104" t="s">
        <v>4985</v>
      </c>
      <c r="E484" s="106" t="s">
        <v>2555</v>
      </c>
      <c r="F484" s="107" t="s">
        <v>2556</v>
      </c>
      <c r="G484" s="106"/>
      <c r="H484" s="106"/>
      <c r="I484" s="102">
        <v>2</v>
      </c>
      <c r="J484" s="109">
        <v>11.879999999999999</v>
      </c>
    </row>
    <row r="485" spans="1:10" x14ac:dyDescent="0.25">
      <c r="A485" s="102">
        <v>484</v>
      </c>
      <c r="B485" s="117" t="s">
        <v>4938</v>
      </c>
      <c r="C485" s="104" t="s">
        <v>4939</v>
      </c>
      <c r="D485" s="104" t="s">
        <v>4985</v>
      </c>
      <c r="E485" s="106" t="s">
        <v>2845</v>
      </c>
      <c r="F485" s="107" t="s">
        <v>2846</v>
      </c>
      <c r="G485" s="106"/>
      <c r="H485" s="106"/>
      <c r="I485" s="102">
        <v>1</v>
      </c>
      <c r="J485" s="109">
        <v>29.96</v>
      </c>
    </row>
    <row r="486" spans="1:10" x14ac:dyDescent="0.25">
      <c r="A486" s="102">
        <v>485</v>
      </c>
      <c r="B486" s="117" t="s">
        <v>4938</v>
      </c>
      <c r="C486" s="104" t="s">
        <v>4939</v>
      </c>
      <c r="D486" s="104" t="s">
        <v>4985</v>
      </c>
      <c r="E486" s="106" t="s">
        <v>3939</v>
      </c>
      <c r="F486" s="107" t="s">
        <v>3940</v>
      </c>
      <c r="G486" s="106"/>
      <c r="H486" s="106"/>
      <c r="I486" s="102">
        <v>1</v>
      </c>
      <c r="J486" s="109">
        <v>13.899999999999999</v>
      </c>
    </row>
    <row r="487" spans="1:10" x14ac:dyDescent="0.25">
      <c r="A487" s="102">
        <v>486</v>
      </c>
      <c r="B487" s="117" t="s">
        <v>4938</v>
      </c>
      <c r="C487" s="104" t="s">
        <v>4939</v>
      </c>
      <c r="D487" s="104" t="s">
        <v>4985</v>
      </c>
      <c r="E487" s="106" t="s">
        <v>3573</v>
      </c>
      <c r="F487" s="107" t="s">
        <v>3574</v>
      </c>
      <c r="G487" s="106"/>
      <c r="H487" s="106"/>
      <c r="I487" s="102">
        <v>1</v>
      </c>
      <c r="J487" s="109">
        <v>13</v>
      </c>
    </row>
    <row r="488" spans="1:10" x14ac:dyDescent="0.25">
      <c r="A488" s="102">
        <v>487</v>
      </c>
      <c r="B488" s="117" t="s">
        <v>4938</v>
      </c>
      <c r="C488" s="104" t="s">
        <v>4939</v>
      </c>
      <c r="D488" s="104" t="s">
        <v>4985</v>
      </c>
      <c r="E488" s="106" t="s">
        <v>4585</v>
      </c>
      <c r="F488" s="107" t="s">
        <v>4586</v>
      </c>
      <c r="G488" s="106"/>
      <c r="H488" s="106"/>
      <c r="I488" s="102">
        <v>1</v>
      </c>
      <c r="J488" s="109">
        <v>14.85</v>
      </c>
    </row>
    <row r="489" spans="1:10" x14ac:dyDescent="0.25">
      <c r="A489" s="102">
        <v>488</v>
      </c>
      <c r="B489" s="117" t="s">
        <v>4938</v>
      </c>
      <c r="C489" s="104" t="s">
        <v>4939</v>
      </c>
      <c r="D489" s="104" t="s">
        <v>4985</v>
      </c>
      <c r="E489" s="106" t="s">
        <v>4221</v>
      </c>
      <c r="F489" s="107" t="s">
        <v>4222</v>
      </c>
      <c r="G489" s="106"/>
      <c r="H489" s="106"/>
      <c r="I489" s="102">
        <v>1</v>
      </c>
      <c r="J489" s="109">
        <v>14.32</v>
      </c>
    </row>
    <row r="490" spans="1:10" x14ac:dyDescent="0.25">
      <c r="A490" s="102">
        <v>489</v>
      </c>
      <c r="B490" s="117" t="s">
        <v>4938</v>
      </c>
      <c r="C490" s="104" t="s">
        <v>4939</v>
      </c>
      <c r="D490" s="104" t="s">
        <v>4985</v>
      </c>
      <c r="E490" s="106" t="s">
        <v>4265</v>
      </c>
      <c r="F490" s="107" t="s">
        <v>4266</v>
      </c>
      <c r="G490" s="106"/>
      <c r="H490" s="106"/>
      <c r="I490" s="102">
        <v>1</v>
      </c>
      <c r="J490" s="109">
        <v>11.850000000000001</v>
      </c>
    </row>
    <row r="491" spans="1:10" x14ac:dyDescent="0.25">
      <c r="A491" s="102">
        <v>490</v>
      </c>
      <c r="B491" s="117" t="s">
        <v>4938</v>
      </c>
      <c r="C491" s="104" t="s">
        <v>4939</v>
      </c>
      <c r="D491" s="104" t="s">
        <v>4986</v>
      </c>
      <c r="E491" s="106" t="s">
        <v>473</v>
      </c>
      <c r="F491" s="107" t="s">
        <v>474</v>
      </c>
      <c r="G491" s="106"/>
      <c r="H491" s="106"/>
      <c r="I491" s="102">
        <v>1</v>
      </c>
      <c r="J491" s="109">
        <v>13.799999999999999</v>
      </c>
    </row>
    <row r="492" spans="1:10" x14ac:dyDescent="0.25">
      <c r="A492" s="102">
        <v>491</v>
      </c>
      <c r="B492" s="117" t="s">
        <v>4938</v>
      </c>
      <c r="C492" s="104" t="s">
        <v>4939</v>
      </c>
      <c r="D492" s="104" t="s">
        <v>4986</v>
      </c>
      <c r="E492" s="106" t="s">
        <v>557</v>
      </c>
      <c r="F492" s="107" t="s">
        <v>558</v>
      </c>
      <c r="G492" s="106"/>
      <c r="H492" s="106"/>
      <c r="I492" s="102">
        <v>1</v>
      </c>
      <c r="J492" s="109">
        <v>11.76</v>
      </c>
    </row>
    <row r="493" spans="1:10" x14ac:dyDescent="0.25">
      <c r="A493" s="102">
        <v>492</v>
      </c>
      <c r="B493" s="117" t="s">
        <v>4938</v>
      </c>
      <c r="C493" s="104" t="s">
        <v>4939</v>
      </c>
      <c r="D493" s="104" t="s">
        <v>4986</v>
      </c>
      <c r="E493" s="106" t="s">
        <v>567</v>
      </c>
      <c r="F493" s="107" t="s">
        <v>568</v>
      </c>
      <c r="G493" s="106"/>
      <c r="H493" s="106"/>
      <c r="I493" s="102">
        <v>4</v>
      </c>
      <c r="J493" s="109">
        <v>47.04</v>
      </c>
    </row>
    <row r="494" spans="1:10" x14ac:dyDescent="0.25">
      <c r="A494" s="102">
        <v>493</v>
      </c>
      <c r="B494" s="117" t="s">
        <v>4938</v>
      </c>
      <c r="C494" s="104" t="s">
        <v>4939</v>
      </c>
      <c r="D494" s="104" t="s">
        <v>4986</v>
      </c>
      <c r="E494" s="106" t="s">
        <v>569</v>
      </c>
      <c r="F494" s="107" t="s">
        <v>570</v>
      </c>
      <c r="G494" s="106"/>
      <c r="H494" s="106"/>
      <c r="I494" s="102">
        <v>10</v>
      </c>
      <c r="J494" s="109">
        <v>59.4</v>
      </c>
    </row>
    <row r="495" spans="1:10" x14ac:dyDescent="0.25">
      <c r="A495" s="102">
        <v>494</v>
      </c>
      <c r="B495" s="117" t="s">
        <v>4938</v>
      </c>
      <c r="C495" s="104" t="s">
        <v>4939</v>
      </c>
      <c r="D495" s="104" t="s">
        <v>4986</v>
      </c>
      <c r="E495" s="106" t="s">
        <v>655</v>
      </c>
      <c r="F495" s="107" t="s">
        <v>656</v>
      </c>
      <c r="G495" s="106"/>
      <c r="H495" s="106"/>
      <c r="I495" s="102">
        <v>1</v>
      </c>
      <c r="J495" s="109">
        <v>17.899999999999999</v>
      </c>
    </row>
    <row r="496" spans="1:10" x14ac:dyDescent="0.25">
      <c r="A496" s="102">
        <v>495</v>
      </c>
      <c r="B496" s="117" t="s">
        <v>4938</v>
      </c>
      <c r="C496" s="104" t="s">
        <v>4939</v>
      </c>
      <c r="D496" s="104" t="s">
        <v>4986</v>
      </c>
      <c r="E496" s="106" t="s">
        <v>591</v>
      </c>
      <c r="F496" s="107" t="s">
        <v>592</v>
      </c>
      <c r="G496" s="106"/>
      <c r="H496" s="106"/>
      <c r="I496" s="102">
        <v>1</v>
      </c>
      <c r="J496" s="109">
        <v>5.9399999999999995</v>
      </c>
    </row>
    <row r="497" spans="1:10" x14ac:dyDescent="0.25">
      <c r="A497" s="102">
        <v>496</v>
      </c>
      <c r="B497" s="117" t="s">
        <v>4938</v>
      </c>
      <c r="C497" s="104" t="s">
        <v>4939</v>
      </c>
      <c r="D497" s="104" t="s">
        <v>4986</v>
      </c>
      <c r="E497" s="106" t="s">
        <v>619</v>
      </c>
      <c r="F497" s="107" t="s">
        <v>620</v>
      </c>
      <c r="G497" s="106"/>
      <c r="H497" s="106"/>
      <c r="I497" s="102">
        <v>1</v>
      </c>
      <c r="J497" s="109">
        <v>21.48</v>
      </c>
    </row>
    <row r="498" spans="1:10" x14ac:dyDescent="0.25">
      <c r="A498" s="102">
        <v>497</v>
      </c>
      <c r="B498" s="117" t="s">
        <v>4938</v>
      </c>
      <c r="C498" s="104" t="s">
        <v>4939</v>
      </c>
      <c r="D498" s="104" t="s">
        <v>4986</v>
      </c>
      <c r="E498" s="106" t="s">
        <v>913</v>
      </c>
      <c r="F498" s="107" t="s">
        <v>914</v>
      </c>
      <c r="G498" s="106"/>
      <c r="H498" s="106"/>
      <c r="I498" s="102">
        <v>1</v>
      </c>
      <c r="J498" s="109">
        <v>13.14</v>
      </c>
    </row>
    <row r="499" spans="1:10" x14ac:dyDescent="0.25">
      <c r="A499" s="102">
        <v>498</v>
      </c>
      <c r="B499" s="117" t="s">
        <v>4938</v>
      </c>
      <c r="C499" s="104" t="s">
        <v>4939</v>
      </c>
      <c r="D499" s="104" t="s">
        <v>4986</v>
      </c>
      <c r="E499" s="106" t="s">
        <v>1142</v>
      </c>
      <c r="F499" s="107" t="s">
        <v>1143</v>
      </c>
      <c r="G499" s="106"/>
      <c r="H499" s="106"/>
      <c r="I499" s="102">
        <v>1</v>
      </c>
      <c r="J499" s="109">
        <v>8.9</v>
      </c>
    </row>
    <row r="500" spans="1:10" x14ac:dyDescent="0.25">
      <c r="A500" s="102">
        <v>499</v>
      </c>
      <c r="B500" s="117" t="s">
        <v>4938</v>
      </c>
      <c r="C500" s="104" t="s">
        <v>4939</v>
      </c>
      <c r="D500" s="104" t="s">
        <v>4986</v>
      </c>
      <c r="E500" s="106" t="s">
        <v>1236</v>
      </c>
      <c r="F500" s="107" t="s">
        <v>1237</v>
      </c>
      <c r="G500" s="106"/>
      <c r="H500" s="106"/>
      <c r="I500" s="102">
        <v>1</v>
      </c>
      <c r="J500" s="109">
        <v>19.350000000000001</v>
      </c>
    </row>
    <row r="501" spans="1:10" x14ac:dyDescent="0.25">
      <c r="A501" s="102">
        <v>500</v>
      </c>
      <c r="B501" s="117" t="s">
        <v>4938</v>
      </c>
      <c r="C501" s="104" t="s">
        <v>4939</v>
      </c>
      <c r="D501" s="104" t="s">
        <v>4986</v>
      </c>
      <c r="E501" s="106" t="s">
        <v>1252</v>
      </c>
      <c r="F501" s="107" t="s">
        <v>1253</v>
      </c>
      <c r="G501" s="106"/>
      <c r="H501" s="106"/>
      <c r="I501" s="102">
        <v>1</v>
      </c>
      <c r="J501" s="109">
        <v>7.9</v>
      </c>
    </row>
    <row r="502" spans="1:10" x14ac:dyDescent="0.25">
      <c r="A502" s="102">
        <v>501</v>
      </c>
      <c r="B502" s="117" t="s">
        <v>4938</v>
      </c>
      <c r="C502" s="104" t="s">
        <v>4939</v>
      </c>
      <c r="D502" s="104" t="s">
        <v>4986</v>
      </c>
      <c r="E502" s="106" t="s">
        <v>1264</v>
      </c>
      <c r="F502" s="107" t="s">
        <v>1265</v>
      </c>
      <c r="G502" s="106"/>
      <c r="H502" s="106"/>
      <c r="I502" s="102">
        <v>1</v>
      </c>
      <c r="J502" s="109">
        <v>8.9</v>
      </c>
    </row>
    <row r="503" spans="1:10" x14ac:dyDescent="0.25">
      <c r="A503" s="102">
        <v>502</v>
      </c>
      <c r="B503" s="117" t="s">
        <v>4938</v>
      </c>
      <c r="C503" s="104" t="s">
        <v>4939</v>
      </c>
      <c r="D503" s="104" t="s">
        <v>4986</v>
      </c>
      <c r="E503" s="106" t="s">
        <v>1272</v>
      </c>
      <c r="F503" s="107" t="s">
        <v>1273</v>
      </c>
      <c r="G503" s="106"/>
      <c r="H503" s="106"/>
      <c r="I503" s="102">
        <v>1</v>
      </c>
      <c r="J503" s="109">
        <v>12.75</v>
      </c>
    </row>
    <row r="504" spans="1:10" x14ac:dyDescent="0.25">
      <c r="A504" s="102">
        <v>503</v>
      </c>
      <c r="B504" s="117" t="s">
        <v>4938</v>
      </c>
      <c r="C504" s="104" t="s">
        <v>4939</v>
      </c>
      <c r="D504" s="104" t="s">
        <v>4986</v>
      </c>
      <c r="E504" s="106" t="s">
        <v>2263</v>
      </c>
      <c r="F504" s="107" t="s">
        <v>2264</v>
      </c>
      <c r="G504" s="106"/>
      <c r="H504" s="106"/>
      <c r="I504" s="102">
        <v>1</v>
      </c>
      <c r="J504" s="109">
        <v>41.88</v>
      </c>
    </row>
    <row r="505" spans="1:10" x14ac:dyDescent="0.25">
      <c r="A505" s="102">
        <v>504</v>
      </c>
      <c r="B505" s="117" t="s">
        <v>4938</v>
      </c>
      <c r="C505" s="104" t="s">
        <v>4939</v>
      </c>
      <c r="D505" s="104" t="s">
        <v>4986</v>
      </c>
      <c r="E505" s="106" t="s">
        <v>2547</v>
      </c>
      <c r="F505" s="107" t="s">
        <v>2548</v>
      </c>
      <c r="G505" s="106"/>
      <c r="H505" s="106"/>
      <c r="I505" s="102">
        <v>1</v>
      </c>
      <c r="J505" s="109">
        <v>5.9399999999999995</v>
      </c>
    </row>
    <row r="506" spans="1:10" x14ac:dyDescent="0.25">
      <c r="A506" s="102">
        <v>505</v>
      </c>
      <c r="B506" s="117" t="s">
        <v>4938</v>
      </c>
      <c r="C506" s="104" t="s">
        <v>4939</v>
      </c>
      <c r="D506" s="104" t="s">
        <v>4986</v>
      </c>
      <c r="E506" s="106" t="s">
        <v>2521</v>
      </c>
      <c r="F506" s="107" t="s">
        <v>2522</v>
      </c>
      <c r="G506" s="106"/>
      <c r="H506" s="106"/>
      <c r="I506" s="102">
        <v>1</v>
      </c>
      <c r="J506" s="109">
        <v>6.8999999999999995</v>
      </c>
    </row>
    <row r="507" spans="1:10" x14ac:dyDescent="0.25">
      <c r="A507" s="102">
        <v>506</v>
      </c>
      <c r="B507" s="117" t="s">
        <v>4938</v>
      </c>
      <c r="C507" s="104" t="s">
        <v>4939</v>
      </c>
      <c r="D507" s="104" t="s">
        <v>4986</v>
      </c>
      <c r="E507" s="106" t="s">
        <v>2479</v>
      </c>
      <c r="F507" s="107" t="s">
        <v>2480</v>
      </c>
      <c r="G507" s="106"/>
      <c r="H507" s="106"/>
      <c r="I507" s="102">
        <v>2</v>
      </c>
      <c r="J507" s="109">
        <v>11.879999999999999</v>
      </c>
    </row>
    <row r="508" spans="1:10" x14ac:dyDescent="0.25">
      <c r="A508" s="102">
        <v>507</v>
      </c>
      <c r="B508" s="117" t="s">
        <v>4938</v>
      </c>
      <c r="C508" s="104" t="s">
        <v>4939</v>
      </c>
      <c r="D508" s="104" t="s">
        <v>4986</v>
      </c>
      <c r="E508" s="106" t="s">
        <v>2487</v>
      </c>
      <c r="F508" s="107" t="s">
        <v>2488</v>
      </c>
      <c r="G508" s="106"/>
      <c r="H508" s="106"/>
      <c r="I508" s="102">
        <v>1</v>
      </c>
      <c r="J508" s="109">
        <v>5.9399999999999995</v>
      </c>
    </row>
    <row r="509" spans="1:10" x14ac:dyDescent="0.25">
      <c r="A509" s="102">
        <v>508</v>
      </c>
      <c r="B509" s="117" t="s">
        <v>4938</v>
      </c>
      <c r="C509" s="104" t="s">
        <v>4939</v>
      </c>
      <c r="D509" s="104" t="s">
        <v>4986</v>
      </c>
      <c r="E509" s="106" t="s">
        <v>2549</v>
      </c>
      <c r="F509" s="107" t="s">
        <v>2550</v>
      </c>
      <c r="G509" s="106"/>
      <c r="H509" s="106"/>
      <c r="I509" s="102">
        <v>3</v>
      </c>
      <c r="J509" s="109">
        <v>17.82</v>
      </c>
    </row>
    <row r="510" spans="1:10" x14ac:dyDescent="0.25">
      <c r="A510" s="102">
        <v>509</v>
      </c>
      <c r="B510" s="117" t="s">
        <v>4938</v>
      </c>
      <c r="C510" s="104" t="s">
        <v>4939</v>
      </c>
      <c r="D510" s="104" t="s">
        <v>4986</v>
      </c>
      <c r="E510" s="106" t="s">
        <v>2551</v>
      </c>
      <c r="F510" s="107" t="s">
        <v>2552</v>
      </c>
      <c r="G510" s="106"/>
      <c r="H510" s="106"/>
      <c r="I510" s="102">
        <v>4</v>
      </c>
      <c r="J510" s="109">
        <v>23.759999999999998</v>
      </c>
    </row>
    <row r="511" spans="1:10" x14ac:dyDescent="0.25">
      <c r="A511" s="102">
        <v>510</v>
      </c>
      <c r="B511" s="117" t="s">
        <v>4938</v>
      </c>
      <c r="C511" s="104" t="s">
        <v>4939</v>
      </c>
      <c r="D511" s="104" t="s">
        <v>4986</v>
      </c>
      <c r="E511" s="106" t="s">
        <v>2853</v>
      </c>
      <c r="F511" s="107" t="s">
        <v>2854</v>
      </c>
      <c r="G511" s="106"/>
      <c r="H511" s="106"/>
      <c r="I511" s="102">
        <v>1</v>
      </c>
      <c r="J511" s="109">
        <v>43.92</v>
      </c>
    </row>
    <row r="512" spans="1:10" x14ac:dyDescent="0.25">
      <c r="A512" s="102">
        <v>511</v>
      </c>
      <c r="B512" s="117" t="s">
        <v>4938</v>
      </c>
      <c r="C512" s="104" t="s">
        <v>4939</v>
      </c>
      <c r="D512" s="104" t="s">
        <v>4986</v>
      </c>
      <c r="E512" s="106" t="s">
        <v>3223</v>
      </c>
      <c r="F512" s="107" t="s">
        <v>3224</v>
      </c>
      <c r="G512" s="106"/>
      <c r="H512" s="106"/>
      <c r="I512" s="102">
        <v>1</v>
      </c>
      <c r="J512" s="109">
        <v>15.48</v>
      </c>
    </row>
    <row r="513" spans="1:10" x14ac:dyDescent="0.25">
      <c r="A513" s="102">
        <v>512</v>
      </c>
      <c r="B513" s="117" t="s">
        <v>4938</v>
      </c>
      <c r="C513" s="104" t="s">
        <v>4939</v>
      </c>
      <c r="D513" s="104" t="s">
        <v>4986</v>
      </c>
      <c r="E513" s="106" t="s">
        <v>3247</v>
      </c>
      <c r="F513" s="107" t="s">
        <v>3248</v>
      </c>
      <c r="G513" s="106"/>
      <c r="H513" s="106"/>
      <c r="I513" s="102">
        <v>1</v>
      </c>
      <c r="J513" s="109">
        <v>11.879999999999999</v>
      </c>
    </row>
    <row r="514" spans="1:10" x14ac:dyDescent="0.25">
      <c r="A514" s="102">
        <v>513</v>
      </c>
      <c r="B514" s="117" t="s">
        <v>4938</v>
      </c>
      <c r="C514" s="104" t="s">
        <v>4939</v>
      </c>
      <c r="D514" s="104" t="s">
        <v>4986</v>
      </c>
      <c r="E514" s="106" t="s">
        <v>3253</v>
      </c>
      <c r="F514" s="107" t="s">
        <v>3254</v>
      </c>
      <c r="G514" s="106"/>
      <c r="H514" s="106"/>
      <c r="I514" s="102">
        <v>1</v>
      </c>
      <c r="J514" s="109">
        <v>14.28</v>
      </c>
    </row>
    <row r="515" spans="1:10" x14ac:dyDescent="0.25">
      <c r="A515" s="102">
        <v>514</v>
      </c>
      <c r="B515" s="117" t="s">
        <v>4938</v>
      </c>
      <c r="C515" s="104" t="s">
        <v>4939</v>
      </c>
      <c r="D515" s="104" t="s">
        <v>4986</v>
      </c>
      <c r="E515" s="106" t="s">
        <v>3257</v>
      </c>
      <c r="F515" s="107" t="s">
        <v>3258</v>
      </c>
      <c r="G515" s="106"/>
      <c r="H515" s="106"/>
      <c r="I515" s="102">
        <v>1</v>
      </c>
      <c r="J515" s="109">
        <v>13.080000000000002</v>
      </c>
    </row>
    <row r="516" spans="1:10" x14ac:dyDescent="0.25">
      <c r="A516" s="102">
        <v>515</v>
      </c>
      <c r="B516" s="117" t="s">
        <v>4938</v>
      </c>
      <c r="C516" s="104" t="s">
        <v>4939</v>
      </c>
      <c r="D516" s="104" t="s">
        <v>4986</v>
      </c>
      <c r="E516" s="106" t="s">
        <v>3227</v>
      </c>
      <c r="F516" s="107" t="s">
        <v>3228</v>
      </c>
      <c r="G516" s="106"/>
      <c r="H516" s="106"/>
      <c r="I516" s="102">
        <v>1</v>
      </c>
      <c r="J516" s="109">
        <v>15.48</v>
      </c>
    </row>
    <row r="517" spans="1:10" x14ac:dyDescent="0.25">
      <c r="A517" s="102">
        <v>516</v>
      </c>
      <c r="B517" s="117" t="s">
        <v>4938</v>
      </c>
      <c r="C517" s="104" t="s">
        <v>4939</v>
      </c>
      <c r="D517" s="104" t="s">
        <v>4986</v>
      </c>
      <c r="E517" s="106" t="s">
        <v>3233</v>
      </c>
      <c r="F517" s="107" t="s">
        <v>3234</v>
      </c>
      <c r="G517" s="106"/>
      <c r="H517" s="106"/>
      <c r="I517" s="102">
        <v>1</v>
      </c>
      <c r="J517" s="109">
        <v>13.080000000000002</v>
      </c>
    </row>
    <row r="518" spans="1:10" x14ac:dyDescent="0.25">
      <c r="A518" s="102">
        <v>517</v>
      </c>
      <c r="B518" s="117" t="s">
        <v>4938</v>
      </c>
      <c r="C518" s="104" t="s">
        <v>4939</v>
      </c>
      <c r="D518" s="104" t="s">
        <v>4986</v>
      </c>
      <c r="E518" s="106" t="s">
        <v>3239</v>
      </c>
      <c r="F518" s="107" t="s">
        <v>3240</v>
      </c>
      <c r="G518" s="106"/>
      <c r="H518" s="106"/>
      <c r="I518" s="102">
        <v>1</v>
      </c>
      <c r="J518" s="109">
        <v>15.48</v>
      </c>
    </row>
    <row r="519" spans="1:10" x14ac:dyDescent="0.25">
      <c r="A519" s="102">
        <v>518</v>
      </c>
      <c r="B519" s="117" t="s">
        <v>4938</v>
      </c>
      <c r="C519" s="104" t="s">
        <v>4939</v>
      </c>
      <c r="D519" s="104" t="s">
        <v>4986</v>
      </c>
      <c r="E519" s="106" t="s">
        <v>3385</v>
      </c>
      <c r="F519" s="107" t="s">
        <v>3386</v>
      </c>
      <c r="G519" s="106"/>
      <c r="H519" s="106"/>
      <c r="I519" s="102">
        <v>3</v>
      </c>
      <c r="J519" s="109">
        <v>86.97</v>
      </c>
    </row>
    <row r="520" spans="1:10" x14ac:dyDescent="0.25">
      <c r="A520" s="102">
        <v>519</v>
      </c>
      <c r="B520" s="117" t="s">
        <v>4938</v>
      </c>
      <c r="C520" s="104" t="s">
        <v>4939</v>
      </c>
      <c r="D520" s="104" t="s">
        <v>4986</v>
      </c>
      <c r="E520" s="106" t="s">
        <v>4043</v>
      </c>
      <c r="F520" s="107" t="s">
        <v>4044</v>
      </c>
      <c r="G520" s="106"/>
      <c r="H520" s="106"/>
      <c r="I520" s="102">
        <v>1</v>
      </c>
      <c r="J520" s="109">
        <v>35.94</v>
      </c>
    </row>
    <row r="521" spans="1:10" x14ac:dyDescent="0.25">
      <c r="A521" s="102">
        <v>520</v>
      </c>
      <c r="B521" s="117" t="s">
        <v>4938</v>
      </c>
      <c r="C521" s="104" t="s">
        <v>4939</v>
      </c>
      <c r="D521" s="104" t="s">
        <v>4986</v>
      </c>
      <c r="E521" s="106" t="s">
        <v>3681</v>
      </c>
      <c r="F521" s="107" t="s">
        <v>3682</v>
      </c>
      <c r="G521" s="106"/>
      <c r="H521" s="106"/>
      <c r="I521" s="102">
        <v>1</v>
      </c>
      <c r="J521" s="109">
        <v>17.8</v>
      </c>
    </row>
    <row r="522" spans="1:10" x14ac:dyDescent="0.25">
      <c r="A522" s="102">
        <v>521</v>
      </c>
      <c r="B522" s="117" t="s">
        <v>4938</v>
      </c>
      <c r="C522" s="104" t="s">
        <v>4939</v>
      </c>
      <c r="D522" s="104" t="s">
        <v>4986</v>
      </c>
      <c r="E522" s="106" t="s">
        <v>3747</v>
      </c>
      <c r="F522" s="107" t="s">
        <v>3748</v>
      </c>
      <c r="G522" s="106"/>
      <c r="H522" s="106"/>
      <c r="I522" s="102">
        <v>1</v>
      </c>
      <c r="J522" s="109">
        <v>15</v>
      </c>
    </row>
    <row r="523" spans="1:10" x14ac:dyDescent="0.25">
      <c r="A523" s="102">
        <v>522</v>
      </c>
      <c r="B523" s="117" t="s">
        <v>4938</v>
      </c>
      <c r="C523" s="104" t="s">
        <v>4939</v>
      </c>
      <c r="D523" s="104" t="s">
        <v>4986</v>
      </c>
      <c r="E523" s="106" t="s">
        <v>3905</v>
      </c>
      <c r="F523" s="107" t="s">
        <v>3906</v>
      </c>
      <c r="G523" s="106"/>
      <c r="H523" s="106"/>
      <c r="I523" s="102">
        <v>1</v>
      </c>
      <c r="J523" s="109">
        <v>13.899999999999999</v>
      </c>
    </row>
    <row r="524" spans="1:10" x14ac:dyDescent="0.25">
      <c r="A524" s="102">
        <v>523</v>
      </c>
      <c r="B524" s="117" t="s">
        <v>4938</v>
      </c>
      <c r="C524" s="104" t="s">
        <v>4939</v>
      </c>
      <c r="D524" s="104" t="s">
        <v>4986</v>
      </c>
      <c r="E524" s="106" t="s">
        <v>3969</v>
      </c>
      <c r="F524" s="107" t="s">
        <v>3970</v>
      </c>
      <c r="G524" s="106"/>
      <c r="H524" s="106"/>
      <c r="I524" s="102">
        <v>1</v>
      </c>
      <c r="J524" s="109">
        <v>17.899999999999999</v>
      </c>
    </row>
    <row r="525" spans="1:10" x14ac:dyDescent="0.25">
      <c r="A525" s="102">
        <v>524</v>
      </c>
      <c r="B525" s="117" t="s">
        <v>4938</v>
      </c>
      <c r="C525" s="104" t="s">
        <v>4939</v>
      </c>
      <c r="D525" s="104" t="s">
        <v>4986</v>
      </c>
      <c r="E525" s="106" t="s">
        <v>3985</v>
      </c>
      <c r="F525" s="107" t="s">
        <v>3986</v>
      </c>
      <c r="G525" s="106"/>
      <c r="H525" s="106"/>
      <c r="I525" s="102">
        <v>1</v>
      </c>
      <c r="J525" s="109">
        <v>11.799999999999999</v>
      </c>
    </row>
    <row r="526" spans="1:10" x14ac:dyDescent="0.25">
      <c r="A526" s="102">
        <v>525</v>
      </c>
      <c r="B526" s="117" t="s">
        <v>4938</v>
      </c>
      <c r="C526" s="104" t="s">
        <v>4939</v>
      </c>
      <c r="D526" s="104" t="s">
        <v>4986</v>
      </c>
      <c r="E526" s="106" t="s">
        <v>4029</v>
      </c>
      <c r="F526" s="107" t="s">
        <v>4030</v>
      </c>
      <c r="G526" s="106"/>
      <c r="H526" s="106"/>
      <c r="I526" s="102">
        <v>1</v>
      </c>
      <c r="J526" s="109">
        <v>17.34</v>
      </c>
    </row>
    <row r="527" spans="1:10" x14ac:dyDescent="0.25">
      <c r="A527" s="102">
        <v>526</v>
      </c>
      <c r="B527" s="117" t="s">
        <v>4938</v>
      </c>
      <c r="C527" s="104" t="s">
        <v>4939</v>
      </c>
      <c r="D527" s="104" t="s">
        <v>4986</v>
      </c>
      <c r="E527" s="106" t="s">
        <v>3573</v>
      </c>
      <c r="F527" s="107" t="s">
        <v>3574</v>
      </c>
      <c r="G527" s="106"/>
      <c r="H527" s="106"/>
      <c r="I527" s="102">
        <v>1</v>
      </c>
      <c r="J527" s="109">
        <v>13</v>
      </c>
    </row>
    <row r="528" spans="1:10" x14ac:dyDescent="0.25">
      <c r="A528" s="102">
        <v>527</v>
      </c>
      <c r="B528" s="117" t="s">
        <v>4938</v>
      </c>
      <c r="C528" s="104" t="s">
        <v>4939</v>
      </c>
      <c r="D528" s="104" t="s">
        <v>4986</v>
      </c>
      <c r="E528" s="106" t="s">
        <v>3721</v>
      </c>
      <c r="F528" s="107" t="s">
        <v>3722</v>
      </c>
      <c r="G528" s="106"/>
      <c r="H528" s="106"/>
      <c r="I528" s="102">
        <v>1</v>
      </c>
      <c r="J528" s="109">
        <v>13.080000000000002</v>
      </c>
    </row>
    <row r="529" spans="1:10" x14ac:dyDescent="0.25">
      <c r="A529" s="102">
        <v>528</v>
      </c>
      <c r="B529" s="117" t="s">
        <v>4938</v>
      </c>
      <c r="C529" s="104" t="s">
        <v>4939</v>
      </c>
      <c r="D529" s="104" t="s">
        <v>4986</v>
      </c>
      <c r="E529" s="106" t="s">
        <v>4459</v>
      </c>
      <c r="F529" s="107" t="s">
        <v>4460</v>
      </c>
      <c r="G529" s="106"/>
      <c r="H529" s="106"/>
      <c r="I529" s="102">
        <v>1</v>
      </c>
      <c r="J529" s="109">
        <v>64.900000000000006</v>
      </c>
    </row>
    <row r="530" spans="1:10" x14ac:dyDescent="0.25">
      <c r="A530" s="102">
        <v>529</v>
      </c>
      <c r="B530" s="117" t="s">
        <v>4938</v>
      </c>
      <c r="C530" s="104" t="s">
        <v>4939</v>
      </c>
      <c r="D530" s="104" t="s">
        <v>4986</v>
      </c>
      <c r="E530" s="106" t="s">
        <v>4818</v>
      </c>
      <c r="F530" s="107" t="s">
        <v>4819</v>
      </c>
      <c r="G530" s="106"/>
      <c r="H530" s="106"/>
      <c r="I530" s="102">
        <v>1</v>
      </c>
      <c r="J530" s="109">
        <v>55.8</v>
      </c>
    </row>
    <row r="531" spans="1:10" x14ac:dyDescent="0.25">
      <c r="A531" s="102">
        <v>530</v>
      </c>
      <c r="B531" s="117" t="s">
        <v>4938</v>
      </c>
      <c r="C531" s="104" t="s">
        <v>4939</v>
      </c>
      <c r="D531" s="104" t="s">
        <v>4986</v>
      </c>
      <c r="E531" s="106" t="s">
        <v>4453</v>
      </c>
      <c r="F531" s="107" t="s">
        <v>4950</v>
      </c>
      <c r="G531" s="106"/>
      <c r="H531" s="106"/>
      <c r="I531" s="102">
        <v>1</v>
      </c>
      <c r="J531" s="109">
        <v>17.849999999999998</v>
      </c>
    </row>
    <row r="532" spans="1:10" x14ac:dyDescent="0.25">
      <c r="A532" s="102">
        <v>531</v>
      </c>
      <c r="B532" s="117" t="s">
        <v>4938</v>
      </c>
      <c r="C532" s="104" t="s">
        <v>4939</v>
      </c>
      <c r="D532" s="104" t="s">
        <v>4986</v>
      </c>
      <c r="E532" s="106" t="s">
        <v>4467</v>
      </c>
      <c r="F532" s="107" t="s">
        <v>4468</v>
      </c>
      <c r="G532" s="106"/>
      <c r="H532" s="106"/>
      <c r="I532" s="102">
        <v>1</v>
      </c>
      <c r="J532" s="109">
        <v>16.350000000000001</v>
      </c>
    </row>
    <row r="533" spans="1:10" x14ac:dyDescent="0.25">
      <c r="A533" s="102">
        <v>532</v>
      </c>
      <c r="B533" s="117" t="s">
        <v>4938</v>
      </c>
      <c r="C533" s="104" t="s">
        <v>4939</v>
      </c>
      <c r="D533" s="104" t="s">
        <v>4986</v>
      </c>
      <c r="E533" s="106" t="s">
        <v>4303</v>
      </c>
      <c r="F533" s="107" t="s">
        <v>4304</v>
      </c>
      <c r="G533" s="106"/>
      <c r="H533" s="106"/>
      <c r="I533" s="102">
        <v>2</v>
      </c>
      <c r="J533" s="109">
        <v>26.7</v>
      </c>
    </row>
    <row r="534" spans="1:10" x14ac:dyDescent="0.25">
      <c r="A534" s="102">
        <v>533</v>
      </c>
      <c r="B534" s="117" t="s">
        <v>4938</v>
      </c>
      <c r="C534" s="104" t="s">
        <v>4939</v>
      </c>
      <c r="D534" s="104" t="s">
        <v>4987</v>
      </c>
      <c r="E534" s="106" t="s">
        <v>913</v>
      </c>
      <c r="F534" s="107" t="s">
        <v>914</v>
      </c>
      <c r="G534" s="106"/>
      <c r="H534" s="106"/>
      <c r="I534" s="102">
        <v>1</v>
      </c>
      <c r="J534" s="109">
        <v>13.14</v>
      </c>
    </row>
    <row r="535" spans="1:10" x14ac:dyDescent="0.25">
      <c r="A535" s="102">
        <v>534</v>
      </c>
      <c r="B535" s="117" t="s">
        <v>4938</v>
      </c>
      <c r="C535" s="104" t="s">
        <v>4939</v>
      </c>
      <c r="D535" s="104" t="s">
        <v>4987</v>
      </c>
      <c r="E535" s="106" t="s">
        <v>1040</v>
      </c>
      <c r="F535" s="107" t="s">
        <v>1041</v>
      </c>
      <c r="G535" s="106"/>
      <c r="H535" s="106"/>
      <c r="I535" s="102">
        <v>2</v>
      </c>
      <c r="J535" s="109">
        <v>67.92</v>
      </c>
    </row>
    <row r="536" spans="1:10" x14ac:dyDescent="0.25">
      <c r="A536" s="102">
        <v>535</v>
      </c>
      <c r="B536" s="117" t="s">
        <v>4938</v>
      </c>
      <c r="C536" s="104" t="s">
        <v>4939</v>
      </c>
      <c r="D536" s="104" t="s">
        <v>4987</v>
      </c>
      <c r="E536" s="106" t="s">
        <v>1216</v>
      </c>
      <c r="F536" s="107" t="s">
        <v>1217</v>
      </c>
      <c r="G536" s="106"/>
      <c r="H536" s="106"/>
      <c r="I536" s="102">
        <v>1</v>
      </c>
      <c r="J536" s="109">
        <v>7.9</v>
      </c>
    </row>
    <row r="537" spans="1:10" x14ac:dyDescent="0.25">
      <c r="A537" s="102">
        <v>536</v>
      </c>
      <c r="B537" s="117" t="s">
        <v>4938</v>
      </c>
      <c r="C537" s="104" t="s">
        <v>4939</v>
      </c>
      <c r="D537" s="104" t="s">
        <v>4987</v>
      </c>
      <c r="E537" s="106" t="s">
        <v>1264</v>
      </c>
      <c r="F537" s="107" t="s">
        <v>1265</v>
      </c>
      <c r="G537" s="106"/>
      <c r="H537" s="106"/>
      <c r="I537" s="102">
        <v>1</v>
      </c>
      <c r="J537" s="109">
        <v>8.9</v>
      </c>
    </row>
    <row r="538" spans="1:10" x14ac:dyDescent="0.25">
      <c r="A538" s="102">
        <v>537</v>
      </c>
      <c r="B538" s="117" t="s">
        <v>4938</v>
      </c>
      <c r="C538" s="104" t="s">
        <v>4939</v>
      </c>
      <c r="D538" s="104" t="s">
        <v>4987</v>
      </c>
      <c r="E538" s="106" t="s">
        <v>1272</v>
      </c>
      <c r="F538" s="107" t="s">
        <v>1273</v>
      </c>
      <c r="G538" s="106"/>
      <c r="H538" s="106"/>
      <c r="I538" s="102">
        <v>1</v>
      </c>
      <c r="J538" s="109">
        <v>12.75</v>
      </c>
    </row>
    <row r="539" spans="1:10" x14ac:dyDescent="0.25">
      <c r="A539" s="102">
        <v>538</v>
      </c>
      <c r="B539" s="117" t="s">
        <v>4938</v>
      </c>
      <c r="C539" s="104" t="s">
        <v>4939</v>
      </c>
      <c r="D539" s="104" t="s">
        <v>4987</v>
      </c>
      <c r="E539" s="106" t="s">
        <v>2459</v>
      </c>
      <c r="F539" s="107" t="s">
        <v>2460</v>
      </c>
      <c r="G539" s="106"/>
      <c r="H539" s="106"/>
      <c r="I539" s="102">
        <v>2</v>
      </c>
      <c r="J539" s="109">
        <v>11.879999999999999</v>
      </c>
    </row>
    <row r="540" spans="1:10" x14ac:dyDescent="0.25">
      <c r="A540" s="102">
        <v>539</v>
      </c>
      <c r="B540" s="117" t="s">
        <v>4938</v>
      </c>
      <c r="C540" s="104" t="s">
        <v>4939</v>
      </c>
      <c r="D540" s="104" t="s">
        <v>4987</v>
      </c>
      <c r="E540" s="106" t="s">
        <v>2631</v>
      </c>
      <c r="F540" s="107" t="s">
        <v>2632</v>
      </c>
      <c r="G540" s="106"/>
      <c r="H540" s="106"/>
      <c r="I540" s="102">
        <v>1</v>
      </c>
      <c r="J540" s="109">
        <v>10.14</v>
      </c>
    </row>
    <row r="541" spans="1:10" x14ac:dyDescent="0.25">
      <c r="A541" s="102">
        <v>540</v>
      </c>
      <c r="B541" s="117" t="s">
        <v>4938</v>
      </c>
      <c r="C541" s="104" t="s">
        <v>4939</v>
      </c>
      <c r="D541" s="104" t="s">
        <v>4987</v>
      </c>
      <c r="E541" s="106" t="s">
        <v>2845</v>
      </c>
      <c r="F541" s="107" t="s">
        <v>2846</v>
      </c>
      <c r="G541" s="106"/>
      <c r="H541" s="106"/>
      <c r="I541" s="102">
        <v>3</v>
      </c>
      <c r="J541" s="109">
        <v>89.88</v>
      </c>
    </row>
    <row r="542" spans="1:10" x14ac:dyDescent="0.25">
      <c r="A542" s="102">
        <v>541</v>
      </c>
      <c r="B542" s="117" t="s">
        <v>4938</v>
      </c>
      <c r="C542" s="104" t="s">
        <v>4939</v>
      </c>
      <c r="D542" s="104" t="s">
        <v>4987</v>
      </c>
      <c r="E542" s="106" t="s">
        <v>3047</v>
      </c>
      <c r="F542" s="107" t="s">
        <v>3048</v>
      </c>
      <c r="G542" s="106"/>
      <c r="H542" s="106"/>
      <c r="I542" s="102">
        <v>1</v>
      </c>
      <c r="J542" s="109">
        <v>31.96</v>
      </c>
    </row>
    <row r="543" spans="1:10" x14ac:dyDescent="0.25">
      <c r="A543" s="102">
        <v>542</v>
      </c>
      <c r="B543" s="117" t="s">
        <v>4938</v>
      </c>
      <c r="C543" s="104" t="s">
        <v>4939</v>
      </c>
      <c r="D543" s="104" t="s">
        <v>4987</v>
      </c>
      <c r="E543" s="106" t="s">
        <v>4043</v>
      </c>
      <c r="F543" s="107" t="s">
        <v>4044</v>
      </c>
      <c r="G543" s="106"/>
      <c r="H543" s="106"/>
      <c r="I543" s="102">
        <v>2</v>
      </c>
      <c r="J543" s="109">
        <v>71.88</v>
      </c>
    </row>
    <row r="544" spans="1:10" x14ac:dyDescent="0.25">
      <c r="A544" s="102">
        <v>543</v>
      </c>
      <c r="B544" s="117" t="s">
        <v>4938</v>
      </c>
      <c r="C544" s="104" t="s">
        <v>4939</v>
      </c>
      <c r="D544" s="104" t="s">
        <v>4987</v>
      </c>
      <c r="E544" s="106" t="s">
        <v>3871</v>
      </c>
      <c r="F544" s="107" t="s">
        <v>3872</v>
      </c>
      <c r="G544" s="106"/>
      <c r="H544" s="106"/>
      <c r="I544" s="102">
        <v>1</v>
      </c>
      <c r="J544" s="109">
        <v>25</v>
      </c>
    </row>
    <row r="545" spans="1:10" x14ac:dyDescent="0.25">
      <c r="A545" s="102">
        <v>544</v>
      </c>
      <c r="B545" s="117" t="s">
        <v>4938</v>
      </c>
      <c r="C545" s="104" t="s">
        <v>4939</v>
      </c>
      <c r="D545" s="104" t="s">
        <v>4987</v>
      </c>
      <c r="E545" s="106" t="s">
        <v>3939</v>
      </c>
      <c r="F545" s="107" t="s">
        <v>3940</v>
      </c>
      <c r="G545" s="106"/>
      <c r="H545" s="106"/>
      <c r="I545" s="102">
        <v>1</v>
      </c>
      <c r="J545" s="109">
        <v>13.899999999999999</v>
      </c>
    </row>
    <row r="546" spans="1:10" x14ac:dyDescent="0.25">
      <c r="A546" s="102">
        <v>545</v>
      </c>
      <c r="B546" s="117" t="s">
        <v>4938</v>
      </c>
      <c r="C546" s="104" t="s">
        <v>4939</v>
      </c>
      <c r="D546" s="104" t="s">
        <v>4987</v>
      </c>
      <c r="E546" s="106" t="s">
        <v>3553</v>
      </c>
      <c r="F546" s="107" t="s">
        <v>3554</v>
      </c>
      <c r="G546" s="106"/>
      <c r="H546" s="106"/>
      <c r="I546" s="102">
        <v>1</v>
      </c>
      <c r="J546" s="109">
        <v>17.940000000000001</v>
      </c>
    </row>
    <row r="547" spans="1:10" x14ac:dyDescent="0.25">
      <c r="A547" s="102">
        <v>546</v>
      </c>
      <c r="B547" s="117" t="s">
        <v>4938</v>
      </c>
      <c r="C547" s="104" t="s">
        <v>4939</v>
      </c>
      <c r="D547" s="104" t="s">
        <v>4987</v>
      </c>
      <c r="E547" s="106" t="s">
        <v>4525</v>
      </c>
      <c r="F547" s="107" t="s">
        <v>4958</v>
      </c>
      <c r="G547" s="106"/>
      <c r="H547" s="106"/>
      <c r="I547" s="102">
        <v>1</v>
      </c>
      <c r="J547" s="109">
        <v>78.899999999999991</v>
      </c>
    </row>
    <row r="548" spans="1:10" x14ac:dyDescent="0.25">
      <c r="A548" s="102">
        <v>547</v>
      </c>
      <c r="B548" s="117" t="s">
        <v>4938</v>
      </c>
      <c r="C548" s="104" t="s">
        <v>4939</v>
      </c>
      <c r="D548" s="104" t="s">
        <v>4988</v>
      </c>
      <c r="E548" s="106" t="s">
        <v>157</v>
      </c>
      <c r="F548" s="107" t="s">
        <v>158</v>
      </c>
      <c r="G548" s="106"/>
      <c r="H548" s="106"/>
      <c r="I548" s="102">
        <v>15</v>
      </c>
      <c r="J548" s="109">
        <v>28.349999999999998</v>
      </c>
    </row>
    <row r="549" spans="1:10" x14ac:dyDescent="0.25">
      <c r="A549" s="102">
        <v>548</v>
      </c>
      <c r="B549" s="117" t="s">
        <v>4938</v>
      </c>
      <c r="C549" s="104" t="s">
        <v>4939</v>
      </c>
      <c r="D549" s="104" t="s">
        <v>4988</v>
      </c>
      <c r="E549" s="106" t="s">
        <v>1025</v>
      </c>
      <c r="F549" s="107" t="s">
        <v>1026</v>
      </c>
      <c r="G549" s="106"/>
      <c r="H549" s="106"/>
      <c r="I549" s="102" t="s">
        <v>4989</v>
      </c>
      <c r="J549" s="109">
        <v>8.9700000000000006</v>
      </c>
    </row>
    <row r="550" spans="1:10" x14ac:dyDescent="0.25">
      <c r="A550" s="102">
        <v>549</v>
      </c>
      <c r="B550" s="117" t="s">
        <v>4938</v>
      </c>
      <c r="C550" s="104" t="s">
        <v>4939</v>
      </c>
      <c r="D550" s="104" t="s">
        <v>4988</v>
      </c>
      <c r="E550" s="106" t="s">
        <v>2579</v>
      </c>
      <c r="F550" s="107" t="s">
        <v>2580</v>
      </c>
      <c r="G550" s="106"/>
      <c r="H550" s="106"/>
      <c r="I550" s="102">
        <v>2</v>
      </c>
      <c r="J550" s="109">
        <v>11.879999999999999</v>
      </c>
    </row>
    <row r="551" spans="1:10" x14ac:dyDescent="0.25">
      <c r="A551" s="102">
        <v>550</v>
      </c>
      <c r="B551" s="117" t="s">
        <v>4938</v>
      </c>
      <c r="C551" s="104" t="s">
        <v>4939</v>
      </c>
      <c r="D551" s="104" t="s">
        <v>4988</v>
      </c>
      <c r="E551" s="106" t="s">
        <v>2581</v>
      </c>
      <c r="F551" s="107" t="s">
        <v>2582</v>
      </c>
      <c r="G551" s="106"/>
      <c r="H551" s="106"/>
      <c r="I551" s="102">
        <v>2</v>
      </c>
      <c r="J551" s="109">
        <v>11.879999999999999</v>
      </c>
    </row>
    <row r="552" spans="1:10" x14ac:dyDescent="0.25">
      <c r="A552" s="102">
        <v>551</v>
      </c>
      <c r="B552" s="117" t="s">
        <v>4938</v>
      </c>
      <c r="C552" s="104" t="s">
        <v>4939</v>
      </c>
      <c r="D552" s="104" t="s">
        <v>4988</v>
      </c>
      <c r="E552" s="106" t="s">
        <v>2519</v>
      </c>
      <c r="F552" s="107" t="s">
        <v>2520</v>
      </c>
      <c r="G552" s="106"/>
      <c r="H552" s="106"/>
      <c r="I552" s="102">
        <v>2</v>
      </c>
      <c r="J552" s="109">
        <v>11.879999999999999</v>
      </c>
    </row>
    <row r="553" spans="1:10" x14ac:dyDescent="0.25">
      <c r="A553" s="102">
        <v>552</v>
      </c>
      <c r="B553" s="117" t="s">
        <v>4938</v>
      </c>
      <c r="C553" s="104" t="s">
        <v>4939</v>
      </c>
      <c r="D553" s="104" t="s">
        <v>4988</v>
      </c>
      <c r="E553" s="106" t="s">
        <v>2555</v>
      </c>
      <c r="F553" s="107" t="s">
        <v>2556</v>
      </c>
      <c r="G553" s="106"/>
      <c r="H553" s="106"/>
      <c r="I553" s="102">
        <v>2</v>
      </c>
      <c r="J553" s="109">
        <v>11.879999999999999</v>
      </c>
    </row>
    <row r="554" spans="1:10" x14ac:dyDescent="0.25">
      <c r="A554" s="102">
        <v>553</v>
      </c>
      <c r="B554" s="117" t="s">
        <v>4938</v>
      </c>
      <c r="C554" s="104" t="s">
        <v>4939</v>
      </c>
      <c r="D554" s="104" t="s">
        <v>4988</v>
      </c>
      <c r="E554" s="106" t="s">
        <v>4029</v>
      </c>
      <c r="F554" s="107" t="s">
        <v>4030</v>
      </c>
      <c r="G554" s="106"/>
      <c r="H554" s="106"/>
      <c r="I554" s="102">
        <v>1</v>
      </c>
      <c r="J554" s="109">
        <v>17.34</v>
      </c>
    </row>
    <row r="555" spans="1:10" x14ac:dyDescent="0.25">
      <c r="A555" s="102">
        <v>554</v>
      </c>
      <c r="B555" s="117" t="s">
        <v>4938</v>
      </c>
      <c r="C555" s="104" t="s">
        <v>4939</v>
      </c>
      <c r="D555" s="104" t="s">
        <v>4988</v>
      </c>
      <c r="E555" s="106" t="s">
        <v>4455</v>
      </c>
      <c r="F555" s="107" t="s">
        <v>4456</v>
      </c>
      <c r="G555" s="106"/>
      <c r="H555" s="106"/>
      <c r="I555" s="102">
        <v>1</v>
      </c>
      <c r="J555" s="109">
        <v>18.32</v>
      </c>
    </row>
    <row r="556" spans="1:10" x14ac:dyDescent="0.25">
      <c r="A556" s="102">
        <v>555</v>
      </c>
      <c r="B556" s="117" t="s">
        <v>4938</v>
      </c>
      <c r="C556" s="104" t="s">
        <v>4939</v>
      </c>
      <c r="D556" s="104" t="s">
        <v>4990</v>
      </c>
      <c r="E556" s="106" t="s">
        <v>329</v>
      </c>
      <c r="F556" s="107" t="s">
        <v>330</v>
      </c>
      <c r="G556" s="106"/>
      <c r="H556" s="106"/>
      <c r="I556" s="102">
        <v>2</v>
      </c>
      <c r="J556" s="109">
        <v>46</v>
      </c>
    </row>
    <row r="557" spans="1:10" x14ac:dyDescent="0.25">
      <c r="A557" s="102">
        <v>556</v>
      </c>
      <c r="B557" s="117" t="s">
        <v>4938</v>
      </c>
      <c r="C557" s="104" t="s">
        <v>4939</v>
      </c>
      <c r="D557" s="104" t="s">
        <v>4990</v>
      </c>
      <c r="E557" s="106" t="s">
        <v>473</v>
      </c>
      <c r="F557" s="107" t="s">
        <v>474</v>
      </c>
      <c r="G557" s="106"/>
      <c r="H557" s="106"/>
      <c r="I557" s="102">
        <v>1</v>
      </c>
      <c r="J557" s="109">
        <v>13.799999999999999</v>
      </c>
    </row>
    <row r="558" spans="1:10" x14ac:dyDescent="0.25">
      <c r="A558" s="102">
        <v>557</v>
      </c>
      <c r="B558" s="117" t="s">
        <v>4938</v>
      </c>
      <c r="C558" s="104" t="s">
        <v>4939</v>
      </c>
      <c r="D558" s="104" t="s">
        <v>4990</v>
      </c>
      <c r="E558" s="106" t="s">
        <v>639</v>
      </c>
      <c r="F558" s="107" t="s">
        <v>640</v>
      </c>
      <c r="G558" s="106"/>
      <c r="H558" s="106"/>
      <c r="I558" s="102" t="s">
        <v>4972</v>
      </c>
      <c r="J558" s="109">
        <v>7.9</v>
      </c>
    </row>
    <row r="559" spans="1:10" x14ac:dyDescent="0.25">
      <c r="A559" s="102">
        <v>558</v>
      </c>
      <c r="B559" s="117" t="s">
        <v>4938</v>
      </c>
      <c r="C559" s="104" t="s">
        <v>4939</v>
      </c>
      <c r="D559" s="104" t="s">
        <v>4990</v>
      </c>
      <c r="E559" s="106" t="s">
        <v>723</v>
      </c>
      <c r="F559" s="107" t="s">
        <v>724</v>
      </c>
      <c r="G559" s="106"/>
      <c r="H559" s="106"/>
      <c r="I559" s="102">
        <v>1</v>
      </c>
      <c r="J559" s="109">
        <v>9.48</v>
      </c>
    </row>
    <row r="560" spans="1:10" x14ac:dyDescent="0.25">
      <c r="A560" s="102">
        <v>559</v>
      </c>
      <c r="B560" s="117" t="s">
        <v>4938</v>
      </c>
      <c r="C560" s="104" t="s">
        <v>4939</v>
      </c>
      <c r="D560" s="104" t="s">
        <v>4990</v>
      </c>
      <c r="E560" s="106" t="s">
        <v>157</v>
      </c>
      <c r="F560" s="107" t="s">
        <v>158</v>
      </c>
      <c r="G560" s="106"/>
      <c r="H560" s="106"/>
      <c r="I560" s="102">
        <v>30</v>
      </c>
      <c r="J560" s="109">
        <v>56.699999999999996</v>
      </c>
    </row>
    <row r="561" spans="1:10" x14ac:dyDescent="0.25">
      <c r="A561" s="102">
        <v>560</v>
      </c>
      <c r="B561" s="117" t="s">
        <v>4938</v>
      </c>
      <c r="C561" s="104" t="s">
        <v>4939</v>
      </c>
      <c r="D561" s="104" t="s">
        <v>4990</v>
      </c>
      <c r="E561" s="106" t="s">
        <v>995</v>
      </c>
      <c r="F561" s="107" t="s">
        <v>996</v>
      </c>
      <c r="G561" s="106"/>
      <c r="H561" s="106"/>
      <c r="I561" s="102">
        <v>2</v>
      </c>
      <c r="J561" s="109">
        <v>20.399999999999999</v>
      </c>
    </row>
    <row r="562" spans="1:10" x14ac:dyDescent="0.25">
      <c r="A562" s="102">
        <v>561</v>
      </c>
      <c r="B562" s="117" t="s">
        <v>4938</v>
      </c>
      <c r="C562" s="104" t="s">
        <v>4939</v>
      </c>
      <c r="D562" s="104" t="s">
        <v>4990</v>
      </c>
      <c r="E562" s="106" t="s">
        <v>1272</v>
      </c>
      <c r="F562" s="107" t="s">
        <v>1273</v>
      </c>
      <c r="G562" s="106"/>
      <c r="H562" s="106"/>
      <c r="I562" s="102">
        <v>2</v>
      </c>
      <c r="J562" s="109">
        <v>25.5</v>
      </c>
    </row>
    <row r="563" spans="1:10" x14ac:dyDescent="0.25">
      <c r="A563" s="102">
        <v>562</v>
      </c>
      <c r="B563" s="117" t="s">
        <v>4938</v>
      </c>
      <c r="C563" s="104" t="s">
        <v>4939</v>
      </c>
      <c r="D563" s="104" t="s">
        <v>4990</v>
      </c>
      <c r="E563" s="106" t="s">
        <v>2433</v>
      </c>
      <c r="F563" s="107" t="s">
        <v>2434</v>
      </c>
      <c r="G563" s="106"/>
      <c r="H563" s="106"/>
      <c r="I563" s="102">
        <v>2</v>
      </c>
      <c r="J563" s="109">
        <v>21.98</v>
      </c>
    </row>
    <row r="564" spans="1:10" x14ac:dyDescent="0.25">
      <c r="A564" s="102">
        <v>563</v>
      </c>
      <c r="B564" s="117" t="s">
        <v>4938</v>
      </c>
      <c r="C564" s="104" t="s">
        <v>4939</v>
      </c>
      <c r="D564" s="104" t="s">
        <v>4990</v>
      </c>
      <c r="E564" s="106" t="s">
        <v>2479</v>
      </c>
      <c r="F564" s="107" t="s">
        <v>2480</v>
      </c>
      <c r="G564" s="106"/>
      <c r="H564" s="106"/>
      <c r="I564" s="102">
        <v>2</v>
      </c>
      <c r="J564" s="109">
        <v>11.879999999999999</v>
      </c>
    </row>
    <row r="565" spans="1:10" x14ac:dyDescent="0.25">
      <c r="A565" s="102">
        <v>564</v>
      </c>
      <c r="B565" s="117" t="s">
        <v>4938</v>
      </c>
      <c r="C565" s="104" t="s">
        <v>4939</v>
      </c>
      <c r="D565" s="104" t="s">
        <v>4990</v>
      </c>
      <c r="E565" s="106" t="s">
        <v>2505</v>
      </c>
      <c r="F565" s="107" t="s">
        <v>2506</v>
      </c>
      <c r="G565" s="106"/>
      <c r="H565" s="106"/>
      <c r="I565" s="102">
        <v>1</v>
      </c>
      <c r="J565" s="109">
        <v>5.9399999999999995</v>
      </c>
    </row>
    <row r="566" spans="1:10" x14ac:dyDescent="0.25">
      <c r="A566" s="102">
        <v>565</v>
      </c>
      <c r="B566" s="117" t="s">
        <v>4938</v>
      </c>
      <c r="C566" s="104" t="s">
        <v>4939</v>
      </c>
      <c r="D566" s="104" t="s">
        <v>4990</v>
      </c>
      <c r="E566" s="106" t="s">
        <v>2549</v>
      </c>
      <c r="F566" s="107" t="s">
        <v>2550</v>
      </c>
      <c r="G566" s="106"/>
      <c r="H566" s="106"/>
      <c r="I566" s="102">
        <v>1</v>
      </c>
      <c r="J566" s="109">
        <v>5.9399999999999995</v>
      </c>
    </row>
    <row r="567" spans="1:10" x14ac:dyDescent="0.25">
      <c r="A567" s="102">
        <v>566</v>
      </c>
      <c r="B567" s="117" t="s">
        <v>4938</v>
      </c>
      <c r="C567" s="104" t="s">
        <v>4939</v>
      </c>
      <c r="D567" s="104" t="s">
        <v>4990</v>
      </c>
      <c r="E567" s="106" t="s">
        <v>2551</v>
      </c>
      <c r="F567" s="107" t="s">
        <v>2552</v>
      </c>
      <c r="G567" s="106"/>
      <c r="H567" s="106"/>
      <c r="I567" s="102">
        <v>2</v>
      </c>
      <c r="J567" s="109">
        <v>11.879999999999999</v>
      </c>
    </row>
    <row r="568" spans="1:10" x14ac:dyDescent="0.25">
      <c r="A568" s="102">
        <v>567</v>
      </c>
      <c r="B568" s="117" t="s">
        <v>4938</v>
      </c>
      <c r="C568" s="104" t="s">
        <v>4939</v>
      </c>
      <c r="D568" s="104" t="s">
        <v>4990</v>
      </c>
      <c r="E568" s="106" t="s">
        <v>295</v>
      </c>
      <c r="F568" s="107" t="s">
        <v>296</v>
      </c>
      <c r="G568" s="106"/>
      <c r="H568" s="106"/>
      <c r="I568" s="102">
        <v>15</v>
      </c>
      <c r="J568" s="109">
        <v>28.349999999999998</v>
      </c>
    </row>
    <row r="569" spans="1:10" x14ac:dyDescent="0.25">
      <c r="A569" s="102">
        <v>568</v>
      </c>
      <c r="B569" s="117" t="s">
        <v>4938</v>
      </c>
      <c r="C569" s="104" t="s">
        <v>4939</v>
      </c>
      <c r="D569" s="104" t="s">
        <v>4990</v>
      </c>
      <c r="E569" s="106" t="s">
        <v>3385</v>
      </c>
      <c r="F569" s="107" t="s">
        <v>3386</v>
      </c>
      <c r="G569" s="106"/>
      <c r="H569" s="106"/>
      <c r="I569" s="102">
        <v>2</v>
      </c>
      <c r="J569" s="109">
        <v>57.98</v>
      </c>
    </row>
    <row r="570" spans="1:10" x14ac:dyDescent="0.25">
      <c r="A570" s="102">
        <v>569</v>
      </c>
      <c r="B570" s="117" t="s">
        <v>4938</v>
      </c>
      <c r="C570" s="104" t="s">
        <v>4939</v>
      </c>
      <c r="D570" s="104" t="s">
        <v>4990</v>
      </c>
      <c r="E570" s="106" t="s">
        <v>4045</v>
      </c>
      <c r="F570" s="107" t="s">
        <v>4046</v>
      </c>
      <c r="G570" s="106"/>
      <c r="H570" s="106"/>
      <c r="I570" s="102">
        <v>1</v>
      </c>
      <c r="J570" s="109">
        <v>48</v>
      </c>
    </row>
    <row r="571" spans="1:10" x14ac:dyDescent="0.25">
      <c r="A571" s="102">
        <v>570</v>
      </c>
      <c r="B571" s="117" t="s">
        <v>4938</v>
      </c>
      <c r="C571" s="104" t="s">
        <v>4939</v>
      </c>
      <c r="D571" s="104" t="s">
        <v>4990</v>
      </c>
      <c r="E571" s="106" t="s">
        <v>3903</v>
      </c>
      <c r="F571" s="107" t="s">
        <v>3904</v>
      </c>
      <c r="G571" s="106"/>
      <c r="H571" s="106"/>
      <c r="I571" s="102">
        <v>1</v>
      </c>
      <c r="J571" s="109">
        <v>9.75</v>
      </c>
    </row>
    <row r="572" spans="1:10" x14ac:dyDescent="0.25">
      <c r="A572" s="102">
        <v>571</v>
      </c>
      <c r="B572" s="117" t="s">
        <v>4938</v>
      </c>
      <c r="C572" s="104" t="s">
        <v>4939</v>
      </c>
      <c r="D572" s="104" t="s">
        <v>4991</v>
      </c>
      <c r="E572" s="106" t="s">
        <v>329</v>
      </c>
      <c r="F572" s="107" t="s">
        <v>330</v>
      </c>
      <c r="G572" s="106"/>
      <c r="H572" s="106"/>
      <c r="I572" s="102">
        <v>1</v>
      </c>
      <c r="J572" s="109">
        <v>23</v>
      </c>
    </row>
    <row r="573" spans="1:10" x14ac:dyDescent="0.25">
      <c r="A573" s="102">
        <v>572</v>
      </c>
      <c r="B573" s="117" t="s">
        <v>4938</v>
      </c>
      <c r="C573" s="104" t="s">
        <v>4939</v>
      </c>
      <c r="D573" s="104" t="s">
        <v>4991</v>
      </c>
      <c r="E573" s="106" t="s">
        <v>1034</v>
      </c>
      <c r="F573" s="107" t="s">
        <v>1035</v>
      </c>
      <c r="G573" s="106"/>
      <c r="H573" s="106"/>
      <c r="I573" s="102">
        <v>1</v>
      </c>
      <c r="J573" s="109">
        <v>37.799999999999997</v>
      </c>
    </row>
    <row r="574" spans="1:10" x14ac:dyDescent="0.25">
      <c r="A574" s="102">
        <v>573</v>
      </c>
      <c r="B574" s="117" t="s">
        <v>4938</v>
      </c>
      <c r="C574" s="104" t="s">
        <v>4939</v>
      </c>
      <c r="D574" s="104" t="s">
        <v>4991</v>
      </c>
      <c r="E574" s="106" t="s">
        <v>1040</v>
      </c>
      <c r="F574" s="107" t="s">
        <v>1041</v>
      </c>
      <c r="G574" s="106"/>
      <c r="H574" s="106"/>
      <c r="I574" s="102">
        <v>1</v>
      </c>
      <c r="J574" s="109">
        <v>33.96</v>
      </c>
    </row>
    <row r="575" spans="1:10" x14ac:dyDescent="0.25">
      <c r="A575" s="102">
        <v>574</v>
      </c>
      <c r="B575" s="117" t="s">
        <v>4938</v>
      </c>
      <c r="C575" s="104" t="s">
        <v>4939</v>
      </c>
      <c r="D575" s="104" t="s">
        <v>4991</v>
      </c>
      <c r="E575" s="106" t="s">
        <v>995</v>
      </c>
      <c r="F575" s="107" t="s">
        <v>996</v>
      </c>
      <c r="G575" s="106"/>
      <c r="H575" s="106"/>
      <c r="I575" s="102">
        <v>5</v>
      </c>
      <c r="J575" s="109">
        <v>51</v>
      </c>
    </row>
    <row r="576" spans="1:10" x14ac:dyDescent="0.25">
      <c r="A576" s="102">
        <v>575</v>
      </c>
      <c r="B576" s="117" t="s">
        <v>4938</v>
      </c>
      <c r="C576" s="104" t="s">
        <v>4939</v>
      </c>
      <c r="D576" s="104" t="s">
        <v>4991</v>
      </c>
      <c r="E576" s="106" t="s">
        <v>207</v>
      </c>
      <c r="F576" s="107" t="s">
        <v>208</v>
      </c>
      <c r="G576" s="106"/>
      <c r="H576" s="106"/>
      <c r="I576" s="102">
        <v>1</v>
      </c>
      <c r="J576" s="109">
        <v>18</v>
      </c>
    </row>
    <row r="577" spans="1:10" x14ac:dyDescent="0.25">
      <c r="A577" s="102">
        <v>576</v>
      </c>
      <c r="B577" s="117" t="s">
        <v>4938</v>
      </c>
      <c r="C577" s="104" t="s">
        <v>4939</v>
      </c>
      <c r="D577" s="104" t="s">
        <v>4991</v>
      </c>
      <c r="E577" s="106" t="s">
        <v>2503</v>
      </c>
      <c r="F577" s="107" t="s">
        <v>2504</v>
      </c>
      <c r="G577" s="106"/>
      <c r="H577" s="106"/>
      <c r="I577" s="102">
        <v>2</v>
      </c>
      <c r="J577" s="109">
        <v>11.879999999999999</v>
      </c>
    </row>
    <row r="578" spans="1:10" x14ac:dyDescent="0.25">
      <c r="A578" s="102">
        <v>577</v>
      </c>
      <c r="B578" s="117" t="s">
        <v>4938</v>
      </c>
      <c r="C578" s="104" t="s">
        <v>4939</v>
      </c>
      <c r="D578" s="104" t="s">
        <v>4991</v>
      </c>
      <c r="E578" s="106" t="s">
        <v>2569</v>
      </c>
      <c r="F578" s="107" t="s">
        <v>2570</v>
      </c>
      <c r="G578" s="106"/>
      <c r="H578" s="106"/>
      <c r="I578" s="102">
        <v>1</v>
      </c>
      <c r="J578" s="109">
        <v>5.9399999999999995</v>
      </c>
    </row>
    <row r="579" spans="1:10" x14ac:dyDescent="0.25">
      <c r="A579" s="102">
        <v>578</v>
      </c>
      <c r="B579" s="117" t="s">
        <v>4938</v>
      </c>
      <c r="C579" s="104" t="s">
        <v>4939</v>
      </c>
      <c r="D579" s="104" t="s">
        <v>4991</v>
      </c>
      <c r="E579" s="106" t="s">
        <v>2465</v>
      </c>
      <c r="F579" s="107" t="s">
        <v>2466</v>
      </c>
      <c r="G579" s="106"/>
      <c r="H579" s="106"/>
      <c r="I579" s="102">
        <v>1</v>
      </c>
      <c r="J579" s="109">
        <v>5.9399999999999995</v>
      </c>
    </row>
    <row r="580" spans="1:10" x14ac:dyDescent="0.25">
      <c r="A580" s="102">
        <v>579</v>
      </c>
      <c r="B580" s="117" t="s">
        <v>4938</v>
      </c>
      <c r="C580" s="104" t="s">
        <v>4939</v>
      </c>
      <c r="D580" s="104" t="s">
        <v>4991</v>
      </c>
      <c r="E580" s="106" t="s">
        <v>2467</v>
      </c>
      <c r="F580" s="107" t="s">
        <v>2468</v>
      </c>
      <c r="G580" s="106"/>
      <c r="H580" s="106"/>
      <c r="I580" s="102">
        <v>1</v>
      </c>
      <c r="J580" s="109">
        <v>5.9399999999999995</v>
      </c>
    </row>
    <row r="581" spans="1:10" x14ac:dyDescent="0.25">
      <c r="A581" s="102">
        <v>580</v>
      </c>
      <c r="B581" s="117" t="s">
        <v>4938</v>
      </c>
      <c r="C581" s="104" t="s">
        <v>4939</v>
      </c>
      <c r="D581" s="104" t="s">
        <v>4991</v>
      </c>
      <c r="E581" s="106" t="s">
        <v>2541</v>
      </c>
      <c r="F581" s="107" t="s">
        <v>2542</v>
      </c>
      <c r="G581" s="106"/>
      <c r="H581" s="106"/>
      <c r="I581" s="102">
        <v>2</v>
      </c>
      <c r="J581" s="109">
        <v>11.879999999999999</v>
      </c>
    </row>
    <row r="582" spans="1:10" x14ac:dyDescent="0.25">
      <c r="A582" s="102">
        <v>581</v>
      </c>
      <c r="B582" s="117" t="s">
        <v>4938</v>
      </c>
      <c r="C582" s="104" t="s">
        <v>4939</v>
      </c>
      <c r="D582" s="104" t="s">
        <v>4992</v>
      </c>
      <c r="E582" s="106" t="s">
        <v>987</v>
      </c>
      <c r="F582" s="107" t="s">
        <v>988</v>
      </c>
      <c r="G582" s="106"/>
      <c r="H582" s="106"/>
      <c r="I582" s="102">
        <v>3</v>
      </c>
      <c r="J582" s="109">
        <v>14.97</v>
      </c>
    </row>
    <row r="583" spans="1:10" x14ac:dyDescent="0.25">
      <c r="A583" s="102">
        <v>582</v>
      </c>
      <c r="B583" s="117" t="s">
        <v>4938</v>
      </c>
      <c r="C583" s="104" t="s">
        <v>4939</v>
      </c>
      <c r="D583" s="104" t="s">
        <v>4992</v>
      </c>
      <c r="E583" s="106" t="s">
        <v>995</v>
      </c>
      <c r="F583" s="107" t="s">
        <v>996</v>
      </c>
      <c r="G583" s="106"/>
      <c r="H583" s="106"/>
      <c r="I583" s="102">
        <v>2</v>
      </c>
      <c r="J583" s="109">
        <v>20.399999999999999</v>
      </c>
    </row>
    <row r="584" spans="1:10" x14ac:dyDescent="0.25">
      <c r="A584" s="102">
        <v>583</v>
      </c>
      <c r="B584" s="117" t="s">
        <v>4938</v>
      </c>
      <c r="C584" s="104" t="s">
        <v>4939</v>
      </c>
      <c r="D584" s="104" t="s">
        <v>4992</v>
      </c>
      <c r="E584" s="106" t="s">
        <v>207</v>
      </c>
      <c r="F584" s="107" t="s">
        <v>208</v>
      </c>
      <c r="G584" s="106"/>
      <c r="H584" s="106"/>
      <c r="I584" s="102">
        <v>2</v>
      </c>
      <c r="J584" s="109">
        <v>36</v>
      </c>
    </row>
    <row r="585" spans="1:10" x14ac:dyDescent="0.25">
      <c r="A585" s="102">
        <v>584</v>
      </c>
      <c r="B585" s="117" t="s">
        <v>4938</v>
      </c>
      <c r="C585" s="104" t="s">
        <v>4939</v>
      </c>
      <c r="D585" s="104" t="s">
        <v>4992</v>
      </c>
      <c r="E585" s="106" t="s">
        <v>4045</v>
      </c>
      <c r="F585" s="107" t="s">
        <v>4046</v>
      </c>
      <c r="G585" s="106"/>
      <c r="H585" s="106"/>
      <c r="I585" s="102" t="s">
        <v>4993</v>
      </c>
      <c r="J585" s="109">
        <v>19.200000000000003</v>
      </c>
    </row>
    <row r="586" spans="1:10" x14ac:dyDescent="0.25">
      <c r="A586" s="102">
        <v>585</v>
      </c>
      <c r="B586" s="117" t="s">
        <v>4938</v>
      </c>
      <c r="C586" s="104" t="s">
        <v>4939</v>
      </c>
      <c r="D586" s="104" t="s">
        <v>4992</v>
      </c>
      <c r="E586" s="106" t="s">
        <v>3911</v>
      </c>
      <c r="F586" s="107" t="s">
        <v>3912</v>
      </c>
      <c r="G586" s="106"/>
      <c r="H586" s="106"/>
      <c r="I586" s="102">
        <v>1</v>
      </c>
      <c r="J586" s="109">
        <v>17.899999999999999</v>
      </c>
    </row>
    <row r="587" spans="1:10" x14ac:dyDescent="0.25">
      <c r="A587" s="102">
        <v>586</v>
      </c>
      <c r="B587" s="117" t="s">
        <v>4938</v>
      </c>
      <c r="C587" s="104" t="s">
        <v>4939</v>
      </c>
      <c r="D587" s="104" t="s">
        <v>4994</v>
      </c>
      <c r="E587" s="106" t="s">
        <v>567</v>
      </c>
      <c r="F587" s="107" t="s">
        <v>568</v>
      </c>
      <c r="G587" s="106"/>
      <c r="H587" s="106"/>
      <c r="I587" s="102">
        <v>2</v>
      </c>
      <c r="J587" s="109">
        <v>23.52</v>
      </c>
    </row>
    <row r="588" spans="1:10" x14ac:dyDescent="0.25">
      <c r="A588" s="102">
        <v>587</v>
      </c>
      <c r="B588" s="117" t="s">
        <v>4938</v>
      </c>
      <c r="C588" s="104" t="s">
        <v>4939</v>
      </c>
      <c r="D588" s="104" t="s">
        <v>4994</v>
      </c>
      <c r="E588" s="106" t="s">
        <v>569</v>
      </c>
      <c r="F588" s="107" t="s">
        <v>570</v>
      </c>
      <c r="G588" s="106"/>
      <c r="H588" s="106"/>
      <c r="I588" s="102">
        <v>2</v>
      </c>
      <c r="J588" s="109">
        <v>11.879999999999999</v>
      </c>
    </row>
    <row r="589" spans="1:10" x14ac:dyDescent="0.25">
      <c r="A589" s="102">
        <v>588</v>
      </c>
      <c r="B589" s="117" t="s">
        <v>4938</v>
      </c>
      <c r="C589" s="104" t="s">
        <v>4939</v>
      </c>
      <c r="D589" s="104" t="s">
        <v>4994</v>
      </c>
      <c r="E589" s="106" t="s">
        <v>633</v>
      </c>
      <c r="F589" s="107" t="s">
        <v>634</v>
      </c>
      <c r="G589" s="106"/>
      <c r="H589" s="106"/>
      <c r="I589" s="102">
        <v>1</v>
      </c>
      <c r="J589" s="109">
        <v>17.88</v>
      </c>
    </row>
    <row r="590" spans="1:10" x14ac:dyDescent="0.25">
      <c r="A590" s="102">
        <v>589</v>
      </c>
      <c r="B590" s="117" t="s">
        <v>4938</v>
      </c>
      <c r="C590" s="104" t="s">
        <v>4939</v>
      </c>
      <c r="D590" s="104" t="s">
        <v>4994</v>
      </c>
      <c r="E590" s="106" t="s">
        <v>157</v>
      </c>
      <c r="F590" s="107" t="s">
        <v>158</v>
      </c>
      <c r="G590" s="106"/>
      <c r="H590" s="106"/>
      <c r="I590" s="102">
        <v>20</v>
      </c>
      <c r="J590" s="109">
        <v>37.799999999999997</v>
      </c>
    </row>
    <row r="591" spans="1:10" x14ac:dyDescent="0.25">
      <c r="A591" s="102">
        <v>590</v>
      </c>
      <c r="B591" s="117" t="s">
        <v>4938</v>
      </c>
      <c r="C591" s="104" t="s">
        <v>4939</v>
      </c>
      <c r="D591" s="104" t="s">
        <v>4994</v>
      </c>
      <c r="E591" s="106" t="s">
        <v>1216</v>
      </c>
      <c r="F591" s="107" t="s">
        <v>1217</v>
      </c>
      <c r="G591" s="106"/>
      <c r="H591" s="106"/>
      <c r="I591" s="102">
        <v>1</v>
      </c>
      <c r="J591" s="109">
        <v>7.9</v>
      </c>
    </row>
    <row r="592" spans="1:10" x14ac:dyDescent="0.25">
      <c r="A592" s="102">
        <v>591</v>
      </c>
      <c r="B592" s="117" t="s">
        <v>4938</v>
      </c>
      <c r="C592" s="104" t="s">
        <v>4939</v>
      </c>
      <c r="D592" s="104" t="s">
        <v>4994</v>
      </c>
      <c r="E592" s="106" t="s">
        <v>1304</v>
      </c>
      <c r="F592" s="107" t="s">
        <v>1305</v>
      </c>
      <c r="G592" s="106"/>
      <c r="H592" s="106"/>
      <c r="I592" s="102">
        <v>1</v>
      </c>
      <c r="J592" s="109">
        <v>7.9</v>
      </c>
    </row>
    <row r="593" spans="1:10" x14ac:dyDescent="0.25">
      <c r="A593" s="102">
        <v>592</v>
      </c>
      <c r="B593" s="117" t="s">
        <v>4938</v>
      </c>
      <c r="C593" s="104" t="s">
        <v>4939</v>
      </c>
      <c r="D593" s="104" t="s">
        <v>4994</v>
      </c>
      <c r="E593" s="106" t="s">
        <v>1266</v>
      </c>
      <c r="F593" s="107" t="s">
        <v>1267</v>
      </c>
      <c r="G593" s="106"/>
      <c r="H593" s="106"/>
      <c r="I593" s="102">
        <v>1</v>
      </c>
      <c r="J593" s="109">
        <v>7.9</v>
      </c>
    </row>
    <row r="594" spans="1:10" x14ac:dyDescent="0.25">
      <c r="A594" s="102">
        <v>593</v>
      </c>
      <c r="B594" s="117" t="s">
        <v>4938</v>
      </c>
      <c r="C594" s="104" t="s">
        <v>4939</v>
      </c>
      <c r="D594" s="104" t="s">
        <v>4994</v>
      </c>
      <c r="E594" s="106" t="s">
        <v>251</v>
      </c>
      <c r="F594" s="107" t="s">
        <v>252</v>
      </c>
      <c r="G594" s="106"/>
      <c r="H594" s="106"/>
      <c r="I594" s="102">
        <v>3</v>
      </c>
      <c r="J594" s="109">
        <v>17.100000000000001</v>
      </c>
    </row>
    <row r="595" spans="1:10" x14ac:dyDescent="0.25">
      <c r="A595" s="102">
        <v>594</v>
      </c>
      <c r="B595" s="117" t="s">
        <v>4938</v>
      </c>
      <c r="C595" s="104" t="s">
        <v>4939</v>
      </c>
      <c r="D595" s="104" t="s">
        <v>4994</v>
      </c>
      <c r="E595" s="106" t="s">
        <v>2503</v>
      </c>
      <c r="F595" s="107" t="s">
        <v>2504</v>
      </c>
      <c r="G595" s="106"/>
      <c r="H595" s="106"/>
      <c r="I595" s="102">
        <v>2</v>
      </c>
      <c r="J595" s="109">
        <v>11.879999999999999</v>
      </c>
    </row>
    <row r="596" spans="1:10" x14ac:dyDescent="0.25">
      <c r="A596" s="102">
        <v>595</v>
      </c>
      <c r="B596" s="117" t="s">
        <v>4938</v>
      </c>
      <c r="C596" s="104" t="s">
        <v>4939</v>
      </c>
      <c r="D596" s="104" t="s">
        <v>4994</v>
      </c>
      <c r="E596" s="106" t="s">
        <v>2465</v>
      </c>
      <c r="F596" s="107" t="s">
        <v>2466</v>
      </c>
      <c r="G596" s="106"/>
      <c r="H596" s="106"/>
      <c r="I596" s="102">
        <v>1</v>
      </c>
      <c r="J596" s="109">
        <v>5.9399999999999995</v>
      </c>
    </row>
    <row r="597" spans="1:10" x14ac:dyDescent="0.25">
      <c r="A597" s="102">
        <v>596</v>
      </c>
      <c r="B597" s="117" t="s">
        <v>4938</v>
      </c>
      <c r="C597" s="104" t="s">
        <v>4939</v>
      </c>
      <c r="D597" s="104" t="s">
        <v>4994</v>
      </c>
      <c r="E597" s="106" t="s">
        <v>2467</v>
      </c>
      <c r="F597" s="107" t="s">
        <v>2468</v>
      </c>
      <c r="G597" s="106"/>
      <c r="H597" s="106"/>
      <c r="I597" s="102">
        <v>1</v>
      </c>
      <c r="J597" s="109">
        <v>5.9399999999999995</v>
      </c>
    </row>
    <row r="598" spans="1:10" x14ac:dyDescent="0.25">
      <c r="A598" s="102">
        <v>597</v>
      </c>
      <c r="B598" s="117" t="s">
        <v>4938</v>
      </c>
      <c r="C598" s="104" t="s">
        <v>4939</v>
      </c>
      <c r="D598" s="104" t="s">
        <v>4994</v>
      </c>
      <c r="E598" s="106" t="s">
        <v>2479</v>
      </c>
      <c r="F598" s="107" t="s">
        <v>2480</v>
      </c>
      <c r="G598" s="106"/>
      <c r="H598" s="106"/>
      <c r="I598" s="102">
        <v>1</v>
      </c>
      <c r="J598" s="109">
        <v>5.9399999999999995</v>
      </c>
    </row>
    <row r="599" spans="1:10" x14ac:dyDescent="0.25">
      <c r="A599" s="102">
        <v>598</v>
      </c>
      <c r="B599" s="117" t="s">
        <v>4938</v>
      </c>
      <c r="C599" s="104" t="s">
        <v>4939</v>
      </c>
      <c r="D599" s="104" t="s">
        <v>4994</v>
      </c>
      <c r="E599" s="106" t="s">
        <v>2487</v>
      </c>
      <c r="F599" s="107" t="s">
        <v>2488</v>
      </c>
      <c r="G599" s="106"/>
      <c r="H599" s="106"/>
      <c r="I599" s="102">
        <v>1</v>
      </c>
      <c r="J599" s="109">
        <v>5.9399999999999995</v>
      </c>
    </row>
    <row r="600" spans="1:10" x14ac:dyDescent="0.25">
      <c r="A600" s="102">
        <v>599</v>
      </c>
      <c r="B600" s="117" t="s">
        <v>4938</v>
      </c>
      <c r="C600" s="104" t="s">
        <v>4939</v>
      </c>
      <c r="D600" s="104" t="s">
        <v>4994</v>
      </c>
      <c r="E600" s="106" t="s">
        <v>2535</v>
      </c>
      <c r="F600" s="107" t="s">
        <v>2536</v>
      </c>
      <c r="G600" s="106"/>
      <c r="H600" s="106"/>
      <c r="I600" s="102">
        <v>1</v>
      </c>
      <c r="J600" s="109">
        <v>5.9399999999999995</v>
      </c>
    </row>
    <row r="601" spans="1:10" x14ac:dyDescent="0.25">
      <c r="A601" s="102">
        <v>600</v>
      </c>
      <c r="B601" s="117" t="s">
        <v>4938</v>
      </c>
      <c r="C601" s="104" t="s">
        <v>4939</v>
      </c>
      <c r="D601" s="104" t="s">
        <v>4994</v>
      </c>
      <c r="E601" s="106" t="s">
        <v>293</v>
      </c>
      <c r="F601" s="107" t="s">
        <v>294</v>
      </c>
      <c r="G601" s="106"/>
      <c r="H601" s="106"/>
      <c r="I601" s="102">
        <v>1</v>
      </c>
      <c r="J601" s="109">
        <v>39.900000000000006</v>
      </c>
    </row>
    <row r="602" spans="1:10" x14ac:dyDescent="0.25">
      <c r="A602" s="102">
        <v>601</v>
      </c>
      <c r="B602" s="117" t="s">
        <v>4938</v>
      </c>
      <c r="C602" s="104" t="s">
        <v>4939</v>
      </c>
      <c r="D602" s="104" t="s">
        <v>4994</v>
      </c>
      <c r="E602" s="106" t="s">
        <v>2859</v>
      </c>
      <c r="F602" s="107" t="s">
        <v>2860</v>
      </c>
      <c r="G602" s="106"/>
      <c r="H602" s="106"/>
      <c r="I602" s="102">
        <v>1</v>
      </c>
      <c r="J602" s="109">
        <v>28.200000000000003</v>
      </c>
    </row>
    <row r="603" spans="1:10" x14ac:dyDescent="0.25">
      <c r="A603" s="102">
        <v>602</v>
      </c>
      <c r="B603" s="117" t="s">
        <v>4938</v>
      </c>
      <c r="C603" s="104" t="s">
        <v>4939</v>
      </c>
      <c r="D603" s="104" t="s">
        <v>4994</v>
      </c>
      <c r="E603" s="106" t="s">
        <v>159</v>
      </c>
      <c r="F603" s="107" t="s">
        <v>160</v>
      </c>
      <c r="G603" s="106"/>
      <c r="H603" s="106"/>
      <c r="I603" s="102">
        <v>1</v>
      </c>
      <c r="J603" s="109">
        <v>23.88</v>
      </c>
    </row>
    <row r="604" spans="1:10" x14ac:dyDescent="0.25">
      <c r="A604" s="102">
        <v>603</v>
      </c>
      <c r="B604" s="117" t="s">
        <v>4938</v>
      </c>
      <c r="C604" s="104" t="s">
        <v>4939</v>
      </c>
      <c r="D604" s="104" t="s">
        <v>4994</v>
      </c>
      <c r="E604" s="106" t="s">
        <v>3747</v>
      </c>
      <c r="F604" s="107" t="s">
        <v>3748</v>
      </c>
      <c r="G604" s="106"/>
      <c r="H604" s="106"/>
      <c r="I604" s="102">
        <v>1</v>
      </c>
      <c r="J604" s="109">
        <v>15</v>
      </c>
    </row>
    <row r="605" spans="1:10" x14ac:dyDescent="0.25">
      <c r="A605" s="102">
        <v>604</v>
      </c>
      <c r="B605" s="117" t="s">
        <v>4938</v>
      </c>
      <c r="C605" s="104" t="s">
        <v>4939</v>
      </c>
      <c r="D605" s="104" t="s">
        <v>4994</v>
      </c>
      <c r="E605" s="106" t="s">
        <v>3905</v>
      </c>
      <c r="F605" s="107" t="s">
        <v>3906</v>
      </c>
      <c r="G605" s="106"/>
      <c r="H605" s="106"/>
      <c r="I605" s="102">
        <v>1</v>
      </c>
      <c r="J605" s="109">
        <v>13.899999999999999</v>
      </c>
    </row>
    <row r="606" spans="1:10" x14ac:dyDescent="0.25">
      <c r="A606" s="102">
        <v>605</v>
      </c>
      <c r="B606" s="117" t="s">
        <v>4938</v>
      </c>
      <c r="C606" s="104" t="s">
        <v>4939</v>
      </c>
      <c r="D606" s="104" t="s">
        <v>4994</v>
      </c>
      <c r="E606" s="106" t="s">
        <v>3955</v>
      </c>
      <c r="F606" s="107" t="s">
        <v>3956</v>
      </c>
      <c r="G606" s="106"/>
      <c r="H606" s="106"/>
      <c r="I606" s="102">
        <v>1</v>
      </c>
      <c r="J606" s="109">
        <v>18.899999999999999</v>
      </c>
    </row>
    <row r="607" spans="1:10" x14ac:dyDescent="0.25">
      <c r="A607" s="102">
        <v>606</v>
      </c>
      <c r="B607" s="117" t="s">
        <v>4938</v>
      </c>
      <c r="C607" s="104" t="s">
        <v>4939</v>
      </c>
      <c r="D607" s="104" t="s">
        <v>4994</v>
      </c>
      <c r="E607" s="106" t="s">
        <v>3555</v>
      </c>
      <c r="F607" s="107" t="s">
        <v>3556</v>
      </c>
      <c r="G607" s="106"/>
      <c r="H607" s="106"/>
      <c r="I607" s="102">
        <v>1</v>
      </c>
      <c r="J607" s="109">
        <v>12.9</v>
      </c>
    </row>
    <row r="608" spans="1:10" x14ac:dyDescent="0.25">
      <c r="A608" s="102">
        <v>607</v>
      </c>
      <c r="B608" s="117" t="s">
        <v>4938</v>
      </c>
      <c r="C608" s="104" t="s">
        <v>4939</v>
      </c>
      <c r="D608" s="104" t="s">
        <v>4994</v>
      </c>
      <c r="E608" s="106" t="s">
        <v>3577</v>
      </c>
      <c r="F608" s="107" t="s">
        <v>3578</v>
      </c>
      <c r="G608" s="106"/>
      <c r="H608" s="106"/>
      <c r="I608" s="102">
        <v>1</v>
      </c>
      <c r="J608" s="109">
        <v>22.9</v>
      </c>
    </row>
    <row r="609" spans="1:10" x14ac:dyDescent="0.25">
      <c r="A609" s="102">
        <v>608</v>
      </c>
      <c r="B609" s="117" t="s">
        <v>4938</v>
      </c>
      <c r="C609" s="104" t="s">
        <v>4939</v>
      </c>
      <c r="D609" s="104" t="s">
        <v>4994</v>
      </c>
      <c r="E609" s="106" t="s">
        <v>3629</v>
      </c>
      <c r="F609" s="107" t="s">
        <v>3630</v>
      </c>
      <c r="G609" s="106"/>
      <c r="H609" s="106"/>
      <c r="I609" s="102">
        <v>1</v>
      </c>
      <c r="J609" s="109">
        <v>7.8000000000000007</v>
      </c>
    </row>
    <row r="610" spans="1:10" x14ac:dyDescent="0.25">
      <c r="A610" s="102">
        <v>609</v>
      </c>
      <c r="B610" s="117" t="s">
        <v>4938</v>
      </c>
      <c r="C610" s="104" t="s">
        <v>4939</v>
      </c>
      <c r="D610" s="104" t="s">
        <v>4994</v>
      </c>
      <c r="E610" s="106" t="s">
        <v>3721</v>
      </c>
      <c r="F610" s="107" t="s">
        <v>3722</v>
      </c>
      <c r="G610" s="106"/>
      <c r="H610" s="106"/>
      <c r="I610" s="102">
        <v>1</v>
      </c>
      <c r="J610" s="109">
        <v>13.080000000000002</v>
      </c>
    </row>
    <row r="611" spans="1:10" x14ac:dyDescent="0.25">
      <c r="A611" s="102">
        <v>610</v>
      </c>
      <c r="B611" s="117" t="s">
        <v>4938</v>
      </c>
      <c r="C611" s="104" t="s">
        <v>4939</v>
      </c>
      <c r="D611" s="104" t="s">
        <v>4994</v>
      </c>
      <c r="E611" s="106" t="s">
        <v>4569</v>
      </c>
      <c r="F611" s="107" t="s">
        <v>4813</v>
      </c>
      <c r="G611" s="106"/>
      <c r="H611" s="106"/>
      <c r="I611" s="102">
        <v>1</v>
      </c>
      <c r="J611" s="109">
        <v>55.35</v>
      </c>
    </row>
    <row r="612" spans="1:10" x14ac:dyDescent="0.25">
      <c r="A612" s="102">
        <v>611</v>
      </c>
      <c r="B612" s="117" t="s">
        <v>4938</v>
      </c>
      <c r="C612" s="104" t="s">
        <v>4939</v>
      </c>
      <c r="D612" s="104" t="s">
        <v>4994</v>
      </c>
      <c r="E612" s="106" t="s">
        <v>4457</v>
      </c>
      <c r="F612" s="107" t="s">
        <v>4458</v>
      </c>
      <c r="G612" s="106"/>
      <c r="H612" s="106"/>
      <c r="I612" s="102">
        <v>1</v>
      </c>
      <c r="J612" s="109">
        <v>9.75</v>
      </c>
    </row>
    <row r="613" spans="1:10" x14ac:dyDescent="0.25">
      <c r="A613" s="102">
        <v>612</v>
      </c>
      <c r="B613" s="117" t="s">
        <v>4938</v>
      </c>
      <c r="C613" s="104" t="s">
        <v>4939</v>
      </c>
      <c r="D613" s="104" t="s">
        <v>4994</v>
      </c>
      <c r="E613" s="106" t="s">
        <v>4225</v>
      </c>
      <c r="F613" s="107" t="s">
        <v>4226</v>
      </c>
      <c r="G613" s="106"/>
      <c r="H613" s="106"/>
      <c r="I613" s="102">
        <v>1</v>
      </c>
      <c r="J613" s="109">
        <v>13.35</v>
      </c>
    </row>
    <row r="614" spans="1:10" x14ac:dyDescent="0.25">
      <c r="A614" s="102">
        <v>613</v>
      </c>
      <c r="B614" s="117" t="s">
        <v>4938</v>
      </c>
      <c r="C614" s="104" t="s">
        <v>4939</v>
      </c>
      <c r="D614" s="104" t="s">
        <v>4995</v>
      </c>
      <c r="E614" s="106" t="s">
        <v>329</v>
      </c>
      <c r="F614" s="107" t="s">
        <v>330</v>
      </c>
      <c r="G614" s="106"/>
      <c r="H614" s="106"/>
      <c r="I614" s="102">
        <v>1</v>
      </c>
      <c r="J614" s="109">
        <v>23</v>
      </c>
    </row>
    <row r="615" spans="1:10" x14ac:dyDescent="0.25">
      <c r="A615" s="102">
        <v>614</v>
      </c>
      <c r="B615" s="117" t="s">
        <v>4938</v>
      </c>
      <c r="C615" s="104" t="s">
        <v>4939</v>
      </c>
      <c r="D615" s="104" t="s">
        <v>4995</v>
      </c>
      <c r="E615" s="106" t="s">
        <v>157</v>
      </c>
      <c r="F615" s="107" t="s">
        <v>158</v>
      </c>
      <c r="G615" s="106"/>
      <c r="H615" s="106"/>
      <c r="I615" s="102">
        <v>15</v>
      </c>
      <c r="J615" s="109">
        <v>28.349999999999998</v>
      </c>
    </row>
    <row r="616" spans="1:10" x14ac:dyDescent="0.25">
      <c r="A616" s="102">
        <v>615</v>
      </c>
      <c r="B616" s="117" t="s">
        <v>4938</v>
      </c>
      <c r="C616" s="104" t="s">
        <v>4939</v>
      </c>
      <c r="D616" s="104" t="s">
        <v>4995</v>
      </c>
      <c r="E616" s="106" t="s">
        <v>823</v>
      </c>
      <c r="F616" s="107" t="s">
        <v>824</v>
      </c>
      <c r="G616" s="106"/>
      <c r="H616" s="106"/>
      <c r="I616" s="102">
        <v>1</v>
      </c>
      <c r="J616" s="109">
        <v>11.879999999999999</v>
      </c>
    </row>
    <row r="617" spans="1:10" x14ac:dyDescent="0.25">
      <c r="A617" s="102">
        <v>616</v>
      </c>
      <c r="B617" s="117" t="s">
        <v>4938</v>
      </c>
      <c r="C617" s="104" t="s">
        <v>4939</v>
      </c>
      <c r="D617" s="104" t="s">
        <v>4995</v>
      </c>
      <c r="E617" s="106" t="s">
        <v>827</v>
      </c>
      <c r="F617" s="107" t="s">
        <v>828</v>
      </c>
      <c r="G617" s="106"/>
      <c r="H617" s="106"/>
      <c r="I617" s="102">
        <v>1</v>
      </c>
      <c r="J617" s="109">
        <v>11.879999999999999</v>
      </c>
    </row>
    <row r="618" spans="1:10" x14ac:dyDescent="0.25">
      <c r="A618" s="102">
        <v>617</v>
      </c>
      <c r="B618" s="117" t="s">
        <v>4938</v>
      </c>
      <c r="C618" s="104" t="s">
        <v>4939</v>
      </c>
      <c r="D618" s="104" t="s">
        <v>4995</v>
      </c>
      <c r="E618" s="106" t="s">
        <v>995</v>
      </c>
      <c r="F618" s="107" t="s">
        <v>996</v>
      </c>
      <c r="G618" s="106"/>
      <c r="H618" s="106"/>
      <c r="I618" s="102">
        <v>20</v>
      </c>
      <c r="J618" s="109">
        <v>204</v>
      </c>
    </row>
    <row r="619" spans="1:10" x14ac:dyDescent="0.25">
      <c r="A619" s="102">
        <v>618</v>
      </c>
      <c r="B619" s="117" t="s">
        <v>4938</v>
      </c>
      <c r="C619" s="104" t="s">
        <v>4939</v>
      </c>
      <c r="D619" s="104" t="s">
        <v>4995</v>
      </c>
      <c r="E619" s="106" t="s">
        <v>207</v>
      </c>
      <c r="F619" s="107" t="s">
        <v>208</v>
      </c>
      <c r="G619" s="106"/>
      <c r="H619" s="106"/>
      <c r="I619" s="102">
        <v>1</v>
      </c>
      <c r="J619" s="109">
        <v>18</v>
      </c>
    </row>
    <row r="620" spans="1:10" x14ac:dyDescent="0.25">
      <c r="A620" s="102">
        <v>619</v>
      </c>
      <c r="B620" s="117" t="s">
        <v>4938</v>
      </c>
      <c r="C620" s="104" t="s">
        <v>4939</v>
      </c>
      <c r="D620" s="104" t="s">
        <v>4995</v>
      </c>
      <c r="E620" s="106" t="s">
        <v>1470</v>
      </c>
      <c r="F620" s="107" t="s">
        <v>1471</v>
      </c>
      <c r="G620" s="106"/>
      <c r="H620" s="106"/>
      <c r="I620" s="102">
        <v>1</v>
      </c>
      <c r="J620" s="109">
        <v>10.68</v>
      </c>
    </row>
    <row r="621" spans="1:10" x14ac:dyDescent="0.25">
      <c r="A621" s="102">
        <v>620</v>
      </c>
      <c r="B621" s="117" t="s">
        <v>4938</v>
      </c>
      <c r="C621" s="104" t="s">
        <v>4939</v>
      </c>
      <c r="D621" s="104" t="s">
        <v>4995</v>
      </c>
      <c r="E621" s="106" t="s">
        <v>1472</v>
      </c>
      <c r="F621" s="107" t="s">
        <v>1473</v>
      </c>
      <c r="G621" s="106"/>
      <c r="H621" s="106"/>
      <c r="I621" s="102">
        <v>1</v>
      </c>
      <c r="J621" s="109">
        <v>20.28</v>
      </c>
    </row>
    <row r="622" spans="1:10" x14ac:dyDescent="0.25">
      <c r="A622" s="102">
        <v>621</v>
      </c>
      <c r="B622" s="117" t="s">
        <v>4938</v>
      </c>
      <c r="C622" s="104" t="s">
        <v>4939</v>
      </c>
      <c r="D622" s="104" t="s">
        <v>4995</v>
      </c>
      <c r="E622" s="106" t="s">
        <v>1454</v>
      </c>
      <c r="F622" s="107" t="s">
        <v>1455</v>
      </c>
      <c r="G622" s="106"/>
      <c r="H622" s="106"/>
      <c r="I622" s="102">
        <v>1</v>
      </c>
      <c r="J622" s="109">
        <v>16.68</v>
      </c>
    </row>
    <row r="623" spans="1:10" x14ac:dyDescent="0.25">
      <c r="A623" s="102">
        <v>622</v>
      </c>
      <c r="B623" s="117" t="s">
        <v>4938</v>
      </c>
      <c r="C623" s="104" t="s">
        <v>4939</v>
      </c>
      <c r="D623" s="104" t="s">
        <v>4995</v>
      </c>
      <c r="E623" s="106" t="s">
        <v>1496</v>
      </c>
      <c r="F623" s="107" t="s">
        <v>1497</v>
      </c>
      <c r="G623" s="106"/>
      <c r="H623" s="106"/>
      <c r="I623" s="102">
        <v>1</v>
      </c>
      <c r="J623" s="109">
        <v>16.68</v>
      </c>
    </row>
    <row r="624" spans="1:10" x14ac:dyDescent="0.25">
      <c r="A624" s="102">
        <v>623</v>
      </c>
      <c r="B624" s="117" t="s">
        <v>4938</v>
      </c>
      <c r="C624" s="104" t="s">
        <v>4939</v>
      </c>
      <c r="D624" s="104" t="s">
        <v>4995</v>
      </c>
      <c r="E624" s="106" t="s">
        <v>1462</v>
      </c>
      <c r="F624" s="107" t="s">
        <v>1463</v>
      </c>
      <c r="G624" s="106"/>
      <c r="H624" s="106"/>
      <c r="I624" s="102">
        <v>1</v>
      </c>
      <c r="J624" s="109">
        <v>16.68</v>
      </c>
    </row>
    <row r="625" spans="1:10" x14ac:dyDescent="0.25">
      <c r="A625" s="102">
        <v>624</v>
      </c>
      <c r="B625" s="117" t="s">
        <v>4938</v>
      </c>
      <c r="C625" s="104" t="s">
        <v>4939</v>
      </c>
      <c r="D625" s="104" t="s">
        <v>4995</v>
      </c>
      <c r="E625" s="106" t="s">
        <v>1216</v>
      </c>
      <c r="F625" s="107" t="s">
        <v>1217</v>
      </c>
      <c r="G625" s="106"/>
      <c r="H625" s="106"/>
      <c r="I625" s="102">
        <v>1</v>
      </c>
      <c r="J625" s="109">
        <v>7.9</v>
      </c>
    </row>
    <row r="626" spans="1:10" x14ac:dyDescent="0.25">
      <c r="A626" s="102">
        <v>625</v>
      </c>
      <c r="B626" s="117" t="s">
        <v>4938</v>
      </c>
      <c r="C626" s="104" t="s">
        <v>4939</v>
      </c>
      <c r="D626" s="104" t="s">
        <v>4995</v>
      </c>
      <c r="E626" s="106" t="s">
        <v>1168</v>
      </c>
      <c r="F626" s="107" t="s">
        <v>1169</v>
      </c>
      <c r="G626" s="106"/>
      <c r="H626" s="106"/>
      <c r="I626" s="102">
        <v>1</v>
      </c>
      <c r="J626" s="109">
        <v>7.9</v>
      </c>
    </row>
    <row r="627" spans="1:10" x14ac:dyDescent="0.25">
      <c r="A627" s="102">
        <v>626</v>
      </c>
      <c r="B627" s="117" t="s">
        <v>4938</v>
      </c>
      <c r="C627" s="104" t="s">
        <v>4939</v>
      </c>
      <c r="D627" s="104" t="s">
        <v>4995</v>
      </c>
      <c r="E627" s="106" t="s">
        <v>1194</v>
      </c>
      <c r="F627" s="107" t="s">
        <v>1195</v>
      </c>
      <c r="G627" s="106"/>
      <c r="H627" s="106"/>
      <c r="I627" s="102">
        <v>1</v>
      </c>
      <c r="J627" s="109">
        <v>6.9499999999999993</v>
      </c>
    </row>
    <row r="628" spans="1:10" x14ac:dyDescent="0.25">
      <c r="A628" s="102">
        <v>627</v>
      </c>
      <c r="B628" s="117" t="s">
        <v>4938</v>
      </c>
      <c r="C628" s="104" t="s">
        <v>4939</v>
      </c>
      <c r="D628" s="104" t="s">
        <v>4995</v>
      </c>
      <c r="E628" s="106" t="s">
        <v>1264</v>
      </c>
      <c r="F628" s="107" t="s">
        <v>1265</v>
      </c>
      <c r="G628" s="106"/>
      <c r="H628" s="106"/>
      <c r="I628" s="102">
        <v>1</v>
      </c>
      <c r="J628" s="109">
        <v>8.9</v>
      </c>
    </row>
    <row r="629" spans="1:10" x14ac:dyDescent="0.25">
      <c r="A629" s="102">
        <v>628</v>
      </c>
      <c r="B629" s="117" t="s">
        <v>4938</v>
      </c>
      <c r="C629" s="104" t="s">
        <v>4939</v>
      </c>
      <c r="D629" s="104" t="s">
        <v>4995</v>
      </c>
      <c r="E629" s="106" t="s">
        <v>1262</v>
      </c>
      <c r="F629" s="107" t="s">
        <v>1263</v>
      </c>
      <c r="G629" s="106"/>
      <c r="H629" s="106"/>
      <c r="I629" s="102">
        <v>1</v>
      </c>
      <c r="J629" s="109">
        <v>8.9</v>
      </c>
    </row>
    <row r="630" spans="1:10" x14ac:dyDescent="0.25">
      <c r="A630" s="102">
        <v>629</v>
      </c>
      <c r="B630" s="117" t="s">
        <v>4938</v>
      </c>
      <c r="C630" s="104" t="s">
        <v>4939</v>
      </c>
      <c r="D630" s="104" t="s">
        <v>4995</v>
      </c>
      <c r="E630" s="106" t="s">
        <v>1272</v>
      </c>
      <c r="F630" s="107" t="s">
        <v>1273</v>
      </c>
      <c r="G630" s="106"/>
      <c r="H630" s="106"/>
      <c r="I630" s="102">
        <v>1</v>
      </c>
      <c r="J630" s="109">
        <v>12.75</v>
      </c>
    </row>
    <row r="631" spans="1:10" x14ac:dyDescent="0.25">
      <c r="A631" s="102">
        <v>630</v>
      </c>
      <c r="B631" s="117" t="s">
        <v>4938</v>
      </c>
      <c r="C631" s="104" t="s">
        <v>4939</v>
      </c>
      <c r="D631" s="104" t="s">
        <v>4995</v>
      </c>
      <c r="E631" s="106" t="s">
        <v>2389</v>
      </c>
      <c r="F631" s="107" t="s">
        <v>2390</v>
      </c>
      <c r="G631" s="106"/>
      <c r="H631" s="106"/>
      <c r="I631" s="102">
        <v>1</v>
      </c>
      <c r="J631" s="109">
        <v>27.48</v>
      </c>
    </row>
    <row r="632" spans="1:10" x14ac:dyDescent="0.25">
      <c r="A632" s="102">
        <v>631</v>
      </c>
      <c r="B632" s="117" t="s">
        <v>4938</v>
      </c>
      <c r="C632" s="104" t="s">
        <v>4939</v>
      </c>
      <c r="D632" s="104" t="s">
        <v>4995</v>
      </c>
      <c r="E632" s="106" t="s">
        <v>2411</v>
      </c>
      <c r="F632" s="107" t="s">
        <v>2412</v>
      </c>
      <c r="G632" s="106"/>
      <c r="H632" s="106"/>
      <c r="I632" s="102">
        <v>1</v>
      </c>
      <c r="J632" s="109">
        <v>43.08</v>
      </c>
    </row>
    <row r="633" spans="1:10" x14ac:dyDescent="0.25">
      <c r="A633" s="102">
        <v>632</v>
      </c>
      <c r="B633" s="117" t="s">
        <v>4938</v>
      </c>
      <c r="C633" s="104" t="s">
        <v>4939</v>
      </c>
      <c r="D633" s="104" t="s">
        <v>4995</v>
      </c>
      <c r="E633" s="106" t="s">
        <v>2373</v>
      </c>
      <c r="F633" s="107" t="s">
        <v>2374</v>
      </c>
      <c r="G633" s="106"/>
      <c r="H633" s="106"/>
      <c r="I633" s="102">
        <v>1</v>
      </c>
      <c r="J633" s="109">
        <v>15.48</v>
      </c>
    </row>
    <row r="634" spans="1:10" x14ac:dyDescent="0.25">
      <c r="A634" s="102">
        <v>633</v>
      </c>
      <c r="B634" s="117" t="s">
        <v>4938</v>
      </c>
      <c r="C634" s="104" t="s">
        <v>4939</v>
      </c>
      <c r="D634" s="104" t="s">
        <v>4995</v>
      </c>
      <c r="E634" s="106" t="s">
        <v>2375</v>
      </c>
      <c r="F634" s="107" t="s">
        <v>2376</v>
      </c>
      <c r="G634" s="106"/>
      <c r="H634" s="106"/>
      <c r="I634" s="102">
        <v>1</v>
      </c>
      <c r="J634" s="109">
        <v>26.28</v>
      </c>
    </row>
    <row r="635" spans="1:10" x14ac:dyDescent="0.25">
      <c r="A635" s="102">
        <v>634</v>
      </c>
      <c r="B635" s="117" t="s">
        <v>4938</v>
      </c>
      <c r="C635" s="104" t="s">
        <v>4939</v>
      </c>
      <c r="D635" s="104" t="s">
        <v>4995</v>
      </c>
      <c r="E635" s="106" t="s">
        <v>2391</v>
      </c>
      <c r="F635" s="107" t="s">
        <v>2392</v>
      </c>
      <c r="G635" s="106"/>
      <c r="H635" s="106"/>
      <c r="I635" s="102">
        <v>1</v>
      </c>
      <c r="J635" s="109">
        <v>10.199999999999999</v>
      </c>
    </row>
    <row r="636" spans="1:10" x14ac:dyDescent="0.25">
      <c r="A636" s="102">
        <v>635</v>
      </c>
      <c r="B636" s="117" t="s">
        <v>4938</v>
      </c>
      <c r="C636" s="104" t="s">
        <v>4939</v>
      </c>
      <c r="D636" s="104" t="s">
        <v>4995</v>
      </c>
      <c r="E636" s="106" t="s">
        <v>2631</v>
      </c>
      <c r="F636" s="107" t="s">
        <v>2632</v>
      </c>
      <c r="G636" s="106"/>
      <c r="H636" s="106"/>
      <c r="I636" s="102">
        <v>2</v>
      </c>
      <c r="J636" s="109">
        <v>20.28</v>
      </c>
    </row>
    <row r="637" spans="1:10" x14ac:dyDescent="0.25">
      <c r="A637" s="102">
        <v>636</v>
      </c>
      <c r="B637" s="117" t="s">
        <v>4938</v>
      </c>
      <c r="C637" s="104" t="s">
        <v>4939</v>
      </c>
      <c r="D637" s="104" t="s">
        <v>4995</v>
      </c>
      <c r="E637" s="106" t="s">
        <v>295</v>
      </c>
      <c r="F637" s="107" t="s">
        <v>296</v>
      </c>
      <c r="G637" s="106"/>
      <c r="H637" s="106"/>
      <c r="I637" s="102">
        <v>10</v>
      </c>
      <c r="J637" s="109">
        <v>18.899999999999999</v>
      </c>
    </row>
    <row r="638" spans="1:10" x14ac:dyDescent="0.25">
      <c r="A638" s="102">
        <v>637</v>
      </c>
      <c r="B638" s="117" t="s">
        <v>4938</v>
      </c>
      <c r="C638" s="104" t="s">
        <v>4939</v>
      </c>
      <c r="D638" s="104" t="s">
        <v>4995</v>
      </c>
      <c r="E638" s="106" t="s">
        <v>3375</v>
      </c>
      <c r="F638" s="107" t="s">
        <v>3376</v>
      </c>
      <c r="G638" s="106"/>
      <c r="H638" s="106"/>
      <c r="I638" s="102">
        <v>1</v>
      </c>
      <c r="J638" s="109">
        <v>23.759999999999998</v>
      </c>
    </row>
    <row r="639" spans="1:10" x14ac:dyDescent="0.25">
      <c r="A639" s="102">
        <v>638</v>
      </c>
      <c r="B639" s="117" t="s">
        <v>4938</v>
      </c>
      <c r="C639" s="104" t="s">
        <v>4939</v>
      </c>
      <c r="D639" s="104" t="s">
        <v>4995</v>
      </c>
      <c r="E639" s="106" t="s">
        <v>3389</v>
      </c>
      <c r="F639" s="107" t="s">
        <v>3390</v>
      </c>
      <c r="G639" s="106"/>
      <c r="H639" s="106"/>
      <c r="I639" s="102">
        <v>1</v>
      </c>
      <c r="J639" s="109">
        <v>17.88</v>
      </c>
    </row>
    <row r="640" spans="1:10" x14ac:dyDescent="0.25">
      <c r="A640" s="102">
        <v>639</v>
      </c>
      <c r="B640" s="117" t="s">
        <v>4938</v>
      </c>
      <c r="C640" s="104" t="s">
        <v>4939</v>
      </c>
      <c r="D640" s="104" t="s">
        <v>4995</v>
      </c>
      <c r="E640" s="106" t="s">
        <v>3393</v>
      </c>
      <c r="F640" s="107" t="s">
        <v>3394</v>
      </c>
      <c r="G640" s="106"/>
      <c r="H640" s="106"/>
      <c r="I640" s="102">
        <v>1</v>
      </c>
      <c r="J640" s="109">
        <v>37.9</v>
      </c>
    </row>
    <row r="641" spans="1:10" x14ac:dyDescent="0.25">
      <c r="A641" s="102">
        <v>640</v>
      </c>
      <c r="B641" s="117" t="s">
        <v>4938</v>
      </c>
      <c r="C641" s="104" t="s">
        <v>4939</v>
      </c>
      <c r="D641" s="104" t="s">
        <v>4995</v>
      </c>
      <c r="E641" s="106" t="s">
        <v>77</v>
      </c>
      <c r="F641" s="107" t="s">
        <v>78</v>
      </c>
      <c r="G641" s="106"/>
      <c r="H641" s="106"/>
      <c r="I641" s="102">
        <v>1</v>
      </c>
      <c r="J641" s="109">
        <v>49</v>
      </c>
    </row>
    <row r="642" spans="1:10" x14ac:dyDescent="0.25">
      <c r="A642" s="102">
        <v>641</v>
      </c>
      <c r="B642" s="117" t="s">
        <v>4938</v>
      </c>
      <c r="C642" s="104" t="s">
        <v>4939</v>
      </c>
      <c r="D642" s="104" t="s">
        <v>4995</v>
      </c>
      <c r="E642" s="106" t="s">
        <v>3871</v>
      </c>
      <c r="F642" s="107" t="s">
        <v>3872</v>
      </c>
      <c r="G642" s="106"/>
      <c r="H642" s="106"/>
      <c r="I642" s="102">
        <v>1</v>
      </c>
      <c r="J642" s="109">
        <v>25</v>
      </c>
    </row>
    <row r="643" spans="1:10" x14ac:dyDescent="0.25">
      <c r="A643" s="102">
        <v>642</v>
      </c>
      <c r="B643" s="117" t="s">
        <v>4938</v>
      </c>
      <c r="C643" s="104" t="s">
        <v>4939</v>
      </c>
      <c r="D643" s="104" t="s">
        <v>4995</v>
      </c>
      <c r="E643" s="106" t="s">
        <v>3887</v>
      </c>
      <c r="F643" s="107" t="s">
        <v>3888</v>
      </c>
      <c r="G643" s="106"/>
      <c r="H643" s="106"/>
      <c r="I643" s="102">
        <v>1</v>
      </c>
      <c r="J643" s="109">
        <v>15.9</v>
      </c>
    </row>
    <row r="644" spans="1:10" x14ac:dyDescent="0.25">
      <c r="A644" s="102">
        <v>643</v>
      </c>
      <c r="B644" s="117" t="s">
        <v>4938</v>
      </c>
      <c r="C644" s="104" t="s">
        <v>4939</v>
      </c>
      <c r="D644" s="104" t="s">
        <v>4995</v>
      </c>
      <c r="E644" s="106" t="s">
        <v>4029</v>
      </c>
      <c r="F644" s="107" t="s">
        <v>4030</v>
      </c>
      <c r="G644" s="106"/>
      <c r="H644" s="106"/>
      <c r="I644" s="102">
        <v>1</v>
      </c>
      <c r="J644" s="109">
        <v>17.34</v>
      </c>
    </row>
    <row r="645" spans="1:10" x14ac:dyDescent="0.25">
      <c r="A645" s="102">
        <v>644</v>
      </c>
      <c r="B645" s="117" t="s">
        <v>4938</v>
      </c>
      <c r="C645" s="104" t="s">
        <v>4939</v>
      </c>
      <c r="D645" s="104" t="s">
        <v>4995</v>
      </c>
      <c r="E645" s="106" t="s">
        <v>3827</v>
      </c>
      <c r="F645" s="107" t="s">
        <v>3828</v>
      </c>
      <c r="G645" s="106"/>
      <c r="H645" s="106"/>
      <c r="I645" s="102">
        <v>1</v>
      </c>
      <c r="J645" s="109">
        <v>12.54</v>
      </c>
    </row>
    <row r="646" spans="1:10" x14ac:dyDescent="0.25">
      <c r="A646" s="102">
        <v>645</v>
      </c>
      <c r="B646" s="117" t="s">
        <v>4938</v>
      </c>
      <c r="C646" s="104" t="s">
        <v>4939</v>
      </c>
      <c r="D646" s="104" t="s">
        <v>4995</v>
      </c>
      <c r="E646" s="106" t="s">
        <v>3647</v>
      </c>
      <c r="F646" s="107" t="s">
        <v>3648</v>
      </c>
      <c r="G646" s="106"/>
      <c r="H646" s="106"/>
      <c r="I646" s="102">
        <v>1</v>
      </c>
      <c r="J646" s="109">
        <v>18.899999999999999</v>
      </c>
    </row>
    <row r="647" spans="1:10" x14ac:dyDescent="0.25">
      <c r="A647" s="102">
        <v>646</v>
      </c>
      <c r="B647" s="117" t="s">
        <v>4938</v>
      </c>
      <c r="C647" s="104" t="s">
        <v>4939</v>
      </c>
      <c r="D647" s="104" t="s">
        <v>4995</v>
      </c>
      <c r="E647" s="106" t="s">
        <v>3695</v>
      </c>
      <c r="F647" s="107" t="s">
        <v>3696</v>
      </c>
      <c r="G647" s="106"/>
      <c r="H647" s="106"/>
      <c r="I647" s="102">
        <v>1</v>
      </c>
      <c r="J647" s="109">
        <v>35.880000000000003</v>
      </c>
    </row>
    <row r="648" spans="1:10" x14ac:dyDescent="0.25">
      <c r="A648" s="102">
        <v>647</v>
      </c>
      <c r="B648" s="117" t="s">
        <v>4938</v>
      </c>
      <c r="C648" s="104" t="s">
        <v>4939</v>
      </c>
      <c r="D648" s="104" t="s">
        <v>4995</v>
      </c>
      <c r="E648" s="106" t="s">
        <v>3751</v>
      </c>
      <c r="F648" s="107" t="s">
        <v>3752</v>
      </c>
      <c r="G648" s="106"/>
      <c r="H648" s="106"/>
      <c r="I648" s="102">
        <v>1</v>
      </c>
      <c r="J648" s="109">
        <v>17.5</v>
      </c>
    </row>
    <row r="649" spans="1:10" x14ac:dyDescent="0.25">
      <c r="A649" s="102">
        <v>648</v>
      </c>
      <c r="B649" s="117" t="s">
        <v>4938</v>
      </c>
      <c r="C649" s="104" t="s">
        <v>4939</v>
      </c>
      <c r="D649" s="104" t="s">
        <v>4995</v>
      </c>
      <c r="E649" s="106" t="s">
        <v>4525</v>
      </c>
      <c r="F649" s="107" t="s">
        <v>4958</v>
      </c>
      <c r="G649" s="106"/>
      <c r="H649" s="106"/>
      <c r="I649" s="102">
        <v>1</v>
      </c>
      <c r="J649" s="109">
        <v>78.899999999999991</v>
      </c>
    </row>
    <row r="650" spans="1:10" x14ac:dyDescent="0.25">
      <c r="A650" s="102">
        <v>649</v>
      </c>
      <c r="B650" s="117" t="s">
        <v>4938</v>
      </c>
      <c r="C650" s="104" t="s">
        <v>4939</v>
      </c>
      <c r="D650" s="104" t="s">
        <v>4995</v>
      </c>
      <c r="E650" s="106" t="s">
        <v>4485</v>
      </c>
      <c r="F650" s="107" t="s">
        <v>4832</v>
      </c>
      <c r="G650" s="106"/>
      <c r="H650" s="106"/>
      <c r="I650" s="102">
        <v>1</v>
      </c>
      <c r="J650" s="109">
        <v>15</v>
      </c>
    </row>
    <row r="651" spans="1:10" x14ac:dyDescent="0.25">
      <c r="A651" s="102">
        <v>650</v>
      </c>
      <c r="B651" s="117" t="s">
        <v>4938</v>
      </c>
      <c r="C651" s="104" t="s">
        <v>4939</v>
      </c>
      <c r="D651" s="104" t="s">
        <v>4995</v>
      </c>
      <c r="E651" s="106" t="s">
        <v>4517</v>
      </c>
      <c r="F651" s="107" t="s">
        <v>4518</v>
      </c>
      <c r="G651" s="106"/>
      <c r="H651" s="106"/>
      <c r="I651" s="102">
        <v>1</v>
      </c>
      <c r="J651" s="109">
        <v>11.850000000000001</v>
      </c>
    </row>
    <row r="652" spans="1:10" x14ac:dyDescent="0.25">
      <c r="A652" s="102">
        <v>651</v>
      </c>
      <c r="B652" s="117" t="s">
        <v>4938</v>
      </c>
      <c r="C652" s="104" t="s">
        <v>4939</v>
      </c>
      <c r="D652" s="104" t="s">
        <v>4996</v>
      </c>
      <c r="E652" s="106" t="s">
        <v>329</v>
      </c>
      <c r="F652" s="107" t="s">
        <v>330</v>
      </c>
      <c r="G652" s="106"/>
      <c r="H652" s="106"/>
      <c r="I652" s="102">
        <v>1</v>
      </c>
      <c r="J652" s="109">
        <v>23</v>
      </c>
    </row>
    <row r="653" spans="1:10" x14ac:dyDescent="0.25">
      <c r="A653" s="102">
        <v>652</v>
      </c>
      <c r="B653" s="117" t="s">
        <v>4938</v>
      </c>
      <c r="C653" s="104" t="s">
        <v>4939</v>
      </c>
      <c r="D653" s="104" t="s">
        <v>4996</v>
      </c>
      <c r="E653" s="106" t="s">
        <v>633</v>
      </c>
      <c r="F653" s="107" t="s">
        <v>634</v>
      </c>
      <c r="G653" s="106"/>
      <c r="H653" s="106"/>
      <c r="I653" s="102">
        <v>1</v>
      </c>
      <c r="J653" s="109">
        <v>17.88</v>
      </c>
    </row>
    <row r="654" spans="1:10" x14ac:dyDescent="0.25">
      <c r="A654" s="102">
        <v>653</v>
      </c>
      <c r="B654" s="117" t="s">
        <v>4938</v>
      </c>
      <c r="C654" s="104" t="s">
        <v>4939</v>
      </c>
      <c r="D654" s="104" t="s">
        <v>4996</v>
      </c>
      <c r="E654" s="106" t="s">
        <v>617</v>
      </c>
      <c r="F654" s="107" t="s">
        <v>618</v>
      </c>
      <c r="G654" s="106"/>
      <c r="H654" s="106"/>
      <c r="I654" s="102">
        <v>1</v>
      </c>
      <c r="J654" s="109">
        <v>21.48</v>
      </c>
    </row>
    <row r="655" spans="1:10" x14ac:dyDescent="0.25">
      <c r="A655" s="102">
        <v>654</v>
      </c>
      <c r="B655" s="117" t="s">
        <v>4938</v>
      </c>
      <c r="C655" s="104" t="s">
        <v>4939</v>
      </c>
      <c r="D655" s="104" t="s">
        <v>4996</v>
      </c>
      <c r="E655" s="106" t="s">
        <v>157</v>
      </c>
      <c r="F655" s="107" t="s">
        <v>158</v>
      </c>
      <c r="G655" s="106"/>
      <c r="H655" s="106"/>
      <c r="I655" s="102">
        <v>15</v>
      </c>
      <c r="J655" s="109">
        <v>28.349999999999998</v>
      </c>
    </row>
    <row r="656" spans="1:10" x14ac:dyDescent="0.25">
      <c r="A656" s="102">
        <v>655</v>
      </c>
      <c r="B656" s="117" t="s">
        <v>4938</v>
      </c>
      <c r="C656" s="104" t="s">
        <v>4939</v>
      </c>
      <c r="D656" s="104" t="s">
        <v>4996</v>
      </c>
      <c r="E656" s="106" t="s">
        <v>207</v>
      </c>
      <c r="F656" s="107" t="s">
        <v>208</v>
      </c>
      <c r="G656" s="106"/>
      <c r="H656" s="106"/>
      <c r="I656" s="102">
        <v>1</v>
      </c>
      <c r="J656" s="109">
        <v>18</v>
      </c>
    </row>
    <row r="657" spans="1:10" x14ac:dyDescent="0.25">
      <c r="A657" s="102">
        <v>656</v>
      </c>
      <c r="B657" s="117" t="s">
        <v>4938</v>
      </c>
      <c r="C657" s="104" t="s">
        <v>4939</v>
      </c>
      <c r="D657" s="104" t="s">
        <v>4996</v>
      </c>
      <c r="E657" s="106" t="s">
        <v>2555</v>
      </c>
      <c r="F657" s="107" t="s">
        <v>2556</v>
      </c>
      <c r="G657" s="106"/>
      <c r="H657" s="106"/>
      <c r="I657" s="102">
        <v>1</v>
      </c>
      <c r="J657" s="109">
        <v>5.9399999999999995</v>
      </c>
    </row>
    <row r="658" spans="1:10" x14ac:dyDescent="0.25">
      <c r="A658" s="102">
        <v>657</v>
      </c>
      <c r="B658" s="117" t="s">
        <v>4938</v>
      </c>
      <c r="C658" s="104" t="s">
        <v>4939</v>
      </c>
      <c r="D658" s="104" t="s">
        <v>4996</v>
      </c>
      <c r="E658" s="106" t="s">
        <v>4045</v>
      </c>
      <c r="F658" s="107" t="s">
        <v>4046</v>
      </c>
      <c r="G658" s="106"/>
      <c r="H658" s="106"/>
      <c r="I658" s="102" t="s">
        <v>4993</v>
      </c>
      <c r="J658" s="109">
        <v>19.200000000000003</v>
      </c>
    </row>
    <row r="659" spans="1:10" x14ac:dyDescent="0.25">
      <c r="A659" s="102">
        <v>658</v>
      </c>
      <c r="B659" s="117" t="s">
        <v>4938</v>
      </c>
      <c r="C659" s="104" t="s">
        <v>4939</v>
      </c>
      <c r="D659" s="104" t="s">
        <v>4996</v>
      </c>
      <c r="E659" s="106" t="s">
        <v>4503</v>
      </c>
      <c r="F659" s="107" t="s">
        <v>4504</v>
      </c>
      <c r="G659" s="106"/>
      <c r="H659" s="106"/>
      <c r="I659" s="102">
        <v>1</v>
      </c>
      <c r="J659" s="109">
        <v>19.8</v>
      </c>
    </row>
    <row r="660" spans="1:10" x14ac:dyDescent="0.25">
      <c r="A660" s="102">
        <v>659</v>
      </c>
      <c r="B660" s="117" t="s">
        <v>4938</v>
      </c>
      <c r="C660" s="104" t="s">
        <v>4939</v>
      </c>
      <c r="D660" s="104" t="s">
        <v>4996</v>
      </c>
      <c r="E660" s="106" t="s">
        <v>4585</v>
      </c>
      <c r="F660" s="107" t="s">
        <v>4586</v>
      </c>
      <c r="G660" s="106"/>
      <c r="H660" s="106"/>
      <c r="I660" s="102">
        <v>1</v>
      </c>
      <c r="J660" s="109">
        <v>14.85</v>
      </c>
    </row>
    <row r="661" spans="1:10" x14ac:dyDescent="0.25">
      <c r="A661" s="102">
        <v>660</v>
      </c>
      <c r="B661" s="117" t="s">
        <v>4938</v>
      </c>
      <c r="C661" s="104" t="s">
        <v>4939</v>
      </c>
      <c r="D661" s="104" t="s">
        <v>4997</v>
      </c>
      <c r="E661" s="106" t="s">
        <v>569</v>
      </c>
      <c r="F661" s="107" t="s">
        <v>570</v>
      </c>
      <c r="G661" s="106"/>
      <c r="H661" s="106"/>
      <c r="I661" s="102">
        <v>2</v>
      </c>
      <c r="J661" s="109">
        <v>11.879999999999999</v>
      </c>
    </row>
    <row r="662" spans="1:10" x14ac:dyDescent="0.25">
      <c r="A662" s="102">
        <v>661</v>
      </c>
      <c r="B662" s="117" t="s">
        <v>4938</v>
      </c>
      <c r="C662" s="104" t="s">
        <v>4939</v>
      </c>
      <c r="D662" s="104" t="s">
        <v>4997</v>
      </c>
      <c r="E662" s="106" t="s">
        <v>157</v>
      </c>
      <c r="F662" s="107" t="s">
        <v>158</v>
      </c>
      <c r="G662" s="106"/>
      <c r="H662" s="106"/>
      <c r="I662" s="102">
        <v>30</v>
      </c>
      <c r="J662" s="109">
        <v>56.699999999999996</v>
      </c>
    </row>
    <row r="663" spans="1:10" x14ac:dyDescent="0.25">
      <c r="A663" s="102">
        <v>662</v>
      </c>
      <c r="B663" s="117" t="s">
        <v>4938</v>
      </c>
      <c r="C663" s="104" t="s">
        <v>4939</v>
      </c>
      <c r="D663" s="104" t="s">
        <v>4997</v>
      </c>
      <c r="E663" s="106" t="s">
        <v>207</v>
      </c>
      <c r="F663" s="107" t="s">
        <v>208</v>
      </c>
      <c r="G663" s="106"/>
      <c r="H663" s="106"/>
      <c r="I663" s="102">
        <v>1</v>
      </c>
      <c r="J663" s="109">
        <v>18</v>
      </c>
    </row>
    <row r="664" spans="1:10" x14ac:dyDescent="0.25">
      <c r="A664" s="102">
        <v>663</v>
      </c>
      <c r="B664" s="117" t="s">
        <v>4938</v>
      </c>
      <c r="C664" s="104" t="s">
        <v>4939</v>
      </c>
      <c r="D664" s="104" t="s">
        <v>4997</v>
      </c>
      <c r="E664" s="106" t="s">
        <v>2503</v>
      </c>
      <c r="F664" s="107" t="s">
        <v>2504</v>
      </c>
      <c r="G664" s="106"/>
      <c r="H664" s="106"/>
      <c r="I664" s="102">
        <v>1</v>
      </c>
      <c r="J664" s="109">
        <v>5.9399999999999995</v>
      </c>
    </row>
    <row r="665" spans="1:10" x14ac:dyDescent="0.25">
      <c r="A665" s="102">
        <v>664</v>
      </c>
      <c r="B665" s="117" t="s">
        <v>4938</v>
      </c>
      <c r="C665" s="104" t="s">
        <v>4939</v>
      </c>
      <c r="D665" s="104" t="s">
        <v>4997</v>
      </c>
      <c r="E665" s="106" t="s">
        <v>2541</v>
      </c>
      <c r="F665" s="107" t="s">
        <v>2542</v>
      </c>
      <c r="G665" s="106"/>
      <c r="H665" s="106"/>
      <c r="I665" s="102">
        <v>1</v>
      </c>
      <c r="J665" s="109">
        <v>5.9399999999999995</v>
      </c>
    </row>
    <row r="666" spans="1:10" x14ac:dyDescent="0.25">
      <c r="A666" s="102">
        <v>665</v>
      </c>
      <c r="B666" s="117" t="s">
        <v>4938</v>
      </c>
      <c r="C666" s="104" t="s">
        <v>4939</v>
      </c>
      <c r="D666" s="104" t="s">
        <v>4997</v>
      </c>
      <c r="E666" s="106" t="s">
        <v>3035</v>
      </c>
      <c r="F666" s="107" t="s">
        <v>3036</v>
      </c>
      <c r="G666" s="106"/>
      <c r="H666" s="106"/>
      <c r="I666" s="102">
        <v>1</v>
      </c>
      <c r="J666" s="109">
        <v>37.9</v>
      </c>
    </row>
    <row r="667" spans="1:10" x14ac:dyDescent="0.25">
      <c r="A667" s="102">
        <v>666</v>
      </c>
      <c r="B667" s="117" t="s">
        <v>4938</v>
      </c>
      <c r="C667" s="104" t="s">
        <v>4939</v>
      </c>
      <c r="D667" s="104" t="s">
        <v>4997</v>
      </c>
      <c r="E667" s="106" t="s">
        <v>295</v>
      </c>
      <c r="F667" s="107" t="s">
        <v>296</v>
      </c>
      <c r="G667" s="106"/>
      <c r="H667" s="106"/>
      <c r="I667" s="102">
        <v>5</v>
      </c>
      <c r="J667" s="109">
        <v>9.4499999999999993</v>
      </c>
    </row>
    <row r="668" spans="1:10" x14ac:dyDescent="0.25">
      <c r="A668" s="102">
        <v>667</v>
      </c>
      <c r="B668" s="117" t="s">
        <v>4938</v>
      </c>
      <c r="C668" s="104" t="s">
        <v>4939</v>
      </c>
      <c r="D668" s="104" t="s">
        <v>4998</v>
      </c>
      <c r="E668" s="106" t="s">
        <v>3385</v>
      </c>
      <c r="F668" s="107" t="s">
        <v>3386</v>
      </c>
      <c r="G668" s="106"/>
      <c r="H668" s="106"/>
      <c r="I668" s="102">
        <v>20</v>
      </c>
      <c r="J668" s="109">
        <v>579.79999999999995</v>
      </c>
    </row>
    <row r="669" spans="1:10" x14ac:dyDescent="0.25">
      <c r="A669" s="102">
        <v>668</v>
      </c>
      <c r="B669" s="117" t="s">
        <v>4938</v>
      </c>
      <c r="C669" s="104" t="s">
        <v>4939</v>
      </c>
      <c r="D669" s="104" t="s">
        <v>4998</v>
      </c>
      <c r="E669" s="106" t="s">
        <v>3385</v>
      </c>
      <c r="F669" s="107" t="s">
        <v>3386</v>
      </c>
      <c r="G669" s="106"/>
      <c r="H669" s="106"/>
      <c r="I669" s="102">
        <v>1</v>
      </c>
      <c r="J669" s="109">
        <v>0.01</v>
      </c>
    </row>
    <row r="670" spans="1:10" x14ac:dyDescent="0.25">
      <c r="A670" s="102">
        <v>669</v>
      </c>
      <c r="B670" s="117" t="s">
        <v>4938</v>
      </c>
      <c r="C670" s="104" t="s">
        <v>4939</v>
      </c>
      <c r="D670" s="104" t="s">
        <v>4998</v>
      </c>
      <c r="E670" s="106" t="s">
        <v>87</v>
      </c>
      <c r="F670" s="107" t="s">
        <v>88</v>
      </c>
      <c r="G670" s="106"/>
      <c r="H670" s="106"/>
      <c r="I670" s="102" t="s">
        <v>4957</v>
      </c>
      <c r="J670" s="109">
        <v>20.94</v>
      </c>
    </row>
    <row r="671" spans="1:10" x14ac:dyDescent="0.25">
      <c r="A671" s="102">
        <v>670</v>
      </c>
      <c r="B671" s="117" t="s">
        <v>4938</v>
      </c>
      <c r="C671" s="104" t="s">
        <v>4939</v>
      </c>
      <c r="D671" s="104" t="s">
        <v>4998</v>
      </c>
      <c r="E671" s="106" t="s">
        <v>3903</v>
      </c>
      <c r="F671" s="107" t="s">
        <v>3904</v>
      </c>
      <c r="G671" s="106"/>
      <c r="H671" s="106"/>
      <c r="I671" s="102">
        <v>1</v>
      </c>
      <c r="J671" s="109">
        <v>9.75</v>
      </c>
    </row>
    <row r="672" spans="1:10" x14ac:dyDescent="0.25">
      <c r="A672" s="102">
        <v>671</v>
      </c>
      <c r="B672" s="117" t="s">
        <v>4938</v>
      </c>
      <c r="C672" s="104" t="s">
        <v>4939</v>
      </c>
      <c r="D672" s="104" t="s">
        <v>4998</v>
      </c>
      <c r="E672" s="106" t="s">
        <v>3911</v>
      </c>
      <c r="F672" s="107" t="s">
        <v>3912</v>
      </c>
      <c r="G672" s="106"/>
      <c r="H672" s="106"/>
      <c r="I672" s="102">
        <v>1</v>
      </c>
      <c r="J672" s="109">
        <v>17.899999999999999</v>
      </c>
    </row>
    <row r="673" spans="1:10" x14ac:dyDescent="0.25">
      <c r="A673" s="102">
        <v>672</v>
      </c>
      <c r="B673" s="117" t="s">
        <v>4938</v>
      </c>
      <c r="C673" s="104" t="s">
        <v>4939</v>
      </c>
      <c r="D673" s="104" t="s">
        <v>4998</v>
      </c>
      <c r="E673" s="106" t="s">
        <v>3555</v>
      </c>
      <c r="F673" s="107" t="s">
        <v>3556</v>
      </c>
      <c r="G673" s="106"/>
      <c r="H673" s="106"/>
      <c r="I673" s="102">
        <v>1</v>
      </c>
      <c r="J673" s="109">
        <v>12.9</v>
      </c>
    </row>
    <row r="674" spans="1:10" x14ac:dyDescent="0.25">
      <c r="A674" s="102">
        <v>673</v>
      </c>
      <c r="B674" s="117" t="s">
        <v>4938</v>
      </c>
      <c r="C674" s="104" t="s">
        <v>4939</v>
      </c>
      <c r="D674" s="104" t="s">
        <v>4998</v>
      </c>
      <c r="E674" s="106" t="s">
        <v>1913</v>
      </c>
      <c r="F674" s="107" t="s">
        <v>1914</v>
      </c>
      <c r="G674" s="106"/>
      <c r="H674" s="106"/>
      <c r="I674" s="102">
        <v>1</v>
      </c>
      <c r="J674" s="109">
        <v>17.28</v>
      </c>
    </row>
    <row r="675" spans="1:10" x14ac:dyDescent="0.25">
      <c r="A675" s="102">
        <v>674</v>
      </c>
      <c r="B675" s="117" t="s">
        <v>4938</v>
      </c>
      <c r="C675" s="104" t="s">
        <v>4939</v>
      </c>
      <c r="D675" s="104" t="s">
        <v>4999</v>
      </c>
      <c r="E675" s="106" t="s">
        <v>569</v>
      </c>
      <c r="F675" s="107" t="s">
        <v>570</v>
      </c>
      <c r="G675" s="106"/>
      <c r="H675" s="106"/>
      <c r="I675" s="102">
        <v>1</v>
      </c>
      <c r="J675" s="109">
        <v>5.9399999999999995</v>
      </c>
    </row>
    <row r="676" spans="1:10" x14ac:dyDescent="0.25">
      <c r="A676" s="102">
        <v>675</v>
      </c>
      <c r="B676" s="117" t="s">
        <v>4938</v>
      </c>
      <c r="C676" s="104" t="s">
        <v>4939</v>
      </c>
      <c r="D676" s="104" t="s">
        <v>4999</v>
      </c>
      <c r="E676" s="106" t="s">
        <v>2503</v>
      </c>
      <c r="F676" s="107" t="s">
        <v>2504</v>
      </c>
      <c r="G676" s="106"/>
      <c r="H676" s="106"/>
      <c r="I676" s="102">
        <v>1</v>
      </c>
      <c r="J676" s="109">
        <v>5.9399999999999995</v>
      </c>
    </row>
    <row r="677" spans="1:10" x14ac:dyDescent="0.25">
      <c r="A677" s="102">
        <v>676</v>
      </c>
      <c r="B677" s="117" t="s">
        <v>4938</v>
      </c>
      <c r="C677" s="104" t="s">
        <v>4939</v>
      </c>
      <c r="D677" s="104" t="s">
        <v>4999</v>
      </c>
      <c r="E677" s="106" t="s">
        <v>2569</v>
      </c>
      <c r="F677" s="107" t="s">
        <v>2570</v>
      </c>
      <c r="G677" s="106"/>
      <c r="H677" s="106"/>
      <c r="I677" s="102">
        <v>1</v>
      </c>
      <c r="J677" s="109">
        <v>5.9399999999999995</v>
      </c>
    </row>
    <row r="678" spans="1:10" x14ac:dyDescent="0.25">
      <c r="A678" s="102">
        <v>677</v>
      </c>
      <c r="B678" s="117" t="s">
        <v>4938</v>
      </c>
      <c r="C678" s="104" t="s">
        <v>4939</v>
      </c>
      <c r="D678" s="104" t="s">
        <v>4999</v>
      </c>
      <c r="E678" s="106" t="s">
        <v>2549</v>
      </c>
      <c r="F678" s="107" t="s">
        <v>2550</v>
      </c>
      <c r="G678" s="106"/>
      <c r="H678" s="106"/>
      <c r="I678" s="102">
        <v>1</v>
      </c>
      <c r="J678" s="109">
        <v>5.9399999999999995</v>
      </c>
    </row>
    <row r="679" spans="1:10" x14ac:dyDescent="0.25">
      <c r="A679" s="102">
        <v>678</v>
      </c>
      <c r="B679" s="117" t="s">
        <v>4938</v>
      </c>
      <c r="C679" s="104" t="s">
        <v>4939</v>
      </c>
      <c r="D679" s="104" t="s">
        <v>4999</v>
      </c>
      <c r="E679" s="106" t="s">
        <v>2555</v>
      </c>
      <c r="F679" s="107" t="s">
        <v>2556</v>
      </c>
      <c r="G679" s="106"/>
      <c r="H679" s="106"/>
      <c r="I679" s="102">
        <v>1</v>
      </c>
      <c r="J679" s="109">
        <v>5.9399999999999995</v>
      </c>
    </row>
    <row r="680" spans="1:10" x14ac:dyDescent="0.25">
      <c r="A680" s="102">
        <v>679</v>
      </c>
      <c r="B680" s="117" t="s">
        <v>4938</v>
      </c>
      <c r="C680" s="104" t="s">
        <v>4939</v>
      </c>
      <c r="D680" s="104" t="s">
        <v>4999</v>
      </c>
      <c r="E680" s="106" t="s">
        <v>4043</v>
      </c>
      <c r="F680" s="107" t="s">
        <v>4044</v>
      </c>
      <c r="G680" s="106"/>
      <c r="H680" s="106"/>
      <c r="I680" s="102">
        <v>1</v>
      </c>
      <c r="J680" s="109">
        <v>35.94</v>
      </c>
    </row>
    <row r="681" spans="1:10" x14ac:dyDescent="0.25">
      <c r="A681" s="102">
        <v>680</v>
      </c>
      <c r="B681" s="117" t="s">
        <v>4938</v>
      </c>
      <c r="C681" s="104" t="s">
        <v>4939</v>
      </c>
      <c r="D681" s="104" t="s">
        <v>4999</v>
      </c>
      <c r="E681" s="106" t="s">
        <v>83</v>
      </c>
      <c r="F681" s="107" t="s">
        <v>84</v>
      </c>
      <c r="G681" s="106"/>
      <c r="H681" s="106"/>
      <c r="I681" s="102" t="s">
        <v>4943</v>
      </c>
      <c r="J681" s="109">
        <v>38.94</v>
      </c>
    </row>
    <row r="682" spans="1:10" x14ac:dyDescent="0.25">
      <c r="A682" s="102">
        <v>681</v>
      </c>
      <c r="B682" s="117" t="s">
        <v>4938</v>
      </c>
      <c r="C682" s="104" t="s">
        <v>4939</v>
      </c>
      <c r="D682" s="104" t="s">
        <v>4999</v>
      </c>
      <c r="E682" s="106" t="s">
        <v>3903</v>
      </c>
      <c r="F682" s="107" t="s">
        <v>3904</v>
      </c>
      <c r="G682" s="106"/>
      <c r="H682" s="106"/>
      <c r="I682" s="102">
        <v>1</v>
      </c>
      <c r="J682" s="109">
        <v>9.75</v>
      </c>
    </row>
    <row r="683" spans="1:10" x14ac:dyDescent="0.25">
      <c r="A683" s="102">
        <v>682</v>
      </c>
      <c r="B683" s="117" t="s">
        <v>4938</v>
      </c>
      <c r="C683" s="104" t="s">
        <v>4939</v>
      </c>
      <c r="D683" s="104" t="s">
        <v>4999</v>
      </c>
      <c r="E683" s="106" t="s">
        <v>3911</v>
      </c>
      <c r="F683" s="107" t="s">
        <v>3912</v>
      </c>
      <c r="G683" s="106"/>
      <c r="H683" s="106"/>
      <c r="I683" s="102">
        <v>1</v>
      </c>
      <c r="J683" s="109">
        <v>17.899999999999999</v>
      </c>
    </row>
    <row r="684" spans="1:10" x14ac:dyDescent="0.25">
      <c r="A684" s="102">
        <v>683</v>
      </c>
      <c r="B684" s="117" t="s">
        <v>4938</v>
      </c>
      <c r="C684" s="104" t="s">
        <v>4939</v>
      </c>
      <c r="D684" s="104" t="s">
        <v>4999</v>
      </c>
      <c r="E684" s="106" t="s">
        <v>3959</v>
      </c>
      <c r="F684" s="107" t="s">
        <v>3960</v>
      </c>
      <c r="G684" s="106"/>
      <c r="H684" s="106"/>
      <c r="I684" s="102">
        <v>1</v>
      </c>
      <c r="J684" s="109">
        <v>6.75</v>
      </c>
    </row>
    <row r="685" spans="1:10" x14ac:dyDescent="0.25">
      <c r="A685" s="102">
        <v>684</v>
      </c>
      <c r="B685" s="117" t="s">
        <v>4938</v>
      </c>
      <c r="C685" s="104" t="s">
        <v>4939</v>
      </c>
      <c r="D685" s="104" t="s">
        <v>4999</v>
      </c>
      <c r="E685" s="106" t="s">
        <v>4027</v>
      </c>
      <c r="F685" s="107" t="s">
        <v>4028</v>
      </c>
      <c r="G685" s="106"/>
      <c r="H685" s="106"/>
      <c r="I685" s="102">
        <v>1</v>
      </c>
      <c r="J685" s="109">
        <v>17.88</v>
      </c>
    </row>
    <row r="686" spans="1:10" x14ac:dyDescent="0.25">
      <c r="A686" s="102">
        <v>685</v>
      </c>
      <c r="B686" s="117" t="s">
        <v>4938</v>
      </c>
      <c r="C686" s="104" t="s">
        <v>4939</v>
      </c>
      <c r="D686" s="104" t="s">
        <v>4999</v>
      </c>
      <c r="E686" s="106" t="s">
        <v>3551</v>
      </c>
      <c r="F686" s="107" t="s">
        <v>3552</v>
      </c>
      <c r="G686" s="106"/>
      <c r="H686" s="106"/>
      <c r="I686" s="102">
        <v>1</v>
      </c>
      <c r="J686" s="109">
        <v>8.6</v>
      </c>
    </row>
    <row r="687" spans="1:10" x14ac:dyDescent="0.25">
      <c r="A687" s="102">
        <v>686</v>
      </c>
      <c r="B687" s="117" t="s">
        <v>4938</v>
      </c>
      <c r="C687" s="104" t="s">
        <v>4939</v>
      </c>
      <c r="D687" s="104" t="s">
        <v>4999</v>
      </c>
      <c r="E687" s="106" t="s">
        <v>3573</v>
      </c>
      <c r="F687" s="107" t="s">
        <v>3574</v>
      </c>
      <c r="G687" s="106"/>
      <c r="H687" s="106"/>
      <c r="I687" s="102">
        <v>1</v>
      </c>
      <c r="J687" s="109">
        <v>13</v>
      </c>
    </row>
    <row r="688" spans="1:10" x14ac:dyDescent="0.25">
      <c r="A688" s="102">
        <v>687</v>
      </c>
      <c r="B688" s="117" t="s">
        <v>4938</v>
      </c>
      <c r="C688" s="104" t="s">
        <v>4939</v>
      </c>
      <c r="D688" s="104" t="s">
        <v>4999</v>
      </c>
      <c r="E688" s="106" t="s">
        <v>3711</v>
      </c>
      <c r="F688" s="107" t="s">
        <v>3712</v>
      </c>
      <c r="G688" s="106"/>
      <c r="H688" s="106"/>
      <c r="I688" s="102">
        <v>1</v>
      </c>
      <c r="J688" s="109">
        <v>10.14</v>
      </c>
    </row>
    <row r="689" spans="1:10" x14ac:dyDescent="0.25">
      <c r="A689" s="102">
        <v>688</v>
      </c>
      <c r="B689" s="117" t="s">
        <v>4938</v>
      </c>
      <c r="C689" s="104" t="s">
        <v>4939</v>
      </c>
      <c r="D689" s="104" t="s">
        <v>4999</v>
      </c>
      <c r="E689" s="106" t="s">
        <v>4818</v>
      </c>
      <c r="F689" s="107" t="s">
        <v>4819</v>
      </c>
      <c r="G689" s="106"/>
      <c r="H689" s="106"/>
      <c r="I689" s="102">
        <v>1</v>
      </c>
      <c r="J689" s="109">
        <v>55.8</v>
      </c>
    </row>
    <row r="690" spans="1:10" x14ac:dyDescent="0.25">
      <c r="A690" s="102">
        <v>689</v>
      </c>
      <c r="B690" s="117" t="s">
        <v>4938</v>
      </c>
      <c r="C690" s="104" t="s">
        <v>4939</v>
      </c>
      <c r="D690" s="104" t="s">
        <v>4999</v>
      </c>
      <c r="E690" s="106" t="s">
        <v>4259</v>
      </c>
      <c r="F690" s="107" t="s">
        <v>4820</v>
      </c>
      <c r="G690" s="106"/>
      <c r="H690" s="106"/>
      <c r="I690" s="102">
        <v>1</v>
      </c>
      <c r="J690" s="109">
        <v>20.849999999999998</v>
      </c>
    </row>
    <row r="691" spans="1:10" x14ac:dyDescent="0.25">
      <c r="A691" s="102">
        <v>690</v>
      </c>
      <c r="B691" s="117" t="s">
        <v>4938</v>
      </c>
      <c r="C691" s="104" t="s">
        <v>4939</v>
      </c>
      <c r="D691" s="104" t="s">
        <v>5000</v>
      </c>
      <c r="E691" s="106" t="s">
        <v>569</v>
      </c>
      <c r="F691" s="107" t="s">
        <v>570</v>
      </c>
      <c r="G691" s="106"/>
      <c r="H691" s="106"/>
      <c r="I691" s="102">
        <v>2</v>
      </c>
      <c r="J691" s="109">
        <v>11.879999999999999</v>
      </c>
    </row>
    <row r="692" spans="1:10" x14ac:dyDescent="0.25">
      <c r="A692" s="102">
        <v>691</v>
      </c>
      <c r="B692" s="117" t="s">
        <v>4938</v>
      </c>
      <c r="C692" s="104" t="s">
        <v>4939</v>
      </c>
      <c r="D692" s="104" t="s">
        <v>5000</v>
      </c>
      <c r="E692" s="106" t="s">
        <v>639</v>
      </c>
      <c r="F692" s="107" t="s">
        <v>640</v>
      </c>
      <c r="G692" s="106"/>
      <c r="H692" s="106"/>
      <c r="I692" s="102">
        <v>1</v>
      </c>
      <c r="J692" s="109">
        <v>39.5</v>
      </c>
    </row>
    <row r="693" spans="1:10" x14ac:dyDescent="0.25">
      <c r="A693" s="102">
        <v>692</v>
      </c>
      <c r="B693" s="117" t="s">
        <v>4938</v>
      </c>
      <c r="C693" s="104" t="s">
        <v>4939</v>
      </c>
      <c r="D693" s="104" t="s">
        <v>5000</v>
      </c>
      <c r="E693" s="106" t="s">
        <v>2503</v>
      </c>
      <c r="F693" s="107" t="s">
        <v>2504</v>
      </c>
      <c r="G693" s="106"/>
      <c r="H693" s="106"/>
      <c r="I693" s="102">
        <v>2</v>
      </c>
      <c r="J693" s="109">
        <v>11.879999999999999</v>
      </c>
    </row>
    <row r="694" spans="1:10" x14ac:dyDescent="0.25">
      <c r="A694" s="102">
        <v>693</v>
      </c>
      <c r="B694" s="117" t="s">
        <v>4938</v>
      </c>
      <c r="C694" s="104" t="s">
        <v>4939</v>
      </c>
      <c r="D694" s="104" t="s">
        <v>5000</v>
      </c>
      <c r="E694" s="106" t="s">
        <v>2519</v>
      </c>
      <c r="F694" s="107" t="s">
        <v>2520</v>
      </c>
      <c r="G694" s="106"/>
      <c r="H694" s="106"/>
      <c r="I694" s="102">
        <v>2</v>
      </c>
      <c r="J694" s="109">
        <v>11.879999999999999</v>
      </c>
    </row>
    <row r="695" spans="1:10" x14ac:dyDescent="0.25">
      <c r="A695" s="102">
        <v>694</v>
      </c>
      <c r="B695" s="117" t="s">
        <v>4938</v>
      </c>
      <c r="C695" s="104" t="s">
        <v>4939</v>
      </c>
      <c r="D695" s="104" t="s">
        <v>5000</v>
      </c>
      <c r="E695" s="106" t="s">
        <v>4029</v>
      </c>
      <c r="F695" s="107" t="s">
        <v>4030</v>
      </c>
      <c r="G695" s="106"/>
      <c r="H695" s="106"/>
      <c r="I695" s="102">
        <v>1</v>
      </c>
      <c r="J695" s="109">
        <v>17.34</v>
      </c>
    </row>
    <row r="696" spans="1:10" x14ac:dyDescent="0.25">
      <c r="A696" s="102">
        <v>695</v>
      </c>
      <c r="B696" s="117" t="s">
        <v>4938</v>
      </c>
      <c r="C696" s="104" t="s">
        <v>4939</v>
      </c>
      <c r="D696" s="104" t="s">
        <v>5000</v>
      </c>
      <c r="E696" s="106" t="s">
        <v>3731</v>
      </c>
      <c r="F696" s="107" t="s">
        <v>3732</v>
      </c>
      <c r="G696" s="106"/>
      <c r="H696" s="106"/>
      <c r="I696" s="102">
        <v>1</v>
      </c>
      <c r="J696" s="109">
        <v>11.34</v>
      </c>
    </row>
    <row r="697" spans="1:10" x14ac:dyDescent="0.25">
      <c r="A697" s="102">
        <v>696</v>
      </c>
      <c r="B697" s="117" t="s">
        <v>4938</v>
      </c>
      <c r="C697" s="104" t="s">
        <v>4939</v>
      </c>
      <c r="D697" s="104" t="s">
        <v>5001</v>
      </c>
      <c r="E697" s="106" t="s">
        <v>565</v>
      </c>
      <c r="F697" s="107" t="s">
        <v>566</v>
      </c>
      <c r="G697" s="106"/>
      <c r="H697" s="106"/>
      <c r="I697" s="102">
        <v>2</v>
      </c>
      <c r="J697" s="109">
        <v>19.080000000000002</v>
      </c>
    </row>
    <row r="698" spans="1:10" x14ac:dyDescent="0.25">
      <c r="A698" s="102">
        <v>697</v>
      </c>
      <c r="B698" s="117" t="s">
        <v>4938</v>
      </c>
      <c r="C698" s="104" t="s">
        <v>4939</v>
      </c>
      <c r="D698" s="104" t="s">
        <v>5001</v>
      </c>
      <c r="E698" s="106" t="s">
        <v>995</v>
      </c>
      <c r="F698" s="107" t="s">
        <v>996</v>
      </c>
      <c r="G698" s="106"/>
      <c r="H698" s="106"/>
      <c r="I698" s="102">
        <v>6</v>
      </c>
      <c r="J698" s="109">
        <v>61.199999999999996</v>
      </c>
    </row>
    <row r="699" spans="1:10" x14ac:dyDescent="0.25">
      <c r="A699" s="102">
        <v>698</v>
      </c>
      <c r="B699" s="117" t="s">
        <v>4938</v>
      </c>
      <c r="C699" s="104" t="s">
        <v>4939</v>
      </c>
      <c r="D699" s="104" t="s">
        <v>5001</v>
      </c>
      <c r="E699" s="106" t="s">
        <v>3703</v>
      </c>
      <c r="F699" s="107" t="s">
        <v>3704</v>
      </c>
      <c r="G699" s="106"/>
      <c r="H699" s="106"/>
      <c r="I699" s="102">
        <v>1</v>
      </c>
      <c r="J699" s="109">
        <v>15</v>
      </c>
    </row>
    <row r="700" spans="1:10" x14ac:dyDescent="0.25">
      <c r="A700" s="102">
        <v>699</v>
      </c>
      <c r="B700" s="117" t="s">
        <v>4938</v>
      </c>
      <c r="C700" s="104" t="s">
        <v>4939</v>
      </c>
      <c r="D700" s="104" t="s">
        <v>5001</v>
      </c>
      <c r="E700" s="106" t="s">
        <v>3903</v>
      </c>
      <c r="F700" s="107" t="s">
        <v>3904</v>
      </c>
      <c r="G700" s="106"/>
      <c r="H700" s="106"/>
      <c r="I700" s="102">
        <v>1</v>
      </c>
      <c r="J700" s="109">
        <v>9.75</v>
      </c>
    </row>
    <row r="701" spans="1:10" x14ac:dyDescent="0.25">
      <c r="A701" s="102">
        <v>700</v>
      </c>
      <c r="B701" s="117" t="s">
        <v>4938</v>
      </c>
      <c r="C701" s="104" t="s">
        <v>4939</v>
      </c>
      <c r="D701" s="104" t="s">
        <v>5001</v>
      </c>
      <c r="E701" s="106" t="s">
        <v>3551</v>
      </c>
      <c r="F701" s="107" t="s">
        <v>3552</v>
      </c>
      <c r="G701" s="106"/>
      <c r="H701" s="106"/>
      <c r="I701" s="102">
        <v>1</v>
      </c>
      <c r="J701" s="109">
        <v>8.6</v>
      </c>
    </row>
    <row r="702" spans="1:10" x14ac:dyDescent="0.25">
      <c r="A702" s="102">
        <v>701</v>
      </c>
      <c r="B702" s="117" t="s">
        <v>4938</v>
      </c>
      <c r="C702" s="104" t="s">
        <v>4939</v>
      </c>
      <c r="D702" s="104" t="s">
        <v>5001</v>
      </c>
      <c r="E702" s="106" t="s">
        <v>4207</v>
      </c>
      <c r="F702" s="107" t="s">
        <v>4208</v>
      </c>
      <c r="G702" s="106"/>
      <c r="H702" s="106"/>
      <c r="I702" s="102">
        <v>1</v>
      </c>
      <c r="J702" s="109">
        <v>25.349999999999998</v>
      </c>
    </row>
    <row r="703" spans="1:10" x14ac:dyDescent="0.25">
      <c r="A703" s="102">
        <v>702</v>
      </c>
      <c r="B703" s="117" t="s">
        <v>4938</v>
      </c>
      <c r="C703" s="104" t="s">
        <v>4939</v>
      </c>
      <c r="D703" s="104" t="s">
        <v>5002</v>
      </c>
      <c r="E703" s="106" t="s">
        <v>157</v>
      </c>
      <c r="F703" s="107" t="s">
        <v>158</v>
      </c>
      <c r="G703" s="106"/>
      <c r="H703" s="106"/>
      <c r="I703" s="102">
        <v>10</v>
      </c>
      <c r="J703" s="109">
        <v>18.899999999999999</v>
      </c>
    </row>
    <row r="704" spans="1:10" x14ac:dyDescent="0.25">
      <c r="A704" s="102">
        <v>703</v>
      </c>
      <c r="B704" s="117" t="s">
        <v>4938</v>
      </c>
      <c r="C704" s="104" t="s">
        <v>4939</v>
      </c>
      <c r="D704" s="104" t="s">
        <v>5002</v>
      </c>
      <c r="E704" s="106" t="s">
        <v>1472</v>
      </c>
      <c r="F704" s="107" t="s">
        <v>1473</v>
      </c>
      <c r="G704" s="106"/>
      <c r="H704" s="106"/>
      <c r="I704" s="102">
        <v>1</v>
      </c>
      <c r="J704" s="109">
        <v>20.28</v>
      </c>
    </row>
    <row r="705" spans="1:10" x14ac:dyDescent="0.25">
      <c r="A705" s="102">
        <v>704</v>
      </c>
      <c r="B705" s="117" t="s">
        <v>4938</v>
      </c>
      <c r="C705" s="104" t="s">
        <v>4939</v>
      </c>
      <c r="D705" s="104" t="s">
        <v>5002</v>
      </c>
      <c r="E705" s="106" t="s">
        <v>1334</v>
      </c>
      <c r="F705" s="107" t="s">
        <v>1335</v>
      </c>
      <c r="G705" s="106"/>
      <c r="H705" s="106"/>
      <c r="I705" s="102">
        <v>1</v>
      </c>
      <c r="J705" s="109">
        <v>22.35</v>
      </c>
    </row>
    <row r="706" spans="1:10" x14ac:dyDescent="0.25">
      <c r="A706" s="102">
        <v>705</v>
      </c>
      <c r="B706" s="117" t="s">
        <v>4938</v>
      </c>
      <c r="C706" s="104" t="s">
        <v>4939</v>
      </c>
      <c r="D706" s="104" t="s">
        <v>5002</v>
      </c>
      <c r="E706" s="106" t="s">
        <v>2459</v>
      </c>
      <c r="F706" s="107" t="s">
        <v>2460</v>
      </c>
      <c r="G706" s="106"/>
      <c r="H706" s="106"/>
      <c r="I706" s="102">
        <v>1</v>
      </c>
      <c r="J706" s="109">
        <v>5.9399999999999995</v>
      </c>
    </row>
    <row r="707" spans="1:10" x14ac:dyDescent="0.25">
      <c r="A707" s="102">
        <v>706</v>
      </c>
      <c r="B707" s="117" t="s">
        <v>4938</v>
      </c>
      <c r="C707" s="104" t="s">
        <v>4939</v>
      </c>
      <c r="D707" s="104" t="s">
        <v>5002</v>
      </c>
      <c r="E707" s="106" t="s">
        <v>2503</v>
      </c>
      <c r="F707" s="107" t="s">
        <v>2504</v>
      </c>
      <c r="G707" s="106"/>
      <c r="H707" s="106"/>
      <c r="I707" s="102">
        <v>2</v>
      </c>
      <c r="J707" s="109">
        <v>11.879999999999999</v>
      </c>
    </row>
    <row r="708" spans="1:10" x14ac:dyDescent="0.25">
      <c r="A708" s="102">
        <v>707</v>
      </c>
      <c r="B708" s="117" t="s">
        <v>4938</v>
      </c>
      <c r="C708" s="104" t="s">
        <v>4939</v>
      </c>
      <c r="D708" s="104" t="s">
        <v>5002</v>
      </c>
      <c r="E708" s="106" t="s">
        <v>2569</v>
      </c>
      <c r="F708" s="107" t="s">
        <v>2570</v>
      </c>
      <c r="G708" s="106"/>
      <c r="H708" s="106"/>
      <c r="I708" s="102">
        <v>1</v>
      </c>
      <c r="J708" s="109">
        <v>5.9399999999999995</v>
      </c>
    </row>
    <row r="709" spans="1:10" x14ac:dyDescent="0.25">
      <c r="A709" s="102">
        <v>708</v>
      </c>
      <c r="B709" s="117" t="s">
        <v>4938</v>
      </c>
      <c r="C709" s="104" t="s">
        <v>4939</v>
      </c>
      <c r="D709" s="104" t="s">
        <v>5002</v>
      </c>
      <c r="E709" s="106" t="s">
        <v>2467</v>
      </c>
      <c r="F709" s="107" t="s">
        <v>2468</v>
      </c>
      <c r="G709" s="106"/>
      <c r="H709" s="106"/>
      <c r="I709" s="102">
        <v>1</v>
      </c>
      <c r="J709" s="109">
        <v>5.9399999999999995</v>
      </c>
    </row>
    <row r="710" spans="1:10" x14ac:dyDescent="0.25">
      <c r="A710" s="102">
        <v>709</v>
      </c>
      <c r="B710" s="117" t="s">
        <v>4938</v>
      </c>
      <c r="C710" s="104" t="s">
        <v>4939</v>
      </c>
      <c r="D710" s="104" t="s">
        <v>5002</v>
      </c>
      <c r="E710" s="106" t="s">
        <v>2487</v>
      </c>
      <c r="F710" s="107" t="s">
        <v>2488</v>
      </c>
      <c r="G710" s="106"/>
      <c r="H710" s="106"/>
      <c r="I710" s="102">
        <v>1</v>
      </c>
      <c r="J710" s="109">
        <v>5.9399999999999995</v>
      </c>
    </row>
    <row r="711" spans="1:10" x14ac:dyDescent="0.25">
      <c r="A711" s="102">
        <v>710</v>
      </c>
      <c r="B711" s="117" t="s">
        <v>4938</v>
      </c>
      <c r="C711" s="104" t="s">
        <v>4939</v>
      </c>
      <c r="D711" s="104" t="s">
        <v>5002</v>
      </c>
      <c r="E711" s="106" t="s">
        <v>275</v>
      </c>
      <c r="F711" s="107" t="s">
        <v>276</v>
      </c>
      <c r="G711" s="106"/>
      <c r="H711" s="106"/>
      <c r="I711" s="102">
        <v>1</v>
      </c>
      <c r="J711" s="109">
        <v>23.04</v>
      </c>
    </row>
    <row r="712" spans="1:10" x14ac:dyDescent="0.25">
      <c r="A712" s="102">
        <v>711</v>
      </c>
      <c r="B712" s="117" t="s">
        <v>4938</v>
      </c>
      <c r="C712" s="104" t="s">
        <v>4939</v>
      </c>
      <c r="D712" s="104" t="s">
        <v>5002</v>
      </c>
      <c r="E712" s="106" t="s">
        <v>2833</v>
      </c>
      <c r="F712" s="107" t="s">
        <v>2834</v>
      </c>
      <c r="G712" s="106"/>
      <c r="H712" s="106"/>
      <c r="I712" s="102">
        <v>1</v>
      </c>
      <c r="J712" s="109">
        <v>16.32</v>
      </c>
    </row>
    <row r="713" spans="1:10" x14ac:dyDescent="0.25">
      <c r="A713" s="102">
        <v>712</v>
      </c>
      <c r="B713" s="117" t="s">
        <v>4938</v>
      </c>
      <c r="C713" s="104" t="s">
        <v>4939</v>
      </c>
      <c r="D713" s="104" t="s">
        <v>5002</v>
      </c>
      <c r="E713" s="106" t="s">
        <v>3031</v>
      </c>
      <c r="F713" s="107" t="s">
        <v>3032</v>
      </c>
      <c r="G713" s="106"/>
      <c r="H713" s="106"/>
      <c r="I713" s="102">
        <v>6</v>
      </c>
      <c r="J713" s="109">
        <v>197.88</v>
      </c>
    </row>
    <row r="714" spans="1:10" x14ac:dyDescent="0.25">
      <c r="A714" s="102">
        <v>713</v>
      </c>
      <c r="B714" s="117" t="s">
        <v>4938</v>
      </c>
      <c r="C714" s="104" t="s">
        <v>4939</v>
      </c>
      <c r="D714" s="104" t="s">
        <v>5002</v>
      </c>
      <c r="E714" s="106" t="s">
        <v>3035</v>
      </c>
      <c r="F714" s="107" t="s">
        <v>3036</v>
      </c>
      <c r="G714" s="106"/>
      <c r="H714" s="106"/>
      <c r="I714" s="102">
        <v>1</v>
      </c>
      <c r="J714" s="109">
        <v>37.9</v>
      </c>
    </row>
    <row r="715" spans="1:10" x14ac:dyDescent="0.25">
      <c r="A715" s="102">
        <v>714</v>
      </c>
      <c r="B715" s="117" t="s">
        <v>4938</v>
      </c>
      <c r="C715" s="104" t="s">
        <v>4939</v>
      </c>
      <c r="D715" s="104" t="s">
        <v>5002</v>
      </c>
      <c r="E715" s="106" t="s">
        <v>3033</v>
      </c>
      <c r="F715" s="107" t="s">
        <v>3034</v>
      </c>
      <c r="G715" s="106"/>
      <c r="H715" s="106"/>
      <c r="I715" s="102">
        <v>3</v>
      </c>
      <c r="J715" s="109">
        <v>98.97</v>
      </c>
    </row>
    <row r="716" spans="1:10" x14ac:dyDescent="0.25">
      <c r="A716" s="102">
        <v>715</v>
      </c>
      <c r="B716" s="117" t="s">
        <v>4938</v>
      </c>
      <c r="C716" s="104" t="s">
        <v>4939</v>
      </c>
      <c r="D716" s="104" t="s">
        <v>5002</v>
      </c>
      <c r="E716" s="106" t="s">
        <v>3033</v>
      </c>
      <c r="F716" s="107" t="s">
        <v>3034</v>
      </c>
      <c r="G716" s="106"/>
      <c r="H716" s="106"/>
      <c r="I716" s="102">
        <v>1</v>
      </c>
      <c r="J716" s="109">
        <v>0.01</v>
      </c>
    </row>
    <row r="717" spans="1:10" x14ac:dyDescent="0.25">
      <c r="A717" s="102">
        <v>716</v>
      </c>
      <c r="B717" s="117" t="s">
        <v>4938</v>
      </c>
      <c r="C717" s="104" t="s">
        <v>4939</v>
      </c>
      <c r="D717" s="104" t="s">
        <v>5002</v>
      </c>
      <c r="E717" s="106" t="s">
        <v>295</v>
      </c>
      <c r="F717" s="107" t="s">
        <v>296</v>
      </c>
      <c r="G717" s="106"/>
      <c r="H717" s="106"/>
      <c r="I717" s="102">
        <v>10</v>
      </c>
      <c r="J717" s="109">
        <v>18.899999999999999</v>
      </c>
    </row>
    <row r="718" spans="1:10" x14ac:dyDescent="0.25">
      <c r="A718" s="102">
        <v>717</v>
      </c>
      <c r="B718" s="117" t="s">
        <v>4938</v>
      </c>
      <c r="C718" s="104" t="s">
        <v>4939</v>
      </c>
      <c r="D718" s="104" t="s">
        <v>5002</v>
      </c>
      <c r="E718" s="106" t="s">
        <v>3747</v>
      </c>
      <c r="F718" s="107" t="s">
        <v>3748</v>
      </c>
      <c r="G718" s="106"/>
      <c r="H718" s="106"/>
      <c r="I718" s="102">
        <v>1</v>
      </c>
      <c r="J718" s="109">
        <v>15</v>
      </c>
    </row>
    <row r="719" spans="1:10" x14ac:dyDescent="0.25">
      <c r="A719" s="102">
        <v>718</v>
      </c>
      <c r="B719" s="117" t="s">
        <v>4938</v>
      </c>
      <c r="C719" s="104" t="s">
        <v>4939</v>
      </c>
      <c r="D719" s="104" t="s">
        <v>5002</v>
      </c>
      <c r="E719" s="106" t="s">
        <v>3907</v>
      </c>
      <c r="F719" s="107" t="s">
        <v>3908</v>
      </c>
      <c r="G719" s="106"/>
      <c r="H719" s="106"/>
      <c r="I719" s="102">
        <v>1</v>
      </c>
      <c r="J719" s="109">
        <v>9.8000000000000007</v>
      </c>
    </row>
    <row r="720" spans="1:10" x14ac:dyDescent="0.25">
      <c r="A720" s="102">
        <v>719</v>
      </c>
      <c r="B720" s="117" t="s">
        <v>4938</v>
      </c>
      <c r="C720" s="104" t="s">
        <v>4939</v>
      </c>
      <c r="D720" s="104" t="s">
        <v>5002</v>
      </c>
      <c r="E720" s="106" t="s">
        <v>3985</v>
      </c>
      <c r="F720" s="107" t="s">
        <v>3986</v>
      </c>
      <c r="G720" s="106"/>
      <c r="H720" s="106"/>
      <c r="I720" s="102">
        <v>1</v>
      </c>
      <c r="J720" s="109">
        <v>11.799999999999999</v>
      </c>
    </row>
    <row r="721" spans="1:10" x14ac:dyDescent="0.25">
      <c r="A721" s="102">
        <v>720</v>
      </c>
      <c r="B721" s="117" t="s">
        <v>4938</v>
      </c>
      <c r="C721" s="104" t="s">
        <v>4939</v>
      </c>
      <c r="D721" s="104" t="s">
        <v>5002</v>
      </c>
      <c r="E721" s="106" t="s">
        <v>4019</v>
      </c>
      <c r="F721" s="107" t="s">
        <v>4020</v>
      </c>
      <c r="G721" s="106"/>
      <c r="H721" s="106"/>
      <c r="I721" s="102">
        <v>1</v>
      </c>
      <c r="J721" s="109">
        <v>25.349999999999998</v>
      </c>
    </row>
    <row r="722" spans="1:10" x14ac:dyDescent="0.25">
      <c r="A722" s="102">
        <v>721</v>
      </c>
      <c r="B722" s="117" t="s">
        <v>4938</v>
      </c>
      <c r="C722" s="104" t="s">
        <v>4939</v>
      </c>
      <c r="D722" s="104" t="s">
        <v>5002</v>
      </c>
      <c r="E722" s="106" t="s">
        <v>4029</v>
      </c>
      <c r="F722" s="107" t="s">
        <v>4030</v>
      </c>
      <c r="G722" s="106"/>
      <c r="H722" s="106"/>
      <c r="I722" s="102">
        <v>1</v>
      </c>
      <c r="J722" s="109">
        <v>17.34</v>
      </c>
    </row>
    <row r="723" spans="1:10" x14ac:dyDescent="0.25">
      <c r="A723" s="102">
        <v>722</v>
      </c>
      <c r="B723" s="117" t="s">
        <v>4938</v>
      </c>
      <c r="C723" s="104" t="s">
        <v>4939</v>
      </c>
      <c r="D723" s="104" t="s">
        <v>5002</v>
      </c>
      <c r="E723" s="106" t="s">
        <v>3555</v>
      </c>
      <c r="F723" s="107" t="s">
        <v>3556</v>
      </c>
      <c r="G723" s="106"/>
      <c r="H723" s="106"/>
      <c r="I723" s="102">
        <v>1</v>
      </c>
      <c r="J723" s="109">
        <v>12.9</v>
      </c>
    </row>
    <row r="724" spans="1:10" x14ac:dyDescent="0.25">
      <c r="A724" s="102">
        <v>723</v>
      </c>
      <c r="B724" s="117" t="s">
        <v>4938</v>
      </c>
      <c r="C724" s="104" t="s">
        <v>4939</v>
      </c>
      <c r="D724" s="104" t="s">
        <v>5002</v>
      </c>
      <c r="E724" s="106" t="s">
        <v>3561</v>
      </c>
      <c r="F724" s="107" t="s">
        <v>3562</v>
      </c>
      <c r="G724" s="106"/>
      <c r="H724" s="106"/>
      <c r="I724" s="102">
        <v>1</v>
      </c>
      <c r="J724" s="109">
        <v>28.900000000000002</v>
      </c>
    </row>
    <row r="725" spans="1:10" x14ac:dyDescent="0.25">
      <c r="A725" s="102">
        <v>724</v>
      </c>
      <c r="B725" s="117" t="s">
        <v>4938</v>
      </c>
      <c r="C725" s="104" t="s">
        <v>4939</v>
      </c>
      <c r="D725" s="104" t="s">
        <v>5002</v>
      </c>
      <c r="E725" s="106" t="s">
        <v>3577</v>
      </c>
      <c r="F725" s="107" t="s">
        <v>3578</v>
      </c>
      <c r="G725" s="106"/>
      <c r="H725" s="106"/>
      <c r="I725" s="102">
        <v>1</v>
      </c>
      <c r="J725" s="109">
        <v>22.9</v>
      </c>
    </row>
    <row r="726" spans="1:10" x14ac:dyDescent="0.25">
      <c r="A726" s="102">
        <v>725</v>
      </c>
      <c r="B726" s="117" t="s">
        <v>4938</v>
      </c>
      <c r="C726" s="104" t="s">
        <v>4939</v>
      </c>
      <c r="D726" s="104" t="s">
        <v>5002</v>
      </c>
      <c r="E726" s="106" t="s">
        <v>3605</v>
      </c>
      <c r="F726" s="107" t="s">
        <v>3606</v>
      </c>
      <c r="G726" s="106"/>
      <c r="H726" s="106"/>
      <c r="I726" s="102">
        <v>1</v>
      </c>
      <c r="J726" s="109">
        <v>9.3999999999999986</v>
      </c>
    </row>
    <row r="727" spans="1:10" x14ac:dyDescent="0.25">
      <c r="A727" s="102">
        <v>726</v>
      </c>
      <c r="B727" s="117" t="s">
        <v>4938</v>
      </c>
      <c r="C727" s="104" t="s">
        <v>4939</v>
      </c>
      <c r="D727" s="104" t="s">
        <v>5002</v>
      </c>
      <c r="E727" s="106" t="s">
        <v>3745</v>
      </c>
      <c r="F727" s="107" t="s">
        <v>3746</v>
      </c>
      <c r="G727" s="106"/>
      <c r="H727" s="106"/>
      <c r="I727" s="102">
        <v>1</v>
      </c>
      <c r="J727" s="109">
        <v>9.8000000000000007</v>
      </c>
    </row>
    <row r="728" spans="1:10" x14ac:dyDescent="0.25">
      <c r="A728" s="102">
        <v>727</v>
      </c>
      <c r="B728" s="117" t="s">
        <v>4938</v>
      </c>
      <c r="C728" s="104" t="s">
        <v>4939</v>
      </c>
      <c r="D728" s="104" t="s">
        <v>5002</v>
      </c>
      <c r="E728" s="106" t="s">
        <v>4503</v>
      </c>
      <c r="F728" s="107" t="s">
        <v>4504</v>
      </c>
      <c r="G728" s="106"/>
      <c r="H728" s="106"/>
      <c r="I728" s="102">
        <v>1</v>
      </c>
      <c r="J728" s="109">
        <v>19.8</v>
      </c>
    </row>
    <row r="729" spans="1:10" x14ac:dyDescent="0.25">
      <c r="A729" s="102">
        <v>728</v>
      </c>
      <c r="B729" s="117" t="s">
        <v>4938</v>
      </c>
      <c r="C729" s="104" t="s">
        <v>4939</v>
      </c>
      <c r="D729" s="104" t="s">
        <v>5002</v>
      </c>
      <c r="E729" s="106" t="s">
        <v>4453</v>
      </c>
      <c r="F729" s="107" t="s">
        <v>4950</v>
      </c>
      <c r="G729" s="106"/>
      <c r="H729" s="106"/>
      <c r="I729" s="102">
        <v>1</v>
      </c>
      <c r="J729" s="109">
        <v>17.849999999999998</v>
      </c>
    </row>
    <row r="730" spans="1:10" x14ac:dyDescent="0.25">
      <c r="A730" s="102">
        <v>729</v>
      </c>
      <c r="B730" s="117" t="s">
        <v>4938</v>
      </c>
      <c r="C730" s="104" t="s">
        <v>4939</v>
      </c>
      <c r="D730" s="104" t="s">
        <v>5002</v>
      </c>
      <c r="E730" s="106" t="s">
        <v>4455</v>
      </c>
      <c r="F730" s="107" t="s">
        <v>4456</v>
      </c>
      <c r="G730" s="106"/>
      <c r="H730" s="106"/>
      <c r="I730" s="102">
        <v>1</v>
      </c>
      <c r="J730" s="109">
        <v>18.32</v>
      </c>
    </row>
    <row r="731" spans="1:10" x14ac:dyDescent="0.25">
      <c r="A731" s="102">
        <v>730</v>
      </c>
      <c r="B731" s="117" t="s">
        <v>4938</v>
      </c>
      <c r="C731" s="104" t="s">
        <v>4939</v>
      </c>
      <c r="D731" s="104" t="s">
        <v>5002</v>
      </c>
      <c r="E731" s="106" t="s">
        <v>4225</v>
      </c>
      <c r="F731" s="107" t="s">
        <v>4226</v>
      </c>
      <c r="G731" s="106"/>
      <c r="H731" s="106"/>
      <c r="I731" s="102">
        <v>1</v>
      </c>
      <c r="J731" s="109">
        <v>13.35</v>
      </c>
    </row>
    <row r="732" spans="1:10" x14ac:dyDescent="0.25">
      <c r="A732" s="102">
        <v>731</v>
      </c>
      <c r="B732" s="117" t="s">
        <v>4938</v>
      </c>
      <c r="C732" s="104" t="s">
        <v>4939</v>
      </c>
      <c r="D732" s="104" t="s">
        <v>5002</v>
      </c>
      <c r="E732" s="106" t="s">
        <v>4223</v>
      </c>
      <c r="F732" s="107" t="s">
        <v>4224</v>
      </c>
      <c r="G732" s="106"/>
      <c r="H732" s="106"/>
      <c r="I732" s="102">
        <v>1</v>
      </c>
      <c r="J732" s="109">
        <v>8.85</v>
      </c>
    </row>
    <row r="733" spans="1:10" x14ac:dyDescent="0.25">
      <c r="A733" s="102">
        <v>732</v>
      </c>
      <c r="B733" s="117" t="s">
        <v>4938</v>
      </c>
      <c r="C733" s="104" t="s">
        <v>4939</v>
      </c>
      <c r="D733" s="104" t="s">
        <v>5002</v>
      </c>
      <c r="E733" s="106" t="s">
        <v>4237</v>
      </c>
      <c r="F733" s="107" t="s">
        <v>4238</v>
      </c>
      <c r="G733" s="106"/>
      <c r="H733" s="106"/>
      <c r="I733" s="102">
        <v>1</v>
      </c>
      <c r="J733" s="109">
        <v>14.32</v>
      </c>
    </row>
    <row r="734" spans="1:10" x14ac:dyDescent="0.25">
      <c r="A734" s="102">
        <v>733</v>
      </c>
      <c r="B734" s="117" t="s">
        <v>4938</v>
      </c>
      <c r="C734" s="104" t="s">
        <v>4939</v>
      </c>
      <c r="D734" s="104" t="s">
        <v>5002</v>
      </c>
      <c r="E734" s="106" t="s">
        <v>4379</v>
      </c>
      <c r="F734" s="107" t="s">
        <v>4829</v>
      </c>
      <c r="G734" s="106"/>
      <c r="H734" s="106"/>
      <c r="I734" s="102">
        <v>1</v>
      </c>
      <c r="J734" s="109">
        <v>22.35</v>
      </c>
    </row>
    <row r="735" spans="1:10" x14ac:dyDescent="0.25">
      <c r="A735" s="102">
        <v>734</v>
      </c>
      <c r="B735" s="117" t="s">
        <v>4938</v>
      </c>
      <c r="C735" s="104" t="s">
        <v>4939</v>
      </c>
      <c r="D735" s="104" t="s">
        <v>5003</v>
      </c>
      <c r="E735" s="106" t="s">
        <v>569</v>
      </c>
      <c r="F735" s="107" t="s">
        <v>570</v>
      </c>
      <c r="G735" s="106"/>
      <c r="H735" s="106"/>
      <c r="I735" s="102">
        <v>2</v>
      </c>
      <c r="J735" s="109">
        <v>11.879999999999999</v>
      </c>
    </row>
    <row r="736" spans="1:10" x14ac:dyDescent="0.25">
      <c r="A736" s="102">
        <v>735</v>
      </c>
      <c r="B736" s="117" t="s">
        <v>4938</v>
      </c>
      <c r="C736" s="104" t="s">
        <v>4939</v>
      </c>
      <c r="D736" s="104" t="s">
        <v>5003</v>
      </c>
      <c r="E736" s="106" t="s">
        <v>2581</v>
      </c>
      <c r="F736" s="107" t="s">
        <v>2582</v>
      </c>
      <c r="G736" s="106"/>
      <c r="H736" s="106"/>
      <c r="I736" s="102">
        <v>1</v>
      </c>
      <c r="J736" s="109">
        <v>5.9399999999999995</v>
      </c>
    </row>
    <row r="737" spans="1:10" x14ac:dyDescent="0.25">
      <c r="A737" s="102">
        <v>736</v>
      </c>
      <c r="B737" s="117" t="s">
        <v>4938</v>
      </c>
      <c r="C737" s="104" t="s">
        <v>4939</v>
      </c>
      <c r="D737" s="104" t="s">
        <v>5003</v>
      </c>
      <c r="E737" s="106" t="s">
        <v>3031</v>
      </c>
      <c r="F737" s="107" t="s">
        <v>3032</v>
      </c>
      <c r="G737" s="106"/>
      <c r="H737" s="106"/>
      <c r="I737" s="102">
        <v>1</v>
      </c>
      <c r="J737" s="109">
        <v>32.979999999999997</v>
      </c>
    </row>
    <row r="738" spans="1:10" x14ac:dyDescent="0.25">
      <c r="A738" s="102">
        <v>737</v>
      </c>
      <c r="B738" s="117" t="s">
        <v>4938</v>
      </c>
      <c r="C738" s="104" t="s">
        <v>4939</v>
      </c>
      <c r="D738" s="104" t="s">
        <v>5003</v>
      </c>
      <c r="E738" s="106" t="s">
        <v>4225</v>
      </c>
      <c r="F738" s="107" t="s">
        <v>4226</v>
      </c>
      <c r="G738" s="106"/>
      <c r="H738" s="106"/>
      <c r="I738" s="102">
        <v>1</v>
      </c>
      <c r="J738" s="109">
        <v>13.35</v>
      </c>
    </row>
    <row r="739" spans="1:10" x14ac:dyDescent="0.25">
      <c r="A739" s="102">
        <v>738</v>
      </c>
      <c r="B739" s="117" t="s">
        <v>4938</v>
      </c>
      <c r="C739" s="104" t="s">
        <v>4939</v>
      </c>
      <c r="D739" s="104" t="s">
        <v>5004</v>
      </c>
      <c r="E739" s="106" t="s">
        <v>569</v>
      </c>
      <c r="F739" s="107" t="s">
        <v>570</v>
      </c>
      <c r="G739" s="106"/>
      <c r="H739" s="106"/>
      <c r="I739" s="102">
        <v>3</v>
      </c>
      <c r="J739" s="109">
        <v>17.82</v>
      </c>
    </row>
    <row r="740" spans="1:10" x14ac:dyDescent="0.25">
      <c r="A740" s="102">
        <v>739</v>
      </c>
      <c r="B740" s="117" t="s">
        <v>4938</v>
      </c>
      <c r="C740" s="104" t="s">
        <v>4939</v>
      </c>
      <c r="D740" s="104" t="s">
        <v>5004</v>
      </c>
      <c r="E740" s="106" t="s">
        <v>2503</v>
      </c>
      <c r="F740" s="107" t="s">
        <v>2504</v>
      </c>
      <c r="G740" s="106"/>
      <c r="H740" s="106"/>
      <c r="I740" s="102">
        <v>1</v>
      </c>
      <c r="J740" s="109">
        <v>5.9399999999999995</v>
      </c>
    </row>
    <row r="741" spans="1:10" x14ac:dyDescent="0.25">
      <c r="A741" s="102">
        <v>740</v>
      </c>
      <c r="B741" s="117" t="s">
        <v>4938</v>
      </c>
      <c r="C741" s="104" t="s">
        <v>4939</v>
      </c>
      <c r="D741" s="104" t="s">
        <v>5004</v>
      </c>
      <c r="E741" s="106" t="s">
        <v>2581</v>
      </c>
      <c r="F741" s="107" t="s">
        <v>2582</v>
      </c>
      <c r="G741" s="106"/>
      <c r="H741" s="106"/>
      <c r="I741" s="102">
        <v>1</v>
      </c>
      <c r="J741" s="109">
        <v>5.9399999999999995</v>
      </c>
    </row>
    <row r="742" spans="1:10" x14ac:dyDescent="0.25">
      <c r="A742" s="102">
        <v>741</v>
      </c>
      <c r="B742" s="117" t="s">
        <v>4938</v>
      </c>
      <c r="C742" s="104" t="s">
        <v>4939</v>
      </c>
      <c r="D742" s="104" t="s">
        <v>5004</v>
      </c>
      <c r="E742" s="106" t="s">
        <v>2529</v>
      </c>
      <c r="F742" s="107" t="s">
        <v>2530</v>
      </c>
      <c r="G742" s="106"/>
      <c r="H742" s="106"/>
      <c r="I742" s="102">
        <v>1</v>
      </c>
      <c r="J742" s="109">
        <v>6.8999999999999995</v>
      </c>
    </row>
    <row r="743" spans="1:10" x14ac:dyDescent="0.25">
      <c r="A743" s="102">
        <v>742</v>
      </c>
      <c r="B743" s="117" t="s">
        <v>4938</v>
      </c>
      <c r="C743" s="104" t="s">
        <v>4939</v>
      </c>
      <c r="D743" s="104" t="s">
        <v>5004</v>
      </c>
      <c r="E743" s="106" t="s">
        <v>2631</v>
      </c>
      <c r="F743" s="107" t="s">
        <v>2632</v>
      </c>
      <c r="G743" s="106"/>
      <c r="H743" s="106"/>
      <c r="I743" s="102">
        <v>1</v>
      </c>
      <c r="J743" s="109">
        <v>10.14</v>
      </c>
    </row>
    <row r="744" spans="1:10" x14ac:dyDescent="0.25">
      <c r="A744" s="102">
        <v>743</v>
      </c>
      <c r="B744" s="117" t="s">
        <v>4938</v>
      </c>
      <c r="C744" s="104" t="s">
        <v>4939</v>
      </c>
      <c r="D744" s="104" t="s">
        <v>5004</v>
      </c>
      <c r="E744" s="106" t="s">
        <v>3031</v>
      </c>
      <c r="F744" s="107" t="s">
        <v>3032</v>
      </c>
      <c r="G744" s="106"/>
      <c r="H744" s="106"/>
      <c r="I744" s="102">
        <v>2</v>
      </c>
      <c r="J744" s="109">
        <v>65.959999999999994</v>
      </c>
    </row>
    <row r="745" spans="1:10" x14ac:dyDescent="0.25">
      <c r="A745" s="102">
        <v>744</v>
      </c>
      <c r="B745" s="117" t="s">
        <v>4938</v>
      </c>
      <c r="C745" s="104" t="s">
        <v>4939</v>
      </c>
      <c r="D745" s="104" t="s">
        <v>5004</v>
      </c>
      <c r="E745" s="106" t="s">
        <v>2845</v>
      </c>
      <c r="F745" s="107" t="s">
        <v>2846</v>
      </c>
      <c r="G745" s="106"/>
      <c r="H745" s="106"/>
      <c r="I745" s="102">
        <v>2</v>
      </c>
      <c r="J745" s="109">
        <v>59.92</v>
      </c>
    </row>
    <row r="746" spans="1:10" x14ac:dyDescent="0.25">
      <c r="A746" s="102">
        <v>745</v>
      </c>
      <c r="B746" s="117" t="s">
        <v>4938</v>
      </c>
      <c r="C746" s="104" t="s">
        <v>4939</v>
      </c>
      <c r="D746" s="104" t="s">
        <v>5004</v>
      </c>
      <c r="E746" s="106" t="s">
        <v>2853</v>
      </c>
      <c r="F746" s="107" t="s">
        <v>2854</v>
      </c>
      <c r="G746" s="106"/>
      <c r="H746" s="106"/>
      <c r="I746" s="102">
        <v>1</v>
      </c>
      <c r="J746" s="109">
        <v>43.92</v>
      </c>
    </row>
    <row r="747" spans="1:10" x14ac:dyDescent="0.25">
      <c r="A747" s="102">
        <v>746</v>
      </c>
      <c r="B747" s="117" t="s">
        <v>4938</v>
      </c>
      <c r="C747" s="104" t="s">
        <v>4939</v>
      </c>
      <c r="D747" s="104" t="s">
        <v>5005</v>
      </c>
      <c r="E747" s="106" t="s">
        <v>567</v>
      </c>
      <c r="F747" s="107" t="s">
        <v>568</v>
      </c>
      <c r="G747" s="106"/>
      <c r="H747" s="106"/>
      <c r="I747" s="102">
        <v>2</v>
      </c>
      <c r="J747" s="109">
        <v>23.52</v>
      </c>
    </row>
    <row r="748" spans="1:10" x14ac:dyDescent="0.25">
      <c r="A748" s="102">
        <v>747</v>
      </c>
      <c r="B748" s="117" t="s">
        <v>4938</v>
      </c>
      <c r="C748" s="104" t="s">
        <v>4939</v>
      </c>
      <c r="D748" s="104" t="s">
        <v>5005</v>
      </c>
      <c r="E748" s="106" t="s">
        <v>569</v>
      </c>
      <c r="F748" s="107" t="s">
        <v>570</v>
      </c>
      <c r="G748" s="106"/>
      <c r="H748" s="106"/>
      <c r="I748" s="102">
        <v>4</v>
      </c>
      <c r="J748" s="109">
        <v>23.759999999999998</v>
      </c>
    </row>
    <row r="749" spans="1:10" x14ac:dyDescent="0.25">
      <c r="A749" s="102">
        <v>748</v>
      </c>
      <c r="B749" s="117" t="s">
        <v>4938</v>
      </c>
      <c r="C749" s="104" t="s">
        <v>4939</v>
      </c>
      <c r="D749" s="104" t="s">
        <v>5005</v>
      </c>
      <c r="E749" s="106" t="s">
        <v>1426</v>
      </c>
      <c r="F749" s="107" t="s">
        <v>1427</v>
      </c>
      <c r="G749" s="106"/>
      <c r="H749" s="106"/>
      <c r="I749" s="102">
        <v>1</v>
      </c>
      <c r="J749" s="109">
        <v>22.9</v>
      </c>
    </row>
    <row r="750" spans="1:10" x14ac:dyDescent="0.25">
      <c r="A750" s="102">
        <v>749</v>
      </c>
      <c r="B750" s="117" t="s">
        <v>4938</v>
      </c>
      <c r="C750" s="104" t="s">
        <v>4939</v>
      </c>
      <c r="D750" s="104" t="s">
        <v>5005</v>
      </c>
      <c r="E750" s="106" t="s">
        <v>1370</v>
      </c>
      <c r="F750" s="107" t="s">
        <v>1371</v>
      </c>
      <c r="G750" s="106"/>
      <c r="H750" s="106"/>
      <c r="I750" s="102">
        <v>1</v>
      </c>
      <c r="J750" s="109">
        <v>7.9</v>
      </c>
    </row>
    <row r="751" spans="1:10" x14ac:dyDescent="0.25">
      <c r="A751" s="102">
        <v>750</v>
      </c>
      <c r="B751" s="117" t="s">
        <v>4938</v>
      </c>
      <c r="C751" s="104" t="s">
        <v>4939</v>
      </c>
      <c r="D751" s="104" t="s">
        <v>5005</v>
      </c>
      <c r="E751" s="106" t="s">
        <v>1252</v>
      </c>
      <c r="F751" s="107" t="s">
        <v>1253</v>
      </c>
      <c r="G751" s="106"/>
      <c r="H751" s="106"/>
      <c r="I751" s="102">
        <v>1</v>
      </c>
      <c r="J751" s="109">
        <v>7.9</v>
      </c>
    </row>
    <row r="752" spans="1:10" x14ac:dyDescent="0.25">
      <c r="A752" s="102">
        <v>751</v>
      </c>
      <c r="B752" s="117" t="s">
        <v>4938</v>
      </c>
      <c r="C752" s="104" t="s">
        <v>4939</v>
      </c>
      <c r="D752" s="104" t="s">
        <v>5005</v>
      </c>
      <c r="E752" s="106" t="s">
        <v>1292</v>
      </c>
      <c r="F752" s="107" t="s">
        <v>1293</v>
      </c>
      <c r="G752" s="106"/>
      <c r="H752" s="106"/>
      <c r="I752" s="102" t="s">
        <v>4989</v>
      </c>
      <c r="J752" s="109">
        <v>9.5400000000000009</v>
      </c>
    </row>
    <row r="753" spans="1:10" x14ac:dyDescent="0.25">
      <c r="A753" s="102">
        <v>752</v>
      </c>
      <c r="B753" s="117" t="s">
        <v>4938</v>
      </c>
      <c r="C753" s="104" t="s">
        <v>4939</v>
      </c>
      <c r="D753" s="104" t="s">
        <v>5005</v>
      </c>
      <c r="E753" s="106" t="s">
        <v>2263</v>
      </c>
      <c r="F753" s="107" t="s">
        <v>2264</v>
      </c>
      <c r="G753" s="106"/>
      <c r="H753" s="106"/>
      <c r="I753" s="102">
        <v>1</v>
      </c>
      <c r="J753" s="109">
        <v>41.88</v>
      </c>
    </row>
    <row r="754" spans="1:10" x14ac:dyDescent="0.25">
      <c r="A754" s="102">
        <v>753</v>
      </c>
      <c r="B754" s="117" t="s">
        <v>4938</v>
      </c>
      <c r="C754" s="104" t="s">
        <v>4939</v>
      </c>
      <c r="D754" s="104" t="s">
        <v>5005</v>
      </c>
      <c r="E754" s="106" t="s">
        <v>2395</v>
      </c>
      <c r="F754" s="107" t="s">
        <v>2396</v>
      </c>
      <c r="G754" s="106"/>
      <c r="H754" s="106"/>
      <c r="I754" s="102">
        <v>1</v>
      </c>
      <c r="J754" s="109">
        <v>16.68</v>
      </c>
    </row>
    <row r="755" spans="1:10" x14ac:dyDescent="0.25">
      <c r="A755" s="102">
        <v>754</v>
      </c>
      <c r="B755" s="117" t="s">
        <v>4938</v>
      </c>
      <c r="C755" s="104" t="s">
        <v>4939</v>
      </c>
      <c r="D755" s="104" t="s">
        <v>5005</v>
      </c>
      <c r="E755" s="106" t="s">
        <v>2467</v>
      </c>
      <c r="F755" s="107" t="s">
        <v>2468</v>
      </c>
      <c r="G755" s="106"/>
      <c r="H755" s="106"/>
      <c r="I755" s="102">
        <v>1</v>
      </c>
      <c r="J755" s="109">
        <v>5.9399999999999995</v>
      </c>
    </row>
    <row r="756" spans="1:10" x14ac:dyDescent="0.25">
      <c r="A756" s="102">
        <v>755</v>
      </c>
      <c r="B756" s="117" t="s">
        <v>4938</v>
      </c>
      <c r="C756" s="104" t="s">
        <v>4939</v>
      </c>
      <c r="D756" s="104" t="s">
        <v>5005</v>
      </c>
      <c r="E756" s="106" t="s">
        <v>2489</v>
      </c>
      <c r="F756" s="107" t="s">
        <v>2490</v>
      </c>
      <c r="G756" s="106"/>
      <c r="H756" s="106"/>
      <c r="I756" s="102">
        <v>2</v>
      </c>
      <c r="J756" s="109">
        <v>11.879999999999999</v>
      </c>
    </row>
    <row r="757" spans="1:10" x14ac:dyDescent="0.25">
      <c r="A757" s="102">
        <v>756</v>
      </c>
      <c r="B757" s="117" t="s">
        <v>4938</v>
      </c>
      <c r="C757" s="104" t="s">
        <v>4939</v>
      </c>
      <c r="D757" s="104" t="s">
        <v>5005</v>
      </c>
      <c r="E757" s="106" t="s">
        <v>2555</v>
      </c>
      <c r="F757" s="107" t="s">
        <v>2556</v>
      </c>
      <c r="G757" s="106"/>
      <c r="H757" s="106"/>
      <c r="I757" s="102">
        <v>2</v>
      </c>
      <c r="J757" s="109">
        <v>11.879999999999999</v>
      </c>
    </row>
    <row r="758" spans="1:10" x14ac:dyDescent="0.25">
      <c r="A758" s="102">
        <v>757</v>
      </c>
      <c r="B758" s="117" t="s">
        <v>4938</v>
      </c>
      <c r="C758" s="104" t="s">
        <v>4939</v>
      </c>
      <c r="D758" s="104" t="s">
        <v>5005</v>
      </c>
      <c r="E758" s="106" t="s">
        <v>3031</v>
      </c>
      <c r="F758" s="107" t="s">
        <v>3032</v>
      </c>
      <c r="G758" s="106"/>
      <c r="H758" s="106"/>
      <c r="I758" s="102">
        <v>5</v>
      </c>
      <c r="J758" s="109">
        <v>164.89999999999998</v>
      </c>
    </row>
    <row r="759" spans="1:10" x14ac:dyDescent="0.25">
      <c r="A759" s="102">
        <v>758</v>
      </c>
      <c r="B759" s="117" t="s">
        <v>4938</v>
      </c>
      <c r="C759" s="104" t="s">
        <v>4939</v>
      </c>
      <c r="D759" s="104" t="s">
        <v>5005</v>
      </c>
      <c r="E759" s="106" t="s">
        <v>3035</v>
      </c>
      <c r="F759" s="107" t="s">
        <v>3036</v>
      </c>
      <c r="G759" s="106"/>
      <c r="H759" s="106"/>
      <c r="I759" s="102">
        <v>2</v>
      </c>
      <c r="J759" s="109">
        <v>75.8</v>
      </c>
    </row>
    <row r="760" spans="1:10" x14ac:dyDescent="0.25">
      <c r="A760" s="102">
        <v>759</v>
      </c>
      <c r="B760" s="117" t="s">
        <v>4938</v>
      </c>
      <c r="C760" s="104" t="s">
        <v>4939</v>
      </c>
      <c r="D760" s="104" t="s">
        <v>5005</v>
      </c>
      <c r="E760" s="106" t="s">
        <v>3033</v>
      </c>
      <c r="F760" s="107" t="s">
        <v>3034</v>
      </c>
      <c r="G760" s="106"/>
      <c r="H760" s="106"/>
      <c r="I760" s="102">
        <v>3</v>
      </c>
      <c r="J760" s="109">
        <v>98.97</v>
      </c>
    </row>
    <row r="761" spans="1:10" x14ac:dyDescent="0.25">
      <c r="A761" s="102">
        <v>760</v>
      </c>
      <c r="B761" s="117" t="s">
        <v>4938</v>
      </c>
      <c r="C761" s="104" t="s">
        <v>4939</v>
      </c>
      <c r="D761" s="104" t="s">
        <v>5005</v>
      </c>
      <c r="E761" s="106" t="s">
        <v>3033</v>
      </c>
      <c r="F761" s="107" t="s">
        <v>3034</v>
      </c>
      <c r="G761" s="106"/>
      <c r="H761" s="106"/>
      <c r="I761" s="102">
        <v>1</v>
      </c>
      <c r="J761" s="109">
        <v>0.01</v>
      </c>
    </row>
    <row r="762" spans="1:10" x14ac:dyDescent="0.25">
      <c r="A762" s="102">
        <v>761</v>
      </c>
      <c r="B762" s="117" t="s">
        <v>4938</v>
      </c>
      <c r="C762" s="104" t="s">
        <v>4939</v>
      </c>
      <c r="D762" s="104" t="s">
        <v>5005</v>
      </c>
      <c r="E762" s="106" t="s">
        <v>2845</v>
      </c>
      <c r="F762" s="107" t="s">
        <v>2846</v>
      </c>
      <c r="G762" s="106"/>
      <c r="H762" s="106"/>
      <c r="I762" s="102">
        <v>1</v>
      </c>
      <c r="J762" s="109">
        <v>29.96</v>
      </c>
    </row>
    <row r="763" spans="1:10" x14ac:dyDescent="0.25">
      <c r="A763" s="102">
        <v>762</v>
      </c>
      <c r="B763" s="117" t="s">
        <v>4938</v>
      </c>
      <c r="C763" s="104" t="s">
        <v>4939</v>
      </c>
      <c r="D763" s="104" t="s">
        <v>5005</v>
      </c>
      <c r="E763" s="106" t="s">
        <v>2853</v>
      </c>
      <c r="F763" s="107" t="s">
        <v>2854</v>
      </c>
      <c r="G763" s="106"/>
      <c r="H763" s="106"/>
      <c r="I763" s="102">
        <v>1</v>
      </c>
      <c r="J763" s="109">
        <v>43.92</v>
      </c>
    </row>
    <row r="764" spans="1:10" x14ac:dyDescent="0.25">
      <c r="A764" s="102">
        <v>763</v>
      </c>
      <c r="B764" s="117" t="s">
        <v>4938</v>
      </c>
      <c r="C764" s="104" t="s">
        <v>4939</v>
      </c>
      <c r="D764" s="104" t="s">
        <v>5005</v>
      </c>
      <c r="E764" s="106" t="s">
        <v>87</v>
      </c>
      <c r="F764" s="107" t="s">
        <v>88</v>
      </c>
      <c r="G764" s="106"/>
      <c r="H764" s="106"/>
      <c r="I764" s="102" t="s">
        <v>4957</v>
      </c>
      <c r="J764" s="109">
        <v>20.94</v>
      </c>
    </row>
    <row r="765" spans="1:10" x14ac:dyDescent="0.25">
      <c r="A765" s="102">
        <v>764</v>
      </c>
      <c r="B765" s="117" t="s">
        <v>4938</v>
      </c>
      <c r="C765" s="104" t="s">
        <v>4939</v>
      </c>
      <c r="D765" s="104" t="s">
        <v>5005</v>
      </c>
      <c r="E765" s="106" t="s">
        <v>3681</v>
      </c>
      <c r="F765" s="107" t="s">
        <v>3682</v>
      </c>
      <c r="G765" s="106"/>
      <c r="H765" s="106"/>
      <c r="I765" s="102">
        <v>1</v>
      </c>
      <c r="J765" s="109">
        <v>17.8</v>
      </c>
    </row>
    <row r="766" spans="1:10" x14ac:dyDescent="0.25">
      <c r="A766" s="102">
        <v>765</v>
      </c>
      <c r="B766" s="117" t="s">
        <v>4938</v>
      </c>
      <c r="C766" s="104" t="s">
        <v>4939</v>
      </c>
      <c r="D766" s="104" t="s">
        <v>5005</v>
      </c>
      <c r="E766" s="106" t="s">
        <v>3573</v>
      </c>
      <c r="F766" s="107" t="s">
        <v>3574</v>
      </c>
      <c r="G766" s="106"/>
      <c r="H766" s="106"/>
      <c r="I766" s="102">
        <v>1</v>
      </c>
      <c r="J766" s="109">
        <v>13</v>
      </c>
    </row>
    <row r="767" spans="1:10" x14ac:dyDescent="0.25">
      <c r="A767" s="102">
        <v>766</v>
      </c>
      <c r="B767" s="117" t="s">
        <v>4938</v>
      </c>
      <c r="C767" s="104" t="s">
        <v>4939</v>
      </c>
      <c r="D767" s="104" t="s">
        <v>5005</v>
      </c>
      <c r="E767" s="106" t="s">
        <v>3577</v>
      </c>
      <c r="F767" s="107" t="s">
        <v>3578</v>
      </c>
      <c r="G767" s="106"/>
      <c r="H767" s="106"/>
      <c r="I767" s="102">
        <v>1</v>
      </c>
      <c r="J767" s="109">
        <v>22.9</v>
      </c>
    </row>
    <row r="768" spans="1:10" x14ac:dyDescent="0.25">
      <c r="A768" s="102">
        <v>767</v>
      </c>
      <c r="B768" s="117" t="s">
        <v>4938</v>
      </c>
      <c r="C768" s="104" t="s">
        <v>4939</v>
      </c>
      <c r="D768" s="104" t="s">
        <v>5005</v>
      </c>
      <c r="E768" s="106" t="s">
        <v>3709</v>
      </c>
      <c r="F768" s="107" t="s">
        <v>3710</v>
      </c>
      <c r="G768" s="106"/>
      <c r="H768" s="106"/>
      <c r="I768" s="102">
        <v>1</v>
      </c>
      <c r="J768" s="109">
        <v>6.8000000000000007</v>
      </c>
    </row>
    <row r="769" spans="1:10" x14ac:dyDescent="0.25">
      <c r="A769" s="102">
        <v>768</v>
      </c>
      <c r="B769" s="117" t="s">
        <v>4938</v>
      </c>
      <c r="C769" s="104" t="s">
        <v>4939</v>
      </c>
      <c r="D769" s="104" t="s">
        <v>5005</v>
      </c>
      <c r="E769" s="106" t="s">
        <v>4818</v>
      </c>
      <c r="F769" s="107" t="s">
        <v>4819</v>
      </c>
      <c r="G769" s="106"/>
      <c r="H769" s="106"/>
      <c r="I769" s="102">
        <v>1</v>
      </c>
      <c r="J769" s="109">
        <v>55.8</v>
      </c>
    </row>
    <row r="770" spans="1:10" x14ac:dyDescent="0.25">
      <c r="A770" s="102">
        <v>769</v>
      </c>
      <c r="B770" s="117" t="s">
        <v>4938</v>
      </c>
      <c r="C770" s="104" t="s">
        <v>4939</v>
      </c>
      <c r="D770" s="104" t="s">
        <v>5005</v>
      </c>
      <c r="E770" s="106" t="s">
        <v>4487</v>
      </c>
      <c r="F770" s="107" t="s">
        <v>4814</v>
      </c>
      <c r="G770" s="106"/>
      <c r="H770" s="106"/>
      <c r="I770" s="102">
        <v>1</v>
      </c>
      <c r="J770" s="109">
        <v>14.85</v>
      </c>
    </row>
    <row r="771" spans="1:10" x14ac:dyDescent="0.25">
      <c r="A771" s="102">
        <v>770</v>
      </c>
      <c r="B771" s="117" t="s">
        <v>4938</v>
      </c>
      <c r="C771" s="104" t="s">
        <v>4939</v>
      </c>
      <c r="D771" s="104" t="s">
        <v>5005</v>
      </c>
      <c r="E771" s="106" t="s">
        <v>4211</v>
      </c>
      <c r="F771" s="107" t="s">
        <v>4212</v>
      </c>
      <c r="G771" s="106"/>
      <c r="H771" s="106"/>
      <c r="I771" s="102">
        <v>2</v>
      </c>
      <c r="J771" s="109">
        <v>63.92</v>
      </c>
    </row>
    <row r="772" spans="1:10" x14ac:dyDescent="0.25">
      <c r="A772" s="102">
        <v>771</v>
      </c>
      <c r="B772" s="117" t="s">
        <v>4938</v>
      </c>
      <c r="C772" s="104" t="s">
        <v>4939</v>
      </c>
      <c r="D772" s="104" t="s">
        <v>5005</v>
      </c>
      <c r="E772" s="106" t="s">
        <v>4303</v>
      </c>
      <c r="F772" s="107" t="s">
        <v>4304</v>
      </c>
      <c r="G772" s="106"/>
      <c r="H772" s="106"/>
      <c r="I772" s="102">
        <v>1</v>
      </c>
      <c r="J772" s="109">
        <v>13.35</v>
      </c>
    </row>
    <row r="773" spans="1:10" x14ac:dyDescent="0.25">
      <c r="A773" s="102">
        <v>772</v>
      </c>
      <c r="B773" s="117" t="s">
        <v>5006</v>
      </c>
      <c r="C773" s="104" t="s">
        <v>4939</v>
      </c>
      <c r="D773" s="104" t="s">
        <v>4954</v>
      </c>
      <c r="E773" s="106" t="s">
        <v>535</v>
      </c>
      <c r="F773" s="107" t="s">
        <v>536</v>
      </c>
      <c r="G773" s="106"/>
      <c r="H773" s="106"/>
      <c r="I773" s="102">
        <v>15</v>
      </c>
      <c r="J773" s="109">
        <v>89.1</v>
      </c>
    </row>
    <row r="774" spans="1:10" x14ac:dyDescent="0.25">
      <c r="A774" s="102">
        <v>773</v>
      </c>
      <c r="B774" s="117" t="s">
        <v>5006</v>
      </c>
      <c r="C774" s="104" t="s">
        <v>4939</v>
      </c>
      <c r="D774" s="104" t="s">
        <v>4954</v>
      </c>
      <c r="E774" s="106" t="s">
        <v>181</v>
      </c>
      <c r="F774" s="107" t="s">
        <v>182</v>
      </c>
      <c r="G774" s="106"/>
      <c r="H774" s="106"/>
      <c r="I774" s="102">
        <v>1</v>
      </c>
      <c r="J774" s="109">
        <v>16.200000000000003</v>
      </c>
    </row>
    <row r="775" spans="1:10" x14ac:dyDescent="0.25">
      <c r="A775" s="102">
        <v>774</v>
      </c>
      <c r="B775" s="117" t="s">
        <v>5006</v>
      </c>
      <c r="C775" s="104" t="s">
        <v>4939</v>
      </c>
      <c r="D775" s="104" t="s">
        <v>4954</v>
      </c>
      <c r="E775" s="106" t="s">
        <v>2421</v>
      </c>
      <c r="F775" s="107" t="s">
        <v>2422</v>
      </c>
      <c r="G775" s="106"/>
      <c r="H775" s="106"/>
      <c r="I775" s="102">
        <v>2</v>
      </c>
      <c r="J775" s="109">
        <v>106.68</v>
      </c>
    </row>
    <row r="776" spans="1:10" x14ac:dyDescent="0.25">
      <c r="A776" s="102">
        <v>775</v>
      </c>
      <c r="B776" s="117" t="s">
        <v>5006</v>
      </c>
      <c r="C776" s="104" t="s">
        <v>4939</v>
      </c>
      <c r="D776" s="104" t="s">
        <v>4954</v>
      </c>
      <c r="E776" s="106" t="s">
        <v>917</v>
      </c>
      <c r="F776" s="107" t="s">
        <v>918</v>
      </c>
      <c r="G776" s="106"/>
      <c r="H776" s="106"/>
      <c r="I776" s="102">
        <v>1</v>
      </c>
      <c r="J776" s="109">
        <v>10.14</v>
      </c>
    </row>
    <row r="777" spans="1:10" x14ac:dyDescent="0.25">
      <c r="A777" s="102">
        <v>776</v>
      </c>
      <c r="B777" s="117" t="s">
        <v>5006</v>
      </c>
      <c r="C777" s="104" t="s">
        <v>4939</v>
      </c>
      <c r="D777" s="104" t="s">
        <v>4954</v>
      </c>
      <c r="E777" s="106" t="s">
        <v>921</v>
      </c>
      <c r="F777" s="107" t="s">
        <v>922</v>
      </c>
      <c r="G777" s="106"/>
      <c r="H777" s="106"/>
      <c r="I777" s="102">
        <v>1</v>
      </c>
      <c r="J777" s="109">
        <v>10.14</v>
      </c>
    </row>
    <row r="778" spans="1:10" x14ac:dyDescent="0.25">
      <c r="A778" s="102">
        <v>777</v>
      </c>
      <c r="B778" s="117" t="s">
        <v>5006</v>
      </c>
      <c r="C778" s="104" t="s">
        <v>4939</v>
      </c>
      <c r="D778" s="104" t="s">
        <v>4954</v>
      </c>
      <c r="E778" s="106" t="s">
        <v>251</v>
      </c>
      <c r="F778" s="107" t="s">
        <v>252</v>
      </c>
      <c r="G778" s="106"/>
      <c r="H778" s="106"/>
      <c r="I778" s="102">
        <v>10</v>
      </c>
      <c r="J778" s="109">
        <v>57</v>
      </c>
    </row>
    <row r="779" spans="1:10" x14ac:dyDescent="0.25">
      <c r="A779" s="102">
        <v>778</v>
      </c>
      <c r="B779" s="117" t="s">
        <v>5006</v>
      </c>
      <c r="C779" s="104" t="s">
        <v>4939</v>
      </c>
      <c r="D779" s="104" t="s">
        <v>4954</v>
      </c>
      <c r="E779" s="106" t="s">
        <v>2317</v>
      </c>
      <c r="F779" s="107" t="s">
        <v>2318</v>
      </c>
      <c r="G779" s="106"/>
      <c r="H779" s="106"/>
      <c r="I779" s="102">
        <v>10</v>
      </c>
      <c r="J779" s="109">
        <v>37.9</v>
      </c>
    </row>
    <row r="780" spans="1:10" x14ac:dyDescent="0.25">
      <c r="A780" s="102">
        <v>779</v>
      </c>
      <c r="B780" s="117" t="s">
        <v>5006</v>
      </c>
      <c r="C780" s="104" t="s">
        <v>4939</v>
      </c>
      <c r="D780" s="104" t="s">
        <v>4954</v>
      </c>
      <c r="E780" s="106" t="s">
        <v>2271</v>
      </c>
      <c r="F780" s="107" t="s">
        <v>2272</v>
      </c>
      <c r="G780" s="106"/>
      <c r="H780" s="106"/>
      <c r="I780" s="102">
        <v>1</v>
      </c>
      <c r="J780" s="109">
        <v>4.79</v>
      </c>
    </row>
    <row r="781" spans="1:10" x14ac:dyDescent="0.25">
      <c r="A781" s="102">
        <v>780</v>
      </c>
      <c r="B781" s="117" t="s">
        <v>5006</v>
      </c>
      <c r="C781" s="104" t="s">
        <v>4939</v>
      </c>
      <c r="D781" s="104" t="s">
        <v>4954</v>
      </c>
      <c r="E781" s="106" t="s">
        <v>3389</v>
      </c>
      <c r="F781" s="107" t="s">
        <v>3390</v>
      </c>
      <c r="G781" s="106"/>
      <c r="H781" s="106"/>
      <c r="I781" s="102">
        <v>35</v>
      </c>
      <c r="J781" s="109">
        <v>625.79999999999995</v>
      </c>
    </row>
    <row r="782" spans="1:10" x14ac:dyDescent="0.25">
      <c r="A782" s="102">
        <v>781</v>
      </c>
      <c r="B782" s="117" t="s">
        <v>5006</v>
      </c>
      <c r="C782" s="104" t="s">
        <v>4939</v>
      </c>
      <c r="D782" s="104" t="s">
        <v>4954</v>
      </c>
      <c r="E782" s="106" t="s">
        <v>83</v>
      </c>
      <c r="F782" s="107" t="s">
        <v>84</v>
      </c>
      <c r="G782" s="106"/>
      <c r="H782" s="106"/>
      <c r="I782" s="102">
        <v>10</v>
      </c>
      <c r="J782" s="109">
        <v>778.80000000000007</v>
      </c>
    </row>
    <row r="783" spans="1:10" x14ac:dyDescent="0.25">
      <c r="A783" s="102">
        <v>782</v>
      </c>
      <c r="B783" s="117" t="s">
        <v>5006</v>
      </c>
      <c r="C783" s="104" t="s">
        <v>4939</v>
      </c>
      <c r="D783" s="104" t="s">
        <v>4954</v>
      </c>
      <c r="E783" s="106" t="s">
        <v>87</v>
      </c>
      <c r="F783" s="107" t="s">
        <v>88</v>
      </c>
      <c r="G783" s="106"/>
      <c r="H783" s="106"/>
      <c r="I783" s="102">
        <v>10</v>
      </c>
      <c r="J783" s="109">
        <v>837.6</v>
      </c>
    </row>
    <row r="784" spans="1:10" x14ac:dyDescent="0.25">
      <c r="A784" s="102">
        <v>783</v>
      </c>
      <c r="B784" s="117" t="s">
        <v>5006</v>
      </c>
      <c r="C784" s="104" t="s">
        <v>4939</v>
      </c>
      <c r="D784" s="104" t="s">
        <v>4954</v>
      </c>
      <c r="E784" s="106" t="s">
        <v>3729</v>
      </c>
      <c r="F784" s="107" t="s">
        <v>3730</v>
      </c>
      <c r="G784" s="106"/>
      <c r="H784" s="106"/>
      <c r="I784" s="102">
        <v>1</v>
      </c>
      <c r="J784" s="109">
        <v>11</v>
      </c>
    </row>
    <row r="785" spans="1:10" x14ac:dyDescent="0.25">
      <c r="A785" s="102">
        <v>784</v>
      </c>
      <c r="B785" s="117" t="s">
        <v>5006</v>
      </c>
      <c r="C785" s="104" t="s">
        <v>4939</v>
      </c>
      <c r="D785" s="104" t="s">
        <v>4954</v>
      </c>
      <c r="E785" s="106" t="s">
        <v>3755</v>
      </c>
      <c r="F785" s="107" t="s">
        <v>3756</v>
      </c>
      <c r="G785" s="106"/>
      <c r="H785" s="106"/>
      <c r="I785" s="102">
        <v>2</v>
      </c>
      <c r="J785" s="109">
        <v>25.08</v>
      </c>
    </row>
    <row r="786" spans="1:10" x14ac:dyDescent="0.25">
      <c r="A786" s="102">
        <v>785</v>
      </c>
      <c r="B786" s="117" t="s">
        <v>5006</v>
      </c>
      <c r="C786" s="104" t="s">
        <v>4939</v>
      </c>
      <c r="D786" s="104" t="s">
        <v>4954</v>
      </c>
      <c r="E786" s="106" t="s">
        <v>4457</v>
      </c>
      <c r="F786" s="107" t="s">
        <v>4458</v>
      </c>
      <c r="G786" s="106"/>
      <c r="H786" s="106"/>
      <c r="I786" s="102">
        <v>2</v>
      </c>
      <c r="J786" s="109">
        <v>19.5</v>
      </c>
    </row>
    <row r="787" spans="1:10" x14ac:dyDescent="0.25">
      <c r="A787" s="102">
        <v>786</v>
      </c>
      <c r="B787" s="117" t="s">
        <v>5006</v>
      </c>
      <c r="C787" s="104" t="s">
        <v>4939</v>
      </c>
      <c r="D787" s="104" t="s">
        <v>4954</v>
      </c>
      <c r="E787" s="106" t="s">
        <v>4239</v>
      </c>
      <c r="F787" s="107" t="s">
        <v>4240</v>
      </c>
      <c r="G787" s="106"/>
      <c r="H787" s="106"/>
      <c r="I787" s="102">
        <v>2</v>
      </c>
      <c r="J787" s="109">
        <v>17.7</v>
      </c>
    </row>
    <row r="788" spans="1:10" x14ac:dyDescent="0.25">
      <c r="A788" s="102">
        <v>787</v>
      </c>
      <c r="B788" s="117" t="s">
        <v>5006</v>
      </c>
      <c r="C788" s="104" t="s">
        <v>4939</v>
      </c>
      <c r="D788" s="104" t="s">
        <v>4954</v>
      </c>
      <c r="E788" s="106" t="s">
        <v>4255</v>
      </c>
      <c r="F788" s="107" t="s">
        <v>4256</v>
      </c>
      <c r="G788" s="106"/>
      <c r="H788" s="106"/>
      <c r="I788" s="102">
        <v>1</v>
      </c>
      <c r="J788" s="109">
        <v>11.850000000000001</v>
      </c>
    </row>
    <row r="789" spans="1:10" x14ac:dyDescent="0.25">
      <c r="A789" s="102">
        <v>788</v>
      </c>
      <c r="B789" s="117" t="s">
        <v>5006</v>
      </c>
      <c r="C789" s="104" t="s">
        <v>4939</v>
      </c>
      <c r="D789" s="104" t="s">
        <v>4954</v>
      </c>
      <c r="E789" s="106" t="s">
        <v>4383</v>
      </c>
      <c r="F789" s="107" t="s">
        <v>4384</v>
      </c>
      <c r="G789" s="106"/>
      <c r="H789" s="106"/>
      <c r="I789" s="102">
        <v>1</v>
      </c>
      <c r="J789" s="109">
        <v>11.850000000000001</v>
      </c>
    </row>
    <row r="790" spans="1:10" x14ac:dyDescent="0.25">
      <c r="A790" s="102">
        <v>789</v>
      </c>
      <c r="B790" s="117" t="s">
        <v>5006</v>
      </c>
      <c r="C790" s="104" t="s">
        <v>4939</v>
      </c>
      <c r="D790" s="104" t="s">
        <v>5007</v>
      </c>
      <c r="E790" s="106" t="s">
        <v>329</v>
      </c>
      <c r="F790" s="107" t="s">
        <v>330</v>
      </c>
      <c r="G790" s="106"/>
      <c r="H790" s="106"/>
      <c r="I790" s="102">
        <v>1</v>
      </c>
      <c r="J790" s="109">
        <v>23</v>
      </c>
    </row>
    <row r="791" spans="1:10" x14ac:dyDescent="0.25">
      <c r="A791" s="102">
        <v>790</v>
      </c>
      <c r="B791" s="117" t="s">
        <v>5006</v>
      </c>
      <c r="C791" s="104" t="s">
        <v>4939</v>
      </c>
      <c r="D791" s="104" t="s">
        <v>5007</v>
      </c>
      <c r="E791" s="106" t="s">
        <v>633</v>
      </c>
      <c r="F791" s="107" t="s">
        <v>5008</v>
      </c>
      <c r="G791" s="106"/>
      <c r="H791" s="106"/>
      <c r="I791" s="102" t="s">
        <v>4943</v>
      </c>
      <c r="J791" s="109">
        <v>8.94</v>
      </c>
    </row>
    <row r="792" spans="1:10" x14ac:dyDescent="0.25">
      <c r="A792" s="102">
        <v>791</v>
      </c>
      <c r="B792" s="117" t="s">
        <v>5006</v>
      </c>
      <c r="C792" s="104" t="s">
        <v>4939</v>
      </c>
      <c r="D792" s="104" t="s">
        <v>5007</v>
      </c>
      <c r="E792" s="106" t="s">
        <v>157</v>
      </c>
      <c r="F792" s="107" t="s">
        <v>158</v>
      </c>
      <c r="G792" s="106"/>
      <c r="H792" s="106"/>
      <c r="I792" s="102">
        <v>25</v>
      </c>
      <c r="J792" s="109">
        <v>47.25</v>
      </c>
    </row>
    <row r="793" spans="1:10" x14ac:dyDescent="0.25">
      <c r="A793" s="102">
        <v>792</v>
      </c>
      <c r="B793" s="117" t="s">
        <v>5006</v>
      </c>
      <c r="C793" s="104" t="s">
        <v>4939</v>
      </c>
      <c r="D793" s="104" t="s">
        <v>5007</v>
      </c>
      <c r="E793" s="106" t="s">
        <v>995</v>
      </c>
      <c r="F793" s="107" t="s">
        <v>996</v>
      </c>
      <c r="G793" s="106"/>
      <c r="H793" s="106"/>
      <c r="I793" s="102">
        <v>6</v>
      </c>
      <c r="J793" s="109">
        <v>61.199999999999996</v>
      </c>
    </row>
    <row r="794" spans="1:10" x14ac:dyDescent="0.25">
      <c r="A794" s="102">
        <v>793</v>
      </c>
      <c r="B794" s="117" t="s">
        <v>5006</v>
      </c>
      <c r="C794" s="104" t="s">
        <v>4939</v>
      </c>
      <c r="D794" s="104" t="s">
        <v>5007</v>
      </c>
      <c r="E794" s="106" t="s">
        <v>1007</v>
      </c>
      <c r="F794" s="107" t="s">
        <v>1008</v>
      </c>
      <c r="G794" s="106"/>
      <c r="H794" s="106"/>
      <c r="I794" s="102">
        <v>8</v>
      </c>
      <c r="J794" s="109">
        <v>47.92</v>
      </c>
    </row>
    <row r="795" spans="1:10" x14ac:dyDescent="0.25">
      <c r="A795" s="102">
        <v>794</v>
      </c>
      <c r="B795" s="117" t="s">
        <v>5006</v>
      </c>
      <c r="C795" s="104" t="s">
        <v>4939</v>
      </c>
      <c r="D795" s="104" t="s">
        <v>5007</v>
      </c>
      <c r="E795" s="106" t="s">
        <v>2263</v>
      </c>
      <c r="F795" s="107" t="s">
        <v>2264</v>
      </c>
      <c r="G795" s="106"/>
      <c r="H795" s="106"/>
      <c r="I795" s="102" t="s">
        <v>4943</v>
      </c>
      <c r="J795" s="109">
        <v>20.94</v>
      </c>
    </row>
    <row r="796" spans="1:10" x14ac:dyDescent="0.25">
      <c r="A796" s="102">
        <v>795</v>
      </c>
      <c r="B796" s="117" t="s">
        <v>5006</v>
      </c>
      <c r="C796" s="104" t="s">
        <v>4939</v>
      </c>
      <c r="D796" s="104" t="s">
        <v>5007</v>
      </c>
      <c r="E796" s="106" t="s">
        <v>2397</v>
      </c>
      <c r="F796" s="107" t="s">
        <v>2398</v>
      </c>
      <c r="G796" s="106"/>
      <c r="H796" s="106"/>
      <c r="I796" s="102">
        <v>1</v>
      </c>
      <c r="J796" s="109">
        <v>21.48</v>
      </c>
    </row>
    <row r="797" spans="1:10" x14ac:dyDescent="0.25">
      <c r="A797" s="102">
        <v>796</v>
      </c>
      <c r="B797" s="117" t="s">
        <v>5006</v>
      </c>
      <c r="C797" s="104" t="s">
        <v>4939</v>
      </c>
      <c r="D797" s="104" t="s">
        <v>5007</v>
      </c>
      <c r="E797" s="106" t="s">
        <v>2503</v>
      </c>
      <c r="F797" s="107" t="s">
        <v>2504</v>
      </c>
      <c r="G797" s="106"/>
      <c r="H797" s="106"/>
      <c r="I797" s="102">
        <v>1</v>
      </c>
      <c r="J797" s="109">
        <v>5.9399999999999995</v>
      </c>
    </row>
    <row r="798" spans="1:10" x14ac:dyDescent="0.25">
      <c r="A798" s="102">
        <v>797</v>
      </c>
      <c r="B798" s="117" t="s">
        <v>5006</v>
      </c>
      <c r="C798" s="104" t="s">
        <v>4939</v>
      </c>
      <c r="D798" s="104" t="s">
        <v>5007</v>
      </c>
      <c r="E798" s="106" t="s">
        <v>2467</v>
      </c>
      <c r="F798" s="107" t="s">
        <v>2468</v>
      </c>
      <c r="G798" s="106"/>
      <c r="H798" s="106"/>
      <c r="I798" s="102">
        <v>1</v>
      </c>
      <c r="J798" s="109">
        <v>5.9399999999999995</v>
      </c>
    </row>
    <row r="799" spans="1:10" x14ac:dyDescent="0.25">
      <c r="A799" s="102">
        <v>798</v>
      </c>
      <c r="B799" s="117" t="s">
        <v>5006</v>
      </c>
      <c r="C799" s="104" t="s">
        <v>4939</v>
      </c>
      <c r="D799" s="104" t="s">
        <v>5007</v>
      </c>
      <c r="E799" s="106" t="s">
        <v>275</v>
      </c>
      <c r="F799" s="107" t="s">
        <v>276</v>
      </c>
      <c r="G799" s="106"/>
      <c r="H799" s="106"/>
      <c r="I799" s="102" t="s">
        <v>5009</v>
      </c>
      <c r="J799" s="109">
        <v>12</v>
      </c>
    </row>
    <row r="800" spans="1:10" x14ac:dyDescent="0.25">
      <c r="A800" s="102">
        <v>799</v>
      </c>
      <c r="B800" s="117" t="s">
        <v>5006</v>
      </c>
      <c r="C800" s="104" t="s">
        <v>4939</v>
      </c>
      <c r="D800" s="104" t="s">
        <v>5007</v>
      </c>
      <c r="E800" s="106" t="s">
        <v>3747</v>
      </c>
      <c r="F800" s="107" t="s">
        <v>3748</v>
      </c>
      <c r="G800" s="106"/>
      <c r="H800" s="106"/>
      <c r="I800" s="102">
        <v>1</v>
      </c>
      <c r="J800" s="109">
        <v>15</v>
      </c>
    </row>
    <row r="801" spans="1:10" x14ac:dyDescent="0.25">
      <c r="A801" s="102">
        <v>800</v>
      </c>
      <c r="B801" s="117" t="s">
        <v>5006</v>
      </c>
      <c r="C801" s="104" t="s">
        <v>4939</v>
      </c>
      <c r="D801" s="104" t="s">
        <v>5007</v>
      </c>
      <c r="E801" s="106" t="s">
        <v>4027</v>
      </c>
      <c r="F801" s="107" t="s">
        <v>4028</v>
      </c>
      <c r="G801" s="106"/>
      <c r="H801" s="106"/>
      <c r="I801" s="102">
        <v>1</v>
      </c>
      <c r="J801" s="109">
        <v>17.88</v>
      </c>
    </row>
    <row r="802" spans="1:10" x14ac:dyDescent="0.25">
      <c r="A802" s="102">
        <v>801</v>
      </c>
      <c r="B802" s="117" t="s">
        <v>5006</v>
      </c>
      <c r="C802" s="104" t="s">
        <v>4939</v>
      </c>
      <c r="D802" s="104" t="s">
        <v>5007</v>
      </c>
      <c r="E802" s="106" t="s">
        <v>4029</v>
      </c>
      <c r="F802" s="107" t="s">
        <v>4030</v>
      </c>
      <c r="G802" s="106"/>
      <c r="H802" s="106"/>
      <c r="I802" s="102">
        <v>1</v>
      </c>
      <c r="J802" s="109">
        <v>17.34</v>
      </c>
    </row>
    <row r="803" spans="1:10" x14ac:dyDescent="0.25">
      <c r="A803" s="102">
        <v>802</v>
      </c>
      <c r="B803" s="117" t="s">
        <v>5006</v>
      </c>
      <c r="C803" s="104" t="s">
        <v>4939</v>
      </c>
      <c r="D803" s="104" t="s">
        <v>5007</v>
      </c>
      <c r="E803" s="106" t="s">
        <v>3589</v>
      </c>
      <c r="F803" s="107" t="s">
        <v>3590</v>
      </c>
      <c r="G803" s="106"/>
      <c r="H803" s="106"/>
      <c r="I803" s="102">
        <v>1</v>
      </c>
      <c r="J803" s="109">
        <v>13.799999999999999</v>
      </c>
    </row>
    <row r="804" spans="1:10" x14ac:dyDescent="0.25">
      <c r="A804" s="102">
        <v>803</v>
      </c>
      <c r="B804" s="117" t="s">
        <v>5006</v>
      </c>
      <c r="C804" s="104" t="s">
        <v>4939</v>
      </c>
      <c r="D804" s="104" t="s">
        <v>5007</v>
      </c>
      <c r="E804" s="106" t="s">
        <v>3753</v>
      </c>
      <c r="F804" s="107" t="s">
        <v>3754</v>
      </c>
      <c r="G804" s="106"/>
      <c r="H804" s="106"/>
      <c r="I804" s="102">
        <v>1</v>
      </c>
      <c r="J804" s="109">
        <v>10.9</v>
      </c>
    </row>
    <row r="805" spans="1:10" x14ac:dyDescent="0.25">
      <c r="A805" s="102">
        <v>804</v>
      </c>
      <c r="B805" s="117" t="s">
        <v>5006</v>
      </c>
      <c r="C805" s="104" t="s">
        <v>4939</v>
      </c>
      <c r="D805" s="104" t="s">
        <v>5007</v>
      </c>
      <c r="E805" s="106" t="s">
        <v>3755</v>
      </c>
      <c r="F805" s="107" t="s">
        <v>3756</v>
      </c>
      <c r="G805" s="106"/>
      <c r="H805" s="106"/>
      <c r="I805" s="102">
        <v>1</v>
      </c>
      <c r="J805" s="109">
        <v>12.54</v>
      </c>
    </row>
    <row r="806" spans="1:10" x14ac:dyDescent="0.25">
      <c r="A806" s="102">
        <v>805</v>
      </c>
      <c r="B806" s="117" t="s">
        <v>5006</v>
      </c>
      <c r="C806" s="104" t="s">
        <v>4939</v>
      </c>
      <c r="D806" s="104" t="s">
        <v>5007</v>
      </c>
      <c r="E806" s="106" t="s">
        <v>4453</v>
      </c>
      <c r="F806" s="107" t="s">
        <v>4950</v>
      </c>
      <c r="G806" s="106"/>
      <c r="H806" s="106"/>
      <c r="I806" s="102">
        <v>1</v>
      </c>
      <c r="J806" s="109">
        <v>17.849999999999998</v>
      </c>
    </row>
    <row r="807" spans="1:10" x14ac:dyDescent="0.25">
      <c r="A807" s="102">
        <v>806</v>
      </c>
      <c r="B807" s="117" t="s">
        <v>5006</v>
      </c>
      <c r="C807" s="104" t="s">
        <v>4939</v>
      </c>
      <c r="D807" s="104" t="s">
        <v>5007</v>
      </c>
      <c r="E807" s="106" t="s">
        <v>4225</v>
      </c>
      <c r="F807" s="107" t="s">
        <v>4226</v>
      </c>
      <c r="G807" s="106"/>
      <c r="H807" s="106"/>
      <c r="I807" s="102">
        <v>1</v>
      </c>
      <c r="J807" s="109">
        <v>13.35</v>
      </c>
    </row>
    <row r="808" spans="1:10" x14ac:dyDescent="0.25">
      <c r="A808" s="102">
        <v>807</v>
      </c>
      <c r="B808" s="117" t="s">
        <v>5006</v>
      </c>
      <c r="C808" s="104" t="s">
        <v>4939</v>
      </c>
      <c r="D808" s="104" t="s">
        <v>4940</v>
      </c>
      <c r="E808" s="106" t="s">
        <v>565</v>
      </c>
      <c r="F808" s="107" t="s">
        <v>566</v>
      </c>
      <c r="G808" s="106"/>
      <c r="H808" s="106"/>
      <c r="I808" s="102">
        <v>2</v>
      </c>
      <c r="J808" s="109">
        <v>19.080000000000002</v>
      </c>
    </row>
    <row r="809" spans="1:10" x14ac:dyDescent="0.25">
      <c r="A809" s="102">
        <v>808</v>
      </c>
      <c r="B809" s="117" t="s">
        <v>5006</v>
      </c>
      <c r="C809" s="104" t="s">
        <v>4939</v>
      </c>
      <c r="D809" s="104" t="s">
        <v>4940</v>
      </c>
      <c r="E809" s="106" t="s">
        <v>569</v>
      </c>
      <c r="F809" s="107" t="s">
        <v>570</v>
      </c>
      <c r="G809" s="106"/>
      <c r="H809" s="106"/>
      <c r="I809" s="102">
        <v>10</v>
      </c>
      <c r="J809" s="109">
        <v>59.4</v>
      </c>
    </row>
    <row r="810" spans="1:10" x14ac:dyDescent="0.25">
      <c r="A810" s="102">
        <v>809</v>
      </c>
      <c r="B810" s="117" t="s">
        <v>5006</v>
      </c>
      <c r="C810" s="104" t="s">
        <v>4939</v>
      </c>
      <c r="D810" s="104" t="s">
        <v>4940</v>
      </c>
      <c r="E810" s="106" t="s">
        <v>535</v>
      </c>
      <c r="F810" s="107" t="s">
        <v>536</v>
      </c>
      <c r="G810" s="106"/>
      <c r="H810" s="106"/>
      <c r="I810" s="102">
        <v>2</v>
      </c>
      <c r="J810" s="109">
        <v>11.879999999999999</v>
      </c>
    </row>
    <row r="811" spans="1:10" x14ac:dyDescent="0.25">
      <c r="A811" s="102">
        <v>810</v>
      </c>
      <c r="B811" s="117" t="s">
        <v>5006</v>
      </c>
      <c r="C811" s="104" t="s">
        <v>4939</v>
      </c>
      <c r="D811" s="104" t="s">
        <v>4940</v>
      </c>
      <c r="E811" s="106" t="s">
        <v>603</v>
      </c>
      <c r="F811" s="107" t="s">
        <v>604</v>
      </c>
      <c r="G811" s="106"/>
      <c r="H811" s="106"/>
      <c r="I811" s="102">
        <v>1</v>
      </c>
      <c r="J811" s="109">
        <v>31.08</v>
      </c>
    </row>
    <row r="812" spans="1:10" x14ac:dyDescent="0.25">
      <c r="A812" s="102">
        <v>811</v>
      </c>
      <c r="B812" s="117" t="s">
        <v>5006</v>
      </c>
      <c r="C812" s="104" t="s">
        <v>4939</v>
      </c>
      <c r="D812" s="104" t="s">
        <v>4940</v>
      </c>
      <c r="E812" s="106" t="s">
        <v>913</v>
      </c>
      <c r="F812" s="107" t="s">
        <v>914</v>
      </c>
      <c r="G812" s="106"/>
      <c r="H812" s="106"/>
      <c r="I812" s="102">
        <v>2</v>
      </c>
      <c r="J812" s="109">
        <v>26.28</v>
      </c>
    </row>
    <row r="813" spans="1:10" x14ac:dyDescent="0.25">
      <c r="A813" s="102">
        <v>812</v>
      </c>
      <c r="B813" s="117" t="s">
        <v>5006</v>
      </c>
      <c r="C813" s="104" t="s">
        <v>4939</v>
      </c>
      <c r="D813" s="104" t="s">
        <v>4940</v>
      </c>
      <c r="E813" s="106" t="s">
        <v>249</v>
      </c>
      <c r="F813" s="107" t="s">
        <v>5010</v>
      </c>
      <c r="G813" s="106"/>
      <c r="H813" s="106"/>
      <c r="I813" s="102">
        <v>1</v>
      </c>
      <c r="J813" s="109">
        <v>9.9499999999999993</v>
      </c>
    </row>
    <row r="814" spans="1:10" x14ac:dyDescent="0.25">
      <c r="A814" s="102">
        <v>813</v>
      </c>
      <c r="B814" s="117" t="s">
        <v>5006</v>
      </c>
      <c r="C814" s="104" t="s">
        <v>4939</v>
      </c>
      <c r="D814" s="104" t="s">
        <v>4940</v>
      </c>
      <c r="E814" s="106" t="s">
        <v>2395</v>
      </c>
      <c r="F814" s="107" t="s">
        <v>2396</v>
      </c>
      <c r="G814" s="106"/>
      <c r="H814" s="106"/>
      <c r="I814" s="102">
        <v>1</v>
      </c>
      <c r="J814" s="109">
        <v>16.68</v>
      </c>
    </row>
    <row r="815" spans="1:10" x14ac:dyDescent="0.25">
      <c r="A815" s="102">
        <v>814</v>
      </c>
      <c r="B815" s="117" t="s">
        <v>5006</v>
      </c>
      <c r="C815" s="104" t="s">
        <v>4939</v>
      </c>
      <c r="D815" s="104" t="s">
        <v>4940</v>
      </c>
      <c r="E815" s="106" t="s">
        <v>2503</v>
      </c>
      <c r="F815" s="107" t="s">
        <v>2504</v>
      </c>
      <c r="G815" s="106"/>
      <c r="H815" s="106"/>
      <c r="I815" s="102">
        <v>3</v>
      </c>
      <c r="J815" s="109">
        <v>17.82</v>
      </c>
    </row>
    <row r="816" spans="1:10" x14ac:dyDescent="0.25">
      <c r="A816" s="102">
        <v>815</v>
      </c>
      <c r="B816" s="117" t="s">
        <v>5006</v>
      </c>
      <c r="C816" s="104" t="s">
        <v>4939</v>
      </c>
      <c r="D816" s="104" t="s">
        <v>4940</v>
      </c>
      <c r="E816" s="106" t="s">
        <v>2555</v>
      </c>
      <c r="F816" s="107" t="s">
        <v>2556</v>
      </c>
      <c r="G816" s="106"/>
      <c r="H816" s="106"/>
      <c r="I816" s="102">
        <v>2</v>
      </c>
      <c r="J816" s="109">
        <v>11.879999999999999</v>
      </c>
    </row>
    <row r="817" spans="1:10" x14ac:dyDescent="0.25">
      <c r="A817" s="102">
        <v>816</v>
      </c>
      <c r="B817" s="117" t="s">
        <v>5006</v>
      </c>
      <c r="C817" s="104" t="s">
        <v>4939</v>
      </c>
      <c r="D817" s="104" t="s">
        <v>4940</v>
      </c>
      <c r="E817" s="106" t="s">
        <v>3035</v>
      </c>
      <c r="F817" s="107" t="s">
        <v>3036</v>
      </c>
      <c r="G817" s="106"/>
      <c r="H817" s="106"/>
      <c r="I817" s="102">
        <v>1</v>
      </c>
      <c r="J817" s="109">
        <v>37.9</v>
      </c>
    </row>
    <row r="818" spans="1:10" x14ac:dyDescent="0.25">
      <c r="A818" s="102">
        <v>817</v>
      </c>
      <c r="B818" s="117" t="s">
        <v>5006</v>
      </c>
      <c r="C818" s="104" t="s">
        <v>4939</v>
      </c>
      <c r="D818" s="104" t="s">
        <v>4940</v>
      </c>
      <c r="E818" s="106" t="s">
        <v>2859</v>
      </c>
      <c r="F818" s="107" t="s">
        <v>2860</v>
      </c>
      <c r="G818" s="106"/>
      <c r="H818" s="106"/>
      <c r="I818" s="102">
        <v>1</v>
      </c>
      <c r="J818" s="109">
        <v>28.200000000000003</v>
      </c>
    </row>
    <row r="819" spans="1:10" x14ac:dyDescent="0.25">
      <c r="A819" s="102">
        <v>818</v>
      </c>
      <c r="B819" s="117" t="s">
        <v>5006</v>
      </c>
      <c r="C819" s="104" t="s">
        <v>4939</v>
      </c>
      <c r="D819" s="104" t="s">
        <v>4940</v>
      </c>
      <c r="E819" s="106" t="s">
        <v>3887</v>
      </c>
      <c r="F819" s="107" t="s">
        <v>3888</v>
      </c>
      <c r="G819" s="106"/>
      <c r="H819" s="106"/>
      <c r="I819" s="102">
        <v>1</v>
      </c>
      <c r="J819" s="109">
        <v>15.9</v>
      </c>
    </row>
    <row r="820" spans="1:10" x14ac:dyDescent="0.25">
      <c r="A820" s="102">
        <v>819</v>
      </c>
      <c r="B820" s="117" t="s">
        <v>5006</v>
      </c>
      <c r="C820" s="104" t="s">
        <v>4939</v>
      </c>
      <c r="D820" s="104" t="s">
        <v>4940</v>
      </c>
      <c r="E820" s="106" t="s">
        <v>3903</v>
      </c>
      <c r="F820" s="107" t="s">
        <v>3904</v>
      </c>
      <c r="G820" s="106"/>
      <c r="H820" s="106"/>
      <c r="I820" s="102">
        <v>1</v>
      </c>
      <c r="J820" s="109">
        <v>9.75</v>
      </c>
    </row>
    <row r="821" spans="1:10" x14ac:dyDescent="0.25">
      <c r="A821" s="102">
        <v>820</v>
      </c>
      <c r="B821" s="117" t="s">
        <v>5006</v>
      </c>
      <c r="C821" s="104" t="s">
        <v>4939</v>
      </c>
      <c r="D821" s="104" t="s">
        <v>4940</v>
      </c>
      <c r="E821" s="106" t="s">
        <v>3927</v>
      </c>
      <c r="F821" s="107" t="s">
        <v>3928</v>
      </c>
      <c r="G821" s="106"/>
      <c r="H821" s="106"/>
      <c r="I821" s="102">
        <v>1</v>
      </c>
      <c r="J821" s="109">
        <v>17.8</v>
      </c>
    </row>
    <row r="822" spans="1:10" x14ac:dyDescent="0.25">
      <c r="A822" s="102">
        <v>821</v>
      </c>
      <c r="B822" s="117" t="s">
        <v>5006</v>
      </c>
      <c r="C822" s="104" t="s">
        <v>4939</v>
      </c>
      <c r="D822" s="104" t="s">
        <v>4940</v>
      </c>
      <c r="E822" s="106" t="s">
        <v>4027</v>
      </c>
      <c r="F822" s="107" t="s">
        <v>4028</v>
      </c>
      <c r="G822" s="106"/>
      <c r="H822" s="106"/>
      <c r="I822" s="102">
        <v>1</v>
      </c>
      <c r="J822" s="109">
        <v>17.88</v>
      </c>
    </row>
    <row r="823" spans="1:10" x14ac:dyDescent="0.25">
      <c r="A823" s="102">
        <v>822</v>
      </c>
      <c r="B823" s="117" t="s">
        <v>5006</v>
      </c>
      <c r="C823" s="104" t="s">
        <v>4939</v>
      </c>
      <c r="D823" s="104" t="s">
        <v>4940</v>
      </c>
      <c r="E823" s="106" t="s">
        <v>3605</v>
      </c>
      <c r="F823" s="107" t="s">
        <v>3606</v>
      </c>
      <c r="G823" s="106"/>
      <c r="H823" s="106"/>
      <c r="I823" s="102">
        <v>3</v>
      </c>
      <c r="J823" s="109">
        <v>28.2</v>
      </c>
    </row>
    <row r="824" spans="1:10" x14ac:dyDescent="0.25">
      <c r="A824" s="102">
        <v>823</v>
      </c>
      <c r="B824" s="117" t="s">
        <v>5006</v>
      </c>
      <c r="C824" s="104" t="s">
        <v>4939</v>
      </c>
      <c r="D824" s="104" t="s">
        <v>4940</v>
      </c>
      <c r="E824" s="106" t="s">
        <v>4507</v>
      </c>
      <c r="F824" s="107" t="s">
        <v>4508</v>
      </c>
      <c r="G824" s="106"/>
      <c r="H824" s="106"/>
      <c r="I824" s="102">
        <v>1</v>
      </c>
      <c r="J824" s="109">
        <v>5.25</v>
      </c>
    </row>
    <row r="825" spans="1:10" x14ac:dyDescent="0.25">
      <c r="A825" s="102">
        <v>824</v>
      </c>
      <c r="B825" s="117" t="s">
        <v>5006</v>
      </c>
      <c r="C825" s="104" t="s">
        <v>4939</v>
      </c>
      <c r="D825" s="104" t="s">
        <v>4940</v>
      </c>
      <c r="E825" s="106" t="s">
        <v>4225</v>
      </c>
      <c r="F825" s="107" t="s">
        <v>4226</v>
      </c>
      <c r="G825" s="106"/>
      <c r="H825" s="106"/>
      <c r="I825" s="102">
        <v>2</v>
      </c>
      <c r="J825" s="109">
        <v>26.7</v>
      </c>
    </row>
    <row r="826" spans="1:10" x14ac:dyDescent="0.25">
      <c r="A826" s="102">
        <v>825</v>
      </c>
      <c r="B826" s="117" t="s">
        <v>5006</v>
      </c>
      <c r="C826" s="104" t="s">
        <v>4939</v>
      </c>
      <c r="D826" s="104" t="s">
        <v>4940</v>
      </c>
      <c r="E826" s="106" t="s">
        <v>4223</v>
      </c>
      <c r="F826" s="107" t="s">
        <v>4224</v>
      </c>
      <c r="G826" s="106"/>
      <c r="H826" s="106"/>
      <c r="I826" s="102">
        <v>1</v>
      </c>
      <c r="J826" s="109">
        <v>8.85</v>
      </c>
    </row>
    <row r="827" spans="1:10" x14ac:dyDescent="0.25">
      <c r="A827" s="102">
        <v>826</v>
      </c>
      <c r="B827" s="117" t="s">
        <v>5006</v>
      </c>
      <c r="C827" s="104" t="s">
        <v>4939</v>
      </c>
      <c r="D827" s="104" t="s">
        <v>4940</v>
      </c>
      <c r="E827" s="106" t="s">
        <v>4303</v>
      </c>
      <c r="F827" s="107" t="s">
        <v>4304</v>
      </c>
      <c r="G827" s="106"/>
      <c r="H827" s="106"/>
      <c r="I827" s="102">
        <v>1</v>
      </c>
      <c r="J827" s="109">
        <v>13.35</v>
      </c>
    </row>
    <row r="828" spans="1:10" x14ac:dyDescent="0.25">
      <c r="A828" s="102">
        <v>827</v>
      </c>
      <c r="B828" s="117" t="s">
        <v>5006</v>
      </c>
      <c r="C828" s="104" t="s">
        <v>4939</v>
      </c>
      <c r="D828" s="104" t="s">
        <v>5011</v>
      </c>
      <c r="E828" s="106" t="s">
        <v>441</v>
      </c>
      <c r="F828" s="107" t="s">
        <v>442</v>
      </c>
      <c r="G828" s="106"/>
      <c r="H828" s="106"/>
      <c r="I828" s="102">
        <v>2</v>
      </c>
      <c r="J828" s="109">
        <v>7.68</v>
      </c>
    </row>
    <row r="829" spans="1:10" x14ac:dyDescent="0.25">
      <c r="A829" s="102">
        <v>828</v>
      </c>
      <c r="B829" s="117" t="s">
        <v>5006</v>
      </c>
      <c r="C829" s="104" t="s">
        <v>4939</v>
      </c>
      <c r="D829" s="104" t="s">
        <v>5011</v>
      </c>
      <c r="E829" s="106" t="s">
        <v>519</v>
      </c>
      <c r="F829" s="107" t="s">
        <v>520</v>
      </c>
      <c r="G829" s="106"/>
      <c r="H829" s="106"/>
      <c r="I829" s="102">
        <v>1</v>
      </c>
      <c r="J829" s="109">
        <v>9.9</v>
      </c>
    </row>
    <row r="830" spans="1:10" x14ac:dyDescent="0.25">
      <c r="A830" s="102">
        <v>829</v>
      </c>
      <c r="B830" s="117" t="s">
        <v>5006</v>
      </c>
      <c r="C830" s="104" t="s">
        <v>4939</v>
      </c>
      <c r="D830" s="104" t="s">
        <v>5011</v>
      </c>
      <c r="E830" s="106" t="s">
        <v>503</v>
      </c>
      <c r="F830" s="107" t="s">
        <v>504</v>
      </c>
      <c r="G830" s="106"/>
      <c r="H830" s="106"/>
      <c r="I830" s="102">
        <v>1</v>
      </c>
      <c r="J830" s="109">
        <v>9.9</v>
      </c>
    </row>
    <row r="831" spans="1:10" x14ac:dyDescent="0.25">
      <c r="A831" s="102">
        <v>830</v>
      </c>
      <c r="B831" s="117" t="s">
        <v>5006</v>
      </c>
      <c r="C831" s="104" t="s">
        <v>4939</v>
      </c>
      <c r="D831" s="104" t="s">
        <v>5011</v>
      </c>
      <c r="E831" s="106" t="s">
        <v>603</v>
      </c>
      <c r="F831" s="107" t="s">
        <v>604</v>
      </c>
      <c r="G831" s="106"/>
      <c r="H831" s="106"/>
      <c r="I831" s="102">
        <v>1</v>
      </c>
      <c r="J831" s="109">
        <v>31.08</v>
      </c>
    </row>
    <row r="832" spans="1:10" x14ac:dyDescent="0.25">
      <c r="A832" s="102">
        <v>831</v>
      </c>
      <c r="B832" s="117" t="s">
        <v>5006</v>
      </c>
      <c r="C832" s="104" t="s">
        <v>4939</v>
      </c>
      <c r="D832" s="104" t="s">
        <v>5011</v>
      </c>
      <c r="E832" s="106" t="s">
        <v>987</v>
      </c>
      <c r="F832" s="107" t="s">
        <v>988</v>
      </c>
      <c r="G832" s="106"/>
      <c r="H832" s="106"/>
      <c r="I832" s="102">
        <v>5</v>
      </c>
      <c r="J832" s="109">
        <v>24.950000000000003</v>
      </c>
    </row>
    <row r="833" spans="1:10" x14ac:dyDescent="0.25">
      <c r="A833" s="102">
        <v>832</v>
      </c>
      <c r="B833" s="117" t="s">
        <v>5006</v>
      </c>
      <c r="C833" s="104" t="s">
        <v>4939</v>
      </c>
      <c r="D833" s="104" t="s">
        <v>5011</v>
      </c>
      <c r="E833" s="106" t="s">
        <v>989</v>
      </c>
      <c r="F833" s="107" t="s">
        <v>990</v>
      </c>
      <c r="G833" s="106"/>
      <c r="H833" s="106"/>
      <c r="I833" s="102">
        <v>5</v>
      </c>
      <c r="J833" s="109">
        <v>13.75</v>
      </c>
    </row>
    <row r="834" spans="1:10" x14ac:dyDescent="0.25">
      <c r="A834" s="102">
        <v>833</v>
      </c>
      <c r="B834" s="117" t="s">
        <v>5006</v>
      </c>
      <c r="C834" s="104" t="s">
        <v>4939</v>
      </c>
      <c r="D834" s="104" t="s">
        <v>5011</v>
      </c>
      <c r="E834" s="106" t="s">
        <v>1142</v>
      </c>
      <c r="F834" s="107" t="s">
        <v>1143</v>
      </c>
      <c r="G834" s="106"/>
      <c r="H834" s="106"/>
      <c r="I834" s="102">
        <v>1</v>
      </c>
      <c r="J834" s="109">
        <v>8.9</v>
      </c>
    </row>
    <row r="835" spans="1:10" x14ac:dyDescent="0.25">
      <c r="A835" s="102">
        <v>834</v>
      </c>
      <c r="B835" s="117" t="s">
        <v>5006</v>
      </c>
      <c r="C835" s="104" t="s">
        <v>4939</v>
      </c>
      <c r="D835" s="104" t="s">
        <v>5011</v>
      </c>
      <c r="E835" s="106" t="s">
        <v>1216</v>
      </c>
      <c r="F835" s="107" t="s">
        <v>1217</v>
      </c>
      <c r="G835" s="106"/>
      <c r="H835" s="106"/>
      <c r="I835" s="102">
        <v>1</v>
      </c>
      <c r="J835" s="109">
        <v>7.9</v>
      </c>
    </row>
    <row r="836" spans="1:10" x14ac:dyDescent="0.25">
      <c r="A836" s="102">
        <v>835</v>
      </c>
      <c r="B836" s="117" t="s">
        <v>5006</v>
      </c>
      <c r="C836" s="104" t="s">
        <v>4939</v>
      </c>
      <c r="D836" s="104" t="s">
        <v>5011</v>
      </c>
      <c r="E836" s="106" t="s">
        <v>1190</v>
      </c>
      <c r="F836" s="107" t="s">
        <v>1191</v>
      </c>
      <c r="G836" s="106"/>
      <c r="H836" s="106"/>
      <c r="I836" s="102">
        <v>1</v>
      </c>
      <c r="J836" s="109">
        <v>7.4</v>
      </c>
    </row>
    <row r="837" spans="1:10" x14ac:dyDescent="0.25">
      <c r="A837" s="102">
        <v>836</v>
      </c>
      <c r="B837" s="117" t="s">
        <v>5006</v>
      </c>
      <c r="C837" s="104" t="s">
        <v>4939</v>
      </c>
      <c r="D837" s="104" t="s">
        <v>5011</v>
      </c>
      <c r="E837" s="106" t="s">
        <v>1268</v>
      </c>
      <c r="F837" s="107" t="s">
        <v>1269</v>
      </c>
      <c r="G837" s="106"/>
      <c r="H837" s="106"/>
      <c r="I837" s="102">
        <v>1</v>
      </c>
      <c r="J837" s="109">
        <v>7.9</v>
      </c>
    </row>
    <row r="838" spans="1:10" x14ac:dyDescent="0.25">
      <c r="A838" s="102">
        <v>837</v>
      </c>
      <c r="B838" s="117" t="s">
        <v>5006</v>
      </c>
      <c r="C838" s="104" t="s">
        <v>4939</v>
      </c>
      <c r="D838" s="104" t="s">
        <v>5011</v>
      </c>
      <c r="E838" s="106" t="s">
        <v>1272</v>
      </c>
      <c r="F838" s="107" t="s">
        <v>1273</v>
      </c>
      <c r="G838" s="106"/>
      <c r="H838" s="106"/>
      <c r="I838" s="102">
        <v>1</v>
      </c>
      <c r="J838" s="109">
        <v>12.75</v>
      </c>
    </row>
    <row r="839" spans="1:10" x14ac:dyDescent="0.25">
      <c r="A839" s="102">
        <v>838</v>
      </c>
      <c r="B839" s="117" t="s">
        <v>5006</v>
      </c>
      <c r="C839" s="104" t="s">
        <v>4939</v>
      </c>
      <c r="D839" s="104" t="s">
        <v>5011</v>
      </c>
      <c r="E839" s="106" t="s">
        <v>2205</v>
      </c>
      <c r="F839" s="107" t="s">
        <v>2206</v>
      </c>
      <c r="G839" s="106"/>
      <c r="H839" s="106"/>
      <c r="I839" s="102">
        <v>1</v>
      </c>
      <c r="J839" s="109">
        <v>14.28</v>
      </c>
    </row>
    <row r="840" spans="1:10" x14ac:dyDescent="0.25">
      <c r="A840" s="102">
        <v>839</v>
      </c>
      <c r="B840" s="117" t="s">
        <v>5006</v>
      </c>
      <c r="C840" s="104" t="s">
        <v>4939</v>
      </c>
      <c r="D840" s="104" t="s">
        <v>5011</v>
      </c>
      <c r="E840" s="106" t="s">
        <v>2473</v>
      </c>
      <c r="F840" s="107" t="s">
        <v>2474</v>
      </c>
      <c r="G840" s="106"/>
      <c r="H840" s="106"/>
      <c r="I840" s="102">
        <v>1</v>
      </c>
      <c r="J840" s="109">
        <v>5.9399999999999995</v>
      </c>
    </row>
    <row r="841" spans="1:10" x14ac:dyDescent="0.25">
      <c r="A841" s="102">
        <v>840</v>
      </c>
      <c r="B841" s="117" t="s">
        <v>5006</v>
      </c>
      <c r="C841" s="104" t="s">
        <v>4939</v>
      </c>
      <c r="D841" s="104" t="s">
        <v>5011</v>
      </c>
      <c r="E841" s="106" t="s">
        <v>2583</v>
      </c>
      <c r="F841" s="107" t="s">
        <v>2584</v>
      </c>
      <c r="G841" s="106"/>
      <c r="H841" s="106"/>
      <c r="I841" s="102">
        <v>1</v>
      </c>
      <c r="J841" s="109">
        <v>10.9</v>
      </c>
    </row>
    <row r="842" spans="1:10" x14ac:dyDescent="0.25">
      <c r="A842" s="102">
        <v>841</v>
      </c>
      <c r="B842" s="117" t="s">
        <v>5006</v>
      </c>
      <c r="C842" s="104" t="s">
        <v>4939</v>
      </c>
      <c r="D842" s="104" t="s">
        <v>5011</v>
      </c>
      <c r="E842" s="106" t="s">
        <v>3543</v>
      </c>
      <c r="F842" s="107" t="s">
        <v>3544</v>
      </c>
      <c r="G842" s="106"/>
      <c r="H842" s="106"/>
      <c r="I842" s="102">
        <v>20</v>
      </c>
      <c r="J842" s="109">
        <v>29</v>
      </c>
    </row>
    <row r="843" spans="1:10" x14ac:dyDescent="0.25">
      <c r="A843" s="102">
        <v>842</v>
      </c>
      <c r="B843" s="117" t="s">
        <v>5006</v>
      </c>
      <c r="C843" s="104" t="s">
        <v>4939</v>
      </c>
      <c r="D843" s="104" t="s">
        <v>5011</v>
      </c>
      <c r="E843" s="106" t="s">
        <v>3903</v>
      </c>
      <c r="F843" s="107" t="s">
        <v>3904</v>
      </c>
      <c r="G843" s="106"/>
      <c r="H843" s="106"/>
      <c r="I843" s="102">
        <v>1</v>
      </c>
      <c r="J843" s="109">
        <v>9.75</v>
      </c>
    </row>
    <row r="844" spans="1:10" x14ac:dyDescent="0.25">
      <c r="A844" s="102">
        <v>843</v>
      </c>
      <c r="B844" s="117" t="s">
        <v>5006</v>
      </c>
      <c r="C844" s="104" t="s">
        <v>4939</v>
      </c>
      <c r="D844" s="104" t="s">
        <v>5011</v>
      </c>
      <c r="E844" s="106" t="s">
        <v>3927</v>
      </c>
      <c r="F844" s="107" t="s">
        <v>3928</v>
      </c>
      <c r="G844" s="106"/>
      <c r="H844" s="106"/>
      <c r="I844" s="102">
        <v>1</v>
      </c>
      <c r="J844" s="109">
        <v>17.8</v>
      </c>
    </row>
    <row r="845" spans="1:10" x14ac:dyDescent="0.25">
      <c r="A845" s="102">
        <v>844</v>
      </c>
      <c r="B845" s="117" t="s">
        <v>5006</v>
      </c>
      <c r="C845" s="104" t="s">
        <v>4939</v>
      </c>
      <c r="D845" s="104" t="s">
        <v>5011</v>
      </c>
      <c r="E845" s="106" t="s">
        <v>3959</v>
      </c>
      <c r="F845" s="107" t="s">
        <v>3960</v>
      </c>
      <c r="G845" s="106"/>
      <c r="H845" s="106"/>
      <c r="I845" s="102">
        <v>1</v>
      </c>
      <c r="J845" s="109">
        <v>6.75</v>
      </c>
    </row>
    <row r="846" spans="1:10" x14ac:dyDescent="0.25">
      <c r="A846" s="102">
        <v>845</v>
      </c>
      <c r="B846" s="117" t="s">
        <v>5006</v>
      </c>
      <c r="C846" s="104" t="s">
        <v>4939</v>
      </c>
      <c r="D846" s="104" t="s">
        <v>5011</v>
      </c>
      <c r="E846" s="106" t="s">
        <v>3969</v>
      </c>
      <c r="F846" s="107" t="s">
        <v>3970</v>
      </c>
      <c r="G846" s="106"/>
      <c r="H846" s="106"/>
      <c r="I846" s="102">
        <v>1</v>
      </c>
      <c r="J846" s="109">
        <v>17.899999999999999</v>
      </c>
    </row>
    <row r="847" spans="1:10" x14ac:dyDescent="0.25">
      <c r="A847" s="102">
        <v>846</v>
      </c>
      <c r="B847" s="117" t="s">
        <v>5006</v>
      </c>
      <c r="C847" s="104" t="s">
        <v>4939</v>
      </c>
      <c r="D847" s="104" t="s">
        <v>5011</v>
      </c>
      <c r="E847" s="106" t="s">
        <v>3551</v>
      </c>
      <c r="F847" s="107" t="s">
        <v>3552</v>
      </c>
      <c r="G847" s="106"/>
      <c r="H847" s="106"/>
      <c r="I847" s="102">
        <v>1</v>
      </c>
      <c r="J847" s="109">
        <v>8.6</v>
      </c>
    </row>
    <row r="848" spans="1:10" x14ac:dyDescent="0.25">
      <c r="A848" s="102">
        <v>847</v>
      </c>
      <c r="B848" s="117" t="s">
        <v>5006</v>
      </c>
      <c r="C848" s="104" t="s">
        <v>4939</v>
      </c>
      <c r="D848" s="104" t="s">
        <v>5011</v>
      </c>
      <c r="E848" s="106" t="s">
        <v>3591</v>
      </c>
      <c r="F848" s="107" t="s">
        <v>3592</v>
      </c>
      <c r="G848" s="106"/>
      <c r="H848" s="106"/>
      <c r="I848" s="102">
        <v>1</v>
      </c>
      <c r="J848" s="109">
        <v>11.799999999999999</v>
      </c>
    </row>
    <row r="849" spans="1:10" x14ac:dyDescent="0.25">
      <c r="A849" s="102">
        <v>848</v>
      </c>
      <c r="B849" s="117" t="s">
        <v>5006</v>
      </c>
      <c r="C849" s="104" t="s">
        <v>4939</v>
      </c>
      <c r="D849" s="104" t="s">
        <v>5011</v>
      </c>
      <c r="E849" s="106" t="s">
        <v>3745</v>
      </c>
      <c r="F849" s="107" t="s">
        <v>3746</v>
      </c>
      <c r="G849" s="106"/>
      <c r="H849" s="106"/>
      <c r="I849" s="102">
        <v>1</v>
      </c>
      <c r="J849" s="109">
        <v>9.8000000000000007</v>
      </c>
    </row>
    <row r="850" spans="1:10" x14ac:dyDescent="0.25">
      <c r="A850" s="102">
        <v>849</v>
      </c>
      <c r="B850" s="117" t="s">
        <v>5006</v>
      </c>
      <c r="C850" s="104" t="s">
        <v>4939</v>
      </c>
      <c r="D850" s="104" t="s">
        <v>5011</v>
      </c>
      <c r="E850" s="106" t="s">
        <v>3757</v>
      </c>
      <c r="F850" s="107" t="s">
        <v>3758</v>
      </c>
      <c r="G850" s="106"/>
      <c r="H850" s="106"/>
      <c r="I850" s="102">
        <v>1</v>
      </c>
      <c r="J850" s="109">
        <v>17.940000000000001</v>
      </c>
    </row>
    <row r="851" spans="1:10" x14ac:dyDescent="0.25">
      <c r="A851" s="102">
        <v>850</v>
      </c>
      <c r="B851" s="117" t="s">
        <v>5006</v>
      </c>
      <c r="C851" s="104" t="s">
        <v>4939</v>
      </c>
      <c r="D851" s="104" t="s">
        <v>5011</v>
      </c>
      <c r="E851" s="106" t="s">
        <v>4235</v>
      </c>
      <c r="F851" s="107" t="s">
        <v>4236</v>
      </c>
      <c r="G851" s="106"/>
      <c r="H851" s="106"/>
      <c r="I851" s="102">
        <v>1</v>
      </c>
      <c r="J851" s="109">
        <v>13.35</v>
      </c>
    </row>
    <row r="852" spans="1:10" x14ac:dyDescent="0.25">
      <c r="A852" s="102">
        <v>851</v>
      </c>
      <c r="B852" s="117" t="s">
        <v>5006</v>
      </c>
      <c r="C852" s="104" t="s">
        <v>4939</v>
      </c>
      <c r="D852" s="104" t="s">
        <v>5011</v>
      </c>
      <c r="E852" s="106" t="s">
        <v>4345</v>
      </c>
      <c r="F852" s="107" t="s">
        <v>4827</v>
      </c>
      <c r="G852" s="106"/>
      <c r="H852" s="106"/>
      <c r="I852" s="102">
        <v>1</v>
      </c>
      <c r="J852" s="109">
        <v>17.899999999999999</v>
      </c>
    </row>
    <row r="853" spans="1:10" x14ac:dyDescent="0.25">
      <c r="A853" s="102">
        <v>852</v>
      </c>
      <c r="B853" s="117" t="s">
        <v>5006</v>
      </c>
      <c r="C853" s="104" t="s">
        <v>4939</v>
      </c>
      <c r="D853" s="104" t="s">
        <v>5011</v>
      </c>
      <c r="E853" s="106" t="s">
        <v>4469</v>
      </c>
      <c r="F853" s="107" t="s">
        <v>4470</v>
      </c>
      <c r="G853" s="106"/>
      <c r="H853" s="106"/>
      <c r="I853" s="102">
        <v>1</v>
      </c>
      <c r="J853" s="109">
        <v>17.440000000000001</v>
      </c>
    </row>
    <row r="854" spans="1:10" x14ac:dyDescent="0.25">
      <c r="A854" s="102">
        <v>853</v>
      </c>
      <c r="B854" s="117" t="s">
        <v>5006</v>
      </c>
      <c r="C854" s="104" t="s">
        <v>4939</v>
      </c>
      <c r="D854" s="104" t="s">
        <v>5011</v>
      </c>
      <c r="E854" s="106" t="s">
        <v>4303</v>
      </c>
      <c r="F854" s="107" t="s">
        <v>4304</v>
      </c>
      <c r="G854" s="106"/>
      <c r="H854" s="106"/>
      <c r="I854" s="102">
        <v>2</v>
      </c>
      <c r="J854" s="109">
        <v>26.7</v>
      </c>
    </row>
    <row r="855" spans="1:10" x14ac:dyDescent="0.25">
      <c r="A855" s="102">
        <v>854</v>
      </c>
      <c r="B855" s="117" t="s">
        <v>5006</v>
      </c>
      <c r="C855" s="104" t="s">
        <v>4939</v>
      </c>
      <c r="D855" s="104" t="s">
        <v>5012</v>
      </c>
      <c r="E855" s="106" t="s">
        <v>329</v>
      </c>
      <c r="F855" s="107" t="s">
        <v>330</v>
      </c>
      <c r="G855" s="106"/>
      <c r="H855" s="106"/>
      <c r="I855" s="102">
        <v>1</v>
      </c>
      <c r="J855" s="109">
        <v>23</v>
      </c>
    </row>
    <row r="856" spans="1:10" x14ac:dyDescent="0.25">
      <c r="A856" s="102">
        <v>855</v>
      </c>
      <c r="B856" s="117" t="s">
        <v>5006</v>
      </c>
      <c r="C856" s="104" t="s">
        <v>4939</v>
      </c>
      <c r="D856" s="104" t="s">
        <v>5012</v>
      </c>
      <c r="E856" s="106" t="s">
        <v>569</v>
      </c>
      <c r="F856" s="107" t="s">
        <v>570</v>
      </c>
      <c r="G856" s="106"/>
      <c r="H856" s="106"/>
      <c r="I856" s="102">
        <v>2</v>
      </c>
      <c r="J856" s="109">
        <v>11.879999999999999</v>
      </c>
    </row>
    <row r="857" spans="1:10" x14ac:dyDescent="0.25">
      <c r="A857" s="102">
        <v>856</v>
      </c>
      <c r="B857" s="117" t="s">
        <v>5006</v>
      </c>
      <c r="C857" s="104" t="s">
        <v>4939</v>
      </c>
      <c r="D857" s="104" t="s">
        <v>5012</v>
      </c>
      <c r="E857" s="106" t="s">
        <v>609</v>
      </c>
      <c r="F857" s="107" t="s">
        <v>610</v>
      </c>
      <c r="G857" s="106"/>
      <c r="H857" s="106"/>
      <c r="I857" s="102">
        <v>2</v>
      </c>
      <c r="J857" s="109">
        <v>11.879999999999999</v>
      </c>
    </row>
    <row r="858" spans="1:10" x14ac:dyDescent="0.25">
      <c r="A858" s="102">
        <v>857</v>
      </c>
      <c r="B858" s="117" t="s">
        <v>5006</v>
      </c>
      <c r="C858" s="104" t="s">
        <v>4939</v>
      </c>
      <c r="D858" s="104" t="s">
        <v>5012</v>
      </c>
      <c r="E858" s="106" t="s">
        <v>1038</v>
      </c>
      <c r="F858" s="107" t="s">
        <v>1039</v>
      </c>
      <c r="G858" s="106"/>
      <c r="H858" s="106"/>
      <c r="I858" s="102">
        <v>1</v>
      </c>
      <c r="J858" s="109">
        <v>37.799999999999997</v>
      </c>
    </row>
    <row r="859" spans="1:10" x14ac:dyDescent="0.25">
      <c r="A859" s="102">
        <v>858</v>
      </c>
      <c r="B859" s="117" t="s">
        <v>5006</v>
      </c>
      <c r="C859" s="104" t="s">
        <v>4939</v>
      </c>
      <c r="D859" s="104" t="s">
        <v>5012</v>
      </c>
      <c r="E859" s="106" t="s">
        <v>995</v>
      </c>
      <c r="F859" s="107" t="s">
        <v>996</v>
      </c>
      <c r="G859" s="106"/>
      <c r="H859" s="106"/>
      <c r="I859" s="102">
        <v>10</v>
      </c>
      <c r="J859" s="109">
        <v>102</v>
      </c>
    </row>
    <row r="860" spans="1:10" x14ac:dyDescent="0.25">
      <c r="A860" s="102">
        <v>859</v>
      </c>
      <c r="B860" s="117" t="s">
        <v>5006</v>
      </c>
      <c r="C860" s="104" t="s">
        <v>4939</v>
      </c>
      <c r="D860" s="104" t="s">
        <v>5012</v>
      </c>
      <c r="E860" s="106" t="s">
        <v>207</v>
      </c>
      <c r="F860" s="107" t="s">
        <v>208</v>
      </c>
      <c r="G860" s="106"/>
      <c r="H860" s="106"/>
      <c r="I860" s="102">
        <v>2</v>
      </c>
      <c r="J860" s="109">
        <v>36</v>
      </c>
    </row>
    <row r="861" spans="1:10" x14ac:dyDescent="0.25">
      <c r="A861" s="102">
        <v>860</v>
      </c>
      <c r="B861" s="117" t="s">
        <v>5006</v>
      </c>
      <c r="C861" s="104" t="s">
        <v>4939</v>
      </c>
      <c r="D861" s="104" t="s">
        <v>5012</v>
      </c>
      <c r="E861" s="106" t="s">
        <v>1292</v>
      </c>
      <c r="F861" s="107" t="s">
        <v>1293</v>
      </c>
      <c r="G861" s="106"/>
      <c r="H861" s="106"/>
      <c r="I861" s="102" t="s">
        <v>4957</v>
      </c>
      <c r="J861" s="109">
        <v>15.9</v>
      </c>
    </row>
    <row r="862" spans="1:10" x14ac:dyDescent="0.25">
      <c r="A862" s="102">
        <v>861</v>
      </c>
      <c r="B862" s="117" t="s">
        <v>5006</v>
      </c>
      <c r="C862" s="104" t="s">
        <v>4939</v>
      </c>
      <c r="D862" s="104" t="s">
        <v>5012</v>
      </c>
      <c r="E862" s="106" t="s">
        <v>1294</v>
      </c>
      <c r="F862" s="107" t="s">
        <v>1295</v>
      </c>
      <c r="G862" s="106"/>
      <c r="H862" s="106"/>
      <c r="I862" s="102" t="s">
        <v>4957</v>
      </c>
      <c r="J862" s="109">
        <v>11.25</v>
      </c>
    </row>
    <row r="863" spans="1:10" x14ac:dyDescent="0.25">
      <c r="A863" s="102">
        <v>862</v>
      </c>
      <c r="B863" s="117" t="s">
        <v>5006</v>
      </c>
      <c r="C863" s="104" t="s">
        <v>4939</v>
      </c>
      <c r="D863" s="104" t="s">
        <v>5012</v>
      </c>
      <c r="E863" s="106" t="s">
        <v>2391</v>
      </c>
      <c r="F863" s="107" t="s">
        <v>2392</v>
      </c>
      <c r="G863" s="106"/>
      <c r="H863" s="106"/>
      <c r="I863" s="102">
        <v>1</v>
      </c>
      <c r="J863" s="109">
        <v>10.199999999999999</v>
      </c>
    </row>
    <row r="864" spans="1:10" x14ac:dyDescent="0.25">
      <c r="A864" s="102">
        <v>863</v>
      </c>
      <c r="B864" s="117" t="s">
        <v>5006</v>
      </c>
      <c r="C864" s="104" t="s">
        <v>4939</v>
      </c>
      <c r="D864" s="104" t="s">
        <v>5012</v>
      </c>
      <c r="E864" s="106" t="s">
        <v>2503</v>
      </c>
      <c r="F864" s="107" t="s">
        <v>2504</v>
      </c>
      <c r="G864" s="106"/>
      <c r="H864" s="106"/>
      <c r="I864" s="102">
        <v>2</v>
      </c>
      <c r="J864" s="109">
        <v>11.879999999999999</v>
      </c>
    </row>
    <row r="865" spans="1:10" x14ac:dyDescent="0.25">
      <c r="A865" s="102">
        <v>864</v>
      </c>
      <c r="B865" s="117" t="s">
        <v>5006</v>
      </c>
      <c r="C865" s="104" t="s">
        <v>4939</v>
      </c>
      <c r="D865" s="104" t="s">
        <v>5012</v>
      </c>
      <c r="E865" s="106" t="s">
        <v>2547</v>
      </c>
      <c r="F865" s="107" t="s">
        <v>2548</v>
      </c>
      <c r="G865" s="106"/>
      <c r="H865" s="106"/>
      <c r="I865" s="102">
        <v>1</v>
      </c>
      <c r="J865" s="109">
        <v>5.9399999999999995</v>
      </c>
    </row>
    <row r="866" spans="1:10" x14ac:dyDescent="0.25">
      <c r="A866" s="102">
        <v>865</v>
      </c>
      <c r="B866" s="117" t="s">
        <v>5006</v>
      </c>
      <c r="C866" s="104" t="s">
        <v>4939</v>
      </c>
      <c r="D866" s="104" t="s">
        <v>5012</v>
      </c>
      <c r="E866" s="106" t="s">
        <v>2513</v>
      </c>
      <c r="F866" s="107" t="s">
        <v>2514</v>
      </c>
      <c r="G866" s="106"/>
      <c r="H866" s="106"/>
      <c r="I866" s="102">
        <v>1</v>
      </c>
      <c r="J866" s="109">
        <v>6.8999999999999995</v>
      </c>
    </row>
    <row r="867" spans="1:10" x14ac:dyDescent="0.25">
      <c r="A867" s="102">
        <v>866</v>
      </c>
      <c r="B867" s="117" t="s">
        <v>5006</v>
      </c>
      <c r="C867" s="104" t="s">
        <v>4939</v>
      </c>
      <c r="D867" s="104" t="s">
        <v>5012</v>
      </c>
      <c r="E867" s="106" t="s">
        <v>2527</v>
      </c>
      <c r="F867" s="107" t="s">
        <v>2528</v>
      </c>
      <c r="G867" s="106"/>
      <c r="H867" s="106"/>
      <c r="I867" s="102">
        <v>1</v>
      </c>
      <c r="J867" s="109">
        <v>6.8999999999999995</v>
      </c>
    </row>
    <row r="868" spans="1:10" x14ac:dyDescent="0.25">
      <c r="A868" s="102">
        <v>867</v>
      </c>
      <c r="B868" s="117" t="s">
        <v>5006</v>
      </c>
      <c r="C868" s="104" t="s">
        <v>4939</v>
      </c>
      <c r="D868" s="104" t="s">
        <v>5012</v>
      </c>
      <c r="E868" s="106" t="s">
        <v>2549</v>
      </c>
      <c r="F868" s="107" t="s">
        <v>2550</v>
      </c>
      <c r="G868" s="106"/>
      <c r="H868" s="106"/>
      <c r="I868" s="102">
        <v>2</v>
      </c>
      <c r="J868" s="109">
        <v>11.879999999999999</v>
      </c>
    </row>
    <row r="869" spans="1:10" x14ac:dyDescent="0.25">
      <c r="A869" s="102">
        <v>868</v>
      </c>
      <c r="B869" s="117" t="s">
        <v>5006</v>
      </c>
      <c r="C869" s="104" t="s">
        <v>4939</v>
      </c>
      <c r="D869" s="104" t="s">
        <v>5012</v>
      </c>
      <c r="E869" s="106" t="s">
        <v>2551</v>
      </c>
      <c r="F869" s="107" t="s">
        <v>2552</v>
      </c>
      <c r="G869" s="106"/>
      <c r="H869" s="106"/>
      <c r="I869" s="102">
        <v>1</v>
      </c>
      <c r="J869" s="109">
        <v>5.9399999999999995</v>
      </c>
    </row>
    <row r="870" spans="1:10" x14ac:dyDescent="0.25">
      <c r="A870" s="102">
        <v>869</v>
      </c>
      <c r="B870" s="117" t="s">
        <v>5006</v>
      </c>
      <c r="C870" s="104" t="s">
        <v>4939</v>
      </c>
      <c r="D870" s="104" t="s">
        <v>5012</v>
      </c>
      <c r="E870" s="106" t="s">
        <v>2555</v>
      </c>
      <c r="F870" s="107" t="s">
        <v>2556</v>
      </c>
      <c r="G870" s="106"/>
      <c r="H870" s="106"/>
      <c r="I870" s="102">
        <v>2</v>
      </c>
      <c r="J870" s="109">
        <v>11.879999999999999</v>
      </c>
    </row>
    <row r="871" spans="1:10" x14ac:dyDescent="0.25">
      <c r="A871" s="102">
        <v>870</v>
      </c>
      <c r="B871" s="117" t="s">
        <v>5006</v>
      </c>
      <c r="C871" s="104" t="s">
        <v>4939</v>
      </c>
      <c r="D871" s="104" t="s">
        <v>5012</v>
      </c>
      <c r="E871" s="106" t="s">
        <v>2845</v>
      </c>
      <c r="F871" s="107" t="s">
        <v>2846</v>
      </c>
      <c r="G871" s="106"/>
      <c r="H871" s="106"/>
      <c r="I871" s="102">
        <v>5</v>
      </c>
      <c r="J871" s="109">
        <v>149.80000000000001</v>
      </c>
    </row>
    <row r="872" spans="1:10" x14ac:dyDescent="0.25">
      <c r="A872" s="102">
        <v>871</v>
      </c>
      <c r="B872" s="117" t="s">
        <v>5006</v>
      </c>
      <c r="C872" s="104" t="s">
        <v>4939</v>
      </c>
      <c r="D872" s="104" t="s">
        <v>5012</v>
      </c>
      <c r="E872" s="106" t="s">
        <v>67</v>
      </c>
      <c r="F872" s="107" t="s">
        <v>68</v>
      </c>
      <c r="G872" s="106"/>
      <c r="H872" s="106"/>
      <c r="I872" s="102">
        <v>1</v>
      </c>
      <c r="J872" s="109">
        <v>15.48</v>
      </c>
    </row>
    <row r="873" spans="1:10" x14ac:dyDescent="0.25">
      <c r="A873" s="102">
        <v>872</v>
      </c>
      <c r="B873" s="117" t="s">
        <v>5006</v>
      </c>
      <c r="C873" s="104" t="s">
        <v>4939</v>
      </c>
      <c r="D873" s="104" t="s">
        <v>5012</v>
      </c>
      <c r="E873" s="106" t="s">
        <v>3543</v>
      </c>
      <c r="F873" s="107" t="s">
        <v>3544</v>
      </c>
      <c r="G873" s="106"/>
      <c r="H873" s="106"/>
      <c r="I873" s="102">
        <v>30</v>
      </c>
      <c r="J873" s="109">
        <v>43.5</v>
      </c>
    </row>
    <row r="874" spans="1:10" x14ac:dyDescent="0.25">
      <c r="A874" s="102">
        <v>873</v>
      </c>
      <c r="B874" s="117" t="s">
        <v>5006</v>
      </c>
      <c r="C874" s="104" t="s">
        <v>4939</v>
      </c>
      <c r="D874" s="104" t="s">
        <v>5012</v>
      </c>
      <c r="E874" s="106" t="s">
        <v>3969</v>
      </c>
      <c r="F874" s="107" t="s">
        <v>3970</v>
      </c>
      <c r="G874" s="106"/>
      <c r="H874" s="106"/>
      <c r="I874" s="102">
        <v>1</v>
      </c>
      <c r="J874" s="109">
        <v>17.899999999999999</v>
      </c>
    </row>
    <row r="875" spans="1:10" x14ac:dyDescent="0.25">
      <c r="A875" s="102">
        <v>874</v>
      </c>
      <c r="B875" s="117" t="s">
        <v>5006</v>
      </c>
      <c r="C875" s="104" t="s">
        <v>4939</v>
      </c>
      <c r="D875" s="104" t="s">
        <v>5012</v>
      </c>
      <c r="E875" s="106" t="s">
        <v>4009</v>
      </c>
      <c r="F875" s="107" t="s">
        <v>4010</v>
      </c>
      <c r="G875" s="106"/>
      <c r="H875" s="106"/>
      <c r="I875" s="102">
        <v>1</v>
      </c>
      <c r="J875" s="109">
        <v>11.799999999999999</v>
      </c>
    </row>
    <row r="876" spans="1:10" x14ac:dyDescent="0.25">
      <c r="A876" s="102">
        <v>875</v>
      </c>
      <c r="B876" s="117" t="s">
        <v>5006</v>
      </c>
      <c r="C876" s="104" t="s">
        <v>4939</v>
      </c>
      <c r="D876" s="104" t="s">
        <v>5012</v>
      </c>
      <c r="E876" s="106" t="s">
        <v>3677</v>
      </c>
      <c r="F876" s="107" t="s">
        <v>3678</v>
      </c>
      <c r="G876" s="106"/>
      <c r="H876" s="106"/>
      <c r="I876" s="102">
        <v>1</v>
      </c>
      <c r="J876" s="109">
        <v>9.8000000000000007</v>
      </c>
    </row>
    <row r="877" spans="1:10" x14ac:dyDescent="0.25">
      <c r="A877" s="102">
        <v>876</v>
      </c>
      <c r="B877" s="117" t="s">
        <v>5006</v>
      </c>
      <c r="C877" s="104" t="s">
        <v>4939</v>
      </c>
      <c r="D877" s="104" t="s">
        <v>5012</v>
      </c>
      <c r="E877" s="106" t="s">
        <v>3727</v>
      </c>
      <c r="F877" s="107" t="s">
        <v>3728</v>
      </c>
      <c r="G877" s="106"/>
      <c r="H877" s="106"/>
      <c r="I877" s="102">
        <v>1</v>
      </c>
      <c r="J877" s="109">
        <v>14.9</v>
      </c>
    </row>
    <row r="878" spans="1:10" x14ac:dyDescent="0.25">
      <c r="A878" s="102">
        <v>877</v>
      </c>
      <c r="B878" s="117" t="s">
        <v>5006</v>
      </c>
      <c r="C878" s="104" t="s">
        <v>4939</v>
      </c>
      <c r="D878" s="104" t="s">
        <v>5012</v>
      </c>
      <c r="E878" s="106" t="s">
        <v>3729</v>
      </c>
      <c r="F878" s="107" t="s">
        <v>3730</v>
      </c>
      <c r="G878" s="106"/>
      <c r="H878" s="106"/>
      <c r="I878" s="102">
        <v>1</v>
      </c>
      <c r="J878" s="109">
        <v>11</v>
      </c>
    </row>
    <row r="879" spans="1:10" x14ac:dyDescent="0.25">
      <c r="A879" s="102">
        <v>878</v>
      </c>
      <c r="B879" s="117" t="s">
        <v>5006</v>
      </c>
      <c r="C879" s="104" t="s">
        <v>4939</v>
      </c>
      <c r="D879" s="104" t="s">
        <v>5012</v>
      </c>
      <c r="E879" s="106" t="s">
        <v>3731</v>
      </c>
      <c r="F879" s="107" t="s">
        <v>3732</v>
      </c>
      <c r="G879" s="106"/>
      <c r="H879" s="106"/>
      <c r="I879" s="102">
        <v>1</v>
      </c>
      <c r="J879" s="109">
        <v>11.34</v>
      </c>
    </row>
    <row r="880" spans="1:10" x14ac:dyDescent="0.25">
      <c r="A880" s="102">
        <v>879</v>
      </c>
      <c r="B880" s="117" t="s">
        <v>5006</v>
      </c>
      <c r="C880" s="104" t="s">
        <v>4939</v>
      </c>
      <c r="D880" s="104" t="s">
        <v>5012</v>
      </c>
      <c r="E880" s="106" t="s">
        <v>3745</v>
      </c>
      <c r="F880" s="107" t="s">
        <v>3746</v>
      </c>
      <c r="G880" s="106"/>
      <c r="H880" s="106"/>
      <c r="I880" s="102">
        <v>1</v>
      </c>
      <c r="J880" s="109">
        <v>9.8000000000000007</v>
      </c>
    </row>
    <row r="881" spans="1:10" x14ac:dyDescent="0.25">
      <c r="A881" s="102">
        <v>880</v>
      </c>
      <c r="B881" s="117" t="s">
        <v>5006</v>
      </c>
      <c r="C881" s="104" t="s">
        <v>4939</v>
      </c>
      <c r="D881" s="104" t="s">
        <v>5012</v>
      </c>
      <c r="E881" s="106" t="s">
        <v>4569</v>
      </c>
      <c r="F881" s="107" t="s">
        <v>4813</v>
      </c>
      <c r="G881" s="106"/>
      <c r="H881" s="106"/>
      <c r="I881" s="102">
        <v>1</v>
      </c>
      <c r="J881" s="109">
        <v>55.35</v>
      </c>
    </row>
    <row r="882" spans="1:10" x14ac:dyDescent="0.25">
      <c r="A882" s="102">
        <v>881</v>
      </c>
      <c r="B882" s="117" t="s">
        <v>5006</v>
      </c>
      <c r="C882" s="104" t="s">
        <v>4939</v>
      </c>
      <c r="D882" s="104" t="s">
        <v>5012</v>
      </c>
      <c r="E882" s="106" t="s">
        <v>4345</v>
      </c>
      <c r="F882" s="107" t="s">
        <v>4827</v>
      </c>
      <c r="G882" s="106"/>
      <c r="H882" s="106"/>
      <c r="I882" s="102">
        <v>1</v>
      </c>
      <c r="J882" s="109">
        <v>17.899999999999999</v>
      </c>
    </row>
    <row r="883" spans="1:10" x14ac:dyDescent="0.25">
      <c r="A883" s="102">
        <v>882</v>
      </c>
      <c r="B883" s="117" t="s">
        <v>5006</v>
      </c>
      <c r="C883" s="104" t="s">
        <v>4939</v>
      </c>
      <c r="D883" s="104" t="s">
        <v>5012</v>
      </c>
      <c r="E883" s="106" t="s">
        <v>4587</v>
      </c>
      <c r="F883" s="107" t="s">
        <v>4833</v>
      </c>
      <c r="G883" s="106"/>
      <c r="H883" s="106"/>
      <c r="I883" s="102">
        <v>1</v>
      </c>
      <c r="J883" s="109">
        <v>15.92</v>
      </c>
    </row>
    <row r="884" spans="1:10" x14ac:dyDescent="0.25">
      <c r="A884" s="102">
        <v>883</v>
      </c>
      <c r="B884" s="117" t="s">
        <v>5006</v>
      </c>
      <c r="C884" s="104" t="s">
        <v>4939</v>
      </c>
      <c r="D884" s="104" t="s">
        <v>5012</v>
      </c>
      <c r="E884" s="106" t="s">
        <v>4247</v>
      </c>
      <c r="F884" s="107" t="s">
        <v>4248</v>
      </c>
      <c r="G884" s="106"/>
      <c r="H884" s="106"/>
      <c r="I884" s="102">
        <v>1</v>
      </c>
      <c r="J884" s="109">
        <v>21.52</v>
      </c>
    </row>
    <row r="885" spans="1:10" x14ac:dyDescent="0.25">
      <c r="A885" s="102">
        <v>884</v>
      </c>
      <c r="B885" s="117" t="s">
        <v>5006</v>
      </c>
      <c r="C885" s="104" t="s">
        <v>4939</v>
      </c>
      <c r="D885" s="104" t="s">
        <v>5012</v>
      </c>
      <c r="E885" s="106" t="s">
        <v>4313</v>
      </c>
      <c r="F885" s="107" t="s">
        <v>4314</v>
      </c>
      <c r="G885" s="106"/>
      <c r="H885" s="106"/>
      <c r="I885" s="102">
        <v>1</v>
      </c>
      <c r="J885" s="109">
        <v>8.85</v>
      </c>
    </row>
    <row r="886" spans="1:10" x14ac:dyDescent="0.25">
      <c r="A886" s="102">
        <v>885</v>
      </c>
      <c r="B886" s="117" t="s">
        <v>5006</v>
      </c>
      <c r="C886" s="104" t="s">
        <v>4939</v>
      </c>
      <c r="D886" s="104" t="s">
        <v>5012</v>
      </c>
      <c r="E886" s="106" t="s">
        <v>4375</v>
      </c>
      <c r="F886" s="107" t="s">
        <v>4376</v>
      </c>
      <c r="G886" s="106"/>
      <c r="H886" s="106"/>
      <c r="I886" s="102">
        <v>1</v>
      </c>
      <c r="J886" s="109">
        <v>23.12</v>
      </c>
    </row>
    <row r="887" spans="1:10" x14ac:dyDescent="0.25">
      <c r="A887" s="102">
        <v>886</v>
      </c>
      <c r="B887" s="117" t="s">
        <v>5006</v>
      </c>
      <c r="C887" s="104" t="s">
        <v>4939</v>
      </c>
      <c r="D887" s="104" t="s">
        <v>5013</v>
      </c>
      <c r="E887" s="106" t="s">
        <v>329</v>
      </c>
      <c r="F887" s="107" t="s">
        <v>330</v>
      </c>
      <c r="G887" s="106"/>
      <c r="H887" s="106"/>
      <c r="I887" s="102">
        <v>1</v>
      </c>
      <c r="J887" s="109">
        <v>23</v>
      </c>
    </row>
    <row r="888" spans="1:10" x14ac:dyDescent="0.25">
      <c r="A888" s="102">
        <v>887</v>
      </c>
      <c r="B888" s="117" t="s">
        <v>5006</v>
      </c>
      <c r="C888" s="104" t="s">
        <v>4939</v>
      </c>
      <c r="D888" s="104" t="s">
        <v>5013</v>
      </c>
      <c r="E888" s="106" t="s">
        <v>559</v>
      </c>
      <c r="F888" s="107" t="s">
        <v>560</v>
      </c>
      <c r="G888" s="106"/>
      <c r="H888" s="106"/>
      <c r="I888" s="102">
        <v>1</v>
      </c>
      <c r="J888" s="109">
        <v>5.9399999999999995</v>
      </c>
    </row>
    <row r="889" spans="1:10" x14ac:dyDescent="0.25">
      <c r="A889" s="102">
        <v>888</v>
      </c>
      <c r="B889" s="117" t="s">
        <v>5006</v>
      </c>
      <c r="C889" s="104" t="s">
        <v>4939</v>
      </c>
      <c r="D889" s="104" t="s">
        <v>5013</v>
      </c>
      <c r="E889" s="106" t="s">
        <v>569</v>
      </c>
      <c r="F889" s="107" t="s">
        <v>570</v>
      </c>
      <c r="G889" s="106"/>
      <c r="H889" s="106"/>
      <c r="I889" s="102">
        <v>2</v>
      </c>
      <c r="J889" s="109">
        <v>0.12</v>
      </c>
    </row>
    <row r="890" spans="1:10" x14ac:dyDescent="0.25">
      <c r="A890" s="102">
        <v>889</v>
      </c>
      <c r="B890" s="117" t="s">
        <v>5006</v>
      </c>
      <c r="C890" s="104" t="s">
        <v>4939</v>
      </c>
      <c r="D890" s="104" t="s">
        <v>5013</v>
      </c>
      <c r="E890" s="106" t="s">
        <v>571</v>
      </c>
      <c r="F890" s="107" t="s">
        <v>572</v>
      </c>
      <c r="G890" s="106"/>
      <c r="H890" s="106"/>
      <c r="I890" s="102">
        <v>3</v>
      </c>
      <c r="J890" s="109">
        <v>28.349999999999998</v>
      </c>
    </row>
    <row r="891" spans="1:10" x14ac:dyDescent="0.25">
      <c r="A891" s="102">
        <v>890</v>
      </c>
      <c r="B891" s="117" t="s">
        <v>5006</v>
      </c>
      <c r="C891" s="104" t="s">
        <v>4939</v>
      </c>
      <c r="D891" s="104" t="s">
        <v>5013</v>
      </c>
      <c r="E891" s="106" t="s">
        <v>535</v>
      </c>
      <c r="F891" s="107" t="s">
        <v>536</v>
      </c>
      <c r="G891" s="106"/>
      <c r="H891" s="106"/>
      <c r="I891" s="102">
        <v>1</v>
      </c>
      <c r="J891" s="109">
        <v>5.9399999999999995</v>
      </c>
    </row>
    <row r="892" spans="1:10" x14ac:dyDescent="0.25">
      <c r="A892" s="102">
        <v>891</v>
      </c>
      <c r="B892" s="117" t="s">
        <v>5006</v>
      </c>
      <c r="C892" s="104" t="s">
        <v>4939</v>
      </c>
      <c r="D892" s="104" t="s">
        <v>5013</v>
      </c>
      <c r="E892" s="106" t="s">
        <v>609</v>
      </c>
      <c r="F892" s="107" t="s">
        <v>610</v>
      </c>
      <c r="G892" s="106"/>
      <c r="H892" s="106"/>
      <c r="I892" s="102">
        <v>1</v>
      </c>
      <c r="J892" s="109">
        <v>5.9399999999999995</v>
      </c>
    </row>
    <row r="893" spans="1:10" x14ac:dyDescent="0.25">
      <c r="A893" s="102">
        <v>892</v>
      </c>
      <c r="B893" s="117" t="s">
        <v>5006</v>
      </c>
      <c r="C893" s="104" t="s">
        <v>4939</v>
      </c>
      <c r="D893" s="104" t="s">
        <v>5013</v>
      </c>
      <c r="E893" s="106" t="s">
        <v>157</v>
      </c>
      <c r="F893" s="107" t="s">
        <v>158</v>
      </c>
      <c r="G893" s="106"/>
      <c r="H893" s="106"/>
      <c r="I893" s="102">
        <v>30</v>
      </c>
      <c r="J893" s="109">
        <v>0.3</v>
      </c>
    </row>
    <row r="894" spans="1:10" x14ac:dyDescent="0.25">
      <c r="A894" s="102">
        <v>893</v>
      </c>
      <c r="B894" s="117" t="s">
        <v>5006</v>
      </c>
      <c r="C894" s="104" t="s">
        <v>4939</v>
      </c>
      <c r="D894" s="104" t="s">
        <v>5013</v>
      </c>
      <c r="E894" s="106" t="s">
        <v>987</v>
      </c>
      <c r="F894" s="107" t="s">
        <v>988</v>
      </c>
      <c r="G894" s="106"/>
      <c r="H894" s="106"/>
      <c r="I894" s="102">
        <v>3</v>
      </c>
      <c r="J894" s="109">
        <v>14.97</v>
      </c>
    </row>
    <row r="895" spans="1:10" x14ac:dyDescent="0.25">
      <c r="A895" s="102">
        <v>894</v>
      </c>
      <c r="B895" s="117" t="s">
        <v>5006</v>
      </c>
      <c r="C895" s="104" t="s">
        <v>4939</v>
      </c>
      <c r="D895" s="104" t="s">
        <v>5013</v>
      </c>
      <c r="E895" s="106" t="s">
        <v>995</v>
      </c>
      <c r="F895" s="107" t="s">
        <v>996</v>
      </c>
      <c r="G895" s="106"/>
      <c r="H895" s="106"/>
      <c r="I895" s="102">
        <v>3</v>
      </c>
      <c r="J895" s="109">
        <v>30.599999999999998</v>
      </c>
    </row>
    <row r="896" spans="1:10" x14ac:dyDescent="0.25">
      <c r="A896" s="102">
        <v>895</v>
      </c>
      <c r="B896" s="117" t="s">
        <v>5006</v>
      </c>
      <c r="C896" s="104" t="s">
        <v>4939</v>
      </c>
      <c r="D896" s="104" t="s">
        <v>5013</v>
      </c>
      <c r="E896" s="106" t="s">
        <v>207</v>
      </c>
      <c r="F896" s="107" t="s">
        <v>208</v>
      </c>
      <c r="G896" s="106"/>
      <c r="H896" s="106"/>
      <c r="I896" s="102">
        <v>1</v>
      </c>
      <c r="J896" s="109">
        <v>18</v>
      </c>
    </row>
    <row r="897" spans="1:10" x14ac:dyDescent="0.25">
      <c r="A897" s="102">
        <v>896</v>
      </c>
      <c r="B897" s="117" t="s">
        <v>5006</v>
      </c>
      <c r="C897" s="104" t="s">
        <v>4939</v>
      </c>
      <c r="D897" s="104" t="s">
        <v>5013</v>
      </c>
      <c r="E897" s="106" t="s">
        <v>2391</v>
      </c>
      <c r="F897" s="107" t="s">
        <v>2392</v>
      </c>
      <c r="G897" s="106"/>
      <c r="H897" s="106"/>
      <c r="I897" s="102">
        <v>1</v>
      </c>
      <c r="J897" s="109">
        <v>10.199999999999999</v>
      </c>
    </row>
    <row r="898" spans="1:10" x14ac:dyDescent="0.25">
      <c r="A898" s="102">
        <v>897</v>
      </c>
      <c r="B898" s="117" t="s">
        <v>5006</v>
      </c>
      <c r="C898" s="104" t="s">
        <v>4939</v>
      </c>
      <c r="D898" s="104" t="s">
        <v>5013</v>
      </c>
      <c r="E898" s="106" t="s">
        <v>2503</v>
      </c>
      <c r="F898" s="107" t="s">
        <v>2504</v>
      </c>
      <c r="G898" s="106"/>
      <c r="H898" s="106"/>
      <c r="I898" s="102">
        <v>1</v>
      </c>
      <c r="J898" s="109">
        <v>5.9399999999999995</v>
      </c>
    </row>
    <row r="899" spans="1:10" x14ac:dyDescent="0.25">
      <c r="A899" s="102">
        <v>898</v>
      </c>
      <c r="B899" s="117" t="s">
        <v>5006</v>
      </c>
      <c r="C899" s="104" t="s">
        <v>4939</v>
      </c>
      <c r="D899" s="104" t="s">
        <v>5013</v>
      </c>
      <c r="E899" s="106" t="s">
        <v>2569</v>
      </c>
      <c r="F899" s="107" t="s">
        <v>2570</v>
      </c>
      <c r="G899" s="106"/>
      <c r="H899" s="106"/>
      <c r="I899" s="102">
        <v>1</v>
      </c>
      <c r="J899" s="109">
        <v>5.9399999999999995</v>
      </c>
    </row>
    <row r="900" spans="1:10" x14ac:dyDescent="0.25">
      <c r="A900" s="102">
        <v>899</v>
      </c>
      <c r="B900" s="117" t="s">
        <v>5006</v>
      </c>
      <c r="C900" s="104" t="s">
        <v>4939</v>
      </c>
      <c r="D900" s="104" t="s">
        <v>5013</v>
      </c>
      <c r="E900" s="106" t="s">
        <v>2581</v>
      </c>
      <c r="F900" s="107" t="s">
        <v>2582</v>
      </c>
      <c r="G900" s="106"/>
      <c r="H900" s="106"/>
      <c r="I900" s="102">
        <v>1</v>
      </c>
      <c r="J900" s="109">
        <v>5.9399999999999995</v>
      </c>
    </row>
    <row r="901" spans="1:10" x14ac:dyDescent="0.25">
      <c r="A901" s="102">
        <v>900</v>
      </c>
      <c r="B901" s="117" t="s">
        <v>5006</v>
      </c>
      <c r="C901" s="104" t="s">
        <v>4939</v>
      </c>
      <c r="D901" s="104" t="s">
        <v>5013</v>
      </c>
      <c r="E901" s="106" t="s">
        <v>2465</v>
      </c>
      <c r="F901" s="107" t="s">
        <v>2466</v>
      </c>
      <c r="G901" s="106"/>
      <c r="H901" s="106"/>
      <c r="I901" s="102">
        <v>1</v>
      </c>
      <c r="J901" s="109">
        <v>5.9399999999999995</v>
      </c>
    </row>
    <row r="902" spans="1:10" x14ac:dyDescent="0.25">
      <c r="A902" s="102">
        <v>901</v>
      </c>
      <c r="B902" s="117" t="s">
        <v>5006</v>
      </c>
      <c r="C902" s="104" t="s">
        <v>4939</v>
      </c>
      <c r="D902" s="104" t="s">
        <v>5013</v>
      </c>
      <c r="E902" s="106" t="s">
        <v>2467</v>
      </c>
      <c r="F902" s="107" t="s">
        <v>2468</v>
      </c>
      <c r="G902" s="106"/>
      <c r="H902" s="106"/>
      <c r="I902" s="102">
        <v>1</v>
      </c>
      <c r="J902" s="109">
        <v>5.9399999999999995</v>
      </c>
    </row>
    <row r="903" spans="1:10" x14ac:dyDescent="0.25">
      <c r="A903" s="102">
        <v>902</v>
      </c>
      <c r="B903" s="117" t="s">
        <v>5006</v>
      </c>
      <c r="C903" s="104" t="s">
        <v>4939</v>
      </c>
      <c r="D903" s="104" t="s">
        <v>5013</v>
      </c>
      <c r="E903" s="106" t="s">
        <v>2517</v>
      </c>
      <c r="F903" s="107" t="s">
        <v>2518</v>
      </c>
      <c r="G903" s="106"/>
      <c r="H903" s="106"/>
      <c r="I903" s="102">
        <v>1</v>
      </c>
      <c r="J903" s="109">
        <v>5.9399999999999995</v>
      </c>
    </row>
    <row r="904" spans="1:10" x14ac:dyDescent="0.25">
      <c r="A904" s="102">
        <v>903</v>
      </c>
      <c r="B904" s="117" t="s">
        <v>5006</v>
      </c>
      <c r="C904" s="104" t="s">
        <v>4939</v>
      </c>
      <c r="D904" s="104" t="s">
        <v>5013</v>
      </c>
      <c r="E904" s="106" t="s">
        <v>2523</v>
      </c>
      <c r="F904" s="107" t="s">
        <v>2524</v>
      </c>
      <c r="G904" s="106"/>
      <c r="H904" s="106"/>
      <c r="I904" s="102">
        <v>1</v>
      </c>
      <c r="J904" s="109">
        <v>6.8999999999999995</v>
      </c>
    </row>
    <row r="905" spans="1:10" x14ac:dyDescent="0.25">
      <c r="A905" s="102">
        <v>904</v>
      </c>
      <c r="B905" s="117" t="s">
        <v>5006</v>
      </c>
      <c r="C905" s="104" t="s">
        <v>4939</v>
      </c>
      <c r="D905" s="104" t="s">
        <v>5013</v>
      </c>
      <c r="E905" s="106" t="s">
        <v>2541</v>
      </c>
      <c r="F905" s="107" t="s">
        <v>2542</v>
      </c>
      <c r="G905" s="106"/>
      <c r="H905" s="106"/>
      <c r="I905" s="102">
        <v>1</v>
      </c>
      <c r="J905" s="109">
        <v>5.9399999999999995</v>
      </c>
    </row>
    <row r="906" spans="1:10" x14ac:dyDescent="0.25">
      <c r="A906" s="102">
        <v>905</v>
      </c>
      <c r="B906" s="117" t="s">
        <v>5006</v>
      </c>
      <c r="C906" s="104" t="s">
        <v>4939</v>
      </c>
      <c r="D906" s="104" t="s">
        <v>5013</v>
      </c>
      <c r="E906" s="106" t="s">
        <v>2551</v>
      </c>
      <c r="F906" s="107" t="s">
        <v>2552</v>
      </c>
      <c r="G906" s="106"/>
      <c r="H906" s="106"/>
      <c r="I906" s="102">
        <v>1</v>
      </c>
      <c r="J906" s="109">
        <v>5.9399999999999995</v>
      </c>
    </row>
    <row r="907" spans="1:10" x14ac:dyDescent="0.25">
      <c r="A907" s="102">
        <v>906</v>
      </c>
      <c r="B907" s="117" t="s">
        <v>5006</v>
      </c>
      <c r="C907" s="104" t="s">
        <v>4939</v>
      </c>
      <c r="D907" s="104" t="s">
        <v>5013</v>
      </c>
      <c r="E907" s="106" t="s">
        <v>2555</v>
      </c>
      <c r="F907" s="107" t="s">
        <v>2556</v>
      </c>
      <c r="G907" s="106"/>
      <c r="H907" s="106"/>
      <c r="I907" s="102">
        <v>1</v>
      </c>
      <c r="J907" s="109">
        <v>5.9399999999999995</v>
      </c>
    </row>
    <row r="908" spans="1:10" x14ac:dyDescent="0.25">
      <c r="A908" s="102">
        <v>907</v>
      </c>
      <c r="B908" s="117" t="s">
        <v>5006</v>
      </c>
      <c r="C908" s="104" t="s">
        <v>4939</v>
      </c>
      <c r="D908" s="104" t="s">
        <v>5013</v>
      </c>
      <c r="E908" s="106" t="s">
        <v>295</v>
      </c>
      <c r="F908" s="107" t="s">
        <v>296</v>
      </c>
      <c r="G908" s="106"/>
      <c r="H908" s="106"/>
      <c r="I908" s="102">
        <v>15</v>
      </c>
      <c r="J908" s="109">
        <v>28.349999999999998</v>
      </c>
    </row>
    <row r="909" spans="1:10" x14ac:dyDescent="0.25">
      <c r="A909" s="102">
        <v>908</v>
      </c>
      <c r="B909" s="117" t="s">
        <v>5006</v>
      </c>
      <c r="C909" s="104" t="s">
        <v>4939</v>
      </c>
      <c r="D909" s="104" t="s">
        <v>5013</v>
      </c>
      <c r="E909" s="106" t="s">
        <v>3543</v>
      </c>
      <c r="F909" s="107" t="s">
        <v>3544</v>
      </c>
      <c r="G909" s="106"/>
      <c r="H909" s="106"/>
      <c r="I909" s="102">
        <v>25</v>
      </c>
      <c r="J909" s="109">
        <v>36.25</v>
      </c>
    </row>
    <row r="910" spans="1:10" x14ac:dyDescent="0.25">
      <c r="A910" s="102">
        <v>909</v>
      </c>
      <c r="B910" s="117" t="s">
        <v>5006</v>
      </c>
      <c r="C910" s="104" t="s">
        <v>4939</v>
      </c>
      <c r="D910" s="104" t="s">
        <v>5013</v>
      </c>
      <c r="E910" s="106" t="s">
        <v>4045</v>
      </c>
      <c r="F910" s="107" t="s">
        <v>4046</v>
      </c>
      <c r="G910" s="106"/>
      <c r="H910" s="106"/>
      <c r="I910" s="102">
        <v>1</v>
      </c>
      <c r="J910" s="109">
        <v>48</v>
      </c>
    </row>
    <row r="911" spans="1:10" x14ac:dyDescent="0.25">
      <c r="A911" s="102">
        <v>910</v>
      </c>
      <c r="B911" s="117" t="s">
        <v>5006</v>
      </c>
      <c r="C911" s="104" t="s">
        <v>4939</v>
      </c>
      <c r="D911" s="104" t="s">
        <v>5013</v>
      </c>
      <c r="E911" s="106" t="s">
        <v>3903</v>
      </c>
      <c r="F911" s="107" t="s">
        <v>3904</v>
      </c>
      <c r="G911" s="106"/>
      <c r="H911" s="106"/>
      <c r="I911" s="102">
        <v>1</v>
      </c>
      <c r="J911" s="109">
        <v>9.75</v>
      </c>
    </row>
    <row r="912" spans="1:10" x14ac:dyDescent="0.25">
      <c r="A912" s="102">
        <v>911</v>
      </c>
      <c r="B912" s="117" t="s">
        <v>5006</v>
      </c>
      <c r="C912" s="104" t="s">
        <v>4939</v>
      </c>
      <c r="D912" s="104" t="s">
        <v>5013</v>
      </c>
      <c r="E912" s="106" t="s">
        <v>4029</v>
      </c>
      <c r="F912" s="107" t="s">
        <v>4030</v>
      </c>
      <c r="G912" s="106"/>
      <c r="H912" s="106"/>
      <c r="I912" s="102">
        <v>1</v>
      </c>
      <c r="J912" s="109">
        <v>17.34</v>
      </c>
    </row>
    <row r="913" spans="1:10" x14ac:dyDescent="0.25">
      <c r="A913" s="102">
        <v>912</v>
      </c>
      <c r="B913" s="117" t="s">
        <v>5006</v>
      </c>
      <c r="C913" s="104" t="s">
        <v>4939</v>
      </c>
      <c r="D913" s="104" t="s">
        <v>5013</v>
      </c>
      <c r="E913" s="106" t="s">
        <v>4453</v>
      </c>
      <c r="F913" s="107" t="s">
        <v>4950</v>
      </c>
      <c r="G913" s="106"/>
      <c r="H913" s="106"/>
      <c r="I913" s="102">
        <v>1</v>
      </c>
      <c r="J913" s="109">
        <v>17.849999999999998</v>
      </c>
    </row>
    <row r="914" spans="1:10" x14ac:dyDescent="0.25">
      <c r="A914" s="102">
        <v>913</v>
      </c>
      <c r="B914" s="117" t="s">
        <v>5006</v>
      </c>
      <c r="C914" s="104" t="s">
        <v>4939</v>
      </c>
      <c r="D914" s="104" t="s">
        <v>5013</v>
      </c>
      <c r="E914" s="106" t="s">
        <v>4455</v>
      </c>
      <c r="F914" s="107" t="s">
        <v>4456</v>
      </c>
      <c r="G914" s="106"/>
      <c r="H914" s="106"/>
      <c r="I914" s="102">
        <v>1</v>
      </c>
      <c r="J914" s="109">
        <v>18.32</v>
      </c>
    </row>
    <row r="915" spans="1:10" x14ac:dyDescent="0.25">
      <c r="A915" s="102">
        <v>914</v>
      </c>
      <c r="B915" s="117" t="s">
        <v>5006</v>
      </c>
      <c r="C915" s="104" t="s">
        <v>4939</v>
      </c>
      <c r="D915" s="104" t="s">
        <v>5013</v>
      </c>
      <c r="E915" s="106" t="s">
        <v>4583</v>
      </c>
      <c r="F915" s="107" t="s">
        <v>4959</v>
      </c>
      <c r="G915" s="106"/>
      <c r="H915" s="106"/>
      <c r="I915" s="102">
        <v>1</v>
      </c>
      <c r="J915" s="109">
        <v>17.899999999999999</v>
      </c>
    </row>
    <row r="916" spans="1:10" x14ac:dyDescent="0.25">
      <c r="A916" s="102">
        <v>915</v>
      </c>
      <c r="B916" s="117" t="s">
        <v>5006</v>
      </c>
      <c r="C916" s="104" t="s">
        <v>4939</v>
      </c>
      <c r="D916" s="104" t="s">
        <v>5013</v>
      </c>
      <c r="E916" s="106" t="s">
        <v>4585</v>
      </c>
      <c r="F916" s="107" t="s">
        <v>4586</v>
      </c>
      <c r="G916" s="106"/>
      <c r="H916" s="106"/>
      <c r="I916" s="102">
        <v>1</v>
      </c>
      <c r="J916" s="109">
        <v>14.85</v>
      </c>
    </row>
    <row r="917" spans="1:10" x14ac:dyDescent="0.25">
      <c r="A917" s="102">
        <v>916</v>
      </c>
      <c r="B917" s="117" t="s">
        <v>5006</v>
      </c>
      <c r="C917" s="104" t="s">
        <v>4939</v>
      </c>
      <c r="D917" s="104" t="s">
        <v>5013</v>
      </c>
      <c r="E917" s="106" t="s">
        <v>4587</v>
      </c>
      <c r="F917" s="107" t="s">
        <v>4833</v>
      </c>
      <c r="G917" s="106"/>
      <c r="H917" s="106"/>
      <c r="I917" s="102">
        <v>1</v>
      </c>
      <c r="J917" s="109">
        <v>15.92</v>
      </c>
    </row>
    <row r="918" spans="1:10" x14ac:dyDescent="0.25">
      <c r="A918" s="102">
        <v>917</v>
      </c>
      <c r="B918" s="117" t="s">
        <v>5006</v>
      </c>
      <c r="C918" s="104" t="s">
        <v>4939</v>
      </c>
      <c r="D918" s="104" t="s">
        <v>5013</v>
      </c>
      <c r="E918" s="106" t="s">
        <v>4247</v>
      </c>
      <c r="F918" s="107" t="s">
        <v>4248</v>
      </c>
      <c r="G918" s="106"/>
      <c r="H918" s="106"/>
      <c r="I918" s="102">
        <v>1</v>
      </c>
      <c r="J918" s="109">
        <v>21.52</v>
      </c>
    </row>
    <row r="919" spans="1:10" x14ac:dyDescent="0.25">
      <c r="A919" s="102">
        <v>918</v>
      </c>
      <c r="B919" s="117" t="s">
        <v>5006</v>
      </c>
      <c r="C919" s="104" t="s">
        <v>4939</v>
      </c>
      <c r="D919" s="104" t="s">
        <v>5014</v>
      </c>
      <c r="E919" s="106" t="s">
        <v>859</v>
      </c>
      <c r="F919" s="107" t="s">
        <v>860</v>
      </c>
      <c r="G919" s="106"/>
      <c r="H919" s="106"/>
      <c r="I919" s="102">
        <v>1</v>
      </c>
      <c r="J919" s="109">
        <v>16.14</v>
      </c>
    </row>
    <row r="920" spans="1:10" x14ac:dyDescent="0.25">
      <c r="A920" s="102">
        <v>919</v>
      </c>
      <c r="B920" s="117" t="s">
        <v>5006</v>
      </c>
      <c r="C920" s="104" t="s">
        <v>4939</v>
      </c>
      <c r="D920" s="104" t="s">
        <v>5014</v>
      </c>
      <c r="E920" s="106" t="s">
        <v>1007</v>
      </c>
      <c r="F920" s="107" t="s">
        <v>1008</v>
      </c>
      <c r="G920" s="106"/>
      <c r="H920" s="106"/>
      <c r="I920" s="102">
        <v>7</v>
      </c>
      <c r="J920" s="109">
        <v>41.93</v>
      </c>
    </row>
    <row r="921" spans="1:10" x14ac:dyDescent="0.25">
      <c r="A921" s="102">
        <v>920</v>
      </c>
      <c r="B921" s="117" t="s">
        <v>5006</v>
      </c>
      <c r="C921" s="104" t="s">
        <v>4939</v>
      </c>
      <c r="D921" s="104" t="s">
        <v>5014</v>
      </c>
      <c r="E921" s="106" t="s">
        <v>207</v>
      </c>
      <c r="F921" s="107" t="s">
        <v>208</v>
      </c>
      <c r="G921" s="106"/>
      <c r="H921" s="106"/>
      <c r="I921" s="102">
        <v>5</v>
      </c>
      <c r="J921" s="109">
        <v>90</v>
      </c>
    </row>
    <row r="922" spans="1:10" x14ac:dyDescent="0.25">
      <c r="A922" s="102">
        <v>921</v>
      </c>
      <c r="B922" s="117" t="s">
        <v>5006</v>
      </c>
      <c r="C922" s="104" t="s">
        <v>4939</v>
      </c>
      <c r="D922" s="104" t="s">
        <v>5014</v>
      </c>
      <c r="E922" s="106" t="s">
        <v>1186</v>
      </c>
      <c r="F922" s="107" t="s">
        <v>1187</v>
      </c>
      <c r="G922" s="106"/>
      <c r="H922" s="106"/>
      <c r="I922" s="102">
        <v>1</v>
      </c>
      <c r="J922" s="109">
        <v>4.4399999999999995</v>
      </c>
    </row>
    <row r="923" spans="1:10" x14ac:dyDescent="0.25">
      <c r="A923" s="102">
        <v>922</v>
      </c>
      <c r="B923" s="117" t="s">
        <v>5006</v>
      </c>
      <c r="C923" s="104" t="s">
        <v>4939</v>
      </c>
      <c r="D923" s="104" t="s">
        <v>5014</v>
      </c>
      <c r="E923" s="106" t="s">
        <v>1190</v>
      </c>
      <c r="F923" s="107" t="s">
        <v>1191</v>
      </c>
      <c r="G923" s="106"/>
      <c r="H923" s="106"/>
      <c r="I923" s="102">
        <v>1</v>
      </c>
      <c r="J923" s="109">
        <v>7.4</v>
      </c>
    </row>
    <row r="924" spans="1:10" x14ac:dyDescent="0.25">
      <c r="A924" s="102">
        <v>923</v>
      </c>
      <c r="B924" s="117" t="s">
        <v>5006</v>
      </c>
      <c r="C924" s="104" t="s">
        <v>4939</v>
      </c>
      <c r="D924" s="104" t="s">
        <v>5014</v>
      </c>
      <c r="E924" s="106" t="s">
        <v>1262</v>
      </c>
      <c r="F924" s="107" t="s">
        <v>1263</v>
      </c>
      <c r="G924" s="106"/>
      <c r="H924" s="106"/>
      <c r="I924" s="102">
        <v>1</v>
      </c>
      <c r="J924" s="109">
        <v>8.9</v>
      </c>
    </row>
    <row r="925" spans="1:10" x14ac:dyDescent="0.25">
      <c r="A925" s="102">
        <v>924</v>
      </c>
      <c r="B925" s="117" t="s">
        <v>5006</v>
      </c>
      <c r="C925" s="104" t="s">
        <v>4939</v>
      </c>
      <c r="D925" s="104" t="s">
        <v>5014</v>
      </c>
      <c r="E925" s="106" t="s">
        <v>1272</v>
      </c>
      <c r="F925" s="107" t="s">
        <v>1273</v>
      </c>
      <c r="G925" s="106"/>
      <c r="H925" s="106"/>
      <c r="I925" s="102">
        <v>1</v>
      </c>
      <c r="J925" s="109">
        <v>12.75</v>
      </c>
    </row>
    <row r="926" spans="1:10" x14ac:dyDescent="0.25">
      <c r="A926" s="102">
        <v>925</v>
      </c>
      <c r="B926" s="117" t="s">
        <v>5006</v>
      </c>
      <c r="C926" s="104" t="s">
        <v>4939</v>
      </c>
      <c r="D926" s="104" t="s">
        <v>5014</v>
      </c>
      <c r="E926" s="106" t="s">
        <v>2681</v>
      </c>
      <c r="F926" s="107" t="s">
        <v>2682</v>
      </c>
      <c r="G926" s="106"/>
      <c r="H926" s="106"/>
      <c r="I926" s="102">
        <v>1</v>
      </c>
      <c r="J926" s="109">
        <v>9.2000000000000011</v>
      </c>
    </row>
    <row r="927" spans="1:10" x14ac:dyDescent="0.25">
      <c r="A927" s="102">
        <v>926</v>
      </c>
      <c r="B927" s="117" t="s">
        <v>5006</v>
      </c>
      <c r="C927" s="104" t="s">
        <v>4939</v>
      </c>
      <c r="D927" s="104" t="s">
        <v>5014</v>
      </c>
      <c r="E927" s="106" t="s">
        <v>2845</v>
      </c>
      <c r="F927" s="107" t="s">
        <v>2846</v>
      </c>
      <c r="G927" s="106"/>
      <c r="H927" s="106"/>
      <c r="I927" s="102">
        <v>20</v>
      </c>
      <c r="J927" s="109">
        <v>583.20000000000005</v>
      </c>
    </row>
    <row r="928" spans="1:10" x14ac:dyDescent="0.25">
      <c r="A928" s="102">
        <v>927</v>
      </c>
      <c r="B928" s="117" t="s">
        <v>5006</v>
      </c>
      <c r="C928" s="104" t="s">
        <v>4939</v>
      </c>
      <c r="D928" s="104" t="s">
        <v>5014</v>
      </c>
      <c r="E928" s="106" t="s">
        <v>3543</v>
      </c>
      <c r="F928" s="107" t="s">
        <v>3544</v>
      </c>
      <c r="G928" s="106"/>
      <c r="H928" s="106"/>
      <c r="I928" s="102">
        <v>40</v>
      </c>
      <c r="J928" s="109">
        <v>58</v>
      </c>
    </row>
    <row r="929" spans="1:10" x14ac:dyDescent="0.25">
      <c r="A929" s="102">
        <v>928</v>
      </c>
      <c r="B929" s="117" t="s">
        <v>5006</v>
      </c>
      <c r="C929" s="104" t="s">
        <v>4939</v>
      </c>
      <c r="D929" s="104" t="s">
        <v>5014</v>
      </c>
      <c r="E929" s="106" t="s">
        <v>3907</v>
      </c>
      <c r="F929" s="107" t="s">
        <v>3908</v>
      </c>
      <c r="G929" s="106"/>
      <c r="H929" s="106"/>
      <c r="I929" s="102">
        <v>1</v>
      </c>
      <c r="J929" s="109">
        <v>9.8000000000000007</v>
      </c>
    </row>
    <row r="930" spans="1:10" x14ac:dyDescent="0.25">
      <c r="A930" s="102">
        <v>929</v>
      </c>
      <c r="B930" s="117" t="s">
        <v>5006</v>
      </c>
      <c r="C930" s="104" t="s">
        <v>4939</v>
      </c>
      <c r="D930" s="104" t="s">
        <v>5014</v>
      </c>
      <c r="E930" s="106" t="s">
        <v>4019</v>
      </c>
      <c r="F930" s="107" t="s">
        <v>4020</v>
      </c>
      <c r="G930" s="106"/>
      <c r="H930" s="106"/>
      <c r="I930" s="102">
        <v>1</v>
      </c>
      <c r="J930" s="109">
        <v>25.349999999999998</v>
      </c>
    </row>
    <row r="931" spans="1:10" x14ac:dyDescent="0.25">
      <c r="A931" s="102">
        <v>930</v>
      </c>
      <c r="B931" s="117" t="s">
        <v>5006</v>
      </c>
      <c r="C931" s="104" t="s">
        <v>4939</v>
      </c>
      <c r="D931" s="104" t="s">
        <v>5014</v>
      </c>
      <c r="E931" s="106" t="s">
        <v>4818</v>
      </c>
      <c r="F931" s="107" t="s">
        <v>4819</v>
      </c>
      <c r="G931" s="106"/>
      <c r="H931" s="106"/>
      <c r="I931" s="102">
        <v>1</v>
      </c>
      <c r="J931" s="109">
        <v>55.8</v>
      </c>
    </row>
    <row r="932" spans="1:10" x14ac:dyDescent="0.25">
      <c r="A932" s="102">
        <v>931</v>
      </c>
      <c r="B932" s="117" t="s">
        <v>5006</v>
      </c>
      <c r="C932" s="104" t="s">
        <v>4939</v>
      </c>
      <c r="D932" s="104" t="s">
        <v>5014</v>
      </c>
      <c r="E932" s="106" t="s">
        <v>4449</v>
      </c>
      <c r="F932" s="107" t="s">
        <v>4450</v>
      </c>
      <c r="G932" s="106"/>
      <c r="H932" s="106"/>
      <c r="I932" s="102">
        <v>1</v>
      </c>
      <c r="J932" s="109">
        <v>52.35</v>
      </c>
    </row>
    <row r="933" spans="1:10" x14ac:dyDescent="0.25">
      <c r="A933" s="102">
        <v>932</v>
      </c>
      <c r="B933" s="117" t="s">
        <v>5006</v>
      </c>
      <c r="C933" s="104" t="s">
        <v>4939</v>
      </c>
      <c r="D933" s="104" t="s">
        <v>5014</v>
      </c>
      <c r="E933" s="106" t="s">
        <v>4485</v>
      </c>
      <c r="F933" s="107" t="s">
        <v>4832</v>
      </c>
      <c r="G933" s="106"/>
      <c r="H933" s="106"/>
      <c r="I933" s="102">
        <v>1</v>
      </c>
      <c r="J933" s="109">
        <v>15</v>
      </c>
    </row>
    <row r="934" spans="1:10" x14ac:dyDescent="0.25">
      <c r="A934" s="102">
        <v>933</v>
      </c>
      <c r="B934" s="117" t="s">
        <v>5006</v>
      </c>
      <c r="C934" s="104" t="s">
        <v>4939</v>
      </c>
      <c r="D934" s="104" t="s">
        <v>5014</v>
      </c>
      <c r="E934" s="106" t="s">
        <v>4487</v>
      </c>
      <c r="F934" s="107" t="s">
        <v>4814</v>
      </c>
      <c r="G934" s="106"/>
      <c r="H934" s="106"/>
      <c r="I934" s="102">
        <v>1</v>
      </c>
      <c r="J934" s="109">
        <v>14.85</v>
      </c>
    </row>
    <row r="935" spans="1:10" x14ac:dyDescent="0.25">
      <c r="A935" s="102">
        <v>934</v>
      </c>
      <c r="B935" s="117" t="s">
        <v>5006</v>
      </c>
      <c r="C935" s="104" t="s">
        <v>4939</v>
      </c>
      <c r="D935" s="104" t="s">
        <v>5015</v>
      </c>
      <c r="E935" s="106" t="s">
        <v>633</v>
      </c>
      <c r="F935" s="107" t="s">
        <v>634</v>
      </c>
      <c r="G935" s="106"/>
      <c r="H935" s="106"/>
      <c r="I935" s="102">
        <v>1</v>
      </c>
      <c r="J935" s="109">
        <v>17.88</v>
      </c>
    </row>
    <row r="936" spans="1:10" x14ac:dyDescent="0.25">
      <c r="A936" s="102">
        <v>935</v>
      </c>
      <c r="B936" s="117" t="s">
        <v>5006</v>
      </c>
      <c r="C936" s="104" t="s">
        <v>4939</v>
      </c>
      <c r="D936" s="104" t="s">
        <v>5015</v>
      </c>
      <c r="E936" s="106" t="s">
        <v>987</v>
      </c>
      <c r="F936" s="107" t="s">
        <v>988</v>
      </c>
      <c r="G936" s="106"/>
      <c r="H936" s="106"/>
      <c r="I936" s="102">
        <v>6</v>
      </c>
      <c r="J936" s="109">
        <v>29.94</v>
      </c>
    </row>
    <row r="937" spans="1:10" x14ac:dyDescent="0.25">
      <c r="A937" s="102">
        <v>936</v>
      </c>
      <c r="B937" s="117" t="s">
        <v>5006</v>
      </c>
      <c r="C937" s="104" t="s">
        <v>4939</v>
      </c>
      <c r="D937" s="104" t="s">
        <v>5015</v>
      </c>
      <c r="E937" s="106" t="s">
        <v>995</v>
      </c>
      <c r="F937" s="107" t="s">
        <v>996</v>
      </c>
      <c r="G937" s="106"/>
      <c r="H937" s="106"/>
      <c r="I937" s="102">
        <v>4</v>
      </c>
      <c r="J937" s="109">
        <v>40.799999999999997</v>
      </c>
    </row>
    <row r="938" spans="1:10" x14ac:dyDescent="0.25">
      <c r="A938" s="102">
        <v>937</v>
      </c>
      <c r="B938" s="117" t="s">
        <v>5006</v>
      </c>
      <c r="C938" s="104" t="s">
        <v>4939</v>
      </c>
      <c r="D938" s="104" t="s">
        <v>5015</v>
      </c>
      <c r="E938" s="106" t="s">
        <v>1142</v>
      </c>
      <c r="F938" s="107" t="s">
        <v>1143</v>
      </c>
      <c r="G938" s="106"/>
      <c r="H938" s="106"/>
      <c r="I938" s="102">
        <v>1</v>
      </c>
      <c r="J938" s="109">
        <v>8.9</v>
      </c>
    </row>
    <row r="939" spans="1:10" x14ac:dyDescent="0.25">
      <c r="A939" s="102">
        <v>938</v>
      </c>
      <c r="B939" s="117" t="s">
        <v>5006</v>
      </c>
      <c r="C939" s="104" t="s">
        <v>4939</v>
      </c>
      <c r="D939" s="104" t="s">
        <v>5015</v>
      </c>
      <c r="E939" s="106" t="s">
        <v>1216</v>
      </c>
      <c r="F939" s="107" t="s">
        <v>1217</v>
      </c>
      <c r="G939" s="106"/>
      <c r="H939" s="106"/>
      <c r="I939" s="102">
        <v>1</v>
      </c>
      <c r="J939" s="109">
        <v>7.9</v>
      </c>
    </row>
    <row r="940" spans="1:10" x14ac:dyDescent="0.25">
      <c r="A940" s="102">
        <v>939</v>
      </c>
      <c r="B940" s="117" t="s">
        <v>5006</v>
      </c>
      <c r="C940" s="104" t="s">
        <v>4939</v>
      </c>
      <c r="D940" s="104" t="s">
        <v>5015</v>
      </c>
      <c r="E940" s="106" t="s">
        <v>1168</v>
      </c>
      <c r="F940" s="107" t="s">
        <v>1169</v>
      </c>
      <c r="G940" s="106"/>
      <c r="H940" s="106"/>
      <c r="I940" s="102">
        <v>1</v>
      </c>
      <c r="J940" s="109">
        <v>7.9</v>
      </c>
    </row>
    <row r="941" spans="1:10" x14ac:dyDescent="0.25">
      <c r="A941" s="102">
        <v>940</v>
      </c>
      <c r="B941" s="117" t="s">
        <v>5006</v>
      </c>
      <c r="C941" s="104" t="s">
        <v>4939</v>
      </c>
      <c r="D941" s="104" t="s">
        <v>5015</v>
      </c>
      <c r="E941" s="106" t="s">
        <v>1252</v>
      </c>
      <c r="F941" s="107" t="s">
        <v>1253</v>
      </c>
      <c r="G941" s="106"/>
      <c r="H941" s="106"/>
      <c r="I941" s="102">
        <v>1</v>
      </c>
      <c r="J941" s="109">
        <v>7.9</v>
      </c>
    </row>
    <row r="942" spans="1:10" x14ac:dyDescent="0.25">
      <c r="A942" s="102">
        <v>941</v>
      </c>
      <c r="B942" s="117" t="s">
        <v>5006</v>
      </c>
      <c r="C942" s="104" t="s">
        <v>4939</v>
      </c>
      <c r="D942" s="104" t="s">
        <v>5015</v>
      </c>
      <c r="E942" s="106" t="s">
        <v>1264</v>
      </c>
      <c r="F942" s="107" t="s">
        <v>1265</v>
      </c>
      <c r="G942" s="106"/>
      <c r="H942" s="106"/>
      <c r="I942" s="102">
        <v>1</v>
      </c>
      <c r="J942" s="109">
        <v>8.9</v>
      </c>
    </row>
    <row r="943" spans="1:10" x14ac:dyDescent="0.25">
      <c r="A943" s="102">
        <v>942</v>
      </c>
      <c r="B943" s="117" t="s">
        <v>5006</v>
      </c>
      <c r="C943" s="104" t="s">
        <v>4939</v>
      </c>
      <c r="D943" s="104" t="s">
        <v>5015</v>
      </c>
      <c r="E943" s="106" t="s">
        <v>1266</v>
      </c>
      <c r="F943" s="107" t="s">
        <v>1267</v>
      </c>
      <c r="G943" s="106"/>
      <c r="H943" s="106"/>
      <c r="I943" s="102">
        <v>1</v>
      </c>
      <c r="J943" s="109">
        <v>7.9</v>
      </c>
    </row>
    <row r="944" spans="1:10" x14ac:dyDescent="0.25">
      <c r="A944" s="102">
        <v>943</v>
      </c>
      <c r="B944" s="117" t="s">
        <v>5006</v>
      </c>
      <c r="C944" s="104" t="s">
        <v>4939</v>
      </c>
      <c r="D944" s="104" t="s">
        <v>5015</v>
      </c>
      <c r="E944" s="106" t="s">
        <v>1272</v>
      </c>
      <c r="F944" s="107" t="s">
        <v>1273</v>
      </c>
      <c r="G944" s="106"/>
      <c r="H944" s="106"/>
      <c r="I944" s="102">
        <v>1</v>
      </c>
      <c r="J944" s="109">
        <v>12.75</v>
      </c>
    </row>
    <row r="945" spans="1:10" x14ac:dyDescent="0.25">
      <c r="A945" s="102">
        <v>944</v>
      </c>
      <c r="B945" s="117" t="s">
        <v>5006</v>
      </c>
      <c r="C945" s="104" t="s">
        <v>4939</v>
      </c>
      <c r="D945" s="104" t="s">
        <v>5015</v>
      </c>
      <c r="E945" s="106" t="s">
        <v>1274</v>
      </c>
      <c r="F945" s="107" t="s">
        <v>1275</v>
      </c>
      <c r="G945" s="106"/>
      <c r="H945" s="106"/>
      <c r="I945" s="102">
        <v>1</v>
      </c>
      <c r="J945" s="109">
        <v>13.899999999999999</v>
      </c>
    </row>
    <row r="946" spans="1:10" x14ac:dyDescent="0.25">
      <c r="A946" s="102">
        <v>945</v>
      </c>
      <c r="B946" s="117" t="s">
        <v>5006</v>
      </c>
      <c r="C946" s="104" t="s">
        <v>4939</v>
      </c>
      <c r="D946" s="104" t="s">
        <v>5015</v>
      </c>
      <c r="E946" s="106" t="s">
        <v>2503</v>
      </c>
      <c r="F946" s="107" t="s">
        <v>2504</v>
      </c>
      <c r="G946" s="106"/>
      <c r="H946" s="106"/>
      <c r="I946" s="102">
        <v>2</v>
      </c>
      <c r="J946" s="109">
        <v>11.879999999999999</v>
      </c>
    </row>
    <row r="947" spans="1:10" x14ac:dyDescent="0.25">
      <c r="A947" s="102">
        <v>946</v>
      </c>
      <c r="B947" s="117" t="s">
        <v>5006</v>
      </c>
      <c r="C947" s="104" t="s">
        <v>4939</v>
      </c>
      <c r="D947" s="104" t="s">
        <v>5015</v>
      </c>
      <c r="E947" s="106" t="s">
        <v>2569</v>
      </c>
      <c r="F947" s="107" t="s">
        <v>2570</v>
      </c>
      <c r="G947" s="106"/>
      <c r="H947" s="106"/>
      <c r="I947" s="102">
        <v>2</v>
      </c>
      <c r="J947" s="109">
        <v>11.879999999999999</v>
      </c>
    </row>
    <row r="948" spans="1:10" x14ac:dyDescent="0.25">
      <c r="A948" s="102">
        <v>947</v>
      </c>
      <c r="B948" s="117" t="s">
        <v>5006</v>
      </c>
      <c r="C948" s="104" t="s">
        <v>4939</v>
      </c>
      <c r="D948" s="104" t="s">
        <v>5015</v>
      </c>
      <c r="E948" s="106" t="s">
        <v>2557</v>
      </c>
      <c r="F948" s="107" t="s">
        <v>2558</v>
      </c>
      <c r="G948" s="106"/>
      <c r="H948" s="106"/>
      <c r="I948" s="102">
        <v>1</v>
      </c>
      <c r="J948" s="109">
        <v>5.9399999999999995</v>
      </c>
    </row>
    <row r="949" spans="1:10" x14ac:dyDescent="0.25">
      <c r="A949" s="102">
        <v>948</v>
      </c>
      <c r="B949" s="117" t="s">
        <v>5006</v>
      </c>
      <c r="C949" s="104" t="s">
        <v>4939</v>
      </c>
      <c r="D949" s="104" t="s">
        <v>5015</v>
      </c>
      <c r="E949" s="106" t="s">
        <v>2541</v>
      </c>
      <c r="F949" s="107" t="s">
        <v>2542</v>
      </c>
      <c r="G949" s="106"/>
      <c r="H949" s="106"/>
      <c r="I949" s="102">
        <v>1</v>
      </c>
      <c r="J949" s="109">
        <v>5.9399999999999995</v>
      </c>
    </row>
    <row r="950" spans="1:10" x14ac:dyDescent="0.25">
      <c r="A950" s="102">
        <v>949</v>
      </c>
      <c r="B950" s="117" t="s">
        <v>5006</v>
      </c>
      <c r="C950" s="104" t="s">
        <v>4939</v>
      </c>
      <c r="D950" s="104" t="s">
        <v>5015</v>
      </c>
      <c r="E950" s="106" t="s">
        <v>2555</v>
      </c>
      <c r="F950" s="107" t="s">
        <v>2556</v>
      </c>
      <c r="G950" s="106"/>
      <c r="H950" s="106"/>
      <c r="I950" s="102">
        <v>1</v>
      </c>
      <c r="J950" s="109">
        <v>5.9399999999999995</v>
      </c>
    </row>
    <row r="951" spans="1:10" x14ac:dyDescent="0.25">
      <c r="A951" s="102">
        <v>950</v>
      </c>
      <c r="B951" s="117" t="s">
        <v>5006</v>
      </c>
      <c r="C951" s="104" t="s">
        <v>4939</v>
      </c>
      <c r="D951" s="104" t="s">
        <v>5015</v>
      </c>
      <c r="E951" s="106" t="s">
        <v>275</v>
      </c>
      <c r="F951" s="107" t="s">
        <v>276</v>
      </c>
      <c r="G951" s="106"/>
      <c r="H951" s="106"/>
      <c r="I951" s="102">
        <v>1</v>
      </c>
      <c r="J951" s="109">
        <v>23.04</v>
      </c>
    </row>
    <row r="952" spans="1:10" x14ac:dyDescent="0.25">
      <c r="A952" s="102">
        <v>951</v>
      </c>
      <c r="B952" s="117" t="s">
        <v>5006</v>
      </c>
      <c r="C952" s="104" t="s">
        <v>4939</v>
      </c>
      <c r="D952" s="104" t="s">
        <v>5015</v>
      </c>
      <c r="E952" s="106" t="s">
        <v>2845</v>
      </c>
      <c r="F952" s="107" t="s">
        <v>2846</v>
      </c>
      <c r="G952" s="106"/>
      <c r="H952" s="106"/>
      <c r="I952" s="102">
        <v>4</v>
      </c>
      <c r="J952" s="109">
        <v>119.84</v>
      </c>
    </row>
    <row r="953" spans="1:10" x14ac:dyDescent="0.25">
      <c r="A953" s="102">
        <v>952</v>
      </c>
      <c r="B953" s="117" t="s">
        <v>5006</v>
      </c>
      <c r="C953" s="104" t="s">
        <v>4939</v>
      </c>
      <c r="D953" s="104" t="s">
        <v>5015</v>
      </c>
      <c r="E953" s="106" t="s">
        <v>3391</v>
      </c>
      <c r="F953" s="107" t="s">
        <v>3392</v>
      </c>
      <c r="G953" s="106"/>
      <c r="H953" s="106"/>
      <c r="I953" s="102">
        <v>1</v>
      </c>
      <c r="J953" s="109">
        <v>21.36</v>
      </c>
    </row>
    <row r="954" spans="1:10" x14ac:dyDescent="0.25">
      <c r="A954" s="102">
        <v>953</v>
      </c>
      <c r="B954" s="117" t="s">
        <v>5006</v>
      </c>
      <c r="C954" s="104" t="s">
        <v>4939</v>
      </c>
      <c r="D954" s="104" t="s">
        <v>5015</v>
      </c>
      <c r="E954" s="106" t="s">
        <v>159</v>
      </c>
      <c r="F954" s="107" t="s">
        <v>160</v>
      </c>
      <c r="G954" s="106"/>
      <c r="H954" s="106"/>
      <c r="I954" s="102">
        <v>1</v>
      </c>
      <c r="J954" s="109">
        <v>23.88</v>
      </c>
    </row>
    <row r="955" spans="1:10" x14ac:dyDescent="0.25">
      <c r="A955" s="102">
        <v>954</v>
      </c>
      <c r="B955" s="117" t="s">
        <v>5006</v>
      </c>
      <c r="C955" s="104" t="s">
        <v>4939</v>
      </c>
      <c r="D955" s="104" t="s">
        <v>5015</v>
      </c>
      <c r="E955" s="106" t="s">
        <v>3543</v>
      </c>
      <c r="F955" s="107" t="s">
        <v>3544</v>
      </c>
      <c r="G955" s="106"/>
      <c r="H955" s="106"/>
      <c r="I955" s="102">
        <v>44</v>
      </c>
      <c r="J955" s="109">
        <v>63.8</v>
      </c>
    </row>
    <row r="956" spans="1:10" x14ac:dyDescent="0.25">
      <c r="A956" s="102">
        <v>955</v>
      </c>
      <c r="B956" s="117" t="s">
        <v>5006</v>
      </c>
      <c r="C956" s="104" t="s">
        <v>4939</v>
      </c>
      <c r="D956" s="104" t="s">
        <v>5015</v>
      </c>
      <c r="E956" s="106" t="s">
        <v>83</v>
      </c>
      <c r="F956" s="107" t="s">
        <v>84</v>
      </c>
      <c r="G956" s="106"/>
      <c r="H956" s="106"/>
      <c r="I956" s="102">
        <v>1</v>
      </c>
      <c r="J956" s="109">
        <v>77.88</v>
      </c>
    </row>
    <row r="957" spans="1:10" x14ac:dyDescent="0.25">
      <c r="A957" s="102">
        <v>956</v>
      </c>
      <c r="B957" s="117" t="s">
        <v>5006</v>
      </c>
      <c r="C957" s="104" t="s">
        <v>4939</v>
      </c>
      <c r="D957" s="104" t="s">
        <v>5015</v>
      </c>
      <c r="E957" s="106" t="s">
        <v>4303</v>
      </c>
      <c r="F957" s="107" t="s">
        <v>4304</v>
      </c>
      <c r="G957" s="106"/>
      <c r="H957" s="106"/>
      <c r="I957" s="102">
        <v>2</v>
      </c>
      <c r="J957" s="109">
        <v>26.7</v>
      </c>
    </row>
    <row r="958" spans="1:10" x14ac:dyDescent="0.25">
      <c r="A958" s="102">
        <v>957</v>
      </c>
      <c r="B958" s="117" t="s">
        <v>5006</v>
      </c>
      <c r="C958" s="104" t="s">
        <v>4939</v>
      </c>
      <c r="D958" s="104" t="s">
        <v>5016</v>
      </c>
      <c r="E958" s="106" t="s">
        <v>473</v>
      </c>
      <c r="F958" s="107" t="s">
        <v>474</v>
      </c>
      <c r="G958" s="106"/>
      <c r="H958" s="106"/>
      <c r="I958" s="102">
        <v>1</v>
      </c>
      <c r="J958" s="109">
        <v>13.799999999999999</v>
      </c>
    </row>
    <row r="959" spans="1:10" x14ac:dyDescent="0.25">
      <c r="A959" s="102">
        <v>958</v>
      </c>
      <c r="B959" s="117" t="s">
        <v>5006</v>
      </c>
      <c r="C959" s="104" t="s">
        <v>4939</v>
      </c>
      <c r="D959" s="104" t="s">
        <v>5016</v>
      </c>
      <c r="E959" s="106" t="s">
        <v>567</v>
      </c>
      <c r="F959" s="107" t="s">
        <v>568</v>
      </c>
      <c r="G959" s="106"/>
      <c r="H959" s="106"/>
      <c r="I959" s="102">
        <v>1</v>
      </c>
      <c r="J959" s="109">
        <v>11.76</v>
      </c>
    </row>
    <row r="960" spans="1:10" x14ac:dyDescent="0.25">
      <c r="A960" s="102">
        <v>959</v>
      </c>
      <c r="B960" s="117" t="s">
        <v>5006</v>
      </c>
      <c r="C960" s="104" t="s">
        <v>4939</v>
      </c>
      <c r="D960" s="104" t="s">
        <v>5016</v>
      </c>
      <c r="E960" s="106" t="s">
        <v>995</v>
      </c>
      <c r="F960" s="107" t="s">
        <v>996</v>
      </c>
      <c r="G960" s="106"/>
      <c r="H960" s="106"/>
      <c r="I960" s="102">
        <v>10</v>
      </c>
      <c r="J960" s="109">
        <v>102</v>
      </c>
    </row>
    <row r="961" spans="1:10" x14ac:dyDescent="0.25">
      <c r="A961" s="102">
        <v>960</v>
      </c>
      <c r="B961" s="117" t="s">
        <v>5006</v>
      </c>
      <c r="C961" s="104" t="s">
        <v>4939</v>
      </c>
      <c r="D961" s="104" t="s">
        <v>5016</v>
      </c>
      <c r="E961" s="106" t="s">
        <v>207</v>
      </c>
      <c r="F961" s="107" t="s">
        <v>208</v>
      </c>
      <c r="G961" s="106"/>
      <c r="H961" s="106"/>
      <c r="I961" s="102">
        <v>1</v>
      </c>
      <c r="J961" s="109">
        <v>18</v>
      </c>
    </row>
    <row r="962" spans="1:10" x14ac:dyDescent="0.25">
      <c r="A962" s="102">
        <v>961</v>
      </c>
      <c r="B962" s="117" t="s">
        <v>5006</v>
      </c>
      <c r="C962" s="104" t="s">
        <v>4939</v>
      </c>
      <c r="D962" s="104" t="s">
        <v>5016</v>
      </c>
      <c r="E962" s="106" t="s">
        <v>1472</v>
      </c>
      <c r="F962" s="107" t="s">
        <v>1473</v>
      </c>
      <c r="G962" s="106"/>
      <c r="H962" s="106"/>
      <c r="I962" s="102">
        <v>1</v>
      </c>
      <c r="J962" s="109">
        <v>20.28</v>
      </c>
    </row>
    <row r="963" spans="1:10" x14ac:dyDescent="0.25">
      <c r="A963" s="102">
        <v>962</v>
      </c>
      <c r="B963" s="117" t="s">
        <v>5006</v>
      </c>
      <c r="C963" s="104" t="s">
        <v>4939</v>
      </c>
      <c r="D963" s="104" t="s">
        <v>5016</v>
      </c>
      <c r="E963" s="106" t="s">
        <v>1272</v>
      </c>
      <c r="F963" s="107" t="s">
        <v>1273</v>
      </c>
      <c r="G963" s="106"/>
      <c r="H963" s="106"/>
      <c r="I963" s="102">
        <v>1</v>
      </c>
      <c r="J963" s="109">
        <v>12.75</v>
      </c>
    </row>
    <row r="964" spans="1:10" x14ac:dyDescent="0.25">
      <c r="A964" s="102">
        <v>963</v>
      </c>
      <c r="B964" s="117" t="s">
        <v>5006</v>
      </c>
      <c r="C964" s="104" t="s">
        <v>4939</v>
      </c>
      <c r="D964" s="104" t="s">
        <v>5016</v>
      </c>
      <c r="E964" s="106" t="s">
        <v>3543</v>
      </c>
      <c r="F964" s="107" t="s">
        <v>3544</v>
      </c>
      <c r="G964" s="106"/>
      <c r="H964" s="106"/>
      <c r="I964" s="102">
        <v>18</v>
      </c>
      <c r="J964" s="109">
        <v>26.099999999999998</v>
      </c>
    </row>
    <row r="965" spans="1:10" x14ac:dyDescent="0.25">
      <c r="A965" s="102">
        <v>964</v>
      </c>
      <c r="B965" s="117" t="s">
        <v>5006</v>
      </c>
      <c r="C965" s="104" t="s">
        <v>4939</v>
      </c>
      <c r="D965" s="104" t="s">
        <v>5016</v>
      </c>
      <c r="E965" s="106" t="s">
        <v>83</v>
      </c>
      <c r="F965" s="107" t="s">
        <v>84</v>
      </c>
      <c r="G965" s="106"/>
      <c r="H965" s="106"/>
      <c r="I965" s="102">
        <v>1</v>
      </c>
      <c r="J965" s="109">
        <v>77.88</v>
      </c>
    </row>
    <row r="966" spans="1:10" x14ac:dyDescent="0.25">
      <c r="A966" s="102">
        <v>965</v>
      </c>
      <c r="B966" s="117" t="s">
        <v>5006</v>
      </c>
      <c r="C966" s="104" t="s">
        <v>4939</v>
      </c>
      <c r="D966" s="104" t="s">
        <v>5016</v>
      </c>
      <c r="E966" s="106" t="s">
        <v>3905</v>
      </c>
      <c r="F966" s="107" t="s">
        <v>3906</v>
      </c>
      <c r="G966" s="106"/>
      <c r="H966" s="106"/>
      <c r="I966" s="102">
        <v>1</v>
      </c>
      <c r="J966" s="109">
        <v>13.899999999999999</v>
      </c>
    </row>
    <row r="967" spans="1:10" x14ac:dyDescent="0.25">
      <c r="A967" s="102">
        <v>966</v>
      </c>
      <c r="B967" s="117" t="s">
        <v>5006</v>
      </c>
      <c r="C967" s="104" t="s">
        <v>4939</v>
      </c>
      <c r="D967" s="104" t="s">
        <v>5016</v>
      </c>
      <c r="E967" s="106" t="s">
        <v>3577</v>
      </c>
      <c r="F967" s="107" t="s">
        <v>3578</v>
      </c>
      <c r="G967" s="106"/>
      <c r="H967" s="106"/>
      <c r="I967" s="102">
        <v>1</v>
      </c>
      <c r="J967" s="109">
        <v>22.9</v>
      </c>
    </row>
    <row r="968" spans="1:10" x14ac:dyDescent="0.25">
      <c r="A968" s="102">
        <v>967</v>
      </c>
      <c r="B968" s="117" t="s">
        <v>5006</v>
      </c>
      <c r="C968" s="104" t="s">
        <v>4939</v>
      </c>
      <c r="D968" s="104" t="s">
        <v>5016</v>
      </c>
      <c r="E968" s="106" t="s">
        <v>3677</v>
      </c>
      <c r="F968" s="107" t="s">
        <v>3678</v>
      </c>
      <c r="G968" s="106"/>
      <c r="H968" s="106"/>
      <c r="I968" s="102">
        <v>1</v>
      </c>
      <c r="J968" s="109">
        <v>9.8000000000000007</v>
      </c>
    </row>
    <row r="969" spans="1:10" x14ac:dyDescent="0.25">
      <c r="A969" s="102">
        <v>968</v>
      </c>
      <c r="B969" s="117" t="s">
        <v>5006</v>
      </c>
      <c r="C969" s="104" t="s">
        <v>4939</v>
      </c>
      <c r="D969" s="104" t="s">
        <v>5016</v>
      </c>
      <c r="E969" s="106" t="s">
        <v>4459</v>
      </c>
      <c r="F969" s="107" t="s">
        <v>4460</v>
      </c>
      <c r="G969" s="106"/>
      <c r="H969" s="106"/>
      <c r="I969" s="102">
        <v>1</v>
      </c>
      <c r="J969" s="109">
        <v>64.900000000000006</v>
      </c>
    </row>
    <row r="970" spans="1:10" x14ac:dyDescent="0.25">
      <c r="A970" s="102">
        <v>969</v>
      </c>
      <c r="B970" s="117" t="s">
        <v>5006</v>
      </c>
      <c r="C970" s="104" t="s">
        <v>4939</v>
      </c>
      <c r="D970" s="104" t="s">
        <v>5016</v>
      </c>
      <c r="E970" s="106" t="s">
        <v>4453</v>
      </c>
      <c r="F970" s="107" t="s">
        <v>4950</v>
      </c>
      <c r="G970" s="106"/>
      <c r="H970" s="106"/>
      <c r="I970" s="102">
        <v>1</v>
      </c>
      <c r="J970" s="109">
        <v>17.849999999999998</v>
      </c>
    </row>
    <row r="971" spans="1:10" x14ac:dyDescent="0.25">
      <c r="A971" s="102">
        <v>970</v>
      </c>
      <c r="B971" s="117" t="s">
        <v>5006</v>
      </c>
      <c r="C971" s="104" t="s">
        <v>4939</v>
      </c>
      <c r="D971" s="104" t="s">
        <v>5016</v>
      </c>
      <c r="E971" s="106" t="s">
        <v>4455</v>
      </c>
      <c r="F971" s="107" t="s">
        <v>4456</v>
      </c>
      <c r="G971" s="106"/>
      <c r="H971" s="106"/>
      <c r="I971" s="102">
        <v>1</v>
      </c>
      <c r="J971" s="109">
        <v>18.32</v>
      </c>
    </row>
    <row r="972" spans="1:10" x14ac:dyDescent="0.25">
      <c r="A972" s="102">
        <v>971</v>
      </c>
      <c r="B972" s="117" t="s">
        <v>5006</v>
      </c>
      <c r="C972" s="104" t="s">
        <v>4939</v>
      </c>
      <c r="D972" s="104" t="s">
        <v>5016</v>
      </c>
      <c r="E972" s="106" t="s">
        <v>4375</v>
      </c>
      <c r="F972" s="107" t="s">
        <v>4376</v>
      </c>
      <c r="G972" s="106"/>
      <c r="H972" s="106"/>
      <c r="I972" s="102">
        <v>1</v>
      </c>
      <c r="J972" s="109">
        <v>23.12</v>
      </c>
    </row>
    <row r="973" spans="1:10" x14ac:dyDescent="0.25">
      <c r="A973" s="102">
        <v>972</v>
      </c>
      <c r="B973" s="117" t="s">
        <v>5006</v>
      </c>
      <c r="C973" s="104" t="s">
        <v>4939</v>
      </c>
      <c r="D973" s="104" t="s">
        <v>5016</v>
      </c>
      <c r="E973" s="106" t="s">
        <v>1787</v>
      </c>
      <c r="F973" s="107" t="s">
        <v>1788</v>
      </c>
      <c r="G973" s="106"/>
      <c r="H973" s="106"/>
      <c r="I973" s="102">
        <v>1</v>
      </c>
      <c r="J973" s="109">
        <v>14.64</v>
      </c>
    </row>
    <row r="974" spans="1:10" x14ac:dyDescent="0.25">
      <c r="A974" s="102">
        <v>973</v>
      </c>
      <c r="B974" s="117" t="s">
        <v>5006</v>
      </c>
      <c r="C974" s="104" t="s">
        <v>4939</v>
      </c>
      <c r="D974" s="104" t="s">
        <v>5017</v>
      </c>
      <c r="E974" s="106" t="s">
        <v>5018</v>
      </c>
      <c r="F974" s="107" t="s">
        <v>5019</v>
      </c>
      <c r="G974" s="106"/>
      <c r="H974" s="106"/>
      <c r="I974" s="102">
        <v>1</v>
      </c>
      <c r="J974" s="109">
        <v>17.8</v>
      </c>
    </row>
    <row r="975" spans="1:10" x14ac:dyDescent="0.25">
      <c r="A975" s="102">
        <v>974</v>
      </c>
      <c r="B975" s="117" t="s">
        <v>5006</v>
      </c>
      <c r="C975" s="104" t="s">
        <v>4939</v>
      </c>
      <c r="D975" s="104" t="s">
        <v>5017</v>
      </c>
      <c r="E975" s="106" t="s">
        <v>157</v>
      </c>
      <c r="F975" s="107" t="s">
        <v>158</v>
      </c>
      <c r="G975" s="106"/>
      <c r="H975" s="106"/>
      <c r="I975" s="102">
        <v>5</v>
      </c>
      <c r="J975" s="109">
        <v>9.4499999999999993</v>
      </c>
    </row>
    <row r="976" spans="1:10" x14ac:dyDescent="0.25">
      <c r="A976" s="102">
        <v>975</v>
      </c>
      <c r="B976" s="117" t="s">
        <v>5006</v>
      </c>
      <c r="C976" s="104" t="s">
        <v>4939</v>
      </c>
      <c r="D976" s="104" t="s">
        <v>5017</v>
      </c>
      <c r="E976" s="106" t="s">
        <v>987</v>
      </c>
      <c r="F976" s="107" t="s">
        <v>988</v>
      </c>
      <c r="G976" s="106"/>
      <c r="H976" s="106"/>
      <c r="I976" s="102">
        <v>8</v>
      </c>
      <c r="J976" s="109">
        <v>39.92</v>
      </c>
    </row>
    <row r="977" spans="1:10" x14ac:dyDescent="0.25">
      <c r="A977" s="102">
        <v>976</v>
      </c>
      <c r="B977" s="117" t="s">
        <v>5006</v>
      </c>
      <c r="C977" s="104" t="s">
        <v>4939</v>
      </c>
      <c r="D977" s="104" t="s">
        <v>5017</v>
      </c>
      <c r="E977" s="106" t="s">
        <v>995</v>
      </c>
      <c r="F977" s="107" t="s">
        <v>996</v>
      </c>
      <c r="G977" s="106"/>
      <c r="H977" s="106"/>
      <c r="I977" s="102">
        <v>8</v>
      </c>
      <c r="J977" s="109">
        <v>81.599999999999994</v>
      </c>
    </row>
    <row r="978" spans="1:10" x14ac:dyDescent="0.25">
      <c r="A978" s="102">
        <v>977</v>
      </c>
      <c r="B978" s="117" t="s">
        <v>5006</v>
      </c>
      <c r="C978" s="104" t="s">
        <v>4939</v>
      </c>
      <c r="D978" s="104" t="s">
        <v>5017</v>
      </c>
      <c r="E978" s="106" t="s">
        <v>207</v>
      </c>
      <c r="F978" s="107" t="s">
        <v>208</v>
      </c>
      <c r="G978" s="106"/>
      <c r="H978" s="106"/>
      <c r="I978" s="102">
        <v>1</v>
      </c>
      <c r="J978" s="109">
        <v>18</v>
      </c>
    </row>
    <row r="979" spans="1:10" x14ac:dyDescent="0.25">
      <c r="A979" s="102">
        <v>978</v>
      </c>
      <c r="B979" s="117" t="s">
        <v>5006</v>
      </c>
      <c r="C979" s="104" t="s">
        <v>4939</v>
      </c>
      <c r="D979" s="104" t="s">
        <v>5017</v>
      </c>
      <c r="E979" s="106" t="s">
        <v>2501</v>
      </c>
      <c r="F979" s="107" t="s">
        <v>2502</v>
      </c>
      <c r="G979" s="106"/>
      <c r="H979" s="106"/>
      <c r="I979" s="102">
        <v>1</v>
      </c>
      <c r="J979" s="109">
        <v>27.48</v>
      </c>
    </row>
    <row r="980" spans="1:10" x14ac:dyDescent="0.25">
      <c r="A980" s="102">
        <v>979</v>
      </c>
      <c r="B980" s="117" t="s">
        <v>5006</v>
      </c>
      <c r="C980" s="104" t="s">
        <v>4939</v>
      </c>
      <c r="D980" s="104" t="s">
        <v>5017</v>
      </c>
      <c r="E980" s="106" t="s">
        <v>3031</v>
      </c>
      <c r="F980" s="107" t="s">
        <v>3032</v>
      </c>
      <c r="G980" s="106"/>
      <c r="H980" s="106"/>
      <c r="I980" s="102">
        <v>2</v>
      </c>
      <c r="J980" s="109">
        <v>65.959999999999994</v>
      </c>
    </row>
    <row r="981" spans="1:10" x14ac:dyDescent="0.25">
      <c r="A981" s="102">
        <v>980</v>
      </c>
      <c r="B981" s="117" t="s">
        <v>5006</v>
      </c>
      <c r="C981" s="104" t="s">
        <v>4939</v>
      </c>
      <c r="D981" s="104" t="s">
        <v>5017</v>
      </c>
      <c r="E981" s="106" t="s">
        <v>2845</v>
      </c>
      <c r="F981" s="107" t="s">
        <v>2846</v>
      </c>
      <c r="G981" s="106"/>
      <c r="H981" s="106"/>
      <c r="I981" s="102">
        <v>1</v>
      </c>
      <c r="J981" s="109">
        <v>29.96</v>
      </c>
    </row>
    <row r="982" spans="1:10" x14ac:dyDescent="0.25">
      <c r="A982" s="102">
        <v>981</v>
      </c>
      <c r="B982" s="117" t="s">
        <v>5006</v>
      </c>
      <c r="C982" s="104" t="s">
        <v>4939</v>
      </c>
      <c r="D982" s="104" t="s">
        <v>5017</v>
      </c>
      <c r="E982" s="106" t="s">
        <v>3543</v>
      </c>
      <c r="F982" s="107" t="s">
        <v>3544</v>
      </c>
      <c r="G982" s="106"/>
      <c r="H982" s="106"/>
      <c r="I982" s="102">
        <v>16</v>
      </c>
      <c r="J982" s="109">
        <v>23.2</v>
      </c>
    </row>
    <row r="983" spans="1:10" x14ac:dyDescent="0.25">
      <c r="A983" s="102">
        <v>982</v>
      </c>
      <c r="B983" s="117" t="s">
        <v>5006</v>
      </c>
      <c r="C983" s="104" t="s">
        <v>4939</v>
      </c>
      <c r="D983" s="104" t="s">
        <v>5017</v>
      </c>
      <c r="E983" s="106" t="s">
        <v>3681</v>
      </c>
      <c r="F983" s="107" t="s">
        <v>3682</v>
      </c>
      <c r="G983" s="106"/>
      <c r="H983" s="106"/>
      <c r="I983" s="102">
        <v>1</v>
      </c>
      <c r="J983" s="109">
        <v>17.8</v>
      </c>
    </row>
    <row r="984" spans="1:10" x14ac:dyDescent="0.25">
      <c r="A984" s="102">
        <v>983</v>
      </c>
      <c r="B984" s="117" t="s">
        <v>5006</v>
      </c>
      <c r="C984" s="104" t="s">
        <v>4939</v>
      </c>
      <c r="D984" s="104" t="s">
        <v>5017</v>
      </c>
      <c r="E984" s="106" t="s">
        <v>3857</v>
      </c>
      <c r="F984" s="107" t="s">
        <v>3858</v>
      </c>
      <c r="G984" s="106"/>
      <c r="H984" s="106"/>
      <c r="I984" s="102">
        <v>1</v>
      </c>
      <c r="J984" s="109">
        <v>34.900000000000006</v>
      </c>
    </row>
    <row r="985" spans="1:10" x14ac:dyDescent="0.25">
      <c r="A985" s="102">
        <v>984</v>
      </c>
      <c r="B985" s="117" t="s">
        <v>5006</v>
      </c>
      <c r="C985" s="104" t="s">
        <v>4939</v>
      </c>
      <c r="D985" s="104" t="s">
        <v>5017</v>
      </c>
      <c r="E985" s="106" t="s">
        <v>3907</v>
      </c>
      <c r="F985" s="107" t="s">
        <v>3908</v>
      </c>
      <c r="G985" s="106"/>
      <c r="H985" s="106"/>
      <c r="I985" s="102">
        <v>1</v>
      </c>
      <c r="J985" s="109">
        <v>9.8000000000000007</v>
      </c>
    </row>
    <row r="986" spans="1:10" x14ac:dyDescent="0.25">
      <c r="A986" s="102">
        <v>985</v>
      </c>
      <c r="B986" s="117" t="s">
        <v>5006</v>
      </c>
      <c r="C986" s="104" t="s">
        <v>4939</v>
      </c>
      <c r="D986" s="104" t="s">
        <v>5017</v>
      </c>
      <c r="E986" s="106" t="s">
        <v>3909</v>
      </c>
      <c r="F986" s="107" t="s">
        <v>3910</v>
      </c>
      <c r="G986" s="106"/>
      <c r="H986" s="106"/>
      <c r="I986" s="102">
        <v>1</v>
      </c>
      <c r="J986" s="109">
        <v>25.740000000000002</v>
      </c>
    </row>
    <row r="987" spans="1:10" x14ac:dyDescent="0.25">
      <c r="A987" s="102">
        <v>986</v>
      </c>
      <c r="B987" s="117" t="s">
        <v>5006</v>
      </c>
      <c r="C987" s="104" t="s">
        <v>4939</v>
      </c>
      <c r="D987" s="104" t="s">
        <v>5017</v>
      </c>
      <c r="E987" s="106" t="s">
        <v>3911</v>
      </c>
      <c r="F987" s="107" t="s">
        <v>3912</v>
      </c>
      <c r="G987" s="106"/>
      <c r="H987" s="106"/>
      <c r="I987" s="102">
        <v>1</v>
      </c>
      <c r="J987" s="109">
        <v>17.899999999999999</v>
      </c>
    </row>
    <row r="988" spans="1:10" x14ac:dyDescent="0.25">
      <c r="A988" s="102">
        <v>987</v>
      </c>
      <c r="B988" s="117" t="s">
        <v>5006</v>
      </c>
      <c r="C988" s="104" t="s">
        <v>4939</v>
      </c>
      <c r="D988" s="104" t="s">
        <v>5017</v>
      </c>
      <c r="E988" s="106" t="s">
        <v>3917</v>
      </c>
      <c r="F988" s="107" t="s">
        <v>3918</v>
      </c>
      <c r="G988" s="106"/>
      <c r="H988" s="106"/>
      <c r="I988" s="102">
        <v>1</v>
      </c>
      <c r="J988" s="109">
        <v>11.799999999999999</v>
      </c>
    </row>
    <row r="989" spans="1:10" x14ac:dyDescent="0.25">
      <c r="A989" s="102">
        <v>988</v>
      </c>
      <c r="B989" s="117" t="s">
        <v>5006</v>
      </c>
      <c r="C989" s="104" t="s">
        <v>4939</v>
      </c>
      <c r="D989" s="104" t="s">
        <v>5017</v>
      </c>
      <c r="E989" s="106" t="s">
        <v>3995</v>
      </c>
      <c r="F989" s="107" t="s">
        <v>3996</v>
      </c>
      <c r="G989" s="106"/>
      <c r="H989" s="106"/>
      <c r="I989" s="102">
        <v>1</v>
      </c>
      <c r="J989" s="109">
        <v>29.85</v>
      </c>
    </row>
    <row r="990" spans="1:10" x14ac:dyDescent="0.25">
      <c r="A990" s="102">
        <v>989</v>
      </c>
      <c r="B990" s="117" t="s">
        <v>5006</v>
      </c>
      <c r="C990" s="104" t="s">
        <v>4939</v>
      </c>
      <c r="D990" s="104" t="s">
        <v>5017</v>
      </c>
      <c r="E990" s="106" t="s">
        <v>3551</v>
      </c>
      <c r="F990" s="107" t="s">
        <v>3552</v>
      </c>
      <c r="G990" s="106"/>
      <c r="H990" s="106"/>
      <c r="I990" s="102">
        <v>1</v>
      </c>
      <c r="J990" s="109">
        <v>8.6</v>
      </c>
    </row>
    <row r="991" spans="1:10" x14ac:dyDescent="0.25">
      <c r="A991" s="102">
        <v>990</v>
      </c>
      <c r="B991" s="117" t="s">
        <v>5006</v>
      </c>
      <c r="C991" s="104" t="s">
        <v>4939</v>
      </c>
      <c r="D991" s="104" t="s">
        <v>5017</v>
      </c>
      <c r="E991" s="106" t="s">
        <v>3577</v>
      </c>
      <c r="F991" s="107" t="s">
        <v>3578</v>
      </c>
      <c r="G991" s="106"/>
      <c r="H991" s="106"/>
      <c r="I991" s="102">
        <v>1</v>
      </c>
      <c r="J991" s="109">
        <v>22.9</v>
      </c>
    </row>
    <row r="992" spans="1:10" x14ac:dyDescent="0.25">
      <c r="A992" s="102">
        <v>991</v>
      </c>
      <c r="B992" s="117" t="s">
        <v>5006</v>
      </c>
      <c r="C992" s="104" t="s">
        <v>4939</v>
      </c>
      <c r="D992" s="104" t="s">
        <v>5017</v>
      </c>
      <c r="E992" s="106" t="s">
        <v>4303</v>
      </c>
      <c r="F992" s="107" t="s">
        <v>4304</v>
      </c>
      <c r="G992" s="106"/>
      <c r="H992" s="106"/>
      <c r="I992" s="102">
        <v>1</v>
      </c>
      <c r="J992" s="109">
        <v>13.35</v>
      </c>
    </row>
    <row r="993" spans="1:10" x14ac:dyDescent="0.25">
      <c r="A993" s="102">
        <v>992</v>
      </c>
      <c r="B993" s="117" t="s">
        <v>5006</v>
      </c>
      <c r="C993" s="104" t="s">
        <v>4939</v>
      </c>
      <c r="D993" s="104" t="s">
        <v>5017</v>
      </c>
      <c r="E993" s="106" t="s">
        <v>2195</v>
      </c>
      <c r="F993" s="107" t="s">
        <v>2196</v>
      </c>
      <c r="G993" s="106"/>
      <c r="H993" s="106"/>
      <c r="I993" s="102">
        <v>1</v>
      </c>
      <c r="J993" s="109">
        <v>16.399999999999999</v>
      </c>
    </row>
    <row r="994" spans="1:10" x14ac:dyDescent="0.25">
      <c r="A994" s="102">
        <v>993</v>
      </c>
      <c r="B994" s="117" t="s">
        <v>5006</v>
      </c>
      <c r="C994" s="104" t="s">
        <v>4939</v>
      </c>
      <c r="D994" s="104" t="s">
        <v>5020</v>
      </c>
      <c r="E994" s="106" t="s">
        <v>571</v>
      </c>
      <c r="F994" s="107" t="s">
        <v>572</v>
      </c>
      <c r="G994" s="106"/>
      <c r="H994" s="106"/>
      <c r="I994" s="102">
        <v>1</v>
      </c>
      <c r="J994" s="109">
        <v>9.4499999999999993</v>
      </c>
    </row>
    <row r="995" spans="1:10" x14ac:dyDescent="0.25">
      <c r="A995" s="102">
        <v>994</v>
      </c>
      <c r="B995" s="117" t="s">
        <v>5006</v>
      </c>
      <c r="C995" s="104" t="s">
        <v>4939</v>
      </c>
      <c r="D995" s="104" t="s">
        <v>5020</v>
      </c>
      <c r="E995" s="106" t="s">
        <v>987</v>
      </c>
      <c r="F995" s="107" t="s">
        <v>988</v>
      </c>
      <c r="G995" s="106"/>
      <c r="H995" s="106"/>
      <c r="I995" s="102">
        <v>3</v>
      </c>
      <c r="J995" s="109">
        <v>14.97</v>
      </c>
    </row>
    <row r="996" spans="1:10" x14ac:dyDescent="0.25">
      <c r="A996" s="102">
        <v>995</v>
      </c>
      <c r="B996" s="117" t="s">
        <v>5006</v>
      </c>
      <c r="C996" s="104" t="s">
        <v>4939</v>
      </c>
      <c r="D996" s="104" t="s">
        <v>5020</v>
      </c>
      <c r="E996" s="106" t="s">
        <v>995</v>
      </c>
      <c r="F996" s="107" t="s">
        <v>996</v>
      </c>
      <c r="G996" s="106"/>
      <c r="H996" s="106"/>
      <c r="I996" s="102">
        <v>3</v>
      </c>
      <c r="J996" s="109">
        <v>30.599999999999998</v>
      </c>
    </row>
    <row r="997" spans="1:10" x14ac:dyDescent="0.25">
      <c r="A997" s="102">
        <v>996</v>
      </c>
      <c r="B997" s="117" t="s">
        <v>5006</v>
      </c>
      <c r="C997" s="104" t="s">
        <v>4939</v>
      </c>
      <c r="D997" s="104" t="s">
        <v>5020</v>
      </c>
      <c r="E997" s="106" t="s">
        <v>275</v>
      </c>
      <c r="F997" s="107" t="s">
        <v>276</v>
      </c>
      <c r="G997" s="106"/>
      <c r="H997" s="106"/>
      <c r="I997" s="102" t="s">
        <v>5009</v>
      </c>
      <c r="J997" s="109">
        <v>12</v>
      </c>
    </row>
    <row r="998" spans="1:10" x14ac:dyDescent="0.25">
      <c r="A998" s="102">
        <v>997</v>
      </c>
      <c r="B998" s="117" t="s">
        <v>5006</v>
      </c>
      <c r="C998" s="104" t="s">
        <v>4939</v>
      </c>
      <c r="D998" s="104" t="s">
        <v>5020</v>
      </c>
      <c r="E998" s="106" t="s">
        <v>2599</v>
      </c>
      <c r="F998" s="107" t="s">
        <v>2600</v>
      </c>
      <c r="G998" s="106"/>
      <c r="H998" s="106"/>
      <c r="I998" s="102">
        <v>1</v>
      </c>
      <c r="J998" s="109">
        <v>5.8999999999999995</v>
      </c>
    </row>
    <row r="999" spans="1:10" x14ac:dyDescent="0.25">
      <c r="A999" s="102">
        <v>998</v>
      </c>
      <c r="B999" s="117" t="s">
        <v>5006</v>
      </c>
      <c r="C999" s="104" t="s">
        <v>4939</v>
      </c>
      <c r="D999" s="104" t="s">
        <v>5020</v>
      </c>
      <c r="E999" s="106" t="s">
        <v>295</v>
      </c>
      <c r="F999" s="107" t="s">
        <v>296</v>
      </c>
      <c r="G999" s="106"/>
      <c r="H999" s="106"/>
      <c r="I999" s="102">
        <v>3</v>
      </c>
      <c r="J999" s="109">
        <v>5.67</v>
      </c>
    </row>
    <row r="1000" spans="1:10" x14ac:dyDescent="0.25">
      <c r="A1000" s="102">
        <v>999</v>
      </c>
      <c r="B1000" s="117" t="s">
        <v>5006</v>
      </c>
      <c r="C1000" s="104" t="s">
        <v>4939</v>
      </c>
      <c r="D1000" s="104" t="s">
        <v>5020</v>
      </c>
      <c r="E1000" s="106" t="s">
        <v>4585</v>
      </c>
      <c r="F1000" s="107" t="s">
        <v>4586</v>
      </c>
      <c r="G1000" s="106"/>
      <c r="H1000" s="106"/>
      <c r="I1000" s="102">
        <v>1</v>
      </c>
      <c r="J1000" s="109">
        <v>14.85</v>
      </c>
    </row>
    <row r="1001" spans="1:10" x14ac:dyDescent="0.25">
      <c r="A1001" s="102">
        <v>1000</v>
      </c>
      <c r="B1001" s="117" t="s">
        <v>5006</v>
      </c>
      <c r="C1001" s="104" t="s">
        <v>4939</v>
      </c>
      <c r="D1001" s="104" t="s">
        <v>5020</v>
      </c>
      <c r="E1001" s="106" t="s">
        <v>4225</v>
      </c>
      <c r="F1001" s="107" t="s">
        <v>4226</v>
      </c>
      <c r="G1001" s="106"/>
      <c r="H1001" s="106"/>
      <c r="I1001" s="102">
        <v>1</v>
      </c>
      <c r="J1001" s="109">
        <v>13.35</v>
      </c>
    </row>
    <row r="1002" spans="1:10" x14ac:dyDescent="0.25">
      <c r="A1002" s="102">
        <v>1001</v>
      </c>
      <c r="B1002" s="117" t="s">
        <v>5006</v>
      </c>
      <c r="C1002" s="104" t="s">
        <v>4939</v>
      </c>
      <c r="D1002" s="104" t="s">
        <v>5021</v>
      </c>
      <c r="E1002" s="106" t="s">
        <v>329</v>
      </c>
      <c r="F1002" s="107" t="s">
        <v>330</v>
      </c>
      <c r="G1002" s="106"/>
      <c r="H1002" s="106"/>
      <c r="I1002" s="102">
        <v>1</v>
      </c>
      <c r="J1002" s="109">
        <v>23</v>
      </c>
    </row>
    <row r="1003" spans="1:10" x14ac:dyDescent="0.25">
      <c r="A1003" s="102">
        <v>1002</v>
      </c>
      <c r="B1003" s="117" t="s">
        <v>5006</v>
      </c>
      <c r="C1003" s="104" t="s">
        <v>4939</v>
      </c>
      <c r="D1003" s="104" t="s">
        <v>5021</v>
      </c>
      <c r="E1003" s="106" t="s">
        <v>991</v>
      </c>
      <c r="F1003" s="107" t="s">
        <v>992</v>
      </c>
      <c r="G1003" s="106"/>
      <c r="H1003" s="106"/>
      <c r="I1003" s="102">
        <v>1</v>
      </c>
      <c r="J1003" s="109">
        <v>23.96</v>
      </c>
    </row>
    <row r="1004" spans="1:10" x14ac:dyDescent="0.25">
      <c r="A1004" s="102">
        <v>1003</v>
      </c>
      <c r="B1004" s="117" t="s">
        <v>5006</v>
      </c>
      <c r="C1004" s="104" t="s">
        <v>4939</v>
      </c>
      <c r="D1004" s="104" t="s">
        <v>5021</v>
      </c>
      <c r="E1004" s="106" t="s">
        <v>987</v>
      </c>
      <c r="F1004" s="107" t="s">
        <v>988</v>
      </c>
      <c r="G1004" s="106"/>
      <c r="H1004" s="106"/>
      <c r="I1004" s="102">
        <v>10</v>
      </c>
      <c r="J1004" s="109">
        <v>49.900000000000006</v>
      </c>
    </row>
    <row r="1005" spans="1:10" x14ac:dyDescent="0.25">
      <c r="A1005" s="102">
        <v>1004</v>
      </c>
      <c r="B1005" s="117" t="s">
        <v>5006</v>
      </c>
      <c r="C1005" s="104" t="s">
        <v>4939</v>
      </c>
      <c r="D1005" s="104" t="s">
        <v>5021</v>
      </c>
      <c r="E1005" s="106" t="s">
        <v>995</v>
      </c>
      <c r="F1005" s="107" t="s">
        <v>996</v>
      </c>
      <c r="G1005" s="106"/>
      <c r="H1005" s="106"/>
      <c r="I1005" s="102">
        <v>10</v>
      </c>
      <c r="J1005" s="109">
        <v>102</v>
      </c>
    </row>
    <row r="1006" spans="1:10" x14ac:dyDescent="0.25">
      <c r="A1006" s="102">
        <v>1005</v>
      </c>
      <c r="B1006" s="117" t="s">
        <v>5006</v>
      </c>
      <c r="C1006" s="104" t="s">
        <v>4939</v>
      </c>
      <c r="D1006" s="104" t="s">
        <v>5021</v>
      </c>
      <c r="E1006" s="106" t="s">
        <v>207</v>
      </c>
      <c r="F1006" s="107" t="s">
        <v>208</v>
      </c>
      <c r="G1006" s="106"/>
      <c r="H1006" s="106"/>
      <c r="I1006" s="102">
        <v>1</v>
      </c>
      <c r="J1006" s="109">
        <v>18</v>
      </c>
    </row>
    <row r="1007" spans="1:10" x14ac:dyDescent="0.25">
      <c r="A1007" s="102">
        <v>1006</v>
      </c>
      <c r="B1007" s="117" t="s">
        <v>5006</v>
      </c>
      <c r="C1007" s="104" t="s">
        <v>4939</v>
      </c>
      <c r="D1007" s="104" t="s">
        <v>5021</v>
      </c>
      <c r="E1007" s="106" t="s">
        <v>1426</v>
      </c>
      <c r="F1007" s="107" t="s">
        <v>1427</v>
      </c>
      <c r="G1007" s="106"/>
      <c r="H1007" s="106"/>
      <c r="I1007" s="102">
        <v>1</v>
      </c>
      <c r="J1007" s="109">
        <v>22.9</v>
      </c>
    </row>
    <row r="1008" spans="1:10" x14ac:dyDescent="0.25">
      <c r="A1008" s="102">
        <v>1007</v>
      </c>
      <c r="B1008" s="117" t="s">
        <v>5006</v>
      </c>
      <c r="C1008" s="104" t="s">
        <v>4939</v>
      </c>
      <c r="D1008" s="104" t="s">
        <v>5021</v>
      </c>
      <c r="E1008" s="106" t="s">
        <v>1216</v>
      </c>
      <c r="F1008" s="107" t="s">
        <v>1217</v>
      </c>
      <c r="G1008" s="106"/>
      <c r="H1008" s="106"/>
      <c r="I1008" s="102">
        <v>2</v>
      </c>
      <c r="J1008" s="109">
        <v>15.8</v>
      </c>
    </row>
    <row r="1009" spans="1:10" x14ac:dyDescent="0.25">
      <c r="A1009" s="102">
        <v>1008</v>
      </c>
      <c r="B1009" s="117" t="s">
        <v>5006</v>
      </c>
      <c r="C1009" s="104" t="s">
        <v>4939</v>
      </c>
      <c r="D1009" s="104" t="s">
        <v>5021</v>
      </c>
      <c r="E1009" s="106" t="s">
        <v>1276</v>
      </c>
      <c r="F1009" s="107" t="s">
        <v>4952</v>
      </c>
      <c r="G1009" s="106"/>
      <c r="H1009" s="106"/>
      <c r="I1009" s="102">
        <v>1</v>
      </c>
      <c r="J1009" s="109">
        <v>23.88</v>
      </c>
    </row>
    <row r="1010" spans="1:10" x14ac:dyDescent="0.25">
      <c r="A1010" s="102">
        <v>1009</v>
      </c>
      <c r="B1010" s="117" t="s">
        <v>5006</v>
      </c>
      <c r="C1010" s="104" t="s">
        <v>4939</v>
      </c>
      <c r="D1010" s="104" t="s">
        <v>5021</v>
      </c>
      <c r="E1010" s="106" t="s">
        <v>4011</v>
      </c>
      <c r="F1010" s="107" t="s">
        <v>4012</v>
      </c>
      <c r="G1010" s="106"/>
      <c r="H1010" s="106"/>
      <c r="I1010" s="102">
        <v>1</v>
      </c>
      <c r="J1010" s="109">
        <v>9.8000000000000007</v>
      </c>
    </row>
    <row r="1011" spans="1:10" x14ac:dyDescent="0.25">
      <c r="A1011" s="102">
        <v>1010</v>
      </c>
      <c r="B1011" s="117" t="s">
        <v>5006</v>
      </c>
      <c r="C1011" s="104" t="s">
        <v>4939</v>
      </c>
      <c r="D1011" s="104" t="s">
        <v>5021</v>
      </c>
      <c r="E1011" s="106" t="s">
        <v>3889</v>
      </c>
      <c r="F1011" s="107" t="s">
        <v>3890</v>
      </c>
      <c r="G1011" s="106"/>
      <c r="H1011" s="106"/>
      <c r="I1011" s="102">
        <v>1</v>
      </c>
      <c r="J1011" s="109">
        <v>15.8</v>
      </c>
    </row>
    <row r="1012" spans="1:10" x14ac:dyDescent="0.25">
      <c r="A1012" s="102">
        <v>1011</v>
      </c>
      <c r="B1012" s="117" t="s">
        <v>5006</v>
      </c>
      <c r="C1012" s="104" t="s">
        <v>4939</v>
      </c>
      <c r="D1012" s="104" t="s">
        <v>5021</v>
      </c>
      <c r="E1012" s="106" t="s">
        <v>3555</v>
      </c>
      <c r="F1012" s="107" t="s">
        <v>3556</v>
      </c>
      <c r="G1012" s="106"/>
      <c r="H1012" s="106"/>
      <c r="I1012" s="102">
        <v>2</v>
      </c>
      <c r="J1012" s="109">
        <v>25.8</v>
      </c>
    </row>
    <row r="1013" spans="1:10" x14ac:dyDescent="0.25">
      <c r="A1013" s="102">
        <v>1012</v>
      </c>
      <c r="B1013" s="117" t="s">
        <v>5006</v>
      </c>
      <c r="C1013" s="104" t="s">
        <v>4939</v>
      </c>
      <c r="D1013" s="104" t="s">
        <v>5021</v>
      </c>
      <c r="E1013" s="106" t="s">
        <v>3577</v>
      </c>
      <c r="F1013" s="107" t="s">
        <v>3578</v>
      </c>
      <c r="G1013" s="106"/>
      <c r="H1013" s="106"/>
      <c r="I1013" s="102">
        <v>1</v>
      </c>
      <c r="J1013" s="109">
        <v>22.9</v>
      </c>
    </row>
    <row r="1014" spans="1:10" x14ac:dyDescent="0.25">
      <c r="A1014" s="102">
        <v>1013</v>
      </c>
      <c r="B1014" s="117" t="s">
        <v>5006</v>
      </c>
      <c r="C1014" s="104" t="s">
        <v>4939</v>
      </c>
      <c r="D1014" s="104" t="s">
        <v>5021</v>
      </c>
      <c r="E1014" s="106" t="s">
        <v>3715</v>
      </c>
      <c r="F1014" s="107" t="s">
        <v>3716</v>
      </c>
      <c r="G1014" s="106"/>
      <c r="H1014" s="106"/>
      <c r="I1014" s="102">
        <v>1</v>
      </c>
      <c r="J1014" s="109">
        <v>7.08</v>
      </c>
    </row>
    <row r="1015" spans="1:10" x14ac:dyDescent="0.25">
      <c r="A1015" s="102">
        <v>1014</v>
      </c>
      <c r="B1015" s="117" t="s">
        <v>5006</v>
      </c>
      <c r="C1015" s="104" t="s">
        <v>4939</v>
      </c>
      <c r="D1015" s="104" t="s">
        <v>5021</v>
      </c>
      <c r="E1015" s="106" t="s">
        <v>4213</v>
      </c>
      <c r="F1015" s="107" t="s">
        <v>4214</v>
      </c>
      <c r="G1015" s="106"/>
      <c r="H1015" s="106"/>
      <c r="I1015" s="102">
        <v>1</v>
      </c>
      <c r="J1015" s="109">
        <v>18.899999999999999</v>
      </c>
    </row>
    <row r="1016" spans="1:10" x14ac:dyDescent="0.25">
      <c r="A1016" s="102">
        <v>1015</v>
      </c>
      <c r="B1016" s="117" t="s">
        <v>5006</v>
      </c>
      <c r="C1016" s="104" t="s">
        <v>4939</v>
      </c>
      <c r="D1016" s="104" t="s">
        <v>5021</v>
      </c>
      <c r="E1016" s="106" t="s">
        <v>4389</v>
      </c>
      <c r="F1016" s="107" t="s">
        <v>4390</v>
      </c>
      <c r="G1016" s="106"/>
      <c r="H1016" s="106"/>
      <c r="I1016" s="102">
        <v>1</v>
      </c>
      <c r="J1016" s="109">
        <v>20.849999999999998</v>
      </c>
    </row>
    <row r="1017" spans="1:10" x14ac:dyDescent="0.25">
      <c r="A1017" s="102">
        <v>1016</v>
      </c>
      <c r="B1017" s="117" t="s">
        <v>5006</v>
      </c>
      <c r="C1017" s="104" t="s">
        <v>4939</v>
      </c>
      <c r="D1017" s="104" t="s">
        <v>5022</v>
      </c>
      <c r="E1017" s="106" t="s">
        <v>567</v>
      </c>
      <c r="F1017" s="107" t="s">
        <v>568</v>
      </c>
      <c r="G1017" s="106"/>
      <c r="H1017" s="106"/>
      <c r="I1017" s="102">
        <v>1</v>
      </c>
      <c r="J1017" s="109">
        <v>11.76</v>
      </c>
    </row>
    <row r="1018" spans="1:10" x14ac:dyDescent="0.25">
      <c r="A1018" s="102">
        <v>1017</v>
      </c>
      <c r="B1018" s="117" t="s">
        <v>5006</v>
      </c>
      <c r="C1018" s="104" t="s">
        <v>4939</v>
      </c>
      <c r="D1018" s="104" t="s">
        <v>5022</v>
      </c>
      <c r="E1018" s="106" t="s">
        <v>533</v>
      </c>
      <c r="F1018" s="107" t="s">
        <v>534</v>
      </c>
      <c r="G1018" s="106"/>
      <c r="H1018" s="106"/>
      <c r="I1018" s="102">
        <v>1</v>
      </c>
      <c r="J1018" s="109">
        <v>11.76</v>
      </c>
    </row>
    <row r="1019" spans="1:10" x14ac:dyDescent="0.25">
      <c r="A1019" s="102">
        <v>1018</v>
      </c>
      <c r="B1019" s="117" t="s">
        <v>5006</v>
      </c>
      <c r="C1019" s="104" t="s">
        <v>4939</v>
      </c>
      <c r="D1019" s="104" t="s">
        <v>5022</v>
      </c>
      <c r="E1019" s="106" t="s">
        <v>79</v>
      </c>
      <c r="F1019" s="107" t="s">
        <v>80</v>
      </c>
      <c r="G1019" s="106"/>
      <c r="H1019" s="106"/>
      <c r="I1019" s="102">
        <v>1</v>
      </c>
      <c r="J1019" s="109">
        <v>17.989999999999998</v>
      </c>
    </row>
    <row r="1020" spans="1:10" x14ac:dyDescent="0.25">
      <c r="A1020" s="102">
        <v>1019</v>
      </c>
      <c r="B1020" s="117" t="s">
        <v>5006</v>
      </c>
      <c r="C1020" s="104" t="s">
        <v>4939</v>
      </c>
      <c r="D1020" s="104" t="s">
        <v>5022</v>
      </c>
      <c r="E1020" s="106" t="s">
        <v>3225</v>
      </c>
      <c r="F1020" s="107" t="s">
        <v>3226</v>
      </c>
      <c r="G1020" s="106"/>
      <c r="H1020" s="106"/>
      <c r="I1020" s="102">
        <v>1</v>
      </c>
      <c r="J1020" s="109">
        <v>11.76</v>
      </c>
    </row>
    <row r="1021" spans="1:10" x14ac:dyDescent="0.25">
      <c r="A1021" s="102">
        <v>1020</v>
      </c>
      <c r="B1021" s="117" t="s">
        <v>5006</v>
      </c>
      <c r="C1021" s="104" t="s">
        <v>4939</v>
      </c>
      <c r="D1021" s="104" t="s">
        <v>5022</v>
      </c>
      <c r="E1021" s="106" t="s">
        <v>3227</v>
      </c>
      <c r="F1021" s="107" t="s">
        <v>3228</v>
      </c>
      <c r="G1021" s="106"/>
      <c r="H1021" s="106"/>
      <c r="I1021" s="102">
        <v>1</v>
      </c>
      <c r="J1021" s="109">
        <v>15.48</v>
      </c>
    </row>
    <row r="1022" spans="1:10" x14ac:dyDescent="0.25">
      <c r="A1022" s="102">
        <v>1021</v>
      </c>
      <c r="B1022" s="117" t="s">
        <v>5006</v>
      </c>
      <c r="C1022" s="104" t="s">
        <v>4939</v>
      </c>
      <c r="D1022" s="104" t="s">
        <v>5022</v>
      </c>
      <c r="E1022" s="106" t="s">
        <v>4011</v>
      </c>
      <c r="F1022" s="107" t="s">
        <v>4012</v>
      </c>
      <c r="G1022" s="106"/>
      <c r="H1022" s="106"/>
      <c r="I1022" s="102">
        <v>1</v>
      </c>
      <c r="J1022" s="109">
        <v>9.8000000000000007</v>
      </c>
    </row>
    <row r="1023" spans="1:10" x14ac:dyDescent="0.25">
      <c r="A1023" s="102">
        <v>1022</v>
      </c>
      <c r="B1023" s="117" t="s">
        <v>5006</v>
      </c>
      <c r="C1023" s="104" t="s">
        <v>4939</v>
      </c>
      <c r="D1023" s="104" t="s">
        <v>5022</v>
      </c>
      <c r="E1023" s="106" t="s">
        <v>4311</v>
      </c>
      <c r="F1023" s="107" t="s">
        <v>4312</v>
      </c>
      <c r="G1023" s="106"/>
      <c r="H1023" s="106"/>
      <c r="I1023" s="102">
        <v>1</v>
      </c>
      <c r="J1023" s="109">
        <v>12.72</v>
      </c>
    </row>
    <row r="1024" spans="1:10" x14ac:dyDescent="0.25">
      <c r="A1024" s="102">
        <v>1023</v>
      </c>
      <c r="B1024" s="117" t="s">
        <v>5006</v>
      </c>
      <c r="C1024" s="104" t="s">
        <v>4939</v>
      </c>
      <c r="D1024" s="104" t="s">
        <v>5023</v>
      </c>
      <c r="E1024" s="106" t="s">
        <v>329</v>
      </c>
      <c r="F1024" s="107" t="s">
        <v>330</v>
      </c>
      <c r="G1024" s="106"/>
      <c r="H1024" s="106"/>
      <c r="I1024" s="102">
        <v>2</v>
      </c>
      <c r="J1024" s="109">
        <v>46</v>
      </c>
    </row>
    <row r="1025" spans="1:10" x14ac:dyDescent="0.25">
      <c r="A1025" s="102">
        <v>1024</v>
      </c>
      <c r="B1025" s="117" t="s">
        <v>5006</v>
      </c>
      <c r="C1025" s="104" t="s">
        <v>4939</v>
      </c>
      <c r="D1025" s="104" t="s">
        <v>5023</v>
      </c>
      <c r="E1025" s="106" t="s">
        <v>563</v>
      </c>
      <c r="F1025" s="107" t="s">
        <v>564</v>
      </c>
      <c r="G1025" s="106"/>
      <c r="H1025" s="106"/>
      <c r="I1025" s="102">
        <v>3</v>
      </c>
      <c r="J1025" s="109">
        <v>44.910000000000004</v>
      </c>
    </row>
    <row r="1026" spans="1:10" x14ac:dyDescent="0.25">
      <c r="A1026" s="102">
        <v>1025</v>
      </c>
      <c r="B1026" s="117" t="s">
        <v>5006</v>
      </c>
      <c r="C1026" s="104" t="s">
        <v>4939</v>
      </c>
      <c r="D1026" s="104" t="s">
        <v>5023</v>
      </c>
      <c r="E1026" s="106" t="s">
        <v>157</v>
      </c>
      <c r="F1026" s="107" t="s">
        <v>158</v>
      </c>
      <c r="G1026" s="106"/>
      <c r="H1026" s="106"/>
      <c r="I1026" s="102">
        <v>15</v>
      </c>
      <c r="J1026" s="109">
        <v>28.349999999999998</v>
      </c>
    </row>
    <row r="1027" spans="1:10" x14ac:dyDescent="0.25">
      <c r="A1027" s="102">
        <v>1026</v>
      </c>
      <c r="B1027" s="117" t="s">
        <v>5006</v>
      </c>
      <c r="C1027" s="104" t="s">
        <v>4939</v>
      </c>
      <c r="D1027" s="104" t="s">
        <v>5023</v>
      </c>
      <c r="E1027" s="106" t="s">
        <v>1040</v>
      </c>
      <c r="F1027" s="107" t="s">
        <v>1041</v>
      </c>
      <c r="G1027" s="106"/>
      <c r="H1027" s="106"/>
      <c r="I1027" s="102">
        <v>1</v>
      </c>
      <c r="J1027" s="109">
        <v>33.96</v>
      </c>
    </row>
    <row r="1028" spans="1:10" x14ac:dyDescent="0.25">
      <c r="A1028" s="102">
        <v>1027</v>
      </c>
      <c r="B1028" s="117" t="s">
        <v>5006</v>
      </c>
      <c r="C1028" s="104" t="s">
        <v>4939</v>
      </c>
      <c r="D1028" s="104" t="s">
        <v>5023</v>
      </c>
      <c r="E1028" s="106" t="s">
        <v>1048</v>
      </c>
      <c r="F1028" s="107" t="s">
        <v>1049</v>
      </c>
      <c r="G1028" s="106"/>
      <c r="H1028" s="106"/>
      <c r="I1028" s="102">
        <v>1</v>
      </c>
      <c r="J1028" s="109">
        <v>10.32</v>
      </c>
    </row>
    <row r="1029" spans="1:10" x14ac:dyDescent="0.25">
      <c r="A1029" s="102">
        <v>1028</v>
      </c>
      <c r="B1029" s="117" t="s">
        <v>5006</v>
      </c>
      <c r="C1029" s="104" t="s">
        <v>4939</v>
      </c>
      <c r="D1029" s="104" t="s">
        <v>5023</v>
      </c>
      <c r="E1029" s="106" t="s">
        <v>207</v>
      </c>
      <c r="F1029" s="107" t="s">
        <v>208</v>
      </c>
      <c r="G1029" s="106"/>
      <c r="H1029" s="106"/>
      <c r="I1029" s="102">
        <v>2</v>
      </c>
      <c r="J1029" s="109">
        <v>36</v>
      </c>
    </row>
    <row r="1030" spans="1:10" x14ac:dyDescent="0.25">
      <c r="A1030" s="102">
        <v>1029</v>
      </c>
      <c r="B1030" s="117" t="s">
        <v>5006</v>
      </c>
      <c r="C1030" s="104" t="s">
        <v>4939</v>
      </c>
      <c r="D1030" s="104" t="s">
        <v>5023</v>
      </c>
      <c r="E1030" s="106" t="s">
        <v>2503</v>
      </c>
      <c r="F1030" s="107" t="s">
        <v>2504</v>
      </c>
      <c r="G1030" s="106"/>
      <c r="H1030" s="106"/>
      <c r="I1030" s="102">
        <v>1</v>
      </c>
      <c r="J1030" s="109">
        <v>5.9399999999999995</v>
      </c>
    </row>
    <row r="1031" spans="1:10" x14ac:dyDescent="0.25">
      <c r="A1031" s="102">
        <v>1030</v>
      </c>
      <c r="B1031" s="117" t="s">
        <v>5006</v>
      </c>
      <c r="C1031" s="104" t="s">
        <v>4939</v>
      </c>
      <c r="D1031" s="104" t="s">
        <v>5023</v>
      </c>
      <c r="E1031" s="106" t="s">
        <v>2541</v>
      </c>
      <c r="F1031" s="107" t="s">
        <v>2542</v>
      </c>
      <c r="G1031" s="106"/>
      <c r="H1031" s="106"/>
      <c r="I1031" s="102">
        <v>2</v>
      </c>
      <c r="J1031" s="109">
        <v>11.879999999999999</v>
      </c>
    </row>
    <row r="1032" spans="1:10" x14ac:dyDescent="0.25">
      <c r="A1032" s="102">
        <v>1031</v>
      </c>
      <c r="B1032" s="117" t="s">
        <v>5006</v>
      </c>
      <c r="C1032" s="104" t="s">
        <v>4939</v>
      </c>
      <c r="D1032" s="104" t="s">
        <v>5023</v>
      </c>
      <c r="E1032" s="106" t="s">
        <v>2549</v>
      </c>
      <c r="F1032" s="107" t="s">
        <v>2550</v>
      </c>
      <c r="G1032" s="106"/>
      <c r="H1032" s="106"/>
      <c r="I1032" s="102">
        <v>2</v>
      </c>
      <c r="J1032" s="109">
        <v>11.879999999999999</v>
      </c>
    </row>
    <row r="1033" spans="1:10" x14ac:dyDescent="0.25">
      <c r="A1033" s="102">
        <v>1032</v>
      </c>
      <c r="B1033" s="117" t="s">
        <v>5006</v>
      </c>
      <c r="C1033" s="104" t="s">
        <v>4939</v>
      </c>
      <c r="D1033" s="104" t="s">
        <v>5023</v>
      </c>
      <c r="E1033" s="106" t="s">
        <v>3381</v>
      </c>
      <c r="F1033" s="107" t="s">
        <v>3382</v>
      </c>
      <c r="G1033" s="106"/>
      <c r="H1033" s="106"/>
      <c r="I1033" s="102">
        <v>1</v>
      </c>
      <c r="J1033" s="109">
        <v>17.88</v>
      </c>
    </row>
    <row r="1034" spans="1:10" x14ac:dyDescent="0.25">
      <c r="A1034" s="102">
        <v>1033</v>
      </c>
      <c r="B1034" s="117" t="s">
        <v>5006</v>
      </c>
      <c r="C1034" s="104" t="s">
        <v>4939</v>
      </c>
      <c r="D1034" s="104" t="s">
        <v>5023</v>
      </c>
      <c r="E1034" s="106" t="s">
        <v>3385</v>
      </c>
      <c r="F1034" s="107" t="s">
        <v>3386</v>
      </c>
      <c r="G1034" s="106"/>
      <c r="H1034" s="106"/>
      <c r="I1034" s="102">
        <v>20</v>
      </c>
      <c r="J1034" s="109">
        <v>579.79999999999995</v>
      </c>
    </row>
    <row r="1035" spans="1:10" x14ac:dyDescent="0.25">
      <c r="A1035" s="102">
        <v>1034</v>
      </c>
      <c r="B1035" s="117" t="s">
        <v>5006</v>
      </c>
      <c r="C1035" s="104" t="s">
        <v>4939</v>
      </c>
      <c r="D1035" s="104" t="s">
        <v>5023</v>
      </c>
      <c r="E1035" s="106" t="s">
        <v>3385</v>
      </c>
      <c r="F1035" s="107" t="s">
        <v>3386</v>
      </c>
      <c r="G1035" s="106"/>
      <c r="H1035" s="106"/>
      <c r="I1035" s="102">
        <v>1</v>
      </c>
      <c r="J1035" s="109">
        <v>0.01</v>
      </c>
    </row>
    <row r="1036" spans="1:10" x14ac:dyDescent="0.25">
      <c r="A1036" s="102">
        <v>1035</v>
      </c>
      <c r="B1036" s="117" t="s">
        <v>5006</v>
      </c>
      <c r="C1036" s="104" t="s">
        <v>4939</v>
      </c>
      <c r="D1036" s="104" t="s">
        <v>5023</v>
      </c>
      <c r="E1036" s="106" t="s">
        <v>4455</v>
      </c>
      <c r="F1036" s="107" t="s">
        <v>4456</v>
      </c>
      <c r="G1036" s="106"/>
      <c r="H1036" s="106"/>
      <c r="I1036" s="102">
        <v>1</v>
      </c>
      <c r="J1036" s="109">
        <v>18.32</v>
      </c>
    </row>
    <row r="1037" spans="1:10" x14ac:dyDescent="0.25">
      <c r="A1037" s="102">
        <v>1036</v>
      </c>
      <c r="B1037" s="117" t="s">
        <v>5006</v>
      </c>
      <c r="C1037" s="104" t="s">
        <v>4939</v>
      </c>
      <c r="D1037" s="104" t="s">
        <v>5023</v>
      </c>
      <c r="E1037" s="106" t="s">
        <v>4221</v>
      </c>
      <c r="F1037" s="107" t="s">
        <v>4222</v>
      </c>
      <c r="G1037" s="106"/>
      <c r="H1037" s="106"/>
      <c r="I1037" s="102">
        <v>1</v>
      </c>
      <c r="J1037" s="109">
        <v>14.32</v>
      </c>
    </row>
    <row r="1038" spans="1:10" x14ac:dyDescent="0.25">
      <c r="A1038" s="102">
        <v>1037</v>
      </c>
      <c r="B1038" s="117" t="s">
        <v>5006</v>
      </c>
      <c r="C1038" s="104" t="s">
        <v>4939</v>
      </c>
      <c r="D1038" s="104" t="s">
        <v>5024</v>
      </c>
      <c r="E1038" s="106" t="s">
        <v>439</v>
      </c>
      <c r="F1038" s="107" t="s">
        <v>440</v>
      </c>
      <c r="G1038" s="106"/>
      <c r="H1038" s="106"/>
      <c r="I1038" s="102">
        <v>1</v>
      </c>
      <c r="J1038" s="109">
        <v>3.84</v>
      </c>
    </row>
    <row r="1039" spans="1:10" x14ac:dyDescent="0.25">
      <c r="A1039" s="102">
        <v>1038</v>
      </c>
      <c r="B1039" s="117" t="s">
        <v>5006</v>
      </c>
      <c r="C1039" s="104" t="s">
        <v>4939</v>
      </c>
      <c r="D1039" s="104" t="s">
        <v>5024</v>
      </c>
      <c r="E1039" s="106" t="s">
        <v>377</v>
      </c>
      <c r="F1039" s="107" t="s">
        <v>378</v>
      </c>
      <c r="G1039" s="106"/>
      <c r="H1039" s="106"/>
      <c r="I1039" s="102">
        <v>1</v>
      </c>
      <c r="J1039" s="109">
        <v>3.84</v>
      </c>
    </row>
    <row r="1040" spans="1:10" x14ac:dyDescent="0.25">
      <c r="A1040" s="102">
        <v>1039</v>
      </c>
      <c r="B1040" s="117" t="s">
        <v>5006</v>
      </c>
      <c r="C1040" s="104" t="s">
        <v>4939</v>
      </c>
      <c r="D1040" s="104" t="s">
        <v>5024</v>
      </c>
      <c r="E1040" s="106" t="s">
        <v>409</v>
      </c>
      <c r="F1040" s="107" t="s">
        <v>410</v>
      </c>
      <c r="G1040" s="106"/>
      <c r="H1040" s="106"/>
      <c r="I1040" s="102">
        <v>1</v>
      </c>
      <c r="J1040" s="109">
        <v>3.84</v>
      </c>
    </row>
    <row r="1041" spans="1:10" x14ac:dyDescent="0.25">
      <c r="A1041" s="102">
        <v>1040</v>
      </c>
      <c r="B1041" s="117" t="s">
        <v>5006</v>
      </c>
      <c r="C1041" s="104" t="s">
        <v>4939</v>
      </c>
      <c r="D1041" s="104" t="s">
        <v>5024</v>
      </c>
      <c r="E1041" s="106" t="s">
        <v>563</v>
      </c>
      <c r="F1041" s="107" t="s">
        <v>564</v>
      </c>
      <c r="G1041" s="106"/>
      <c r="H1041" s="106"/>
      <c r="I1041" s="102">
        <v>3</v>
      </c>
      <c r="J1041" s="109">
        <v>44.910000000000004</v>
      </c>
    </row>
    <row r="1042" spans="1:10" x14ac:dyDescent="0.25">
      <c r="A1042" s="102">
        <v>1041</v>
      </c>
      <c r="B1042" s="117" t="s">
        <v>5006</v>
      </c>
      <c r="C1042" s="104" t="s">
        <v>4939</v>
      </c>
      <c r="D1042" s="104" t="s">
        <v>5024</v>
      </c>
      <c r="E1042" s="106" t="s">
        <v>157</v>
      </c>
      <c r="F1042" s="107" t="s">
        <v>158</v>
      </c>
      <c r="G1042" s="106"/>
      <c r="H1042" s="106"/>
      <c r="I1042" s="102">
        <v>20</v>
      </c>
      <c r="J1042" s="109">
        <v>37.799999999999997</v>
      </c>
    </row>
    <row r="1043" spans="1:10" x14ac:dyDescent="0.25">
      <c r="A1043" s="102">
        <v>1042</v>
      </c>
      <c r="B1043" s="117" t="s">
        <v>5006</v>
      </c>
      <c r="C1043" s="104" t="s">
        <v>4939</v>
      </c>
      <c r="D1043" s="104" t="s">
        <v>5024</v>
      </c>
      <c r="E1043" s="106" t="s">
        <v>207</v>
      </c>
      <c r="F1043" s="107" t="s">
        <v>208</v>
      </c>
      <c r="G1043" s="106"/>
      <c r="H1043" s="106"/>
      <c r="I1043" s="102">
        <v>2</v>
      </c>
      <c r="J1043" s="109">
        <v>36</v>
      </c>
    </row>
    <row r="1044" spans="1:10" x14ac:dyDescent="0.25">
      <c r="A1044" s="102">
        <v>1043</v>
      </c>
      <c r="B1044" s="117" t="s">
        <v>5006</v>
      </c>
      <c r="C1044" s="104" t="s">
        <v>4939</v>
      </c>
      <c r="D1044" s="104" t="s">
        <v>5024</v>
      </c>
      <c r="E1044" s="106" t="s">
        <v>2263</v>
      </c>
      <c r="F1044" s="107" t="s">
        <v>2264</v>
      </c>
      <c r="G1044" s="106"/>
      <c r="H1044" s="106"/>
      <c r="I1044" s="102">
        <v>1</v>
      </c>
      <c r="J1044" s="109">
        <v>41.88</v>
      </c>
    </row>
    <row r="1045" spans="1:10" x14ac:dyDescent="0.25">
      <c r="A1045" s="102">
        <v>1044</v>
      </c>
      <c r="B1045" s="117" t="s">
        <v>5006</v>
      </c>
      <c r="C1045" s="104" t="s">
        <v>4939</v>
      </c>
      <c r="D1045" s="104" t="s">
        <v>5024</v>
      </c>
      <c r="E1045" s="106" t="s">
        <v>2433</v>
      </c>
      <c r="F1045" s="107" t="s">
        <v>2434</v>
      </c>
      <c r="G1045" s="106"/>
      <c r="H1045" s="106"/>
      <c r="I1045" s="102">
        <v>5</v>
      </c>
      <c r="J1045" s="109">
        <v>52.45</v>
      </c>
    </row>
    <row r="1046" spans="1:10" x14ac:dyDescent="0.25">
      <c r="A1046" s="102">
        <v>1045</v>
      </c>
      <c r="B1046" s="117" t="s">
        <v>5006</v>
      </c>
      <c r="C1046" s="104" t="s">
        <v>4939</v>
      </c>
      <c r="D1046" s="104" t="s">
        <v>5024</v>
      </c>
      <c r="E1046" s="106" t="s">
        <v>3031</v>
      </c>
      <c r="F1046" s="107" t="s">
        <v>3032</v>
      </c>
      <c r="G1046" s="106"/>
      <c r="H1046" s="106"/>
      <c r="I1046" s="102">
        <v>2</v>
      </c>
      <c r="J1046" s="109">
        <v>65.959999999999994</v>
      </c>
    </row>
    <row r="1047" spans="1:10" x14ac:dyDescent="0.25">
      <c r="A1047" s="102">
        <v>1046</v>
      </c>
      <c r="B1047" s="117" t="s">
        <v>5006</v>
      </c>
      <c r="C1047" s="104" t="s">
        <v>4939</v>
      </c>
      <c r="D1047" s="104" t="s">
        <v>5024</v>
      </c>
      <c r="E1047" s="106" t="s">
        <v>3033</v>
      </c>
      <c r="F1047" s="107" t="s">
        <v>3034</v>
      </c>
      <c r="G1047" s="106"/>
      <c r="H1047" s="106"/>
      <c r="I1047" s="102">
        <v>2</v>
      </c>
      <c r="J1047" s="109">
        <v>65.98</v>
      </c>
    </row>
    <row r="1048" spans="1:10" x14ac:dyDescent="0.25">
      <c r="A1048" s="102">
        <v>1047</v>
      </c>
      <c r="B1048" s="117" t="s">
        <v>5006</v>
      </c>
      <c r="C1048" s="104" t="s">
        <v>4939</v>
      </c>
      <c r="D1048" s="104" t="s">
        <v>5024</v>
      </c>
      <c r="E1048" s="106" t="s">
        <v>3087</v>
      </c>
      <c r="F1048" s="107" t="s">
        <v>3088</v>
      </c>
      <c r="G1048" s="106"/>
      <c r="H1048" s="106"/>
      <c r="I1048" s="102">
        <v>1</v>
      </c>
      <c r="J1048" s="109">
        <v>21</v>
      </c>
    </row>
    <row r="1049" spans="1:10" x14ac:dyDescent="0.25">
      <c r="A1049" s="102">
        <v>1048</v>
      </c>
      <c r="B1049" s="117" t="s">
        <v>5006</v>
      </c>
      <c r="C1049" s="104" t="s">
        <v>4939</v>
      </c>
      <c r="D1049" s="104" t="s">
        <v>5024</v>
      </c>
      <c r="E1049" s="106" t="s">
        <v>3419</v>
      </c>
      <c r="F1049" s="107" t="s">
        <v>3420</v>
      </c>
      <c r="G1049" s="106"/>
      <c r="H1049" s="106"/>
      <c r="I1049" s="102">
        <v>1</v>
      </c>
      <c r="J1049" s="109">
        <v>27.48</v>
      </c>
    </row>
    <row r="1050" spans="1:10" x14ac:dyDescent="0.25">
      <c r="A1050" s="102">
        <v>1049</v>
      </c>
      <c r="B1050" s="117" t="s">
        <v>5006</v>
      </c>
      <c r="C1050" s="104" t="s">
        <v>4939</v>
      </c>
      <c r="D1050" s="104" t="s">
        <v>5024</v>
      </c>
      <c r="E1050" s="106" t="s">
        <v>3423</v>
      </c>
      <c r="F1050" s="107" t="s">
        <v>3424</v>
      </c>
      <c r="G1050" s="106"/>
      <c r="H1050" s="106"/>
      <c r="I1050" s="102">
        <v>1</v>
      </c>
      <c r="J1050" s="109">
        <v>10.68</v>
      </c>
    </row>
    <row r="1051" spans="1:10" x14ac:dyDescent="0.25">
      <c r="A1051" s="102">
        <v>1050</v>
      </c>
      <c r="B1051" s="117" t="s">
        <v>5006</v>
      </c>
      <c r="C1051" s="104" t="s">
        <v>4939</v>
      </c>
      <c r="D1051" s="104" t="s">
        <v>5024</v>
      </c>
      <c r="E1051" s="106" t="s">
        <v>2921</v>
      </c>
      <c r="F1051" s="107" t="s">
        <v>2922</v>
      </c>
      <c r="G1051" s="106"/>
      <c r="H1051" s="106"/>
      <c r="I1051" s="102" t="s">
        <v>4957</v>
      </c>
      <c r="J1051" s="109">
        <v>8.9700000000000006</v>
      </c>
    </row>
    <row r="1052" spans="1:10" x14ac:dyDescent="0.25">
      <c r="A1052" s="102">
        <v>1051</v>
      </c>
      <c r="B1052" s="117" t="s">
        <v>5006</v>
      </c>
      <c r="C1052" s="104" t="s">
        <v>4939</v>
      </c>
      <c r="D1052" s="104" t="s">
        <v>5024</v>
      </c>
      <c r="E1052" s="106" t="s">
        <v>3959</v>
      </c>
      <c r="F1052" s="107" t="s">
        <v>3960</v>
      </c>
      <c r="G1052" s="106"/>
      <c r="H1052" s="106"/>
      <c r="I1052" s="102">
        <v>1</v>
      </c>
      <c r="J1052" s="109">
        <v>6.75</v>
      </c>
    </row>
    <row r="1053" spans="1:10" x14ac:dyDescent="0.25">
      <c r="A1053" s="102">
        <v>1052</v>
      </c>
      <c r="B1053" s="117" t="s">
        <v>5006</v>
      </c>
      <c r="C1053" s="104" t="s">
        <v>4939</v>
      </c>
      <c r="D1053" s="104" t="s">
        <v>5025</v>
      </c>
      <c r="E1053" s="106" t="s">
        <v>241</v>
      </c>
      <c r="F1053" s="107" t="s">
        <v>242</v>
      </c>
      <c r="G1053" s="106"/>
      <c r="H1053" s="106"/>
      <c r="I1053" s="102">
        <v>1</v>
      </c>
      <c r="J1053" s="109">
        <v>5.8999999999999995</v>
      </c>
    </row>
    <row r="1054" spans="1:10" x14ac:dyDescent="0.25">
      <c r="A1054" s="102">
        <v>1053</v>
      </c>
      <c r="B1054" s="117" t="s">
        <v>5006</v>
      </c>
      <c r="C1054" s="104" t="s">
        <v>4939</v>
      </c>
      <c r="D1054" s="104" t="s">
        <v>5025</v>
      </c>
      <c r="E1054" s="106" t="s">
        <v>285</v>
      </c>
      <c r="F1054" s="107" t="s">
        <v>286</v>
      </c>
      <c r="G1054" s="106"/>
      <c r="H1054" s="106"/>
      <c r="I1054" s="102">
        <v>1</v>
      </c>
      <c r="J1054" s="109">
        <v>23.759999999999998</v>
      </c>
    </row>
    <row r="1055" spans="1:10" x14ac:dyDescent="0.25">
      <c r="A1055" s="102">
        <v>1054</v>
      </c>
      <c r="B1055" s="117" t="s">
        <v>5006</v>
      </c>
      <c r="C1055" s="104" t="s">
        <v>4939</v>
      </c>
      <c r="D1055" s="104" t="s">
        <v>5025</v>
      </c>
      <c r="E1055" s="106" t="s">
        <v>473</v>
      </c>
      <c r="F1055" s="107" t="s">
        <v>474</v>
      </c>
      <c r="G1055" s="106"/>
      <c r="H1055" s="106"/>
      <c r="I1055" s="102">
        <v>1</v>
      </c>
      <c r="J1055" s="109">
        <v>13.799999999999999</v>
      </c>
    </row>
    <row r="1056" spans="1:10" x14ac:dyDescent="0.25">
      <c r="A1056" s="102">
        <v>1055</v>
      </c>
      <c r="B1056" s="117" t="s">
        <v>5006</v>
      </c>
      <c r="C1056" s="104" t="s">
        <v>4939</v>
      </c>
      <c r="D1056" s="104" t="s">
        <v>5025</v>
      </c>
      <c r="E1056" s="106" t="s">
        <v>591</v>
      </c>
      <c r="F1056" s="107" t="s">
        <v>592</v>
      </c>
      <c r="G1056" s="106"/>
      <c r="H1056" s="106"/>
      <c r="I1056" s="102">
        <v>1</v>
      </c>
      <c r="J1056" s="109">
        <v>5.9399999999999995</v>
      </c>
    </row>
    <row r="1057" spans="1:10" x14ac:dyDescent="0.25">
      <c r="A1057" s="102">
        <v>1056</v>
      </c>
      <c r="B1057" s="117" t="s">
        <v>5006</v>
      </c>
      <c r="C1057" s="104" t="s">
        <v>4939</v>
      </c>
      <c r="D1057" s="104" t="s">
        <v>5025</v>
      </c>
      <c r="E1057" s="106" t="s">
        <v>935</v>
      </c>
      <c r="F1057" s="107" t="s">
        <v>936</v>
      </c>
      <c r="G1057" s="106"/>
      <c r="H1057" s="106"/>
      <c r="I1057" s="102">
        <v>1</v>
      </c>
      <c r="J1057" s="109">
        <v>16.740000000000002</v>
      </c>
    </row>
    <row r="1058" spans="1:10" x14ac:dyDescent="0.25">
      <c r="A1058" s="102">
        <v>1057</v>
      </c>
      <c r="B1058" s="117" t="s">
        <v>5006</v>
      </c>
      <c r="C1058" s="104" t="s">
        <v>4939</v>
      </c>
      <c r="D1058" s="104" t="s">
        <v>5025</v>
      </c>
      <c r="E1058" s="106" t="s">
        <v>2465</v>
      </c>
      <c r="F1058" s="107" t="s">
        <v>2466</v>
      </c>
      <c r="G1058" s="106"/>
      <c r="H1058" s="106"/>
      <c r="I1058" s="102">
        <v>2</v>
      </c>
      <c r="J1058" s="109">
        <v>11.879999999999999</v>
      </c>
    </row>
    <row r="1059" spans="1:10" x14ac:dyDescent="0.25">
      <c r="A1059" s="102">
        <v>1058</v>
      </c>
      <c r="B1059" s="117" t="s">
        <v>5006</v>
      </c>
      <c r="C1059" s="104" t="s">
        <v>4939</v>
      </c>
      <c r="D1059" s="104" t="s">
        <v>5025</v>
      </c>
      <c r="E1059" s="106" t="s">
        <v>3961</v>
      </c>
      <c r="F1059" s="107" t="s">
        <v>3962</v>
      </c>
      <c r="G1059" s="106"/>
      <c r="H1059" s="106"/>
      <c r="I1059" s="102">
        <v>1</v>
      </c>
      <c r="J1059" s="109">
        <v>9.9</v>
      </c>
    </row>
    <row r="1060" spans="1:10" x14ac:dyDescent="0.25">
      <c r="A1060" s="102">
        <v>1059</v>
      </c>
      <c r="B1060" s="117" t="s">
        <v>5006</v>
      </c>
      <c r="C1060" s="104" t="s">
        <v>4939</v>
      </c>
      <c r="D1060" s="104" t="s">
        <v>5025</v>
      </c>
      <c r="E1060" s="106" t="s">
        <v>3565</v>
      </c>
      <c r="F1060" s="107" t="s">
        <v>3566</v>
      </c>
      <c r="G1060" s="106"/>
      <c r="H1060" s="106"/>
      <c r="I1060" s="102">
        <v>1</v>
      </c>
      <c r="J1060" s="109">
        <v>13.799999999999999</v>
      </c>
    </row>
    <row r="1061" spans="1:10" x14ac:dyDescent="0.25">
      <c r="A1061" s="102">
        <v>1060</v>
      </c>
      <c r="B1061" s="117" t="s">
        <v>5006</v>
      </c>
      <c r="C1061" s="104" t="s">
        <v>4939</v>
      </c>
      <c r="D1061" s="104" t="s">
        <v>5025</v>
      </c>
      <c r="E1061" s="106" t="s">
        <v>4525</v>
      </c>
      <c r="F1061" s="107" t="s">
        <v>4958</v>
      </c>
      <c r="G1061" s="106"/>
      <c r="H1061" s="106"/>
      <c r="I1061" s="102">
        <v>1</v>
      </c>
      <c r="J1061" s="109">
        <v>78.899999999999991</v>
      </c>
    </row>
    <row r="1062" spans="1:10" x14ac:dyDescent="0.25">
      <c r="A1062" s="102">
        <v>1061</v>
      </c>
      <c r="B1062" s="117" t="s">
        <v>5006</v>
      </c>
      <c r="C1062" s="104" t="s">
        <v>4939</v>
      </c>
      <c r="D1062" s="104" t="s">
        <v>5025</v>
      </c>
      <c r="E1062" s="106" t="s">
        <v>4503</v>
      </c>
      <c r="F1062" s="107" t="s">
        <v>4504</v>
      </c>
      <c r="G1062" s="106"/>
      <c r="H1062" s="106"/>
      <c r="I1062" s="102">
        <v>1</v>
      </c>
      <c r="J1062" s="109">
        <v>19.8</v>
      </c>
    </row>
    <row r="1063" spans="1:10" x14ac:dyDescent="0.25">
      <c r="A1063" s="102">
        <v>1062</v>
      </c>
      <c r="B1063" s="117" t="s">
        <v>5006</v>
      </c>
      <c r="C1063" s="104" t="s">
        <v>4939</v>
      </c>
      <c r="D1063" s="104" t="s">
        <v>5025</v>
      </c>
      <c r="E1063" s="106" t="s">
        <v>4569</v>
      </c>
      <c r="F1063" s="107" t="s">
        <v>4813</v>
      </c>
      <c r="G1063" s="106"/>
      <c r="H1063" s="106"/>
      <c r="I1063" s="102">
        <v>1</v>
      </c>
      <c r="J1063" s="109">
        <v>55.35</v>
      </c>
    </row>
    <row r="1064" spans="1:10" x14ac:dyDescent="0.25">
      <c r="A1064" s="102">
        <v>1063</v>
      </c>
      <c r="B1064" s="117" t="s">
        <v>5006</v>
      </c>
      <c r="C1064" s="104" t="s">
        <v>4939</v>
      </c>
      <c r="D1064" s="104" t="s">
        <v>5025</v>
      </c>
      <c r="E1064" s="106" t="s">
        <v>4453</v>
      </c>
      <c r="F1064" s="107" t="s">
        <v>4950</v>
      </c>
      <c r="G1064" s="106"/>
      <c r="H1064" s="106"/>
      <c r="I1064" s="102" t="s">
        <v>5026</v>
      </c>
      <c r="J1064" s="109">
        <v>10.709999999999999</v>
      </c>
    </row>
    <row r="1065" spans="1:10" x14ac:dyDescent="0.25">
      <c r="A1065" s="102">
        <v>1064</v>
      </c>
      <c r="B1065" s="117" t="s">
        <v>5006</v>
      </c>
      <c r="C1065" s="104" t="s">
        <v>4939</v>
      </c>
      <c r="D1065" s="104" t="s">
        <v>5025</v>
      </c>
      <c r="E1065" s="106" t="s">
        <v>4455</v>
      </c>
      <c r="F1065" s="107" t="s">
        <v>4456</v>
      </c>
      <c r="G1065" s="106"/>
      <c r="H1065" s="106"/>
      <c r="I1065" s="102">
        <v>1</v>
      </c>
      <c r="J1065" s="109">
        <v>18.32</v>
      </c>
    </row>
    <row r="1066" spans="1:10" x14ac:dyDescent="0.25">
      <c r="A1066" s="102">
        <v>1065</v>
      </c>
      <c r="B1066" s="117" t="s">
        <v>5006</v>
      </c>
      <c r="C1066" s="104" t="s">
        <v>4939</v>
      </c>
      <c r="D1066" s="104" t="s">
        <v>5025</v>
      </c>
      <c r="E1066" s="106" t="s">
        <v>4585</v>
      </c>
      <c r="F1066" s="107" t="s">
        <v>4586</v>
      </c>
      <c r="G1066" s="106"/>
      <c r="H1066" s="106"/>
      <c r="I1066" s="102">
        <v>1</v>
      </c>
      <c r="J1066" s="109">
        <v>14.85</v>
      </c>
    </row>
    <row r="1067" spans="1:10" x14ac:dyDescent="0.25">
      <c r="A1067" s="102">
        <v>1066</v>
      </c>
      <c r="B1067" s="117" t="s">
        <v>5006</v>
      </c>
      <c r="C1067" s="104" t="s">
        <v>4939</v>
      </c>
      <c r="D1067" s="104" t="s">
        <v>5025</v>
      </c>
      <c r="E1067" s="106" t="s">
        <v>4587</v>
      </c>
      <c r="F1067" s="107" t="s">
        <v>4833</v>
      </c>
      <c r="G1067" s="106"/>
      <c r="H1067" s="106"/>
      <c r="I1067" s="102">
        <v>1</v>
      </c>
      <c r="J1067" s="109">
        <v>15.92</v>
      </c>
    </row>
    <row r="1068" spans="1:10" x14ac:dyDescent="0.25">
      <c r="A1068" s="102">
        <v>1067</v>
      </c>
      <c r="B1068" s="117" t="s">
        <v>5006</v>
      </c>
      <c r="C1068" s="104" t="s">
        <v>4939</v>
      </c>
      <c r="D1068" s="104" t="s">
        <v>5025</v>
      </c>
      <c r="E1068" s="106" t="s">
        <v>4225</v>
      </c>
      <c r="F1068" s="107" t="s">
        <v>4226</v>
      </c>
      <c r="G1068" s="106"/>
      <c r="H1068" s="106"/>
      <c r="I1068" s="102">
        <v>1</v>
      </c>
      <c r="J1068" s="109">
        <v>13.35</v>
      </c>
    </row>
    <row r="1069" spans="1:10" x14ac:dyDescent="0.25">
      <c r="A1069" s="102">
        <v>1068</v>
      </c>
      <c r="B1069" s="117" t="s">
        <v>5006</v>
      </c>
      <c r="C1069" s="104" t="s">
        <v>4939</v>
      </c>
      <c r="D1069" s="104" t="s">
        <v>5025</v>
      </c>
      <c r="E1069" s="106" t="s">
        <v>4221</v>
      </c>
      <c r="F1069" s="107" t="s">
        <v>4222</v>
      </c>
      <c r="G1069" s="106"/>
      <c r="H1069" s="106"/>
      <c r="I1069" s="102">
        <v>1</v>
      </c>
      <c r="J1069" s="109">
        <v>14.32</v>
      </c>
    </row>
    <row r="1070" spans="1:10" x14ac:dyDescent="0.25">
      <c r="A1070" s="102">
        <v>1069</v>
      </c>
      <c r="B1070" s="117" t="s">
        <v>5006</v>
      </c>
      <c r="C1070" s="104" t="s">
        <v>4939</v>
      </c>
      <c r="D1070" s="104" t="s">
        <v>5025</v>
      </c>
      <c r="E1070" s="106" t="s">
        <v>4243</v>
      </c>
      <c r="F1070" s="107" t="s">
        <v>4244</v>
      </c>
      <c r="G1070" s="106"/>
      <c r="H1070" s="106"/>
      <c r="I1070" s="102">
        <v>1</v>
      </c>
      <c r="J1070" s="109">
        <v>7</v>
      </c>
    </row>
    <row r="1071" spans="1:10" x14ac:dyDescent="0.25">
      <c r="A1071" s="102">
        <v>1070</v>
      </c>
      <c r="B1071" s="117" t="s">
        <v>5006</v>
      </c>
      <c r="C1071" s="104" t="s">
        <v>4939</v>
      </c>
      <c r="D1071" s="104" t="s">
        <v>5025</v>
      </c>
      <c r="E1071" s="106" t="s">
        <v>4341</v>
      </c>
      <c r="F1071" s="107" t="s">
        <v>4342</v>
      </c>
      <c r="G1071" s="106"/>
      <c r="H1071" s="106"/>
      <c r="I1071" s="102">
        <v>1</v>
      </c>
      <c r="J1071" s="109">
        <v>7.12</v>
      </c>
    </row>
    <row r="1072" spans="1:10" x14ac:dyDescent="0.25">
      <c r="A1072" s="102">
        <v>1071</v>
      </c>
      <c r="B1072" s="117" t="s">
        <v>5006</v>
      </c>
      <c r="C1072" s="104" t="s">
        <v>4939</v>
      </c>
      <c r="D1072" s="104" t="s">
        <v>5027</v>
      </c>
      <c r="E1072" s="106" t="s">
        <v>329</v>
      </c>
      <c r="F1072" s="107" t="s">
        <v>330</v>
      </c>
      <c r="G1072" s="106"/>
      <c r="H1072" s="106"/>
      <c r="I1072" s="102">
        <v>1</v>
      </c>
      <c r="J1072" s="109">
        <v>23</v>
      </c>
    </row>
    <row r="1073" spans="1:10" x14ac:dyDescent="0.25">
      <c r="A1073" s="102">
        <v>1072</v>
      </c>
      <c r="B1073" s="117" t="s">
        <v>5006</v>
      </c>
      <c r="C1073" s="104" t="s">
        <v>4939</v>
      </c>
      <c r="D1073" s="104" t="s">
        <v>5027</v>
      </c>
      <c r="E1073" s="106" t="s">
        <v>157</v>
      </c>
      <c r="F1073" s="107" t="s">
        <v>158</v>
      </c>
      <c r="G1073" s="106"/>
      <c r="H1073" s="106"/>
      <c r="I1073" s="102">
        <v>20</v>
      </c>
      <c r="J1073" s="109">
        <v>37.799999999999997</v>
      </c>
    </row>
    <row r="1074" spans="1:10" x14ac:dyDescent="0.25">
      <c r="A1074" s="102">
        <v>1073</v>
      </c>
      <c r="B1074" s="117" t="s">
        <v>5006</v>
      </c>
      <c r="C1074" s="104" t="s">
        <v>4939</v>
      </c>
      <c r="D1074" s="104" t="s">
        <v>5027</v>
      </c>
      <c r="E1074" s="106" t="s">
        <v>3543</v>
      </c>
      <c r="F1074" s="107" t="s">
        <v>3544</v>
      </c>
      <c r="G1074" s="106"/>
      <c r="H1074" s="106"/>
      <c r="I1074" s="102">
        <v>25</v>
      </c>
      <c r="J1074" s="109">
        <v>36.25</v>
      </c>
    </row>
    <row r="1075" spans="1:10" x14ac:dyDescent="0.25">
      <c r="A1075" s="102">
        <v>1074</v>
      </c>
      <c r="B1075" s="117" t="s">
        <v>5006</v>
      </c>
      <c r="C1075" s="104" t="s">
        <v>4939</v>
      </c>
      <c r="D1075" s="104" t="s">
        <v>5027</v>
      </c>
      <c r="E1075" s="106" t="s">
        <v>3927</v>
      </c>
      <c r="F1075" s="107" t="s">
        <v>3928</v>
      </c>
      <c r="G1075" s="106"/>
      <c r="H1075" s="106"/>
      <c r="I1075" s="102">
        <v>1</v>
      </c>
      <c r="J1075" s="109">
        <v>17.8</v>
      </c>
    </row>
    <row r="1076" spans="1:10" x14ac:dyDescent="0.25">
      <c r="A1076" s="102">
        <v>1075</v>
      </c>
      <c r="B1076" s="117" t="s">
        <v>5006</v>
      </c>
      <c r="C1076" s="104" t="s">
        <v>4939</v>
      </c>
      <c r="D1076" s="104" t="s">
        <v>5027</v>
      </c>
      <c r="E1076" s="106" t="s">
        <v>3939</v>
      </c>
      <c r="F1076" s="107" t="s">
        <v>3940</v>
      </c>
      <c r="G1076" s="106"/>
      <c r="H1076" s="106"/>
      <c r="I1076" s="102">
        <v>1</v>
      </c>
      <c r="J1076" s="109">
        <v>13.899999999999999</v>
      </c>
    </row>
    <row r="1077" spans="1:10" x14ac:dyDescent="0.25">
      <c r="A1077" s="102">
        <v>1076</v>
      </c>
      <c r="B1077" s="117" t="s">
        <v>5006</v>
      </c>
      <c r="C1077" s="104" t="s">
        <v>4939</v>
      </c>
      <c r="D1077" s="104" t="s">
        <v>5028</v>
      </c>
      <c r="E1077" s="106" t="s">
        <v>569</v>
      </c>
      <c r="F1077" s="107" t="s">
        <v>570</v>
      </c>
      <c r="G1077" s="106"/>
      <c r="H1077" s="106"/>
      <c r="I1077" s="102">
        <v>3</v>
      </c>
      <c r="J1077" s="109">
        <v>17.82</v>
      </c>
    </row>
    <row r="1078" spans="1:10" x14ac:dyDescent="0.25">
      <c r="A1078" s="102">
        <v>1077</v>
      </c>
      <c r="B1078" s="117" t="s">
        <v>5006</v>
      </c>
      <c r="C1078" s="104" t="s">
        <v>4939</v>
      </c>
      <c r="D1078" s="104" t="s">
        <v>5028</v>
      </c>
      <c r="E1078" s="106" t="s">
        <v>1206</v>
      </c>
      <c r="F1078" s="107" t="s">
        <v>1207</v>
      </c>
      <c r="G1078" s="106"/>
      <c r="H1078" s="106"/>
      <c r="I1078" s="102">
        <v>1</v>
      </c>
      <c r="J1078" s="109">
        <v>7.9</v>
      </c>
    </row>
    <row r="1079" spans="1:10" x14ac:dyDescent="0.25">
      <c r="A1079" s="102">
        <v>1078</v>
      </c>
      <c r="B1079" s="117" t="s">
        <v>5006</v>
      </c>
      <c r="C1079" s="104" t="s">
        <v>4939</v>
      </c>
      <c r="D1079" s="104" t="s">
        <v>5028</v>
      </c>
      <c r="E1079" s="106" t="s">
        <v>1342</v>
      </c>
      <c r="F1079" s="107" t="s">
        <v>1343</v>
      </c>
      <c r="G1079" s="106"/>
      <c r="H1079" s="106"/>
      <c r="I1079" s="102">
        <v>1</v>
      </c>
      <c r="J1079" s="109">
        <v>8.9</v>
      </c>
    </row>
    <row r="1080" spans="1:10" x14ac:dyDescent="0.25">
      <c r="A1080" s="102">
        <v>1079</v>
      </c>
      <c r="B1080" s="117" t="s">
        <v>5006</v>
      </c>
      <c r="C1080" s="104" t="s">
        <v>4939</v>
      </c>
      <c r="D1080" s="104" t="s">
        <v>5028</v>
      </c>
      <c r="E1080" s="106" t="s">
        <v>1236</v>
      </c>
      <c r="F1080" s="107" t="s">
        <v>1237</v>
      </c>
      <c r="G1080" s="106"/>
      <c r="H1080" s="106"/>
      <c r="I1080" s="102">
        <v>1</v>
      </c>
      <c r="J1080" s="109">
        <v>19.350000000000001</v>
      </c>
    </row>
    <row r="1081" spans="1:10" x14ac:dyDescent="0.25">
      <c r="A1081" s="102">
        <v>1080</v>
      </c>
      <c r="B1081" s="117" t="s">
        <v>5006</v>
      </c>
      <c r="C1081" s="104" t="s">
        <v>4939</v>
      </c>
      <c r="D1081" s="104" t="s">
        <v>5028</v>
      </c>
      <c r="E1081" s="106" t="s">
        <v>1272</v>
      </c>
      <c r="F1081" s="107" t="s">
        <v>1273</v>
      </c>
      <c r="G1081" s="106"/>
      <c r="H1081" s="106"/>
      <c r="I1081" s="102">
        <v>1</v>
      </c>
      <c r="J1081" s="109">
        <v>12.75</v>
      </c>
    </row>
    <row r="1082" spans="1:10" x14ac:dyDescent="0.25">
      <c r="A1082" s="102">
        <v>1081</v>
      </c>
      <c r="B1082" s="117" t="s">
        <v>5006</v>
      </c>
      <c r="C1082" s="104" t="s">
        <v>4939</v>
      </c>
      <c r="D1082" s="104" t="s">
        <v>5028</v>
      </c>
      <c r="E1082" s="106" t="s">
        <v>3385</v>
      </c>
      <c r="F1082" s="107" t="s">
        <v>3386</v>
      </c>
      <c r="G1082" s="106"/>
      <c r="H1082" s="106"/>
      <c r="I1082" s="102">
        <v>20</v>
      </c>
      <c r="J1082" s="109">
        <v>579.79999999999995</v>
      </c>
    </row>
    <row r="1083" spans="1:10" x14ac:dyDescent="0.25">
      <c r="A1083" s="102">
        <v>1082</v>
      </c>
      <c r="B1083" s="117" t="s">
        <v>5006</v>
      </c>
      <c r="C1083" s="104" t="s">
        <v>4939</v>
      </c>
      <c r="D1083" s="104" t="s">
        <v>5028</v>
      </c>
      <c r="E1083" s="106" t="s">
        <v>3385</v>
      </c>
      <c r="F1083" s="107" t="s">
        <v>3386</v>
      </c>
      <c r="G1083" s="106"/>
      <c r="H1083" s="106"/>
      <c r="I1083" s="102">
        <v>1</v>
      </c>
      <c r="J1083" s="109">
        <v>0.01</v>
      </c>
    </row>
    <row r="1084" spans="1:10" x14ac:dyDescent="0.25">
      <c r="A1084" s="102">
        <v>1083</v>
      </c>
      <c r="B1084" s="117" t="s">
        <v>5006</v>
      </c>
      <c r="C1084" s="104" t="s">
        <v>4939</v>
      </c>
      <c r="D1084" s="104" t="s">
        <v>5028</v>
      </c>
      <c r="E1084" s="106" t="s">
        <v>3927</v>
      </c>
      <c r="F1084" s="107" t="s">
        <v>3928</v>
      </c>
      <c r="G1084" s="106"/>
      <c r="H1084" s="106"/>
      <c r="I1084" s="102">
        <v>1</v>
      </c>
      <c r="J1084" s="109">
        <v>17.8</v>
      </c>
    </row>
    <row r="1085" spans="1:10" x14ac:dyDescent="0.25">
      <c r="A1085" s="102">
        <v>1084</v>
      </c>
      <c r="B1085" s="117" t="s">
        <v>5006</v>
      </c>
      <c r="C1085" s="104" t="s">
        <v>4939</v>
      </c>
      <c r="D1085" s="104" t="s">
        <v>5028</v>
      </c>
      <c r="E1085" s="106" t="s">
        <v>3953</v>
      </c>
      <c r="F1085" s="107" t="s">
        <v>3954</v>
      </c>
      <c r="G1085" s="106"/>
      <c r="H1085" s="106"/>
      <c r="I1085" s="102">
        <v>1</v>
      </c>
      <c r="J1085" s="109">
        <v>8.4</v>
      </c>
    </row>
    <row r="1086" spans="1:10" x14ac:dyDescent="0.25">
      <c r="A1086" s="102">
        <v>1085</v>
      </c>
      <c r="B1086" s="117" t="s">
        <v>5006</v>
      </c>
      <c r="C1086" s="104" t="s">
        <v>4939</v>
      </c>
      <c r="D1086" s="104" t="s">
        <v>5028</v>
      </c>
      <c r="E1086" s="106" t="s">
        <v>3959</v>
      </c>
      <c r="F1086" s="107" t="s">
        <v>3960</v>
      </c>
      <c r="G1086" s="106"/>
      <c r="H1086" s="106"/>
      <c r="I1086" s="102">
        <v>1</v>
      </c>
      <c r="J1086" s="109">
        <v>6.75</v>
      </c>
    </row>
    <row r="1087" spans="1:10" x14ac:dyDescent="0.25">
      <c r="A1087" s="102">
        <v>1086</v>
      </c>
      <c r="B1087" s="117" t="s">
        <v>5006</v>
      </c>
      <c r="C1087" s="104" t="s">
        <v>4939</v>
      </c>
      <c r="D1087" s="104" t="s">
        <v>5028</v>
      </c>
      <c r="E1087" s="106" t="s">
        <v>3623</v>
      </c>
      <c r="F1087" s="107" t="s">
        <v>3624</v>
      </c>
      <c r="G1087" s="106"/>
      <c r="H1087" s="106"/>
      <c r="I1087" s="102">
        <v>1</v>
      </c>
      <c r="J1087" s="109">
        <v>11.899999999999999</v>
      </c>
    </row>
    <row r="1088" spans="1:10" x14ac:dyDescent="0.25">
      <c r="A1088" s="102">
        <v>1087</v>
      </c>
      <c r="B1088" s="117" t="s">
        <v>5006</v>
      </c>
      <c r="C1088" s="104" t="s">
        <v>4939</v>
      </c>
      <c r="D1088" s="104" t="s">
        <v>5028</v>
      </c>
      <c r="E1088" s="106" t="s">
        <v>4235</v>
      </c>
      <c r="F1088" s="107" t="s">
        <v>4236</v>
      </c>
      <c r="G1088" s="106"/>
      <c r="H1088" s="106"/>
      <c r="I1088" s="102">
        <v>1</v>
      </c>
      <c r="J1088" s="109">
        <v>13.35</v>
      </c>
    </row>
    <row r="1089" spans="1:10" x14ac:dyDescent="0.25">
      <c r="A1089" s="102">
        <v>1088</v>
      </c>
      <c r="B1089" s="117" t="s">
        <v>5006</v>
      </c>
      <c r="C1089" s="104" t="s">
        <v>4939</v>
      </c>
      <c r="D1089" s="104" t="s">
        <v>5028</v>
      </c>
      <c r="E1089" s="106" t="s">
        <v>4233</v>
      </c>
      <c r="F1089" s="107" t="s">
        <v>4830</v>
      </c>
      <c r="G1089" s="106"/>
      <c r="H1089" s="106"/>
      <c r="I1089" s="102">
        <v>1</v>
      </c>
      <c r="J1089" s="109">
        <v>13.35</v>
      </c>
    </row>
    <row r="1090" spans="1:10" x14ac:dyDescent="0.25">
      <c r="A1090" s="102">
        <v>1089</v>
      </c>
      <c r="B1090" s="117" t="s">
        <v>5006</v>
      </c>
      <c r="C1090" s="104" t="s">
        <v>4939</v>
      </c>
      <c r="D1090" s="104" t="s">
        <v>5029</v>
      </c>
      <c r="E1090" s="106" t="s">
        <v>569</v>
      </c>
      <c r="F1090" s="107" t="s">
        <v>570</v>
      </c>
      <c r="G1090" s="106"/>
      <c r="H1090" s="106"/>
      <c r="I1090" s="102">
        <v>5</v>
      </c>
      <c r="J1090" s="109">
        <v>29.7</v>
      </c>
    </row>
    <row r="1091" spans="1:10" x14ac:dyDescent="0.25">
      <c r="A1091" s="102">
        <v>1090</v>
      </c>
      <c r="B1091" s="117" t="s">
        <v>5006</v>
      </c>
      <c r="C1091" s="104" t="s">
        <v>4939</v>
      </c>
      <c r="D1091" s="104" t="s">
        <v>5029</v>
      </c>
      <c r="E1091" s="106" t="s">
        <v>609</v>
      </c>
      <c r="F1091" s="107" t="s">
        <v>610</v>
      </c>
      <c r="G1091" s="106"/>
      <c r="H1091" s="106"/>
      <c r="I1091" s="102">
        <v>1</v>
      </c>
      <c r="J1091" s="109">
        <v>5.9399999999999995</v>
      </c>
    </row>
    <row r="1092" spans="1:10" x14ac:dyDescent="0.25">
      <c r="A1092" s="102">
        <v>1091</v>
      </c>
      <c r="B1092" s="117" t="s">
        <v>5006</v>
      </c>
      <c r="C1092" s="104" t="s">
        <v>4939</v>
      </c>
      <c r="D1092" s="104" t="s">
        <v>5029</v>
      </c>
      <c r="E1092" s="106" t="s">
        <v>639</v>
      </c>
      <c r="F1092" s="107" t="s">
        <v>640</v>
      </c>
      <c r="G1092" s="106"/>
      <c r="H1092" s="106"/>
      <c r="I1092" s="102" t="s">
        <v>4972</v>
      </c>
      <c r="J1092" s="109">
        <v>7.9</v>
      </c>
    </row>
    <row r="1093" spans="1:10" x14ac:dyDescent="0.25">
      <c r="A1093" s="102">
        <v>1092</v>
      </c>
      <c r="B1093" s="117" t="s">
        <v>5006</v>
      </c>
      <c r="C1093" s="104" t="s">
        <v>4939</v>
      </c>
      <c r="D1093" s="104" t="s">
        <v>5029</v>
      </c>
      <c r="E1093" s="106" t="s">
        <v>1040</v>
      </c>
      <c r="F1093" s="107" t="s">
        <v>1041</v>
      </c>
      <c r="G1093" s="106"/>
      <c r="H1093" s="106"/>
      <c r="I1093" s="102">
        <v>1</v>
      </c>
      <c r="J1093" s="109">
        <v>33.96</v>
      </c>
    </row>
    <row r="1094" spans="1:10" x14ac:dyDescent="0.25">
      <c r="A1094" s="102">
        <v>1093</v>
      </c>
      <c r="B1094" s="117" t="s">
        <v>5006</v>
      </c>
      <c r="C1094" s="104" t="s">
        <v>4939</v>
      </c>
      <c r="D1094" s="104" t="s">
        <v>5029</v>
      </c>
      <c r="E1094" s="106" t="s">
        <v>995</v>
      </c>
      <c r="F1094" s="107" t="s">
        <v>996</v>
      </c>
      <c r="G1094" s="106"/>
      <c r="H1094" s="106"/>
      <c r="I1094" s="102">
        <v>4</v>
      </c>
      <c r="J1094" s="109">
        <v>40.799999999999997</v>
      </c>
    </row>
    <row r="1095" spans="1:10" x14ac:dyDescent="0.25">
      <c r="A1095" s="102">
        <v>1094</v>
      </c>
      <c r="B1095" s="117" t="s">
        <v>5006</v>
      </c>
      <c r="C1095" s="104" t="s">
        <v>4939</v>
      </c>
      <c r="D1095" s="104" t="s">
        <v>5029</v>
      </c>
      <c r="E1095" s="106" t="s">
        <v>1011</v>
      </c>
      <c r="F1095" s="107" t="s">
        <v>1012</v>
      </c>
      <c r="G1095" s="106"/>
      <c r="H1095" s="106"/>
      <c r="I1095" s="102" t="s">
        <v>5030</v>
      </c>
      <c r="J1095" s="109">
        <v>5.39</v>
      </c>
    </row>
    <row r="1096" spans="1:10" x14ac:dyDescent="0.25">
      <c r="A1096" s="102">
        <v>1095</v>
      </c>
      <c r="B1096" s="117" t="s">
        <v>5006</v>
      </c>
      <c r="C1096" s="104" t="s">
        <v>4939</v>
      </c>
      <c r="D1096" s="104" t="s">
        <v>5029</v>
      </c>
      <c r="E1096" s="106" t="s">
        <v>207</v>
      </c>
      <c r="F1096" s="107" t="s">
        <v>208</v>
      </c>
      <c r="G1096" s="106"/>
      <c r="H1096" s="106"/>
      <c r="I1096" s="102">
        <v>4</v>
      </c>
      <c r="J1096" s="109">
        <v>68</v>
      </c>
    </row>
    <row r="1097" spans="1:10" x14ac:dyDescent="0.25">
      <c r="A1097" s="102">
        <v>1096</v>
      </c>
      <c r="B1097" s="117" t="s">
        <v>5006</v>
      </c>
      <c r="C1097" s="104" t="s">
        <v>4939</v>
      </c>
      <c r="D1097" s="104" t="s">
        <v>5029</v>
      </c>
      <c r="E1097" s="106" t="s">
        <v>1532</v>
      </c>
      <c r="F1097" s="107" t="s">
        <v>1533</v>
      </c>
      <c r="G1097" s="106"/>
      <c r="H1097" s="106"/>
      <c r="I1097" s="102">
        <v>1</v>
      </c>
      <c r="J1097" s="109">
        <v>11.799999999999999</v>
      </c>
    </row>
    <row r="1098" spans="1:10" x14ac:dyDescent="0.25">
      <c r="A1098" s="102">
        <v>1097</v>
      </c>
      <c r="B1098" s="117" t="s">
        <v>5006</v>
      </c>
      <c r="C1098" s="104" t="s">
        <v>4939</v>
      </c>
      <c r="D1098" s="104" t="s">
        <v>5029</v>
      </c>
      <c r="E1098" s="106" t="s">
        <v>1216</v>
      </c>
      <c r="F1098" s="107" t="s">
        <v>1217</v>
      </c>
      <c r="G1098" s="106"/>
      <c r="H1098" s="106"/>
      <c r="I1098" s="102">
        <v>1</v>
      </c>
      <c r="J1098" s="109">
        <v>7.9</v>
      </c>
    </row>
    <row r="1099" spans="1:10" x14ac:dyDescent="0.25">
      <c r="A1099" s="102">
        <v>1098</v>
      </c>
      <c r="B1099" s="117" t="s">
        <v>5006</v>
      </c>
      <c r="C1099" s="104" t="s">
        <v>4939</v>
      </c>
      <c r="D1099" s="104" t="s">
        <v>5029</v>
      </c>
      <c r="E1099" s="106" t="s">
        <v>1252</v>
      </c>
      <c r="F1099" s="107" t="s">
        <v>1253</v>
      </c>
      <c r="G1099" s="106"/>
      <c r="H1099" s="106"/>
      <c r="I1099" s="102">
        <v>1</v>
      </c>
      <c r="J1099" s="109">
        <v>7.9</v>
      </c>
    </row>
    <row r="1100" spans="1:10" x14ac:dyDescent="0.25">
      <c r="A1100" s="102">
        <v>1099</v>
      </c>
      <c r="B1100" s="117" t="s">
        <v>5006</v>
      </c>
      <c r="C1100" s="104" t="s">
        <v>4939</v>
      </c>
      <c r="D1100" s="104" t="s">
        <v>5029</v>
      </c>
      <c r="E1100" s="106" t="s">
        <v>1262</v>
      </c>
      <c r="F1100" s="107" t="s">
        <v>1263</v>
      </c>
      <c r="G1100" s="106"/>
      <c r="H1100" s="106"/>
      <c r="I1100" s="102">
        <v>1</v>
      </c>
      <c r="J1100" s="109">
        <v>8.9</v>
      </c>
    </row>
    <row r="1101" spans="1:10" x14ac:dyDescent="0.25">
      <c r="A1101" s="102">
        <v>1100</v>
      </c>
      <c r="B1101" s="117" t="s">
        <v>5006</v>
      </c>
      <c r="C1101" s="104" t="s">
        <v>4939</v>
      </c>
      <c r="D1101" s="104" t="s">
        <v>5029</v>
      </c>
      <c r="E1101" s="106" t="s">
        <v>1276</v>
      </c>
      <c r="F1101" s="107" t="s">
        <v>4952</v>
      </c>
      <c r="G1101" s="106"/>
      <c r="H1101" s="106"/>
      <c r="I1101" s="102">
        <v>1</v>
      </c>
      <c r="J1101" s="109">
        <v>23.88</v>
      </c>
    </row>
    <row r="1102" spans="1:10" x14ac:dyDescent="0.25">
      <c r="A1102" s="102">
        <v>1101</v>
      </c>
      <c r="B1102" s="117" t="s">
        <v>5006</v>
      </c>
      <c r="C1102" s="104" t="s">
        <v>4939</v>
      </c>
      <c r="D1102" s="104" t="s">
        <v>5029</v>
      </c>
      <c r="E1102" s="106" t="s">
        <v>2547</v>
      </c>
      <c r="F1102" s="107" t="s">
        <v>2548</v>
      </c>
      <c r="G1102" s="106"/>
      <c r="H1102" s="106"/>
      <c r="I1102" s="102">
        <v>1</v>
      </c>
      <c r="J1102" s="109">
        <v>5.9399999999999995</v>
      </c>
    </row>
    <row r="1103" spans="1:10" x14ac:dyDescent="0.25">
      <c r="A1103" s="102">
        <v>1102</v>
      </c>
      <c r="B1103" s="117" t="s">
        <v>5006</v>
      </c>
      <c r="C1103" s="104" t="s">
        <v>4939</v>
      </c>
      <c r="D1103" s="104" t="s">
        <v>5029</v>
      </c>
      <c r="E1103" s="106" t="s">
        <v>2569</v>
      </c>
      <c r="F1103" s="107" t="s">
        <v>2570</v>
      </c>
      <c r="G1103" s="106"/>
      <c r="H1103" s="106"/>
      <c r="I1103" s="102">
        <v>1</v>
      </c>
      <c r="J1103" s="109">
        <v>5.9399999999999995</v>
      </c>
    </row>
    <row r="1104" spans="1:10" x14ac:dyDescent="0.25">
      <c r="A1104" s="102">
        <v>1103</v>
      </c>
      <c r="B1104" s="117" t="s">
        <v>5006</v>
      </c>
      <c r="C1104" s="104" t="s">
        <v>4939</v>
      </c>
      <c r="D1104" s="104" t="s">
        <v>5029</v>
      </c>
      <c r="E1104" s="106" t="s">
        <v>2577</v>
      </c>
      <c r="F1104" s="107" t="s">
        <v>2578</v>
      </c>
      <c r="G1104" s="106"/>
      <c r="H1104" s="106"/>
      <c r="I1104" s="102">
        <v>2</v>
      </c>
      <c r="J1104" s="109">
        <v>11.879999999999999</v>
      </c>
    </row>
    <row r="1105" spans="1:10" x14ac:dyDescent="0.25">
      <c r="A1105" s="102">
        <v>1104</v>
      </c>
      <c r="B1105" s="117" t="s">
        <v>5006</v>
      </c>
      <c r="C1105" s="104" t="s">
        <v>4939</v>
      </c>
      <c r="D1105" s="104" t="s">
        <v>5029</v>
      </c>
      <c r="E1105" s="106" t="s">
        <v>2465</v>
      </c>
      <c r="F1105" s="107" t="s">
        <v>2466</v>
      </c>
      <c r="G1105" s="106"/>
      <c r="H1105" s="106"/>
      <c r="I1105" s="102">
        <v>1</v>
      </c>
      <c r="J1105" s="109">
        <v>5.9399999999999995</v>
      </c>
    </row>
    <row r="1106" spans="1:10" x14ac:dyDescent="0.25">
      <c r="A1106" s="102">
        <v>1105</v>
      </c>
      <c r="B1106" s="117" t="s">
        <v>5006</v>
      </c>
      <c r="C1106" s="104" t="s">
        <v>4939</v>
      </c>
      <c r="D1106" s="104" t="s">
        <v>5029</v>
      </c>
      <c r="E1106" s="106" t="s">
        <v>2467</v>
      </c>
      <c r="F1106" s="107" t="s">
        <v>2468</v>
      </c>
      <c r="G1106" s="106"/>
      <c r="H1106" s="106"/>
      <c r="I1106" s="102">
        <v>1</v>
      </c>
      <c r="J1106" s="109">
        <v>5.9399999999999995</v>
      </c>
    </row>
    <row r="1107" spans="1:10" x14ac:dyDescent="0.25">
      <c r="A1107" s="102">
        <v>1106</v>
      </c>
      <c r="B1107" s="117" t="s">
        <v>5006</v>
      </c>
      <c r="C1107" s="104" t="s">
        <v>4939</v>
      </c>
      <c r="D1107" s="104" t="s">
        <v>5029</v>
      </c>
      <c r="E1107" s="106" t="s">
        <v>2479</v>
      </c>
      <c r="F1107" s="107" t="s">
        <v>2480</v>
      </c>
      <c r="G1107" s="106"/>
      <c r="H1107" s="106"/>
      <c r="I1107" s="102">
        <v>1</v>
      </c>
      <c r="J1107" s="109">
        <v>5.9399999999999995</v>
      </c>
    </row>
    <row r="1108" spans="1:10" x14ac:dyDescent="0.25">
      <c r="A1108" s="102">
        <v>1107</v>
      </c>
      <c r="B1108" s="117" t="s">
        <v>5006</v>
      </c>
      <c r="C1108" s="104" t="s">
        <v>4939</v>
      </c>
      <c r="D1108" s="104" t="s">
        <v>5029</v>
      </c>
      <c r="E1108" s="106" t="s">
        <v>2497</v>
      </c>
      <c r="F1108" s="107" t="s">
        <v>2498</v>
      </c>
      <c r="G1108" s="106"/>
      <c r="H1108" s="106"/>
      <c r="I1108" s="102">
        <v>1</v>
      </c>
      <c r="J1108" s="109">
        <v>5.9399999999999995</v>
      </c>
    </row>
    <row r="1109" spans="1:10" x14ac:dyDescent="0.25">
      <c r="A1109" s="102">
        <v>1108</v>
      </c>
      <c r="B1109" s="117" t="s">
        <v>5006</v>
      </c>
      <c r="C1109" s="104" t="s">
        <v>4939</v>
      </c>
      <c r="D1109" s="104" t="s">
        <v>5029</v>
      </c>
      <c r="E1109" s="106" t="s">
        <v>2519</v>
      </c>
      <c r="F1109" s="107" t="s">
        <v>2520</v>
      </c>
      <c r="G1109" s="106"/>
      <c r="H1109" s="106"/>
      <c r="I1109" s="102">
        <v>1</v>
      </c>
      <c r="J1109" s="109">
        <v>5.9399999999999995</v>
      </c>
    </row>
    <row r="1110" spans="1:10" x14ac:dyDescent="0.25">
      <c r="A1110" s="102">
        <v>1109</v>
      </c>
      <c r="B1110" s="117" t="s">
        <v>5006</v>
      </c>
      <c r="C1110" s="104" t="s">
        <v>4939</v>
      </c>
      <c r="D1110" s="104" t="s">
        <v>5029</v>
      </c>
      <c r="E1110" s="106" t="s">
        <v>2523</v>
      </c>
      <c r="F1110" s="107" t="s">
        <v>2524</v>
      </c>
      <c r="G1110" s="106"/>
      <c r="H1110" s="106"/>
      <c r="I1110" s="102">
        <v>1</v>
      </c>
      <c r="J1110" s="109">
        <v>6.8999999999999995</v>
      </c>
    </row>
    <row r="1111" spans="1:10" x14ac:dyDescent="0.25">
      <c r="A1111" s="102">
        <v>1110</v>
      </c>
      <c r="B1111" s="117" t="s">
        <v>5006</v>
      </c>
      <c r="C1111" s="104" t="s">
        <v>4939</v>
      </c>
      <c r="D1111" s="104" t="s">
        <v>5029</v>
      </c>
      <c r="E1111" s="106" t="s">
        <v>2551</v>
      </c>
      <c r="F1111" s="107" t="s">
        <v>2552</v>
      </c>
      <c r="G1111" s="106"/>
      <c r="H1111" s="106"/>
      <c r="I1111" s="102">
        <v>1</v>
      </c>
      <c r="J1111" s="109">
        <v>5.9399999999999995</v>
      </c>
    </row>
    <row r="1112" spans="1:10" x14ac:dyDescent="0.25">
      <c r="A1112" s="102">
        <v>1111</v>
      </c>
      <c r="B1112" s="117" t="s">
        <v>5006</v>
      </c>
      <c r="C1112" s="104" t="s">
        <v>4939</v>
      </c>
      <c r="D1112" s="104" t="s">
        <v>5029</v>
      </c>
      <c r="E1112" s="106" t="s">
        <v>2681</v>
      </c>
      <c r="F1112" s="107" t="s">
        <v>2682</v>
      </c>
      <c r="G1112" s="106"/>
      <c r="H1112" s="106"/>
      <c r="I1112" s="102">
        <v>1</v>
      </c>
      <c r="J1112" s="109">
        <v>9.2000000000000011</v>
      </c>
    </row>
    <row r="1113" spans="1:10" x14ac:dyDescent="0.25">
      <c r="A1113" s="102">
        <v>1112</v>
      </c>
      <c r="B1113" s="117" t="s">
        <v>5006</v>
      </c>
      <c r="C1113" s="104" t="s">
        <v>4939</v>
      </c>
      <c r="D1113" s="104" t="s">
        <v>5029</v>
      </c>
      <c r="E1113" s="106" t="s">
        <v>3031</v>
      </c>
      <c r="F1113" s="107" t="s">
        <v>3032</v>
      </c>
      <c r="G1113" s="106"/>
      <c r="H1113" s="106"/>
      <c r="I1113" s="102">
        <v>7</v>
      </c>
      <c r="J1113" s="109">
        <v>230.85999999999999</v>
      </c>
    </row>
    <row r="1114" spans="1:10" x14ac:dyDescent="0.25">
      <c r="A1114" s="102">
        <v>1113</v>
      </c>
      <c r="B1114" s="117" t="s">
        <v>5006</v>
      </c>
      <c r="C1114" s="104" t="s">
        <v>4939</v>
      </c>
      <c r="D1114" s="104" t="s">
        <v>5029</v>
      </c>
      <c r="E1114" s="106" t="s">
        <v>3033</v>
      </c>
      <c r="F1114" s="107" t="s">
        <v>3034</v>
      </c>
      <c r="G1114" s="106"/>
      <c r="H1114" s="106"/>
      <c r="I1114" s="102">
        <v>3</v>
      </c>
      <c r="J1114" s="109">
        <v>98.97</v>
      </c>
    </row>
    <row r="1115" spans="1:10" x14ac:dyDescent="0.25">
      <c r="A1115" s="102">
        <v>1114</v>
      </c>
      <c r="B1115" s="117" t="s">
        <v>5006</v>
      </c>
      <c r="C1115" s="104" t="s">
        <v>4939</v>
      </c>
      <c r="D1115" s="104" t="s">
        <v>5029</v>
      </c>
      <c r="E1115" s="106" t="s">
        <v>3033</v>
      </c>
      <c r="F1115" s="107" t="s">
        <v>3034</v>
      </c>
      <c r="G1115" s="106"/>
      <c r="H1115" s="106"/>
      <c r="I1115" s="102">
        <v>1</v>
      </c>
      <c r="J1115" s="109">
        <v>0.01</v>
      </c>
    </row>
    <row r="1116" spans="1:10" x14ac:dyDescent="0.25">
      <c r="A1116" s="102">
        <v>1115</v>
      </c>
      <c r="B1116" s="117" t="s">
        <v>5006</v>
      </c>
      <c r="C1116" s="104" t="s">
        <v>4939</v>
      </c>
      <c r="D1116" s="104" t="s">
        <v>5029</v>
      </c>
      <c r="E1116" s="106" t="s">
        <v>3385</v>
      </c>
      <c r="F1116" s="107" t="s">
        <v>3386</v>
      </c>
      <c r="G1116" s="106"/>
      <c r="H1116" s="106"/>
      <c r="I1116" s="102">
        <v>20</v>
      </c>
      <c r="J1116" s="109">
        <v>579.79999999999995</v>
      </c>
    </row>
    <row r="1117" spans="1:10" x14ac:dyDescent="0.25">
      <c r="A1117" s="102">
        <v>1116</v>
      </c>
      <c r="B1117" s="117" t="s">
        <v>5006</v>
      </c>
      <c r="C1117" s="104" t="s">
        <v>4939</v>
      </c>
      <c r="D1117" s="104" t="s">
        <v>5029</v>
      </c>
      <c r="E1117" s="106" t="s">
        <v>3385</v>
      </c>
      <c r="F1117" s="107" t="s">
        <v>3386</v>
      </c>
      <c r="G1117" s="106"/>
      <c r="H1117" s="106"/>
      <c r="I1117" s="102">
        <v>1</v>
      </c>
      <c r="J1117" s="109">
        <v>0.01</v>
      </c>
    </row>
    <row r="1118" spans="1:10" x14ac:dyDescent="0.25">
      <c r="A1118" s="102">
        <v>1117</v>
      </c>
      <c r="B1118" s="117" t="s">
        <v>5006</v>
      </c>
      <c r="C1118" s="104" t="s">
        <v>4939</v>
      </c>
      <c r="D1118" s="104" t="s">
        <v>5029</v>
      </c>
      <c r="E1118" s="106" t="s">
        <v>4043</v>
      </c>
      <c r="F1118" s="107" t="s">
        <v>4044</v>
      </c>
      <c r="G1118" s="106"/>
      <c r="H1118" s="106"/>
      <c r="I1118" s="102">
        <v>1</v>
      </c>
      <c r="J1118" s="109">
        <v>35.94</v>
      </c>
    </row>
    <row r="1119" spans="1:10" x14ac:dyDescent="0.25">
      <c r="A1119" s="102">
        <v>1118</v>
      </c>
      <c r="B1119" s="117" t="s">
        <v>5006</v>
      </c>
      <c r="C1119" s="104" t="s">
        <v>4939</v>
      </c>
      <c r="D1119" s="104" t="s">
        <v>5029</v>
      </c>
      <c r="E1119" s="106" t="s">
        <v>4045</v>
      </c>
      <c r="F1119" s="107" t="s">
        <v>4046</v>
      </c>
      <c r="G1119" s="106"/>
      <c r="H1119" s="106"/>
      <c r="I1119" s="102">
        <v>1</v>
      </c>
      <c r="J1119" s="109">
        <v>48</v>
      </c>
    </row>
    <row r="1120" spans="1:10" x14ac:dyDescent="0.25">
      <c r="A1120" s="102">
        <v>1119</v>
      </c>
      <c r="B1120" s="117" t="s">
        <v>5006</v>
      </c>
      <c r="C1120" s="104" t="s">
        <v>4939</v>
      </c>
      <c r="D1120" s="104" t="s">
        <v>5029</v>
      </c>
      <c r="E1120" s="106" t="s">
        <v>3903</v>
      </c>
      <c r="F1120" s="107" t="s">
        <v>3904</v>
      </c>
      <c r="G1120" s="106"/>
      <c r="H1120" s="106"/>
      <c r="I1120" s="102">
        <v>1</v>
      </c>
      <c r="J1120" s="109">
        <v>9.75</v>
      </c>
    </row>
    <row r="1121" spans="1:10" x14ac:dyDescent="0.25">
      <c r="A1121" s="102">
        <v>1120</v>
      </c>
      <c r="B1121" s="117" t="s">
        <v>5006</v>
      </c>
      <c r="C1121" s="104" t="s">
        <v>4939</v>
      </c>
      <c r="D1121" s="104" t="s">
        <v>5029</v>
      </c>
      <c r="E1121" s="106" t="s">
        <v>3939</v>
      </c>
      <c r="F1121" s="107" t="s">
        <v>3940</v>
      </c>
      <c r="G1121" s="106"/>
      <c r="H1121" s="106"/>
      <c r="I1121" s="102">
        <v>1</v>
      </c>
      <c r="J1121" s="109">
        <v>13.899999999999999</v>
      </c>
    </row>
    <row r="1122" spans="1:10" x14ac:dyDescent="0.25">
      <c r="A1122" s="102">
        <v>1121</v>
      </c>
      <c r="B1122" s="117" t="s">
        <v>5006</v>
      </c>
      <c r="C1122" s="104" t="s">
        <v>4939</v>
      </c>
      <c r="D1122" s="104" t="s">
        <v>5029</v>
      </c>
      <c r="E1122" s="106" t="s">
        <v>3985</v>
      </c>
      <c r="F1122" s="107" t="s">
        <v>3986</v>
      </c>
      <c r="G1122" s="106"/>
      <c r="H1122" s="106"/>
      <c r="I1122" s="102">
        <v>1</v>
      </c>
      <c r="J1122" s="109">
        <v>11.799999999999999</v>
      </c>
    </row>
    <row r="1123" spans="1:10" x14ac:dyDescent="0.25">
      <c r="A1123" s="102">
        <v>1122</v>
      </c>
      <c r="B1123" s="117" t="s">
        <v>5006</v>
      </c>
      <c r="C1123" s="104" t="s">
        <v>4939</v>
      </c>
      <c r="D1123" s="104" t="s">
        <v>5029</v>
      </c>
      <c r="E1123" s="106" t="s">
        <v>3555</v>
      </c>
      <c r="F1123" s="107" t="s">
        <v>3556</v>
      </c>
      <c r="G1123" s="106"/>
      <c r="H1123" s="106"/>
      <c r="I1123" s="102">
        <v>1</v>
      </c>
      <c r="J1123" s="109">
        <v>12.9</v>
      </c>
    </row>
    <row r="1124" spans="1:10" x14ac:dyDescent="0.25">
      <c r="A1124" s="102">
        <v>1123</v>
      </c>
      <c r="B1124" s="117" t="s">
        <v>5006</v>
      </c>
      <c r="C1124" s="104" t="s">
        <v>4939</v>
      </c>
      <c r="D1124" s="104" t="s">
        <v>5029</v>
      </c>
      <c r="E1124" s="106" t="s">
        <v>3677</v>
      </c>
      <c r="F1124" s="107" t="s">
        <v>3678</v>
      </c>
      <c r="G1124" s="106"/>
      <c r="H1124" s="106"/>
      <c r="I1124" s="102">
        <v>1</v>
      </c>
      <c r="J1124" s="109">
        <v>9.8000000000000007</v>
      </c>
    </row>
    <row r="1125" spans="1:10" x14ac:dyDescent="0.25">
      <c r="A1125" s="102">
        <v>1124</v>
      </c>
      <c r="B1125" s="117" t="s">
        <v>5006</v>
      </c>
      <c r="C1125" s="104" t="s">
        <v>4939</v>
      </c>
      <c r="D1125" s="104" t="s">
        <v>5029</v>
      </c>
      <c r="E1125" s="106" t="s">
        <v>3691</v>
      </c>
      <c r="F1125" s="107" t="s">
        <v>3692</v>
      </c>
      <c r="G1125" s="106"/>
      <c r="H1125" s="106"/>
      <c r="I1125" s="102">
        <v>1</v>
      </c>
      <c r="J1125" s="109">
        <v>15.8</v>
      </c>
    </row>
    <row r="1126" spans="1:10" x14ac:dyDescent="0.25">
      <c r="A1126" s="102">
        <v>1125</v>
      </c>
      <c r="B1126" s="117" t="s">
        <v>5006</v>
      </c>
      <c r="C1126" s="104" t="s">
        <v>4939</v>
      </c>
      <c r="D1126" s="104" t="s">
        <v>5029</v>
      </c>
      <c r="E1126" s="106" t="s">
        <v>3697</v>
      </c>
      <c r="F1126" s="107" t="s">
        <v>3698</v>
      </c>
      <c r="G1126" s="106"/>
      <c r="H1126" s="106"/>
      <c r="I1126" s="102">
        <v>1</v>
      </c>
      <c r="J1126" s="109">
        <v>21.9</v>
      </c>
    </row>
    <row r="1127" spans="1:10" x14ac:dyDescent="0.25">
      <c r="A1127" s="102">
        <v>1126</v>
      </c>
      <c r="B1127" s="117" t="s">
        <v>5006</v>
      </c>
      <c r="C1127" s="104" t="s">
        <v>4939</v>
      </c>
      <c r="D1127" s="104" t="s">
        <v>5029</v>
      </c>
      <c r="E1127" s="106" t="s">
        <v>3737</v>
      </c>
      <c r="F1127" s="107" t="s">
        <v>3738</v>
      </c>
      <c r="G1127" s="106"/>
      <c r="H1127" s="106"/>
      <c r="I1127" s="102">
        <v>1</v>
      </c>
      <c r="J1127" s="109">
        <v>15</v>
      </c>
    </row>
    <row r="1128" spans="1:10" x14ac:dyDescent="0.25">
      <c r="A1128" s="102">
        <v>1127</v>
      </c>
      <c r="B1128" s="117" t="s">
        <v>5006</v>
      </c>
      <c r="C1128" s="104" t="s">
        <v>4939</v>
      </c>
      <c r="D1128" s="104" t="s">
        <v>5029</v>
      </c>
      <c r="E1128" s="106" t="s">
        <v>3745</v>
      </c>
      <c r="F1128" s="107" t="s">
        <v>3746</v>
      </c>
      <c r="G1128" s="106"/>
      <c r="H1128" s="106"/>
      <c r="I1128" s="102">
        <v>1</v>
      </c>
      <c r="J1128" s="109">
        <v>9.8000000000000007</v>
      </c>
    </row>
    <row r="1129" spans="1:10" x14ac:dyDescent="0.25">
      <c r="A1129" s="102">
        <v>1128</v>
      </c>
      <c r="B1129" s="117" t="s">
        <v>5006</v>
      </c>
      <c r="C1129" s="104" t="s">
        <v>4939</v>
      </c>
      <c r="D1129" s="104" t="s">
        <v>5029</v>
      </c>
      <c r="E1129" s="106" t="s">
        <v>3783</v>
      </c>
      <c r="F1129" s="107" t="s">
        <v>3784</v>
      </c>
      <c r="G1129" s="106"/>
      <c r="H1129" s="106"/>
      <c r="I1129" s="102">
        <v>1</v>
      </c>
      <c r="J1129" s="109">
        <v>11.799999999999999</v>
      </c>
    </row>
    <row r="1130" spans="1:10" x14ac:dyDescent="0.25">
      <c r="A1130" s="102">
        <v>1129</v>
      </c>
      <c r="B1130" s="117" t="s">
        <v>5006</v>
      </c>
      <c r="C1130" s="104" t="s">
        <v>4939</v>
      </c>
      <c r="D1130" s="104" t="s">
        <v>5029</v>
      </c>
      <c r="E1130" s="106" t="s">
        <v>4233</v>
      </c>
      <c r="F1130" s="107" t="s">
        <v>4830</v>
      </c>
      <c r="G1130" s="106"/>
      <c r="H1130" s="106"/>
      <c r="I1130" s="102">
        <v>1</v>
      </c>
      <c r="J1130" s="109">
        <v>13.35</v>
      </c>
    </row>
    <row r="1131" spans="1:10" x14ac:dyDescent="0.25">
      <c r="A1131" s="102">
        <v>1130</v>
      </c>
      <c r="B1131" s="117" t="s">
        <v>5006</v>
      </c>
      <c r="C1131" s="104" t="s">
        <v>4939</v>
      </c>
      <c r="D1131" s="104" t="s">
        <v>5029</v>
      </c>
      <c r="E1131" s="106" t="s">
        <v>4385</v>
      </c>
      <c r="F1131" s="107" t="s">
        <v>4619</v>
      </c>
      <c r="G1131" s="106"/>
      <c r="H1131" s="106"/>
      <c r="I1131" s="102">
        <v>1</v>
      </c>
      <c r="J1131" s="109">
        <v>20.849999999999998</v>
      </c>
    </row>
    <row r="1132" spans="1:10" x14ac:dyDescent="0.25">
      <c r="A1132" s="102">
        <v>1131</v>
      </c>
      <c r="B1132" s="117" t="s">
        <v>5006</v>
      </c>
      <c r="C1132" s="104" t="s">
        <v>4939</v>
      </c>
      <c r="D1132" s="104" t="s">
        <v>5031</v>
      </c>
      <c r="E1132" s="106" t="s">
        <v>1038</v>
      </c>
      <c r="F1132" s="107" t="s">
        <v>1039</v>
      </c>
      <c r="G1132" s="106"/>
      <c r="H1132" s="106"/>
      <c r="I1132" s="102">
        <v>1</v>
      </c>
      <c r="J1132" s="109">
        <v>37.799999999999997</v>
      </c>
    </row>
    <row r="1133" spans="1:10" x14ac:dyDescent="0.25">
      <c r="A1133" s="102">
        <v>1132</v>
      </c>
      <c r="B1133" s="117" t="s">
        <v>5006</v>
      </c>
      <c r="C1133" s="104" t="s">
        <v>4939</v>
      </c>
      <c r="D1133" s="104" t="s">
        <v>5031</v>
      </c>
      <c r="E1133" s="106" t="s">
        <v>1040</v>
      </c>
      <c r="F1133" s="107" t="s">
        <v>1041</v>
      </c>
      <c r="G1133" s="106"/>
      <c r="H1133" s="106"/>
      <c r="I1133" s="102">
        <v>1</v>
      </c>
      <c r="J1133" s="109">
        <v>33.96</v>
      </c>
    </row>
    <row r="1134" spans="1:10" x14ac:dyDescent="0.25">
      <c r="A1134" s="102">
        <v>1133</v>
      </c>
      <c r="B1134" s="117" t="s">
        <v>5006</v>
      </c>
      <c r="C1134" s="104" t="s">
        <v>4939</v>
      </c>
      <c r="D1134" s="104" t="s">
        <v>5031</v>
      </c>
      <c r="E1134" s="106" t="s">
        <v>3087</v>
      </c>
      <c r="F1134" s="107" t="s">
        <v>3088</v>
      </c>
      <c r="G1134" s="106"/>
      <c r="H1134" s="106"/>
      <c r="I1134" s="102">
        <v>2</v>
      </c>
      <c r="J1134" s="109">
        <v>42</v>
      </c>
    </row>
    <row r="1135" spans="1:10" x14ac:dyDescent="0.25">
      <c r="A1135" s="102">
        <v>1134</v>
      </c>
      <c r="B1135" s="117" t="s">
        <v>5006</v>
      </c>
      <c r="C1135" s="104" t="s">
        <v>4939</v>
      </c>
      <c r="D1135" s="104" t="s">
        <v>5031</v>
      </c>
      <c r="E1135" s="106" t="s">
        <v>4211</v>
      </c>
      <c r="F1135" s="107" t="s">
        <v>4212</v>
      </c>
      <c r="G1135" s="106"/>
      <c r="H1135" s="106"/>
      <c r="I1135" s="102">
        <v>1</v>
      </c>
      <c r="J1135" s="109">
        <v>31.96</v>
      </c>
    </row>
    <row r="1136" spans="1:10" x14ac:dyDescent="0.25">
      <c r="A1136" s="102">
        <v>1135</v>
      </c>
      <c r="B1136" s="117" t="s">
        <v>5006</v>
      </c>
      <c r="C1136" s="104" t="s">
        <v>4939</v>
      </c>
      <c r="D1136" s="104" t="s">
        <v>5032</v>
      </c>
      <c r="E1136" s="106" t="s">
        <v>2681</v>
      </c>
      <c r="F1136" s="107" t="s">
        <v>2682</v>
      </c>
      <c r="G1136" s="106"/>
      <c r="H1136" s="106"/>
      <c r="I1136" s="102">
        <v>1</v>
      </c>
      <c r="J1136" s="109">
        <v>9.2000000000000011</v>
      </c>
    </row>
    <row r="1137" spans="1:10" x14ac:dyDescent="0.25">
      <c r="A1137" s="102">
        <v>1136</v>
      </c>
      <c r="B1137" s="117" t="s">
        <v>5006</v>
      </c>
      <c r="C1137" s="104" t="s">
        <v>4939</v>
      </c>
      <c r="D1137" s="104" t="s">
        <v>5032</v>
      </c>
      <c r="E1137" s="106" t="s">
        <v>3437</v>
      </c>
      <c r="F1137" s="107" t="s">
        <v>3438</v>
      </c>
      <c r="G1137" s="106"/>
      <c r="H1137" s="106"/>
      <c r="I1137" s="102">
        <v>1</v>
      </c>
      <c r="J1137" s="109">
        <v>13.14</v>
      </c>
    </row>
    <row r="1138" spans="1:10" x14ac:dyDescent="0.25">
      <c r="A1138" s="102">
        <v>1137</v>
      </c>
      <c r="B1138" s="117" t="s">
        <v>5006</v>
      </c>
      <c r="C1138" s="104" t="s">
        <v>4939</v>
      </c>
      <c r="D1138" s="104" t="s">
        <v>5032</v>
      </c>
      <c r="E1138" s="106" t="s">
        <v>3703</v>
      </c>
      <c r="F1138" s="107" t="s">
        <v>3704</v>
      </c>
      <c r="G1138" s="106"/>
      <c r="H1138" s="106"/>
      <c r="I1138" s="102">
        <v>1</v>
      </c>
      <c r="J1138" s="109">
        <v>15</v>
      </c>
    </row>
    <row r="1139" spans="1:10" x14ac:dyDescent="0.25">
      <c r="A1139" s="102">
        <v>1138</v>
      </c>
      <c r="B1139" s="117" t="s">
        <v>5006</v>
      </c>
      <c r="C1139" s="104" t="s">
        <v>4939</v>
      </c>
      <c r="D1139" s="104" t="s">
        <v>5032</v>
      </c>
      <c r="E1139" s="106" t="s">
        <v>3871</v>
      </c>
      <c r="F1139" s="107" t="s">
        <v>3872</v>
      </c>
      <c r="G1139" s="106"/>
      <c r="H1139" s="106"/>
      <c r="I1139" s="102">
        <v>1</v>
      </c>
      <c r="J1139" s="109">
        <v>25</v>
      </c>
    </row>
    <row r="1140" spans="1:10" x14ac:dyDescent="0.25">
      <c r="A1140" s="102">
        <v>1139</v>
      </c>
      <c r="B1140" s="117" t="s">
        <v>5006</v>
      </c>
      <c r="C1140" s="104" t="s">
        <v>4939</v>
      </c>
      <c r="D1140" s="104" t="s">
        <v>5032</v>
      </c>
      <c r="E1140" s="106" t="s">
        <v>3909</v>
      </c>
      <c r="F1140" s="107" t="s">
        <v>3910</v>
      </c>
      <c r="G1140" s="106"/>
      <c r="H1140" s="106"/>
      <c r="I1140" s="102">
        <v>1</v>
      </c>
      <c r="J1140" s="109">
        <v>25.740000000000002</v>
      </c>
    </row>
    <row r="1141" spans="1:10" x14ac:dyDescent="0.25">
      <c r="A1141" s="102">
        <v>1140</v>
      </c>
      <c r="B1141" s="117" t="s">
        <v>5006</v>
      </c>
      <c r="C1141" s="104" t="s">
        <v>4939</v>
      </c>
      <c r="D1141" s="104" t="s">
        <v>5032</v>
      </c>
      <c r="E1141" s="106" t="s">
        <v>3629</v>
      </c>
      <c r="F1141" s="107" t="s">
        <v>3630</v>
      </c>
      <c r="G1141" s="106"/>
      <c r="H1141" s="106"/>
      <c r="I1141" s="102">
        <v>1</v>
      </c>
      <c r="J1141" s="109">
        <v>7.8000000000000007</v>
      </c>
    </row>
    <row r="1142" spans="1:10" x14ac:dyDescent="0.25">
      <c r="A1142" s="102">
        <v>1141</v>
      </c>
      <c r="B1142" s="117" t="s">
        <v>5006</v>
      </c>
      <c r="C1142" s="104" t="s">
        <v>4939</v>
      </c>
      <c r="D1142" s="104" t="s">
        <v>5033</v>
      </c>
      <c r="E1142" s="106" t="s">
        <v>329</v>
      </c>
      <c r="F1142" s="107" t="s">
        <v>330</v>
      </c>
      <c r="G1142" s="106"/>
      <c r="H1142" s="106"/>
      <c r="I1142" s="102">
        <v>1</v>
      </c>
      <c r="J1142" s="109">
        <v>23</v>
      </c>
    </row>
    <row r="1143" spans="1:10" x14ac:dyDescent="0.25">
      <c r="A1143" s="102">
        <v>1142</v>
      </c>
      <c r="B1143" s="117" t="s">
        <v>5006</v>
      </c>
      <c r="C1143" s="104" t="s">
        <v>4939</v>
      </c>
      <c r="D1143" s="104" t="s">
        <v>5033</v>
      </c>
      <c r="E1143" s="106" t="s">
        <v>569</v>
      </c>
      <c r="F1143" s="107" t="s">
        <v>570</v>
      </c>
      <c r="G1143" s="106"/>
      <c r="H1143" s="106"/>
      <c r="I1143" s="102">
        <v>2</v>
      </c>
      <c r="J1143" s="109">
        <v>11.879999999999999</v>
      </c>
    </row>
    <row r="1144" spans="1:10" x14ac:dyDescent="0.25">
      <c r="A1144" s="102">
        <v>1143</v>
      </c>
      <c r="B1144" s="117" t="s">
        <v>5006</v>
      </c>
      <c r="C1144" s="104" t="s">
        <v>4939</v>
      </c>
      <c r="D1144" s="104" t="s">
        <v>5033</v>
      </c>
      <c r="E1144" s="106" t="s">
        <v>795</v>
      </c>
      <c r="F1144" s="107" t="s">
        <v>796</v>
      </c>
      <c r="G1144" s="106"/>
      <c r="H1144" s="106"/>
      <c r="I1144" s="102">
        <v>1</v>
      </c>
      <c r="J1144" s="109">
        <v>9.36</v>
      </c>
    </row>
    <row r="1145" spans="1:10" x14ac:dyDescent="0.25">
      <c r="A1145" s="102">
        <v>1144</v>
      </c>
      <c r="B1145" s="117" t="s">
        <v>5006</v>
      </c>
      <c r="C1145" s="104" t="s">
        <v>4939</v>
      </c>
      <c r="D1145" s="104" t="s">
        <v>5033</v>
      </c>
      <c r="E1145" s="106" t="s">
        <v>797</v>
      </c>
      <c r="F1145" s="107" t="s">
        <v>798</v>
      </c>
      <c r="G1145" s="106"/>
      <c r="H1145" s="106"/>
      <c r="I1145" s="102">
        <v>1</v>
      </c>
      <c r="J1145" s="109">
        <v>9.36</v>
      </c>
    </row>
    <row r="1146" spans="1:10" x14ac:dyDescent="0.25">
      <c r="A1146" s="102">
        <v>1145</v>
      </c>
      <c r="B1146" s="117" t="s">
        <v>5006</v>
      </c>
      <c r="C1146" s="104" t="s">
        <v>4939</v>
      </c>
      <c r="D1146" s="104" t="s">
        <v>5033</v>
      </c>
      <c r="E1146" s="106" t="s">
        <v>799</v>
      </c>
      <c r="F1146" s="107" t="s">
        <v>800</v>
      </c>
      <c r="G1146" s="106"/>
      <c r="H1146" s="106"/>
      <c r="I1146" s="102">
        <v>1</v>
      </c>
      <c r="J1146" s="109">
        <v>9.36</v>
      </c>
    </row>
    <row r="1147" spans="1:10" x14ac:dyDescent="0.25">
      <c r="A1147" s="102">
        <v>1146</v>
      </c>
      <c r="B1147" s="117" t="s">
        <v>5006</v>
      </c>
      <c r="C1147" s="104" t="s">
        <v>4939</v>
      </c>
      <c r="D1147" s="104" t="s">
        <v>5033</v>
      </c>
      <c r="E1147" s="106" t="s">
        <v>1034</v>
      </c>
      <c r="F1147" s="107" t="s">
        <v>1035</v>
      </c>
      <c r="G1147" s="106"/>
      <c r="H1147" s="106"/>
      <c r="I1147" s="102">
        <v>1</v>
      </c>
      <c r="J1147" s="109">
        <v>37.799999999999997</v>
      </c>
    </row>
    <row r="1148" spans="1:10" x14ac:dyDescent="0.25">
      <c r="A1148" s="102">
        <v>1147</v>
      </c>
      <c r="B1148" s="117" t="s">
        <v>5006</v>
      </c>
      <c r="C1148" s="104" t="s">
        <v>4939</v>
      </c>
      <c r="D1148" s="104" t="s">
        <v>5033</v>
      </c>
      <c r="E1148" s="106" t="s">
        <v>207</v>
      </c>
      <c r="F1148" s="107" t="s">
        <v>208</v>
      </c>
      <c r="G1148" s="106"/>
      <c r="H1148" s="106"/>
      <c r="I1148" s="102">
        <v>2</v>
      </c>
      <c r="J1148" s="109">
        <v>36</v>
      </c>
    </row>
    <row r="1149" spans="1:10" x14ac:dyDescent="0.25">
      <c r="A1149" s="102">
        <v>1148</v>
      </c>
      <c r="B1149" s="117" t="s">
        <v>5006</v>
      </c>
      <c r="C1149" s="104" t="s">
        <v>4939</v>
      </c>
      <c r="D1149" s="104" t="s">
        <v>5033</v>
      </c>
      <c r="E1149" s="106" t="s">
        <v>3947</v>
      </c>
      <c r="F1149" s="107" t="s">
        <v>3948</v>
      </c>
      <c r="G1149" s="106"/>
      <c r="H1149" s="106"/>
      <c r="I1149" s="102">
        <v>1</v>
      </c>
      <c r="J1149" s="109">
        <v>16.740000000000002</v>
      </c>
    </row>
    <row r="1150" spans="1:10" x14ac:dyDescent="0.25">
      <c r="A1150" s="102">
        <v>1149</v>
      </c>
      <c r="B1150" s="117" t="s">
        <v>5006</v>
      </c>
      <c r="C1150" s="104" t="s">
        <v>4939</v>
      </c>
      <c r="D1150" s="104" t="s">
        <v>5033</v>
      </c>
      <c r="E1150" s="106" t="s">
        <v>4029</v>
      </c>
      <c r="F1150" s="107" t="s">
        <v>4030</v>
      </c>
      <c r="G1150" s="106"/>
      <c r="H1150" s="106"/>
      <c r="I1150" s="102">
        <v>1</v>
      </c>
      <c r="J1150" s="109">
        <v>17.34</v>
      </c>
    </row>
    <row r="1151" spans="1:10" x14ac:dyDescent="0.25">
      <c r="A1151" s="102">
        <v>1150</v>
      </c>
      <c r="B1151" s="117" t="s">
        <v>5006</v>
      </c>
      <c r="C1151" s="104" t="s">
        <v>4939</v>
      </c>
      <c r="D1151" s="104" t="s">
        <v>5033</v>
      </c>
      <c r="E1151" s="106" t="s">
        <v>3581</v>
      </c>
      <c r="F1151" s="107" t="s">
        <v>3582</v>
      </c>
      <c r="G1151" s="106"/>
      <c r="H1151" s="106"/>
      <c r="I1151" s="102">
        <v>1</v>
      </c>
      <c r="J1151" s="109">
        <v>16.740000000000002</v>
      </c>
    </row>
    <row r="1152" spans="1:10" x14ac:dyDescent="0.25">
      <c r="A1152" s="102">
        <v>1151</v>
      </c>
      <c r="B1152" s="117" t="s">
        <v>5006</v>
      </c>
      <c r="C1152" s="104" t="s">
        <v>4939</v>
      </c>
      <c r="D1152" s="104" t="s">
        <v>5033</v>
      </c>
      <c r="E1152" s="106" t="s">
        <v>3617</v>
      </c>
      <c r="F1152" s="107" t="s">
        <v>3618</v>
      </c>
      <c r="G1152" s="106"/>
      <c r="H1152" s="106"/>
      <c r="I1152" s="102">
        <v>1</v>
      </c>
      <c r="J1152" s="109">
        <v>14.34</v>
      </c>
    </row>
    <row r="1153" spans="1:10" x14ac:dyDescent="0.25">
      <c r="A1153" s="102">
        <v>1152</v>
      </c>
      <c r="B1153" s="117" t="s">
        <v>5006</v>
      </c>
      <c r="C1153" s="104" t="s">
        <v>4939</v>
      </c>
      <c r="D1153" s="104" t="s">
        <v>5033</v>
      </c>
      <c r="E1153" s="106" t="s">
        <v>3643</v>
      </c>
      <c r="F1153" s="107" t="s">
        <v>3644</v>
      </c>
      <c r="G1153" s="106"/>
      <c r="H1153" s="106"/>
      <c r="I1153" s="102">
        <v>1</v>
      </c>
      <c r="J1153" s="109">
        <v>22.5</v>
      </c>
    </row>
    <row r="1154" spans="1:10" x14ac:dyDescent="0.25">
      <c r="A1154" s="102">
        <v>1153</v>
      </c>
      <c r="B1154" s="117" t="s">
        <v>5006</v>
      </c>
      <c r="C1154" s="104" t="s">
        <v>4939</v>
      </c>
      <c r="D1154" s="104" t="s">
        <v>5033</v>
      </c>
      <c r="E1154" s="106" t="s">
        <v>4459</v>
      </c>
      <c r="F1154" s="107" t="s">
        <v>4460</v>
      </c>
      <c r="G1154" s="106"/>
      <c r="H1154" s="106"/>
      <c r="I1154" s="102">
        <v>1</v>
      </c>
      <c r="J1154" s="109">
        <v>64.900000000000006</v>
      </c>
    </row>
    <row r="1155" spans="1:10" x14ac:dyDescent="0.25">
      <c r="A1155" s="102">
        <v>1154</v>
      </c>
      <c r="B1155" s="117" t="s">
        <v>5006</v>
      </c>
      <c r="C1155" s="104" t="s">
        <v>4939</v>
      </c>
      <c r="D1155" s="104" t="s">
        <v>5034</v>
      </c>
      <c r="E1155" s="106" t="s">
        <v>203</v>
      </c>
      <c r="F1155" s="107" t="s">
        <v>204</v>
      </c>
      <c r="G1155" s="106"/>
      <c r="H1155" s="106"/>
      <c r="I1155" s="102" t="s">
        <v>5035</v>
      </c>
      <c r="J1155" s="109">
        <v>17.009999999999998</v>
      </c>
    </row>
    <row r="1156" spans="1:10" x14ac:dyDescent="0.25">
      <c r="A1156" s="102">
        <v>1155</v>
      </c>
      <c r="B1156" s="117" t="s">
        <v>5006</v>
      </c>
      <c r="C1156" s="104" t="s">
        <v>4939</v>
      </c>
      <c r="D1156" s="104" t="s">
        <v>5034</v>
      </c>
      <c r="E1156" s="106" t="s">
        <v>991</v>
      </c>
      <c r="F1156" s="107" t="s">
        <v>992</v>
      </c>
      <c r="G1156" s="106"/>
      <c r="H1156" s="106"/>
      <c r="I1156" s="102">
        <v>1</v>
      </c>
      <c r="J1156" s="109">
        <v>23.96</v>
      </c>
    </row>
    <row r="1157" spans="1:10" x14ac:dyDescent="0.25">
      <c r="A1157" s="102">
        <v>1156</v>
      </c>
      <c r="B1157" s="117" t="s">
        <v>5006</v>
      </c>
      <c r="C1157" s="104" t="s">
        <v>4939</v>
      </c>
      <c r="D1157" s="104" t="s">
        <v>5034</v>
      </c>
      <c r="E1157" s="106" t="s">
        <v>225</v>
      </c>
      <c r="F1157" s="107" t="s">
        <v>226</v>
      </c>
      <c r="G1157" s="106"/>
      <c r="H1157" s="106"/>
      <c r="I1157" s="102">
        <v>1</v>
      </c>
      <c r="J1157" s="109">
        <v>9.9</v>
      </c>
    </row>
    <row r="1158" spans="1:10" x14ac:dyDescent="0.25">
      <c r="A1158" s="102">
        <v>1157</v>
      </c>
      <c r="B1158" s="117" t="s">
        <v>5006</v>
      </c>
      <c r="C1158" s="104" t="s">
        <v>4939</v>
      </c>
      <c r="D1158" s="104" t="s">
        <v>5034</v>
      </c>
      <c r="E1158" s="106" t="s">
        <v>3629</v>
      </c>
      <c r="F1158" s="107" t="s">
        <v>3630</v>
      </c>
      <c r="G1158" s="106"/>
      <c r="H1158" s="106"/>
      <c r="I1158" s="102">
        <v>1</v>
      </c>
      <c r="J1158" s="109">
        <v>7.8000000000000007</v>
      </c>
    </row>
    <row r="1159" spans="1:10" x14ac:dyDescent="0.25">
      <c r="A1159" s="102">
        <v>1158</v>
      </c>
      <c r="B1159" s="117" t="s">
        <v>5006</v>
      </c>
      <c r="C1159" s="104" t="s">
        <v>4939</v>
      </c>
      <c r="D1159" s="104" t="s">
        <v>5034</v>
      </c>
      <c r="E1159" s="106" t="s">
        <v>3751</v>
      </c>
      <c r="F1159" s="107" t="s">
        <v>3752</v>
      </c>
      <c r="G1159" s="106"/>
      <c r="H1159" s="106"/>
      <c r="I1159" s="102">
        <v>1</v>
      </c>
      <c r="J1159" s="109">
        <v>17.5</v>
      </c>
    </row>
    <row r="1160" spans="1:10" x14ac:dyDescent="0.25">
      <c r="A1160" s="102">
        <v>1159</v>
      </c>
      <c r="B1160" s="117" t="s">
        <v>5006</v>
      </c>
      <c r="C1160" s="104" t="s">
        <v>4939</v>
      </c>
      <c r="D1160" s="104" t="s">
        <v>5034</v>
      </c>
      <c r="E1160" s="106" t="s">
        <v>3809</v>
      </c>
      <c r="F1160" s="107" t="s">
        <v>3810</v>
      </c>
      <c r="G1160" s="106"/>
      <c r="H1160" s="106"/>
      <c r="I1160" s="102">
        <v>1</v>
      </c>
      <c r="J1160" s="109">
        <v>19.14</v>
      </c>
    </row>
    <row r="1161" spans="1:10" x14ac:dyDescent="0.25">
      <c r="A1161" s="102">
        <v>1160</v>
      </c>
      <c r="B1161" s="117" t="s">
        <v>5006</v>
      </c>
      <c r="C1161" s="104" t="s">
        <v>4939</v>
      </c>
      <c r="D1161" s="104" t="s">
        <v>5034</v>
      </c>
      <c r="E1161" s="106" t="s">
        <v>135</v>
      </c>
      <c r="F1161" s="107" t="s">
        <v>136</v>
      </c>
      <c r="G1161" s="106"/>
      <c r="H1161" s="106"/>
      <c r="I1161" s="102">
        <v>1</v>
      </c>
      <c r="J1161" s="109">
        <v>15.899999999999999</v>
      </c>
    </row>
    <row r="1162" spans="1:10" x14ac:dyDescent="0.25">
      <c r="A1162" s="102">
        <v>1161</v>
      </c>
      <c r="B1162" s="117" t="s">
        <v>5006</v>
      </c>
      <c r="C1162" s="104" t="s">
        <v>4939</v>
      </c>
      <c r="D1162" s="104" t="s">
        <v>5036</v>
      </c>
      <c r="E1162" s="106" t="s">
        <v>1470</v>
      </c>
      <c r="F1162" s="107" t="s">
        <v>1471</v>
      </c>
      <c r="G1162" s="106"/>
      <c r="H1162" s="106"/>
      <c r="I1162" s="102">
        <v>1</v>
      </c>
      <c r="J1162" s="109">
        <v>10.68</v>
      </c>
    </row>
    <row r="1163" spans="1:10" x14ac:dyDescent="0.25">
      <c r="A1163" s="102">
        <v>1162</v>
      </c>
      <c r="B1163" s="117" t="s">
        <v>5006</v>
      </c>
      <c r="C1163" s="104" t="s">
        <v>4939</v>
      </c>
      <c r="D1163" s="104" t="s">
        <v>5036</v>
      </c>
      <c r="E1163" s="106" t="s">
        <v>1142</v>
      </c>
      <c r="F1163" s="107" t="s">
        <v>1143</v>
      </c>
      <c r="G1163" s="106"/>
      <c r="H1163" s="106"/>
      <c r="I1163" s="102">
        <v>1</v>
      </c>
      <c r="J1163" s="109">
        <v>8.9</v>
      </c>
    </row>
    <row r="1164" spans="1:10" x14ac:dyDescent="0.25">
      <c r="A1164" s="102">
        <v>1163</v>
      </c>
      <c r="B1164" s="117" t="s">
        <v>5006</v>
      </c>
      <c r="C1164" s="104" t="s">
        <v>4939</v>
      </c>
      <c r="D1164" s="104" t="s">
        <v>5036</v>
      </c>
      <c r="E1164" s="106" t="s">
        <v>1216</v>
      </c>
      <c r="F1164" s="107" t="s">
        <v>1217</v>
      </c>
      <c r="G1164" s="106"/>
      <c r="H1164" s="106"/>
      <c r="I1164" s="102">
        <v>1</v>
      </c>
      <c r="J1164" s="109">
        <v>7.9</v>
      </c>
    </row>
    <row r="1165" spans="1:10" x14ac:dyDescent="0.25">
      <c r="A1165" s="102">
        <v>1164</v>
      </c>
      <c r="B1165" s="117" t="s">
        <v>5006</v>
      </c>
      <c r="C1165" s="104" t="s">
        <v>4939</v>
      </c>
      <c r="D1165" s="104" t="s">
        <v>5036</v>
      </c>
      <c r="E1165" s="106" t="s">
        <v>1252</v>
      </c>
      <c r="F1165" s="107" t="s">
        <v>1253</v>
      </c>
      <c r="G1165" s="106"/>
      <c r="H1165" s="106"/>
      <c r="I1165" s="102">
        <v>1</v>
      </c>
      <c r="J1165" s="109">
        <v>7.9</v>
      </c>
    </row>
    <row r="1166" spans="1:10" x14ac:dyDescent="0.25">
      <c r="A1166" s="102">
        <v>1165</v>
      </c>
      <c r="B1166" s="117" t="s">
        <v>5006</v>
      </c>
      <c r="C1166" s="104" t="s">
        <v>4939</v>
      </c>
      <c r="D1166" s="104" t="s">
        <v>5036</v>
      </c>
      <c r="E1166" s="106" t="s">
        <v>1264</v>
      </c>
      <c r="F1166" s="107" t="s">
        <v>1265</v>
      </c>
      <c r="G1166" s="106"/>
      <c r="H1166" s="106"/>
      <c r="I1166" s="102">
        <v>1</v>
      </c>
      <c r="J1166" s="109">
        <v>8.9</v>
      </c>
    </row>
    <row r="1167" spans="1:10" x14ac:dyDescent="0.25">
      <c r="A1167" s="102">
        <v>1166</v>
      </c>
      <c r="B1167" s="117" t="s">
        <v>5006</v>
      </c>
      <c r="C1167" s="104" t="s">
        <v>4939</v>
      </c>
      <c r="D1167" s="104" t="s">
        <v>5036</v>
      </c>
      <c r="E1167" s="106" t="s">
        <v>1272</v>
      </c>
      <c r="F1167" s="107" t="s">
        <v>1273</v>
      </c>
      <c r="G1167" s="106"/>
      <c r="H1167" s="106"/>
      <c r="I1167" s="102">
        <v>3</v>
      </c>
      <c r="J1167" s="109">
        <v>38.25</v>
      </c>
    </row>
    <row r="1168" spans="1:10" x14ac:dyDescent="0.25">
      <c r="A1168" s="102">
        <v>1167</v>
      </c>
      <c r="B1168" s="117" t="s">
        <v>5006</v>
      </c>
      <c r="C1168" s="104" t="s">
        <v>4939</v>
      </c>
      <c r="D1168" s="104" t="s">
        <v>5036</v>
      </c>
      <c r="E1168" s="106" t="s">
        <v>1182</v>
      </c>
      <c r="F1168" s="107" t="s">
        <v>1183</v>
      </c>
      <c r="G1168" s="106"/>
      <c r="H1168" s="106"/>
      <c r="I1168" s="102">
        <v>1</v>
      </c>
      <c r="J1168" s="109">
        <v>5.52</v>
      </c>
    </row>
    <row r="1169" spans="1:10" x14ac:dyDescent="0.25">
      <c r="A1169" s="102">
        <v>1168</v>
      </c>
      <c r="B1169" s="117" t="s">
        <v>5006</v>
      </c>
      <c r="C1169" s="104" t="s">
        <v>4939</v>
      </c>
      <c r="D1169" s="104" t="s">
        <v>5036</v>
      </c>
      <c r="E1169" s="106" t="s">
        <v>4027</v>
      </c>
      <c r="F1169" s="107" t="s">
        <v>4028</v>
      </c>
      <c r="G1169" s="106"/>
      <c r="H1169" s="106"/>
      <c r="I1169" s="102">
        <v>1</v>
      </c>
      <c r="J1169" s="109">
        <v>17.88</v>
      </c>
    </row>
    <row r="1170" spans="1:10" x14ac:dyDescent="0.25">
      <c r="A1170" s="102">
        <v>1169</v>
      </c>
      <c r="B1170" s="117" t="s">
        <v>5006</v>
      </c>
      <c r="C1170" s="104" t="s">
        <v>4939</v>
      </c>
      <c r="D1170" s="104" t="s">
        <v>5037</v>
      </c>
      <c r="E1170" s="106" t="s">
        <v>505</v>
      </c>
      <c r="F1170" s="107" t="s">
        <v>506</v>
      </c>
      <c r="G1170" s="106"/>
      <c r="H1170" s="106"/>
      <c r="I1170" s="102">
        <v>1</v>
      </c>
      <c r="J1170" s="109">
        <v>9.9</v>
      </c>
    </row>
    <row r="1171" spans="1:10" x14ac:dyDescent="0.25">
      <c r="A1171" s="102">
        <v>1170</v>
      </c>
      <c r="B1171" s="117" t="s">
        <v>5006</v>
      </c>
      <c r="C1171" s="104" t="s">
        <v>4939</v>
      </c>
      <c r="D1171" s="104" t="s">
        <v>5037</v>
      </c>
      <c r="E1171" s="106" t="s">
        <v>503</v>
      </c>
      <c r="F1171" s="107" t="s">
        <v>504</v>
      </c>
      <c r="G1171" s="106"/>
      <c r="H1171" s="106"/>
      <c r="I1171" s="102">
        <v>1</v>
      </c>
      <c r="J1171" s="109">
        <v>9.9</v>
      </c>
    </row>
    <row r="1172" spans="1:10" x14ac:dyDescent="0.25">
      <c r="A1172" s="102">
        <v>1171</v>
      </c>
      <c r="B1172" s="117" t="s">
        <v>5006</v>
      </c>
      <c r="C1172" s="104" t="s">
        <v>4939</v>
      </c>
      <c r="D1172" s="104" t="s">
        <v>5037</v>
      </c>
      <c r="E1172" s="106" t="s">
        <v>569</v>
      </c>
      <c r="F1172" s="107" t="s">
        <v>570</v>
      </c>
      <c r="G1172" s="106"/>
      <c r="H1172" s="106"/>
      <c r="I1172" s="102">
        <v>2</v>
      </c>
      <c r="J1172" s="109">
        <v>11.879999999999999</v>
      </c>
    </row>
    <row r="1173" spans="1:10" x14ac:dyDescent="0.25">
      <c r="A1173" s="102">
        <v>1172</v>
      </c>
      <c r="B1173" s="117" t="s">
        <v>5006</v>
      </c>
      <c r="C1173" s="104" t="s">
        <v>4939</v>
      </c>
      <c r="D1173" s="104" t="s">
        <v>5037</v>
      </c>
      <c r="E1173" s="106" t="s">
        <v>531</v>
      </c>
      <c r="F1173" s="107" t="s">
        <v>532</v>
      </c>
      <c r="G1173" s="106"/>
      <c r="H1173" s="106"/>
      <c r="I1173" s="102" t="s">
        <v>5038</v>
      </c>
      <c r="J1173" s="109">
        <v>7.95</v>
      </c>
    </row>
    <row r="1174" spans="1:10" x14ac:dyDescent="0.25">
      <c r="A1174" s="102">
        <v>1173</v>
      </c>
      <c r="B1174" s="117" t="s">
        <v>5006</v>
      </c>
      <c r="C1174" s="104" t="s">
        <v>4939</v>
      </c>
      <c r="D1174" s="104" t="s">
        <v>5037</v>
      </c>
      <c r="E1174" s="106" t="s">
        <v>639</v>
      </c>
      <c r="F1174" s="107" t="s">
        <v>640</v>
      </c>
      <c r="G1174" s="106"/>
      <c r="H1174" s="106"/>
      <c r="I1174" s="102" t="s">
        <v>4972</v>
      </c>
      <c r="J1174" s="109">
        <v>7.9</v>
      </c>
    </row>
    <row r="1175" spans="1:10" x14ac:dyDescent="0.25">
      <c r="A1175" s="102">
        <v>1174</v>
      </c>
      <c r="B1175" s="117" t="s">
        <v>5006</v>
      </c>
      <c r="C1175" s="104" t="s">
        <v>4939</v>
      </c>
      <c r="D1175" s="104" t="s">
        <v>5037</v>
      </c>
      <c r="E1175" s="106" t="s">
        <v>157</v>
      </c>
      <c r="F1175" s="107" t="s">
        <v>158</v>
      </c>
      <c r="G1175" s="106"/>
      <c r="H1175" s="106"/>
      <c r="I1175" s="102">
        <v>5</v>
      </c>
      <c r="J1175" s="109">
        <v>9.4499999999999993</v>
      </c>
    </row>
    <row r="1176" spans="1:10" x14ac:dyDescent="0.25">
      <c r="A1176" s="102">
        <v>1175</v>
      </c>
      <c r="B1176" s="117" t="s">
        <v>5006</v>
      </c>
      <c r="C1176" s="104" t="s">
        <v>4939</v>
      </c>
      <c r="D1176" s="104" t="s">
        <v>5037</v>
      </c>
      <c r="E1176" s="106" t="s">
        <v>987</v>
      </c>
      <c r="F1176" s="107" t="s">
        <v>988</v>
      </c>
      <c r="G1176" s="106"/>
      <c r="H1176" s="106"/>
      <c r="I1176" s="102">
        <v>5</v>
      </c>
      <c r="J1176" s="109">
        <v>24.950000000000003</v>
      </c>
    </row>
    <row r="1177" spans="1:10" x14ac:dyDescent="0.25">
      <c r="A1177" s="102">
        <v>1176</v>
      </c>
      <c r="B1177" s="117" t="s">
        <v>5006</v>
      </c>
      <c r="C1177" s="104" t="s">
        <v>4939</v>
      </c>
      <c r="D1177" s="104" t="s">
        <v>5037</v>
      </c>
      <c r="E1177" s="106" t="s">
        <v>207</v>
      </c>
      <c r="F1177" s="107" t="s">
        <v>208</v>
      </c>
      <c r="G1177" s="106"/>
      <c r="H1177" s="106"/>
      <c r="I1177" s="102">
        <v>2</v>
      </c>
      <c r="J1177" s="109">
        <v>36</v>
      </c>
    </row>
    <row r="1178" spans="1:10" x14ac:dyDescent="0.25">
      <c r="A1178" s="102">
        <v>1177</v>
      </c>
      <c r="B1178" s="117" t="s">
        <v>5006</v>
      </c>
      <c r="C1178" s="104" t="s">
        <v>4939</v>
      </c>
      <c r="D1178" s="104" t="s">
        <v>5037</v>
      </c>
      <c r="E1178" s="106" t="s">
        <v>1272</v>
      </c>
      <c r="F1178" s="107" t="s">
        <v>1273</v>
      </c>
      <c r="G1178" s="106"/>
      <c r="H1178" s="106"/>
      <c r="I1178" s="102">
        <v>1</v>
      </c>
      <c r="J1178" s="109">
        <v>12.75</v>
      </c>
    </row>
    <row r="1179" spans="1:10" x14ac:dyDescent="0.25">
      <c r="A1179" s="102">
        <v>1178</v>
      </c>
      <c r="B1179" s="117" t="s">
        <v>5006</v>
      </c>
      <c r="C1179" s="104" t="s">
        <v>4939</v>
      </c>
      <c r="D1179" s="104" t="s">
        <v>5037</v>
      </c>
      <c r="E1179" s="106" t="s">
        <v>1182</v>
      </c>
      <c r="F1179" s="107" t="s">
        <v>1183</v>
      </c>
      <c r="G1179" s="106"/>
      <c r="H1179" s="106"/>
      <c r="I1179" s="102">
        <v>1</v>
      </c>
      <c r="J1179" s="109">
        <v>5.52</v>
      </c>
    </row>
    <row r="1180" spans="1:10" x14ac:dyDescent="0.25">
      <c r="A1180" s="102">
        <v>1179</v>
      </c>
      <c r="B1180" s="117" t="s">
        <v>5006</v>
      </c>
      <c r="C1180" s="104" t="s">
        <v>4939</v>
      </c>
      <c r="D1180" s="104" t="s">
        <v>5037</v>
      </c>
      <c r="E1180" s="106" t="s">
        <v>275</v>
      </c>
      <c r="F1180" s="107" t="s">
        <v>276</v>
      </c>
      <c r="G1180" s="106"/>
      <c r="H1180" s="106"/>
      <c r="I1180" s="102" t="s">
        <v>4944</v>
      </c>
      <c r="J1180" s="109">
        <v>4.8</v>
      </c>
    </row>
    <row r="1181" spans="1:10" x14ac:dyDescent="0.25">
      <c r="A1181" s="102">
        <v>1180</v>
      </c>
      <c r="B1181" s="117" t="s">
        <v>5006</v>
      </c>
      <c r="C1181" s="104" t="s">
        <v>4939</v>
      </c>
      <c r="D1181" s="104" t="s">
        <v>5037</v>
      </c>
      <c r="E1181" s="106" t="s">
        <v>3033</v>
      </c>
      <c r="F1181" s="107" t="s">
        <v>3034</v>
      </c>
      <c r="G1181" s="106"/>
      <c r="H1181" s="106"/>
      <c r="I1181" s="102">
        <v>1</v>
      </c>
      <c r="J1181" s="109">
        <v>32.99</v>
      </c>
    </row>
    <row r="1182" spans="1:10" x14ac:dyDescent="0.25">
      <c r="A1182" s="102">
        <v>1181</v>
      </c>
      <c r="B1182" s="117" t="s">
        <v>5006</v>
      </c>
      <c r="C1182" s="104" t="s">
        <v>4939</v>
      </c>
      <c r="D1182" s="104" t="s">
        <v>5037</v>
      </c>
      <c r="E1182" s="106" t="s">
        <v>3389</v>
      </c>
      <c r="F1182" s="107" t="s">
        <v>3390</v>
      </c>
      <c r="G1182" s="106"/>
      <c r="H1182" s="106"/>
      <c r="I1182" s="102">
        <v>1</v>
      </c>
      <c r="J1182" s="109">
        <v>17.88</v>
      </c>
    </row>
    <row r="1183" spans="1:10" x14ac:dyDescent="0.25">
      <c r="A1183" s="102">
        <v>1182</v>
      </c>
      <c r="B1183" s="117" t="s">
        <v>5006</v>
      </c>
      <c r="C1183" s="104" t="s">
        <v>4939</v>
      </c>
      <c r="D1183" s="104" t="s">
        <v>5037</v>
      </c>
      <c r="E1183" s="106" t="s">
        <v>3927</v>
      </c>
      <c r="F1183" s="107" t="s">
        <v>3928</v>
      </c>
      <c r="G1183" s="106"/>
      <c r="H1183" s="106"/>
      <c r="I1183" s="102">
        <v>1</v>
      </c>
      <c r="J1183" s="109">
        <v>17.8</v>
      </c>
    </row>
    <row r="1184" spans="1:10" x14ac:dyDescent="0.25">
      <c r="A1184" s="102">
        <v>1183</v>
      </c>
      <c r="B1184" s="117" t="s">
        <v>5006</v>
      </c>
      <c r="C1184" s="104" t="s">
        <v>4939</v>
      </c>
      <c r="D1184" s="104" t="s">
        <v>5037</v>
      </c>
      <c r="E1184" s="106" t="s">
        <v>3755</v>
      </c>
      <c r="F1184" s="107" t="s">
        <v>3756</v>
      </c>
      <c r="G1184" s="106"/>
      <c r="H1184" s="106"/>
      <c r="I1184" s="102">
        <v>1</v>
      </c>
      <c r="J1184" s="109">
        <v>12.54</v>
      </c>
    </row>
    <row r="1185" spans="1:10" x14ac:dyDescent="0.25">
      <c r="A1185" s="102">
        <v>1184</v>
      </c>
      <c r="B1185" s="117" t="s">
        <v>5006</v>
      </c>
      <c r="C1185" s="104" t="s">
        <v>4939</v>
      </c>
      <c r="D1185" s="104" t="s">
        <v>5037</v>
      </c>
      <c r="E1185" s="106" t="s">
        <v>135</v>
      </c>
      <c r="F1185" s="107" t="s">
        <v>136</v>
      </c>
      <c r="G1185" s="106"/>
      <c r="H1185" s="106"/>
      <c r="I1185" s="102">
        <v>1</v>
      </c>
      <c r="J1185" s="109">
        <v>15.899999999999999</v>
      </c>
    </row>
    <row r="1186" spans="1:10" x14ac:dyDescent="0.25">
      <c r="A1186" s="102">
        <v>1185</v>
      </c>
      <c r="B1186" s="117" t="s">
        <v>5006</v>
      </c>
      <c r="C1186" s="104" t="s">
        <v>4939</v>
      </c>
      <c r="D1186" s="104" t="s">
        <v>5039</v>
      </c>
      <c r="E1186" s="106" t="s">
        <v>633</v>
      </c>
      <c r="F1186" s="107" t="s">
        <v>634</v>
      </c>
      <c r="G1186" s="106"/>
      <c r="H1186" s="106"/>
      <c r="I1186" s="102">
        <v>1</v>
      </c>
      <c r="J1186" s="109">
        <v>17.88</v>
      </c>
    </row>
    <row r="1187" spans="1:10" x14ac:dyDescent="0.25">
      <c r="A1187" s="102">
        <v>1186</v>
      </c>
      <c r="B1187" s="117" t="s">
        <v>5006</v>
      </c>
      <c r="C1187" s="104" t="s">
        <v>4939</v>
      </c>
      <c r="D1187" s="104" t="s">
        <v>5039</v>
      </c>
      <c r="E1187" s="106" t="s">
        <v>987</v>
      </c>
      <c r="F1187" s="107" t="s">
        <v>988</v>
      </c>
      <c r="G1187" s="106"/>
      <c r="H1187" s="106"/>
      <c r="I1187" s="102">
        <v>6</v>
      </c>
      <c r="J1187" s="109">
        <v>29.94</v>
      </c>
    </row>
    <row r="1188" spans="1:10" x14ac:dyDescent="0.25">
      <c r="A1188" s="102">
        <v>1187</v>
      </c>
      <c r="B1188" s="117" t="s">
        <v>5006</v>
      </c>
      <c r="C1188" s="104" t="s">
        <v>4939</v>
      </c>
      <c r="D1188" s="104" t="s">
        <v>5039</v>
      </c>
      <c r="E1188" s="106" t="s">
        <v>233</v>
      </c>
      <c r="F1188" s="107" t="s">
        <v>234</v>
      </c>
      <c r="G1188" s="106"/>
      <c r="H1188" s="106"/>
      <c r="I1188" s="102">
        <v>1</v>
      </c>
      <c r="J1188" s="109">
        <v>8.9</v>
      </c>
    </row>
    <row r="1189" spans="1:10" x14ac:dyDescent="0.25">
      <c r="A1189" s="102">
        <v>1188</v>
      </c>
      <c r="B1189" s="117" t="s">
        <v>5006</v>
      </c>
      <c r="C1189" s="104" t="s">
        <v>4939</v>
      </c>
      <c r="D1189" s="104" t="s">
        <v>5039</v>
      </c>
      <c r="E1189" s="106" t="s">
        <v>1326</v>
      </c>
      <c r="F1189" s="107" t="s">
        <v>1327</v>
      </c>
      <c r="G1189" s="106"/>
      <c r="H1189" s="106"/>
      <c r="I1189" s="102">
        <v>1</v>
      </c>
      <c r="J1189" s="109">
        <v>7.9</v>
      </c>
    </row>
    <row r="1190" spans="1:10" x14ac:dyDescent="0.25">
      <c r="A1190" s="102">
        <v>1189</v>
      </c>
      <c r="B1190" s="117" t="s">
        <v>5006</v>
      </c>
      <c r="C1190" s="104" t="s">
        <v>4939</v>
      </c>
      <c r="D1190" s="104" t="s">
        <v>5039</v>
      </c>
      <c r="E1190" s="106" t="s">
        <v>1194</v>
      </c>
      <c r="F1190" s="107" t="s">
        <v>1195</v>
      </c>
      <c r="G1190" s="106"/>
      <c r="H1190" s="106"/>
      <c r="I1190" s="102">
        <v>1</v>
      </c>
      <c r="J1190" s="109">
        <v>6.9499999999999993</v>
      </c>
    </row>
    <row r="1191" spans="1:10" x14ac:dyDescent="0.25">
      <c r="A1191" s="102">
        <v>1190</v>
      </c>
      <c r="B1191" s="117" t="s">
        <v>5006</v>
      </c>
      <c r="C1191" s="104" t="s">
        <v>4939</v>
      </c>
      <c r="D1191" s="104" t="s">
        <v>5039</v>
      </c>
      <c r="E1191" s="106" t="s">
        <v>1264</v>
      </c>
      <c r="F1191" s="107" t="s">
        <v>1265</v>
      </c>
      <c r="G1191" s="106"/>
      <c r="H1191" s="106"/>
      <c r="I1191" s="102">
        <v>1</v>
      </c>
      <c r="J1191" s="109">
        <v>8.9</v>
      </c>
    </row>
    <row r="1192" spans="1:10" x14ac:dyDescent="0.25">
      <c r="A1192" s="102">
        <v>1191</v>
      </c>
      <c r="B1192" s="117" t="s">
        <v>5006</v>
      </c>
      <c r="C1192" s="104" t="s">
        <v>4939</v>
      </c>
      <c r="D1192" s="104" t="s">
        <v>5039</v>
      </c>
      <c r="E1192" s="106" t="s">
        <v>1262</v>
      </c>
      <c r="F1192" s="107" t="s">
        <v>1263</v>
      </c>
      <c r="G1192" s="106"/>
      <c r="H1192" s="106"/>
      <c r="I1192" s="102">
        <v>1</v>
      </c>
      <c r="J1192" s="109">
        <v>8.9</v>
      </c>
    </row>
    <row r="1193" spans="1:10" x14ac:dyDescent="0.25">
      <c r="A1193" s="102">
        <v>1192</v>
      </c>
      <c r="B1193" s="117" t="s">
        <v>5006</v>
      </c>
      <c r="C1193" s="104" t="s">
        <v>4939</v>
      </c>
      <c r="D1193" s="104" t="s">
        <v>5039</v>
      </c>
      <c r="E1193" s="106" t="s">
        <v>1272</v>
      </c>
      <c r="F1193" s="107" t="s">
        <v>1273</v>
      </c>
      <c r="G1193" s="106"/>
      <c r="H1193" s="106"/>
      <c r="I1193" s="102">
        <v>1</v>
      </c>
      <c r="J1193" s="109">
        <v>12.75</v>
      </c>
    </row>
    <row r="1194" spans="1:10" x14ac:dyDescent="0.25">
      <c r="A1194" s="102">
        <v>1193</v>
      </c>
      <c r="B1194" s="117" t="s">
        <v>5006</v>
      </c>
      <c r="C1194" s="104" t="s">
        <v>4939</v>
      </c>
      <c r="D1194" s="104" t="s">
        <v>5039</v>
      </c>
      <c r="E1194" s="106" t="s">
        <v>2519</v>
      </c>
      <c r="F1194" s="107" t="s">
        <v>2520</v>
      </c>
      <c r="G1194" s="106"/>
      <c r="H1194" s="106"/>
      <c r="I1194" s="102">
        <v>1</v>
      </c>
      <c r="J1194" s="109">
        <v>5.9399999999999995</v>
      </c>
    </row>
    <row r="1195" spans="1:10" x14ac:dyDescent="0.25">
      <c r="A1195" s="102">
        <v>1194</v>
      </c>
      <c r="B1195" s="117" t="s">
        <v>5006</v>
      </c>
      <c r="C1195" s="104" t="s">
        <v>4939</v>
      </c>
      <c r="D1195" s="104" t="s">
        <v>5039</v>
      </c>
      <c r="E1195" s="106" t="s">
        <v>2681</v>
      </c>
      <c r="F1195" s="107" t="s">
        <v>2682</v>
      </c>
      <c r="G1195" s="106"/>
      <c r="H1195" s="106"/>
      <c r="I1195" s="102">
        <v>1</v>
      </c>
      <c r="J1195" s="109">
        <v>9.2000000000000011</v>
      </c>
    </row>
    <row r="1196" spans="1:10" x14ac:dyDescent="0.25">
      <c r="A1196" s="102">
        <v>1195</v>
      </c>
      <c r="B1196" s="117" t="s">
        <v>5006</v>
      </c>
      <c r="C1196" s="104" t="s">
        <v>4939</v>
      </c>
      <c r="D1196" s="104" t="s">
        <v>5039</v>
      </c>
      <c r="E1196" s="106" t="s">
        <v>2669</v>
      </c>
      <c r="F1196" s="107" t="s">
        <v>2670</v>
      </c>
      <c r="G1196" s="106"/>
      <c r="H1196" s="106"/>
      <c r="I1196" s="102">
        <v>1</v>
      </c>
      <c r="J1196" s="109">
        <v>9.9</v>
      </c>
    </row>
    <row r="1197" spans="1:10" x14ac:dyDescent="0.25">
      <c r="A1197" s="102">
        <v>1196</v>
      </c>
      <c r="B1197" s="117" t="s">
        <v>5006</v>
      </c>
      <c r="C1197" s="104" t="s">
        <v>4939</v>
      </c>
      <c r="D1197" s="104" t="s">
        <v>5039</v>
      </c>
      <c r="E1197" s="106" t="s">
        <v>2657</v>
      </c>
      <c r="F1197" s="107" t="s">
        <v>2658</v>
      </c>
      <c r="G1197" s="106"/>
      <c r="H1197" s="106"/>
      <c r="I1197" s="102">
        <v>1</v>
      </c>
      <c r="J1197" s="109">
        <v>9.9</v>
      </c>
    </row>
    <row r="1198" spans="1:10" x14ac:dyDescent="0.25">
      <c r="A1198" s="102">
        <v>1197</v>
      </c>
      <c r="B1198" s="117" t="s">
        <v>5006</v>
      </c>
      <c r="C1198" s="104" t="s">
        <v>4939</v>
      </c>
      <c r="D1198" s="104" t="s">
        <v>5039</v>
      </c>
      <c r="E1198" s="106" t="s">
        <v>3031</v>
      </c>
      <c r="F1198" s="107" t="s">
        <v>3032</v>
      </c>
      <c r="G1198" s="106"/>
      <c r="H1198" s="106"/>
      <c r="I1198" s="102">
        <v>1</v>
      </c>
      <c r="J1198" s="109">
        <v>32.979999999999997</v>
      </c>
    </row>
    <row r="1199" spans="1:10" x14ac:dyDescent="0.25">
      <c r="A1199" s="102">
        <v>1198</v>
      </c>
      <c r="B1199" s="117" t="s">
        <v>5006</v>
      </c>
      <c r="C1199" s="104" t="s">
        <v>4939</v>
      </c>
      <c r="D1199" s="104" t="s">
        <v>5039</v>
      </c>
      <c r="E1199" s="106" t="s">
        <v>315</v>
      </c>
      <c r="F1199" s="107" t="s">
        <v>316</v>
      </c>
      <c r="G1199" s="106"/>
      <c r="H1199" s="106"/>
      <c r="I1199" s="102">
        <v>1</v>
      </c>
      <c r="J1199" s="109">
        <v>12.99</v>
      </c>
    </row>
    <row r="1200" spans="1:10" x14ac:dyDescent="0.25">
      <c r="A1200" s="102">
        <v>1199</v>
      </c>
      <c r="B1200" s="117" t="s">
        <v>5006</v>
      </c>
      <c r="C1200" s="104" t="s">
        <v>4939</v>
      </c>
      <c r="D1200" s="104" t="s">
        <v>5039</v>
      </c>
      <c r="E1200" s="106" t="s">
        <v>319</v>
      </c>
      <c r="F1200" s="107" t="s">
        <v>320</v>
      </c>
      <c r="G1200" s="106"/>
      <c r="H1200" s="106"/>
      <c r="I1200" s="102">
        <v>1</v>
      </c>
      <c r="J1200" s="109">
        <v>13.99</v>
      </c>
    </row>
    <row r="1201" spans="1:10" x14ac:dyDescent="0.25">
      <c r="A1201" s="102">
        <v>1200</v>
      </c>
      <c r="B1201" s="117" t="s">
        <v>5006</v>
      </c>
      <c r="C1201" s="104" t="s">
        <v>4939</v>
      </c>
      <c r="D1201" s="104" t="s">
        <v>5039</v>
      </c>
      <c r="E1201" s="106" t="s">
        <v>3385</v>
      </c>
      <c r="F1201" s="107" t="s">
        <v>3386</v>
      </c>
      <c r="G1201" s="106"/>
      <c r="H1201" s="106"/>
      <c r="I1201" s="102">
        <v>6</v>
      </c>
      <c r="J1201" s="109">
        <v>173.94</v>
      </c>
    </row>
    <row r="1202" spans="1:10" x14ac:dyDescent="0.25">
      <c r="A1202" s="102">
        <v>1201</v>
      </c>
      <c r="B1202" s="117" t="s">
        <v>5006</v>
      </c>
      <c r="C1202" s="104" t="s">
        <v>4939</v>
      </c>
      <c r="D1202" s="104" t="s">
        <v>5039</v>
      </c>
      <c r="E1202" s="106" t="s">
        <v>3517</v>
      </c>
      <c r="F1202" s="107" t="s">
        <v>4973</v>
      </c>
      <c r="G1202" s="106"/>
      <c r="H1202" s="106"/>
      <c r="I1202" s="102">
        <v>1</v>
      </c>
      <c r="J1202" s="109">
        <v>22.68</v>
      </c>
    </row>
    <row r="1203" spans="1:10" x14ac:dyDescent="0.25">
      <c r="A1203" s="102">
        <v>1202</v>
      </c>
      <c r="B1203" s="117" t="s">
        <v>5006</v>
      </c>
      <c r="C1203" s="104" t="s">
        <v>4939</v>
      </c>
      <c r="D1203" s="104" t="s">
        <v>5039</v>
      </c>
      <c r="E1203" s="106" t="s">
        <v>87</v>
      </c>
      <c r="F1203" s="107" t="s">
        <v>88</v>
      </c>
      <c r="G1203" s="106"/>
      <c r="H1203" s="106"/>
      <c r="I1203" s="102" t="s">
        <v>4943</v>
      </c>
      <c r="J1203" s="109">
        <v>41.88</v>
      </c>
    </row>
    <row r="1204" spans="1:10" x14ac:dyDescent="0.25">
      <c r="A1204" s="102">
        <v>1203</v>
      </c>
      <c r="B1204" s="117" t="s">
        <v>5006</v>
      </c>
      <c r="C1204" s="104" t="s">
        <v>4939</v>
      </c>
      <c r="D1204" s="104" t="s">
        <v>5039</v>
      </c>
      <c r="E1204" s="106" t="s">
        <v>3885</v>
      </c>
      <c r="F1204" s="107" t="s">
        <v>3886</v>
      </c>
      <c r="G1204" s="106"/>
      <c r="H1204" s="106"/>
      <c r="I1204" s="102">
        <v>1</v>
      </c>
      <c r="J1204" s="109">
        <v>15.8</v>
      </c>
    </row>
    <row r="1205" spans="1:10" x14ac:dyDescent="0.25">
      <c r="A1205" s="102">
        <v>1204</v>
      </c>
      <c r="B1205" s="117" t="s">
        <v>5006</v>
      </c>
      <c r="C1205" s="104" t="s">
        <v>4939</v>
      </c>
      <c r="D1205" s="104" t="s">
        <v>5039</v>
      </c>
      <c r="E1205" s="106" t="s">
        <v>3895</v>
      </c>
      <c r="F1205" s="107" t="s">
        <v>3896</v>
      </c>
      <c r="G1205" s="106"/>
      <c r="H1205" s="106"/>
      <c r="I1205" s="102">
        <v>1</v>
      </c>
      <c r="J1205" s="109">
        <v>17.940000000000001</v>
      </c>
    </row>
    <row r="1206" spans="1:10" x14ac:dyDescent="0.25">
      <c r="A1206" s="102">
        <v>1205</v>
      </c>
      <c r="B1206" s="117" t="s">
        <v>5006</v>
      </c>
      <c r="C1206" s="104" t="s">
        <v>4939</v>
      </c>
      <c r="D1206" s="104" t="s">
        <v>5039</v>
      </c>
      <c r="E1206" s="106" t="s">
        <v>3907</v>
      </c>
      <c r="F1206" s="107" t="s">
        <v>3908</v>
      </c>
      <c r="G1206" s="106"/>
      <c r="H1206" s="106"/>
      <c r="I1206" s="102">
        <v>1</v>
      </c>
      <c r="J1206" s="109">
        <v>9.8000000000000007</v>
      </c>
    </row>
    <row r="1207" spans="1:10" x14ac:dyDescent="0.25">
      <c r="A1207" s="102">
        <v>1206</v>
      </c>
      <c r="B1207" s="117" t="s">
        <v>5006</v>
      </c>
      <c r="C1207" s="104" t="s">
        <v>4939</v>
      </c>
      <c r="D1207" s="104" t="s">
        <v>5039</v>
      </c>
      <c r="E1207" s="106" t="s">
        <v>3959</v>
      </c>
      <c r="F1207" s="107" t="s">
        <v>3960</v>
      </c>
      <c r="G1207" s="106"/>
      <c r="H1207" s="106"/>
      <c r="I1207" s="102">
        <v>1</v>
      </c>
      <c r="J1207" s="109">
        <v>6.75</v>
      </c>
    </row>
    <row r="1208" spans="1:10" x14ac:dyDescent="0.25">
      <c r="A1208" s="102">
        <v>1207</v>
      </c>
      <c r="B1208" s="117" t="s">
        <v>5006</v>
      </c>
      <c r="C1208" s="104" t="s">
        <v>4939</v>
      </c>
      <c r="D1208" s="104" t="s">
        <v>5039</v>
      </c>
      <c r="E1208" s="106" t="s">
        <v>4009</v>
      </c>
      <c r="F1208" s="107" t="s">
        <v>4010</v>
      </c>
      <c r="G1208" s="106"/>
      <c r="H1208" s="106"/>
      <c r="I1208" s="102">
        <v>1</v>
      </c>
      <c r="J1208" s="109">
        <v>11.799999999999999</v>
      </c>
    </row>
    <row r="1209" spans="1:10" x14ac:dyDescent="0.25">
      <c r="A1209" s="102">
        <v>1208</v>
      </c>
      <c r="B1209" s="117" t="s">
        <v>5006</v>
      </c>
      <c r="C1209" s="104" t="s">
        <v>4939</v>
      </c>
      <c r="D1209" s="104" t="s">
        <v>5039</v>
      </c>
      <c r="E1209" s="106" t="s">
        <v>4029</v>
      </c>
      <c r="F1209" s="107" t="s">
        <v>4030</v>
      </c>
      <c r="G1209" s="106"/>
      <c r="H1209" s="106"/>
      <c r="I1209" s="102">
        <v>3</v>
      </c>
      <c r="J1209" s="109">
        <v>52.02</v>
      </c>
    </row>
    <row r="1210" spans="1:10" x14ac:dyDescent="0.25">
      <c r="A1210" s="102">
        <v>1209</v>
      </c>
      <c r="B1210" s="117" t="s">
        <v>5006</v>
      </c>
      <c r="C1210" s="104" t="s">
        <v>4939</v>
      </c>
      <c r="D1210" s="104" t="s">
        <v>5039</v>
      </c>
      <c r="E1210" s="106" t="s">
        <v>3607</v>
      </c>
      <c r="F1210" s="107" t="s">
        <v>3608</v>
      </c>
      <c r="G1210" s="106"/>
      <c r="H1210" s="106"/>
      <c r="I1210" s="102">
        <v>1</v>
      </c>
      <c r="J1210" s="109">
        <v>14.9</v>
      </c>
    </row>
    <row r="1211" spans="1:10" x14ac:dyDescent="0.25">
      <c r="A1211" s="102">
        <v>1210</v>
      </c>
      <c r="B1211" s="117" t="s">
        <v>5006</v>
      </c>
      <c r="C1211" s="104" t="s">
        <v>4939</v>
      </c>
      <c r="D1211" s="104" t="s">
        <v>5039</v>
      </c>
      <c r="E1211" s="106" t="s">
        <v>3621</v>
      </c>
      <c r="F1211" s="107" t="s">
        <v>3622</v>
      </c>
      <c r="G1211" s="106"/>
      <c r="H1211" s="106"/>
      <c r="I1211" s="102">
        <v>1</v>
      </c>
      <c r="J1211" s="109">
        <v>13.799999999999999</v>
      </c>
    </row>
    <row r="1212" spans="1:10" x14ac:dyDescent="0.25">
      <c r="A1212" s="102">
        <v>1211</v>
      </c>
      <c r="B1212" s="117" t="s">
        <v>5006</v>
      </c>
      <c r="C1212" s="104" t="s">
        <v>4939</v>
      </c>
      <c r="D1212" s="104" t="s">
        <v>5039</v>
      </c>
      <c r="E1212" s="106" t="s">
        <v>3683</v>
      </c>
      <c r="F1212" s="107" t="s">
        <v>3684</v>
      </c>
      <c r="G1212" s="106"/>
      <c r="H1212" s="106"/>
      <c r="I1212" s="102">
        <v>1</v>
      </c>
      <c r="J1212" s="109">
        <v>39.799999999999997</v>
      </c>
    </row>
    <row r="1213" spans="1:10" x14ac:dyDescent="0.25">
      <c r="A1213" s="102">
        <v>1212</v>
      </c>
      <c r="B1213" s="117" t="s">
        <v>5006</v>
      </c>
      <c r="C1213" s="104" t="s">
        <v>4939</v>
      </c>
      <c r="D1213" s="104" t="s">
        <v>5039</v>
      </c>
      <c r="E1213" s="106" t="s">
        <v>3715</v>
      </c>
      <c r="F1213" s="107" t="s">
        <v>3716</v>
      </c>
      <c r="G1213" s="106"/>
      <c r="H1213" s="106"/>
      <c r="I1213" s="102">
        <v>1</v>
      </c>
      <c r="J1213" s="109">
        <v>7.08</v>
      </c>
    </row>
    <row r="1214" spans="1:10" x14ac:dyDescent="0.25">
      <c r="A1214" s="102">
        <v>1213</v>
      </c>
      <c r="B1214" s="117" t="s">
        <v>5006</v>
      </c>
      <c r="C1214" s="104" t="s">
        <v>4939</v>
      </c>
      <c r="D1214" s="104" t="s">
        <v>5040</v>
      </c>
      <c r="E1214" s="106" t="s">
        <v>329</v>
      </c>
      <c r="F1214" s="107" t="s">
        <v>330</v>
      </c>
      <c r="G1214" s="106"/>
      <c r="H1214" s="106"/>
      <c r="I1214" s="102">
        <v>1</v>
      </c>
      <c r="J1214" s="109">
        <v>23</v>
      </c>
    </row>
    <row r="1215" spans="1:10" x14ac:dyDescent="0.25">
      <c r="A1215" s="102">
        <v>1214</v>
      </c>
      <c r="B1215" s="117" t="s">
        <v>5006</v>
      </c>
      <c r="C1215" s="104" t="s">
        <v>4939</v>
      </c>
      <c r="D1215" s="104" t="s">
        <v>5040</v>
      </c>
      <c r="E1215" s="106" t="s">
        <v>633</v>
      </c>
      <c r="F1215" s="107" t="s">
        <v>634</v>
      </c>
      <c r="G1215" s="106"/>
      <c r="H1215" s="106"/>
      <c r="I1215" s="102" t="s">
        <v>4943</v>
      </c>
      <c r="J1215" s="109">
        <v>8.94</v>
      </c>
    </row>
    <row r="1216" spans="1:10" x14ac:dyDescent="0.25">
      <c r="A1216" s="102">
        <v>1215</v>
      </c>
      <c r="B1216" s="117" t="s">
        <v>5006</v>
      </c>
      <c r="C1216" s="104" t="s">
        <v>4939</v>
      </c>
      <c r="D1216" s="104" t="s">
        <v>5040</v>
      </c>
      <c r="E1216" s="106" t="s">
        <v>799</v>
      </c>
      <c r="F1216" s="107" t="s">
        <v>800</v>
      </c>
      <c r="G1216" s="106"/>
      <c r="H1216" s="106"/>
      <c r="I1216" s="102">
        <v>1</v>
      </c>
      <c r="J1216" s="109">
        <v>9.36</v>
      </c>
    </row>
    <row r="1217" spans="1:10" x14ac:dyDescent="0.25">
      <c r="A1217" s="102">
        <v>1216</v>
      </c>
      <c r="B1217" s="117" t="s">
        <v>5006</v>
      </c>
      <c r="C1217" s="104" t="s">
        <v>4939</v>
      </c>
      <c r="D1217" s="104" t="s">
        <v>5040</v>
      </c>
      <c r="E1217" s="106" t="s">
        <v>157</v>
      </c>
      <c r="F1217" s="107" t="s">
        <v>158</v>
      </c>
      <c r="G1217" s="106"/>
      <c r="H1217" s="106"/>
      <c r="I1217" s="102">
        <v>6</v>
      </c>
      <c r="J1217" s="109">
        <v>11.34</v>
      </c>
    </row>
    <row r="1218" spans="1:10" x14ac:dyDescent="0.25">
      <c r="A1218" s="102">
        <v>1217</v>
      </c>
      <c r="B1218" s="117" t="s">
        <v>5006</v>
      </c>
      <c r="C1218" s="104" t="s">
        <v>4939</v>
      </c>
      <c r="D1218" s="104" t="s">
        <v>5040</v>
      </c>
      <c r="E1218" s="106" t="s">
        <v>891</v>
      </c>
      <c r="F1218" s="107" t="s">
        <v>892</v>
      </c>
      <c r="G1218" s="106"/>
      <c r="H1218" s="106"/>
      <c r="I1218" s="102">
        <v>1</v>
      </c>
      <c r="J1218" s="109">
        <v>6.5400000000000009</v>
      </c>
    </row>
    <row r="1219" spans="1:10" x14ac:dyDescent="0.25">
      <c r="A1219" s="102">
        <v>1218</v>
      </c>
      <c r="B1219" s="117" t="s">
        <v>5006</v>
      </c>
      <c r="C1219" s="104" t="s">
        <v>4939</v>
      </c>
      <c r="D1219" s="104" t="s">
        <v>5040</v>
      </c>
      <c r="E1219" s="106" t="s">
        <v>995</v>
      </c>
      <c r="F1219" s="107" t="s">
        <v>996</v>
      </c>
      <c r="G1219" s="106"/>
      <c r="H1219" s="106"/>
      <c r="I1219" s="102">
        <v>7</v>
      </c>
      <c r="J1219" s="109">
        <v>71.399999999999991</v>
      </c>
    </row>
    <row r="1220" spans="1:10" x14ac:dyDescent="0.25">
      <c r="A1220" s="102">
        <v>1219</v>
      </c>
      <c r="B1220" s="117" t="s">
        <v>5006</v>
      </c>
      <c r="C1220" s="104" t="s">
        <v>4939</v>
      </c>
      <c r="D1220" s="104" t="s">
        <v>5040</v>
      </c>
      <c r="E1220" s="106" t="s">
        <v>207</v>
      </c>
      <c r="F1220" s="107" t="s">
        <v>208</v>
      </c>
      <c r="G1220" s="106"/>
      <c r="H1220" s="106"/>
      <c r="I1220" s="102">
        <v>1</v>
      </c>
      <c r="J1220" s="109">
        <v>18</v>
      </c>
    </row>
    <row r="1221" spans="1:10" x14ac:dyDescent="0.25">
      <c r="A1221" s="102">
        <v>1220</v>
      </c>
      <c r="B1221" s="117" t="s">
        <v>5006</v>
      </c>
      <c r="C1221" s="104" t="s">
        <v>4939</v>
      </c>
      <c r="D1221" s="104" t="s">
        <v>5040</v>
      </c>
      <c r="E1221" s="106" t="s">
        <v>1134</v>
      </c>
      <c r="F1221" s="107" t="s">
        <v>1135</v>
      </c>
      <c r="G1221" s="106"/>
      <c r="H1221" s="106"/>
      <c r="I1221" s="102">
        <v>1</v>
      </c>
      <c r="J1221" s="109">
        <v>7.9</v>
      </c>
    </row>
    <row r="1222" spans="1:10" x14ac:dyDescent="0.25">
      <c r="A1222" s="102">
        <v>1221</v>
      </c>
      <c r="B1222" s="117" t="s">
        <v>5006</v>
      </c>
      <c r="C1222" s="104" t="s">
        <v>4939</v>
      </c>
      <c r="D1222" s="104" t="s">
        <v>5040</v>
      </c>
      <c r="E1222" s="106" t="s">
        <v>1284</v>
      </c>
      <c r="F1222" s="107" t="s">
        <v>1285</v>
      </c>
      <c r="G1222" s="106"/>
      <c r="H1222" s="106"/>
      <c r="I1222" s="102" t="s">
        <v>5041</v>
      </c>
      <c r="J1222" s="109">
        <v>5.38</v>
      </c>
    </row>
    <row r="1223" spans="1:10" x14ac:dyDescent="0.25">
      <c r="A1223" s="102">
        <v>1222</v>
      </c>
      <c r="B1223" s="117" t="s">
        <v>5006</v>
      </c>
      <c r="C1223" s="104" t="s">
        <v>4939</v>
      </c>
      <c r="D1223" s="104" t="s">
        <v>5040</v>
      </c>
      <c r="E1223" s="106" t="s">
        <v>2293</v>
      </c>
      <c r="F1223" s="107" t="s">
        <v>2294</v>
      </c>
      <c r="G1223" s="106"/>
      <c r="H1223" s="106"/>
      <c r="I1223" s="102">
        <v>1</v>
      </c>
      <c r="J1223" s="109">
        <v>9.48</v>
      </c>
    </row>
    <row r="1224" spans="1:10" x14ac:dyDescent="0.25">
      <c r="A1224" s="102">
        <v>1223</v>
      </c>
      <c r="B1224" s="117" t="s">
        <v>5006</v>
      </c>
      <c r="C1224" s="104" t="s">
        <v>4939</v>
      </c>
      <c r="D1224" s="104" t="s">
        <v>5040</v>
      </c>
      <c r="E1224" s="106" t="s">
        <v>4043</v>
      </c>
      <c r="F1224" s="107" t="s">
        <v>4044</v>
      </c>
      <c r="G1224" s="106"/>
      <c r="H1224" s="106"/>
      <c r="I1224" s="102" t="s">
        <v>5042</v>
      </c>
      <c r="J1224" s="109">
        <v>11.98</v>
      </c>
    </row>
    <row r="1225" spans="1:10" x14ac:dyDescent="0.25">
      <c r="A1225" s="102">
        <v>1224</v>
      </c>
      <c r="B1225" s="117" t="s">
        <v>5006</v>
      </c>
      <c r="C1225" s="104" t="s">
        <v>4939</v>
      </c>
      <c r="D1225" s="104" t="s">
        <v>5040</v>
      </c>
      <c r="E1225" s="106" t="s">
        <v>4045</v>
      </c>
      <c r="F1225" s="107" t="s">
        <v>4046</v>
      </c>
      <c r="G1225" s="106"/>
      <c r="H1225" s="106"/>
      <c r="I1225" s="102" t="s">
        <v>5043</v>
      </c>
      <c r="J1225" s="109">
        <v>6.4</v>
      </c>
    </row>
    <row r="1226" spans="1:10" x14ac:dyDescent="0.25">
      <c r="A1226" s="102">
        <v>1225</v>
      </c>
      <c r="B1226" s="117" t="s">
        <v>5006</v>
      </c>
      <c r="C1226" s="104" t="s">
        <v>4939</v>
      </c>
      <c r="D1226" s="104" t="s">
        <v>5040</v>
      </c>
      <c r="E1226" s="106" t="s">
        <v>3883</v>
      </c>
      <c r="F1226" s="107" t="s">
        <v>3884</v>
      </c>
      <c r="G1226" s="106"/>
      <c r="H1226" s="106"/>
      <c r="I1226" s="102">
        <v>1</v>
      </c>
      <c r="J1226" s="109">
        <v>17.940000000000001</v>
      </c>
    </row>
    <row r="1227" spans="1:10" x14ac:dyDescent="0.25">
      <c r="A1227" s="102">
        <v>1226</v>
      </c>
      <c r="B1227" s="117" t="s">
        <v>5006</v>
      </c>
      <c r="C1227" s="104" t="s">
        <v>4939</v>
      </c>
      <c r="D1227" s="104" t="s">
        <v>5040</v>
      </c>
      <c r="E1227" s="106" t="s">
        <v>3991</v>
      </c>
      <c r="F1227" s="107" t="s">
        <v>3992</v>
      </c>
      <c r="G1227" s="106"/>
      <c r="H1227" s="106"/>
      <c r="I1227" s="102">
        <v>1</v>
      </c>
      <c r="J1227" s="109">
        <v>20.9</v>
      </c>
    </row>
    <row r="1228" spans="1:10" x14ac:dyDescent="0.25">
      <c r="A1228" s="102">
        <v>1227</v>
      </c>
      <c r="B1228" s="117" t="s">
        <v>5006</v>
      </c>
      <c r="C1228" s="104" t="s">
        <v>4939</v>
      </c>
      <c r="D1228" s="104" t="s">
        <v>5040</v>
      </c>
      <c r="E1228" s="106" t="s">
        <v>4027</v>
      </c>
      <c r="F1228" s="107" t="s">
        <v>4028</v>
      </c>
      <c r="G1228" s="106"/>
      <c r="H1228" s="106"/>
      <c r="I1228" s="102">
        <v>1</v>
      </c>
      <c r="J1228" s="109">
        <v>17.88</v>
      </c>
    </row>
    <row r="1229" spans="1:10" x14ac:dyDescent="0.25">
      <c r="A1229" s="102">
        <v>1228</v>
      </c>
      <c r="B1229" s="117" t="s">
        <v>5006</v>
      </c>
      <c r="C1229" s="104" t="s">
        <v>4939</v>
      </c>
      <c r="D1229" s="104" t="s">
        <v>5040</v>
      </c>
      <c r="E1229" s="106" t="s">
        <v>4029</v>
      </c>
      <c r="F1229" s="107" t="s">
        <v>4030</v>
      </c>
      <c r="G1229" s="106"/>
      <c r="H1229" s="106"/>
      <c r="I1229" s="102">
        <v>1</v>
      </c>
      <c r="J1229" s="109">
        <v>17.34</v>
      </c>
    </row>
    <row r="1230" spans="1:10" x14ac:dyDescent="0.25">
      <c r="A1230" s="102">
        <v>1229</v>
      </c>
      <c r="B1230" s="117" t="s">
        <v>5006</v>
      </c>
      <c r="C1230" s="104" t="s">
        <v>4939</v>
      </c>
      <c r="D1230" s="104" t="s">
        <v>5040</v>
      </c>
      <c r="E1230" s="106" t="s">
        <v>3577</v>
      </c>
      <c r="F1230" s="107" t="s">
        <v>3578</v>
      </c>
      <c r="G1230" s="106"/>
      <c r="H1230" s="106"/>
      <c r="I1230" s="102">
        <v>1</v>
      </c>
      <c r="J1230" s="109">
        <v>22.9</v>
      </c>
    </row>
    <row r="1231" spans="1:10" x14ac:dyDescent="0.25">
      <c r="A1231" s="102">
        <v>1230</v>
      </c>
      <c r="B1231" s="117" t="s">
        <v>5006</v>
      </c>
      <c r="C1231" s="104" t="s">
        <v>4939</v>
      </c>
      <c r="D1231" s="104" t="s">
        <v>5040</v>
      </c>
      <c r="E1231" s="106" t="s">
        <v>3613</v>
      </c>
      <c r="F1231" s="107" t="s">
        <v>3614</v>
      </c>
      <c r="G1231" s="106"/>
      <c r="H1231" s="106"/>
      <c r="I1231" s="102">
        <v>1</v>
      </c>
      <c r="J1231" s="109">
        <v>12.5</v>
      </c>
    </row>
    <row r="1232" spans="1:10" x14ac:dyDescent="0.25">
      <c r="A1232" s="102">
        <v>1231</v>
      </c>
      <c r="B1232" s="117" t="s">
        <v>5006</v>
      </c>
      <c r="C1232" s="104" t="s">
        <v>4939</v>
      </c>
      <c r="D1232" s="104" t="s">
        <v>5040</v>
      </c>
      <c r="E1232" s="106" t="s">
        <v>3617</v>
      </c>
      <c r="F1232" s="107" t="s">
        <v>3618</v>
      </c>
      <c r="G1232" s="106"/>
      <c r="H1232" s="106"/>
      <c r="I1232" s="102">
        <v>1</v>
      </c>
      <c r="J1232" s="109">
        <v>14.34</v>
      </c>
    </row>
    <row r="1233" spans="1:10" x14ac:dyDescent="0.25">
      <c r="A1233" s="102">
        <v>1232</v>
      </c>
      <c r="B1233" s="117" t="s">
        <v>5006</v>
      </c>
      <c r="C1233" s="104" t="s">
        <v>4939</v>
      </c>
      <c r="D1233" s="104" t="s">
        <v>5040</v>
      </c>
      <c r="E1233" s="106" t="s">
        <v>4449</v>
      </c>
      <c r="F1233" s="107" t="s">
        <v>4450</v>
      </c>
      <c r="G1233" s="106"/>
      <c r="H1233" s="106"/>
      <c r="I1233" s="102" t="s">
        <v>5044</v>
      </c>
      <c r="J1233" s="109">
        <v>24.43</v>
      </c>
    </row>
    <row r="1234" spans="1:10" x14ac:dyDescent="0.25">
      <c r="A1234" s="102">
        <v>1233</v>
      </c>
      <c r="B1234" s="117" t="s">
        <v>5006</v>
      </c>
      <c r="C1234" s="104" t="s">
        <v>4939</v>
      </c>
      <c r="D1234" s="104" t="s">
        <v>5040</v>
      </c>
      <c r="E1234" s="106" t="s">
        <v>4585</v>
      </c>
      <c r="F1234" s="107" t="s">
        <v>4586</v>
      </c>
      <c r="G1234" s="106"/>
      <c r="H1234" s="106"/>
      <c r="I1234" s="102">
        <v>1</v>
      </c>
      <c r="J1234" s="109">
        <v>14.85</v>
      </c>
    </row>
    <row r="1235" spans="1:10" x14ac:dyDescent="0.25">
      <c r="A1235" s="102">
        <v>1234</v>
      </c>
      <c r="B1235" s="117" t="s">
        <v>5006</v>
      </c>
      <c r="C1235" s="104" t="s">
        <v>4939</v>
      </c>
      <c r="D1235" s="104" t="s">
        <v>5045</v>
      </c>
      <c r="E1235" s="106" t="s">
        <v>5018</v>
      </c>
      <c r="F1235" s="107" t="s">
        <v>5019</v>
      </c>
      <c r="G1235" s="106"/>
      <c r="H1235" s="106"/>
      <c r="I1235" s="102">
        <v>1</v>
      </c>
      <c r="J1235" s="109">
        <v>17.8</v>
      </c>
    </row>
    <row r="1236" spans="1:10" x14ac:dyDescent="0.25">
      <c r="A1236" s="102">
        <v>1235</v>
      </c>
      <c r="B1236" s="117" t="s">
        <v>5006</v>
      </c>
      <c r="C1236" s="104" t="s">
        <v>4939</v>
      </c>
      <c r="D1236" s="104" t="s">
        <v>5045</v>
      </c>
      <c r="E1236" s="106" t="s">
        <v>329</v>
      </c>
      <c r="F1236" s="107" t="s">
        <v>330</v>
      </c>
      <c r="G1236" s="106"/>
      <c r="H1236" s="106"/>
      <c r="I1236" s="102">
        <v>1</v>
      </c>
      <c r="J1236" s="109">
        <v>23</v>
      </c>
    </row>
    <row r="1237" spans="1:10" x14ac:dyDescent="0.25">
      <c r="A1237" s="102">
        <v>1236</v>
      </c>
      <c r="B1237" s="117" t="s">
        <v>5006</v>
      </c>
      <c r="C1237" s="104" t="s">
        <v>4939</v>
      </c>
      <c r="D1237" s="104" t="s">
        <v>5045</v>
      </c>
      <c r="E1237" s="106" t="s">
        <v>559</v>
      </c>
      <c r="F1237" s="107" t="s">
        <v>560</v>
      </c>
      <c r="G1237" s="106"/>
      <c r="H1237" s="106"/>
      <c r="I1237" s="102">
        <v>1</v>
      </c>
      <c r="J1237" s="109">
        <v>5.9399999999999995</v>
      </c>
    </row>
    <row r="1238" spans="1:10" x14ac:dyDescent="0.25">
      <c r="A1238" s="102">
        <v>1237</v>
      </c>
      <c r="B1238" s="117" t="s">
        <v>5006</v>
      </c>
      <c r="C1238" s="104" t="s">
        <v>4939</v>
      </c>
      <c r="D1238" s="104" t="s">
        <v>5045</v>
      </c>
      <c r="E1238" s="106" t="s">
        <v>567</v>
      </c>
      <c r="F1238" s="107" t="s">
        <v>568</v>
      </c>
      <c r="G1238" s="106"/>
      <c r="H1238" s="106"/>
      <c r="I1238" s="102">
        <v>1</v>
      </c>
      <c r="J1238" s="109">
        <v>11.76</v>
      </c>
    </row>
    <row r="1239" spans="1:10" x14ac:dyDescent="0.25">
      <c r="A1239" s="102">
        <v>1238</v>
      </c>
      <c r="B1239" s="117" t="s">
        <v>5006</v>
      </c>
      <c r="C1239" s="104" t="s">
        <v>4939</v>
      </c>
      <c r="D1239" s="104" t="s">
        <v>5045</v>
      </c>
      <c r="E1239" s="106" t="s">
        <v>571</v>
      </c>
      <c r="F1239" s="107" t="s">
        <v>572</v>
      </c>
      <c r="G1239" s="106"/>
      <c r="H1239" s="106"/>
      <c r="I1239" s="102">
        <v>1</v>
      </c>
      <c r="J1239" s="109">
        <v>9.4499999999999993</v>
      </c>
    </row>
    <row r="1240" spans="1:10" x14ac:dyDescent="0.25">
      <c r="A1240" s="102">
        <v>1239</v>
      </c>
      <c r="B1240" s="117" t="s">
        <v>5006</v>
      </c>
      <c r="C1240" s="104" t="s">
        <v>4939</v>
      </c>
      <c r="D1240" s="104" t="s">
        <v>5045</v>
      </c>
      <c r="E1240" s="106" t="s">
        <v>609</v>
      </c>
      <c r="F1240" s="107" t="s">
        <v>610</v>
      </c>
      <c r="G1240" s="106"/>
      <c r="H1240" s="106"/>
      <c r="I1240" s="102">
        <v>1</v>
      </c>
      <c r="J1240" s="109">
        <v>5.9399999999999995</v>
      </c>
    </row>
    <row r="1241" spans="1:10" x14ac:dyDescent="0.25">
      <c r="A1241" s="102">
        <v>1240</v>
      </c>
      <c r="B1241" s="117" t="s">
        <v>5006</v>
      </c>
      <c r="C1241" s="104" t="s">
        <v>4939</v>
      </c>
      <c r="D1241" s="104" t="s">
        <v>5045</v>
      </c>
      <c r="E1241" s="106" t="s">
        <v>651</v>
      </c>
      <c r="F1241" s="107" t="s">
        <v>652</v>
      </c>
      <c r="G1241" s="106"/>
      <c r="H1241" s="106"/>
      <c r="I1241" s="102">
        <v>1</v>
      </c>
      <c r="J1241" s="109">
        <v>19.899999999999999</v>
      </c>
    </row>
    <row r="1242" spans="1:10" x14ac:dyDescent="0.25">
      <c r="A1242" s="102">
        <v>1241</v>
      </c>
      <c r="B1242" s="117" t="s">
        <v>5006</v>
      </c>
      <c r="C1242" s="104" t="s">
        <v>4939</v>
      </c>
      <c r="D1242" s="104" t="s">
        <v>5045</v>
      </c>
      <c r="E1242" s="106" t="s">
        <v>157</v>
      </c>
      <c r="F1242" s="107" t="s">
        <v>158</v>
      </c>
      <c r="G1242" s="106"/>
      <c r="H1242" s="106"/>
      <c r="I1242" s="102">
        <v>10</v>
      </c>
      <c r="J1242" s="109">
        <v>18.899999999999999</v>
      </c>
    </row>
    <row r="1243" spans="1:10" x14ac:dyDescent="0.25">
      <c r="A1243" s="102">
        <v>1242</v>
      </c>
      <c r="B1243" s="117" t="s">
        <v>5006</v>
      </c>
      <c r="C1243" s="104" t="s">
        <v>4939</v>
      </c>
      <c r="D1243" s="104" t="s">
        <v>5045</v>
      </c>
      <c r="E1243" s="106" t="s">
        <v>2285</v>
      </c>
      <c r="F1243" s="107" t="s">
        <v>2286</v>
      </c>
      <c r="G1243" s="106"/>
      <c r="H1243" s="106"/>
      <c r="I1243" s="102" t="s">
        <v>4972</v>
      </c>
      <c r="J1243" s="109">
        <v>5.98</v>
      </c>
    </row>
    <row r="1244" spans="1:10" x14ac:dyDescent="0.25">
      <c r="A1244" s="102">
        <v>1243</v>
      </c>
      <c r="B1244" s="117" t="s">
        <v>5006</v>
      </c>
      <c r="C1244" s="104" t="s">
        <v>4939</v>
      </c>
      <c r="D1244" s="104" t="s">
        <v>5045</v>
      </c>
      <c r="E1244" s="106" t="s">
        <v>2433</v>
      </c>
      <c r="F1244" s="107" t="s">
        <v>2434</v>
      </c>
      <c r="G1244" s="106"/>
      <c r="H1244" s="106"/>
      <c r="I1244" s="102">
        <v>4</v>
      </c>
      <c r="J1244" s="109">
        <v>43.96</v>
      </c>
    </row>
    <row r="1245" spans="1:10" x14ac:dyDescent="0.25">
      <c r="A1245" s="102">
        <v>1244</v>
      </c>
      <c r="B1245" s="117" t="s">
        <v>5006</v>
      </c>
      <c r="C1245" s="104" t="s">
        <v>4939</v>
      </c>
      <c r="D1245" s="104" t="s">
        <v>5045</v>
      </c>
      <c r="E1245" s="106" t="s">
        <v>2459</v>
      </c>
      <c r="F1245" s="107" t="s">
        <v>2460</v>
      </c>
      <c r="G1245" s="106"/>
      <c r="H1245" s="106"/>
      <c r="I1245" s="102">
        <v>1</v>
      </c>
      <c r="J1245" s="109">
        <v>5.9399999999999995</v>
      </c>
    </row>
    <row r="1246" spans="1:10" x14ac:dyDescent="0.25">
      <c r="A1246" s="102">
        <v>1245</v>
      </c>
      <c r="B1246" s="117" t="s">
        <v>5006</v>
      </c>
      <c r="C1246" s="104" t="s">
        <v>4939</v>
      </c>
      <c r="D1246" s="104" t="s">
        <v>5045</v>
      </c>
      <c r="E1246" s="106" t="s">
        <v>2503</v>
      </c>
      <c r="F1246" s="107" t="s">
        <v>2504</v>
      </c>
      <c r="G1246" s="106"/>
      <c r="H1246" s="106"/>
      <c r="I1246" s="102">
        <v>1</v>
      </c>
      <c r="J1246" s="109">
        <v>5.9399999999999995</v>
      </c>
    </row>
    <row r="1247" spans="1:10" x14ac:dyDescent="0.25">
      <c r="A1247" s="102">
        <v>1246</v>
      </c>
      <c r="B1247" s="117" t="s">
        <v>5006</v>
      </c>
      <c r="C1247" s="104" t="s">
        <v>4939</v>
      </c>
      <c r="D1247" s="104" t="s">
        <v>5045</v>
      </c>
      <c r="E1247" s="106" t="s">
        <v>2569</v>
      </c>
      <c r="F1247" s="107" t="s">
        <v>2570</v>
      </c>
      <c r="G1247" s="106"/>
      <c r="H1247" s="106"/>
      <c r="I1247" s="102">
        <v>1</v>
      </c>
      <c r="J1247" s="109">
        <v>5.9399999999999995</v>
      </c>
    </row>
    <row r="1248" spans="1:10" x14ac:dyDescent="0.25">
      <c r="A1248" s="102">
        <v>1247</v>
      </c>
      <c r="B1248" s="117" t="s">
        <v>5006</v>
      </c>
      <c r="C1248" s="104" t="s">
        <v>4939</v>
      </c>
      <c r="D1248" s="104" t="s">
        <v>5045</v>
      </c>
      <c r="E1248" s="106" t="s">
        <v>2581</v>
      </c>
      <c r="F1248" s="107" t="s">
        <v>2582</v>
      </c>
      <c r="G1248" s="106"/>
      <c r="H1248" s="106"/>
      <c r="I1248" s="102">
        <v>1</v>
      </c>
      <c r="J1248" s="109">
        <v>5.9399999999999995</v>
      </c>
    </row>
    <row r="1249" spans="1:10" x14ac:dyDescent="0.25">
      <c r="A1249" s="102">
        <v>1248</v>
      </c>
      <c r="B1249" s="117" t="s">
        <v>5006</v>
      </c>
      <c r="C1249" s="104" t="s">
        <v>4939</v>
      </c>
      <c r="D1249" s="104" t="s">
        <v>5045</v>
      </c>
      <c r="E1249" s="106" t="s">
        <v>2519</v>
      </c>
      <c r="F1249" s="107" t="s">
        <v>2520</v>
      </c>
      <c r="G1249" s="106"/>
      <c r="H1249" s="106"/>
      <c r="I1249" s="102">
        <v>1</v>
      </c>
      <c r="J1249" s="109">
        <v>5.9399999999999995</v>
      </c>
    </row>
    <row r="1250" spans="1:10" x14ac:dyDescent="0.25">
      <c r="A1250" s="102">
        <v>1249</v>
      </c>
      <c r="B1250" s="117" t="s">
        <v>5006</v>
      </c>
      <c r="C1250" s="104" t="s">
        <v>4939</v>
      </c>
      <c r="D1250" s="104" t="s">
        <v>5045</v>
      </c>
      <c r="E1250" s="106" t="s">
        <v>2845</v>
      </c>
      <c r="F1250" s="107" t="s">
        <v>2846</v>
      </c>
      <c r="G1250" s="106"/>
      <c r="H1250" s="106"/>
      <c r="I1250" s="102">
        <v>1</v>
      </c>
      <c r="J1250" s="109">
        <v>29.96</v>
      </c>
    </row>
    <row r="1251" spans="1:10" x14ac:dyDescent="0.25">
      <c r="A1251" s="102">
        <v>1250</v>
      </c>
      <c r="B1251" s="117" t="s">
        <v>5006</v>
      </c>
      <c r="C1251" s="104" t="s">
        <v>4939</v>
      </c>
      <c r="D1251" s="104" t="s">
        <v>5045</v>
      </c>
      <c r="E1251" s="106" t="s">
        <v>319</v>
      </c>
      <c r="F1251" s="107" t="s">
        <v>320</v>
      </c>
      <c r="G1251" s="106"/>
      <c r="H1251" s="106"/>
      <c r="I1251" s="102">
        <v>2</v>
      </c>
      <c r="J1251" s="109">
        <v>27.98</v>
      </c>
    </row>
    <row r="1252" spans="1:10" x14ac:dyDescent="0.25">
      <c r="A1252" s="102">
        <v>1251</v>
      </c>
      <c r="B1252" s="117" t="s">
        <v>5006</v>
      </c>
      <c r="C1252" s="104" t="s">
        <v>4939</v>
      </c>
      <c r="D1252" s="104" t="s">
        <v>5045</v>
      </c>
      <c r="E1252" s="106" t="s">
        <v>3985</v>
      </c>
      <c r="F1252" s="107" t="s">
        <v>3986</v>
      </c>
      <c r="G1252" s="106"/>
      <c r="H1252" s="106"/>
      <c r="I1252" s="102">
        <v>1</v>
      </c>
      <c r="J1252" s="109">
        <v>11.799999999999999</v>
      </c>
    </row>
    <row r="1253" spans="1:10" x14ac:dyDescent="0.25">
      <c r="A1253" s="102">
        <v>1252</v>
      </c>
      <c r="B1253" s="117" t="s">
        <v>5006</v>
      </c>
      <c r="C1253" s="104" t="s">
        <v>4939</v>
      </c>
      <c r="D1253" s="104" t="s">
        <v>5045</v>
      </c>
      <c r="E1253" s="106" t="s">
        <v>4207</v>
      </c>
      <c r="F1253" s="107" t="s">
        <v>4208</v>
      </c>
      <c r="G1253" s="106"/>
      <c r="H1253" s="106"/>
      <c r="I1253" s="102">
        <v>1</v>
      </c>
      <c r="J1253" s="109">
        <v>25.349999999999998</v>
      </c>
    </row>
    <row r="1254" spans="1:10" x14ac:dyDescent="0.25">
      <c r="A1254" s="102">
        <v>1253</v>
      </c>
      <c r="B1254" s="117" t="s">
        <v>5006</v>
      </c>
      <c r="C1254" s="104" t="s">
        <v>4939</v>
      </c>
      <c r="D1254" s="104" t="s">
        <v>5046</v>
      </c>
      <c r="E1254" s="106" t="s">
        <v>173</v>
      </c>
      <c r="F1254" s="107" t="s">
        <v>174</v>
      </c>
      <c r="G1254" s="106"/>
      <c r="H1254" s="106"/>
      <c r="I1254" s="102">
        <v>1</v>
      </c>
      <c r="J1254" s="109">
        <v>19.8</v>
      </c>
    </row>
    <row r="1255" spans="1:10" x14ac:dyDescent="0.25">
      <c r="A1255" s="102">
        <v>1254</v>
      </c>
      <c r="B1255" s="117" t="s">
        <v>5006</v>
      </c>
      <c r="C1255" s="104" t="s">
        <v>4939</v>
      </c>
      <c r="D1255" s="104" t="s">
        <v>5046</v>
      </c>
      <c r="E1255" s="106" t="s">
        <v>329</v>
      </c>
      <c r="F1255" s="107" t="s">
        <v>330</v>
      </c>
      <c r="G1255" s="106"/>
      <c r="H1255" s="106"/>
      <c r="I1255" s="102">
        <v>1</v>
      </c>
      <c r="J1255" s="109">
        <v>23</v>
      </c>
    </row>
    <row r="1256" spans="1:10" x14ac:dyDescent="0.25">
      <c r="A1256" s="102">
        <v>1255</v>
      </c>
      <c r="B1256" s="117" t="s">
        <v>5006</v>
      </c>
      <c r="C1256" s="104" t="s">
        <v>4939</v>
      </c>
      <c r="D1256" s="104" t="s">
        <v>5046</v>
      </c>
      <c r="E1256" s="106" t="s">
        <v>563</v>
      </c>
      <c r="F1256" s="107" t="s">
        <v>564</v>
      </c>
      <c r="G1256" s="106"/>
      <c r="H1256" s="106"/>
      <c r="I1256" s="102">
        <v>1</v>
      </c>
      <c r="J1256" s="109">
        <v>14.97</v>
      </c>
    </row>
    <row r="1257" spans="1:10" x14ac:dyDescent="0.25">
      <c r="A1257" s="102">
        <v>1256</v>
      </c>
      <c r="B1257" s="117" t="s">
        <v>5006</v>
      </c>
      <c r="C1257" s="104" t="s">
        <v>4939</v>
      </c>
      <c r="D1257" s="104" t="s">
        <v>5046</v>
      </c>
      <c r="E1257" s="106" t="s">
        <v>995</v>
      </c>
      <c r="F1257" s="107" t="s">
        <v>996</v>
      </c>
      <c r="G1257" s="106"/>
      <c r="H1257" s="106"/>
      <c r="I1257" s="102">
        <v>8</v>
      </c>
      <c r="J1257" s="109">
        <v>81.599999999999994</v>
      </c>
    </row>
    <row r="1258" spans="1:10" x14ac:dyDescent="0.25">
      <c r="A1258" s="102">
        <v>1257</v>
      </c>
      <c r="B1258" s="117" t="s">
        <v>5006</v>
      </c>
      <c r="C1258" s="104" t="s">
        <v>4939</v>
      </c>
      <c r="D1258" s="104" t="s">
        <v>5046</v>
      </c>
      <c r="E1258" s="106" t="s">
        <v>221</v>
      </c>
      <c r="F1258" s="107" t="s">
        <v>222</v>
      </c>
      <c r="G1258" s="106"/>
      <c r="H1258" s="106"/>
      <c r="I1258" s="102">
        <v>1</v>
      </c>
      <c r="J1258" s="109">
        <v>16.200000000000003</v>
      </c>
    </row>
    <row r="1259" spans="1:10" x14ac:dyDescent="0.25">
      <c r="A1259" s="102">
        <v>1258</v>
      </c>
      <c r="B1259" s="117" t="s">
        <v>5006</v>
      </c>
      <c r="C1259" s="104" t="s">
        <v>4939</v>
      </c>
      <c r="D1259" s="104" t="s">
        <v>5046</v>
      </c>
      <c r="E1259" s="106" t="s">
        <v>223</v>
      </c>
      <c r="F1259" s="107" t="s">
        <v>224</v>
      </c>
      <c r="G1259" s="106"/>
      <c r="H1259" s="106"/>
      <c r="I1259" s="102">
        <v>1</v>
      </c>
      <c r="J1259" s="109">
        <v>23.759999999999998</v>
      </c>
    </row>
    <row r="1260" spans="1:10" x14ac:dyDescent="0.25">
      <c r="A1260" s="102">
        <v>1259</v>
      </c>
      <c r="B1260" s="117" t="s">
        <v>5006</v>
      </c>
      <c r="C1260" s="104" t="s">
        <v>4939</v>
      </c>
      <c r="D1260" s="104" t="s">
        <v>5046</v>
      </c>
      <c r="E1260" s="106" t="s">
        <v>2317</v>
      </c>
      <c r="F1260" s="107" t="s">
        <v>2318</v>
      </c>
      <c r="G1260" s="106"/>
      <c r="H1260" s="106"/>
      <c r="I1260" s="102">
        <v>3</v>
      </c>
      <c r="J1260" s="109">
        <v>11.370000000000001</v>
      </c>
    </row>
    <row r="1261" spans="1:10" x14ac:dyDescent="0.25">
      <c r="A1261" s="102">
        <v>1260</v>
      </c>
      <c r="B1261" s="117" t="s">
        <v>5006</v>
      </c>
      <c r="C1261" s="104" t="s">
        <v>4939</v>
      </c>
      <c r="D1261" s="104" t="s">
        <v>5046</v>
      </c>
      <c r="E1261" s="106" t="s">
        <v>2319</v>
      </c>
      <c r="F1261" s="107" t="s">
        <v>2320</v>
      </c>
      <c r="G1261" s="106"/>
      <c r="H1261" s="106"/>
      <c r="I1261" s="102">
        <v>1</v>
      </c>
      <c r="J1261" s="109">
        <v>4.79</v>
      </c>
    </row>
    <row r="1262" spans="1:10" x14ac:dyDescent="0.25">
      <c r="A1262" s="102">
        <v>1261</v>
      </c>
      <c r="B1262" s="117" t="s">
        <v>5006</v>
      </c>
      <c r="C1262" s="104" t="s">
        <v>4939</v>
      </c>
      <c r="D1262" s="104" t="s">
        <v>5047</v>
      </c>
      <c r="E1262" s="106" t="s">
        <v>559</v>
      </c>
      <c r="F1262" s="107" t="s">
        <v>560</v>
      </c>
      <c r="G1262" s="106"/>
      <c r="H1262" s="106"/>
      <c r="I1262" s="102">
        <v>1</v>
      </c>
      <c r="J1262" s="109">
        <v>5.9399999999999995</v>
      </c>
    </row>
    <row r="1263" spans="1:10" x14ac:dyDescent="0.25">
      <c r="A1263" s="102">
        <v>1262</v>
      </c>
      <c r="B1263" s="117" t="s">
        <v>5006</v>
      </c>
      <c r="C1263" s="104" t="s">
        <v>4939</v>
      </c>
      <c r="D1263" s="104" t="s">
        <v>5047</v>
      </c>
      <c r="E1263" s="106" t="s">
        <v>567</v>
      </c>
      <c r="F1263" s="107" t="s">
        <v>568</v>
      </c>
      <c r="G1263" s="106"/>
      <c r="H1263" s="106"/>
      <c r="I1263" s="102">
        <v>1</v>
      </c>
      <c r="J1263" s="109">
        <v>11.76</v>
      </c>
    </row>
    <row r="1264" spans="1:10" x14ac:dyDescent="0.25">
      <c r="A1264" s="102">
        <v>1263</v>
      </c>
      <c r="B1264" s="117" t="s">
        <v>5006</v>
      </c>
      <c r="C1264" s="104" t="s">
        <v>4939</v>
      </c>
      <c r="D1264" s="104" t="s">
        <v>5047</v>
      </c>
      <c r="E1264" s="106" t="s">
        <v>569</v>
      </c>
      <c r="F1264" s="107" t="s">
        <v>570</v>
      </c>
      <c r="G1264" s="106"/>
      <c r="H1264" s="106"/>
      <c r="I1264" s="102">
        <v>3</v>
      </c>
      <c r="J1264" s="109">
        <v>17.82</v>
      </c>
    </row>
    <row r="1265" spans="1:10" x14ac:dyDescent="0.25">
      <c r="A1265" s="102">
        <v>1264</v>
      </c>
      <c r="B1265" s="117" t="s">
        <v>5006</v>
      </c>
      <c r="C1265" s="104" t="s">
        <v>4939</v>
      </c>
      <c r="D1265" s="104" t="s">
        <v>5047</v>
      </c>
      <c r="E1265" s="106" t="s">
        <v>535</v>
      </c>
      <c r="F1265" s="107" t="s">
        <v>536</v>
      </c>
      <c r="G1265" s="106"/>
      <c r="H1265" s="106"/>
      <c r="I1265" s="102">
        <v>1</v>
      </c>
      <c r="J1265" s="109">
        <v>5.9399999999999995</v>
      </c>
    </row>
    <row r="1266" spans="1:10" x14ac:dyDescent="0.25">
      <c r="A1266" s="102">
        <v>1265</v>
      </c>
      <c r="B1266" s="117" t="s">
        <v>5006</v>
      </c>
      <c r="C1266" s="104" t="s">
        <v>4939</v>
      </c>
      <c r="D1266" s="104" t="s">
        <v>5047</v>
      </c>
      <c r="E1266" s="106" t="s">
        <v>2375</v>
      </c>
      <c r="F1266" s="107" t="s">
        <v>2376</v>
      </c>
      <c r="G1266" s="106"/>
      <c r="H1266" s="106"/>
      <c r="I1266" s="102">
        <v>1</v>
      </c>
      <c r="J1266" s="109">
        <v>26.28</v>
      </c>
    </row>
    <row r="1267" spans="1:10" x14ac:dyDescent="0.25">
      <c r="A1267" s="102">
        <v>1266</v>
      </c>
      <c r="B1267" s="117" t="s">
        <v>5006</v>
      </c>
      <c r="C1267" s="104" t="s">
        <v>4939</v>
      </c>
      <c r="D1267" s="104" t="s">
        <v>5047</v>
      </c>
      <c r="E1267" s="106" t="s">
        <v>2405</v>
      </c>
      <c r="F1267" s="107" t="s">
        <v>2406</v>
      </c>
      <c r="G1267" s="106"/>
      <c r="H1267" s="106"/>
      <c r="I1267" s="102">
        <v>1</v>
      </c>
      <c r="J1267" s="109">
        <v>23.88</v>
      </c>
    </row>
    <row r="1268" spans="1:10" x14ac:dyDescent="0.25">
      <c r="A1268" s="102">
        <v>1267</v>
      </c>
      <c r="B1268" s="117" t="s">
        <v>5006</v>
      </c>
      <c r="C1268" s="104" t="s">
        <v>4939</v>
      </c>
      <c r="D1268" s="104" t="s">
        <v>5047</v>
      </c>
      <c r="E1268" s="106" t="s">
        <v>2487</v>
      </c>
      <c r="F1268" s="107" t="s">
        <v>2488</v>
      </c>
      <c r="G1268" s="106"/>
      <c r="H1268" s="106"/>
      <c r="I1268" s="102">
        <v>1</v>
      </c>
      <c r="J1268" s="109">
        <v>5.9399999999999995</v>
      </c>
    </row>
    <row r="1269" spans="1:10" x14ac:dyDescent="0.25">
      <c r="A1269" s="102">
        <v>1268</v>
      </c>
      <c r="B1269" s="117" t="s">
        <v>5006</v>
      </c>
      <c r="C1269" s="104" t="s">
        <v>4939</v>
      </c>
      <c r="D1269" s="104" t="s">
        <v>5047</v>
      </c>
      <c r="E1269" s="106" t="s">
        <v>2859</v>
      </c>
      <c r="F1269" s="107" t="s">
        <v>2860</v>
      </c>
      <c r="G1269" s="106"/>
      <c r="H1269" s="106"/>
      <c r="I1269" s="102">
        <v>1</v>
      </c>
      <c r="J1269" s="109">
        <v>28.200000000000003</v>
      </c>
    </row>
    <row r="1270" spans="1:10" x14ac:dyDescent="0.25">
      <c r="A1270" s="102">
        <v>1269</v>
      </c>
      <c r="B1270" s="117" t="s">
        <v>5006</v>
      </c>
      <c r="C1270" s="104" t="s">
        <v>4939</v>
      </c>
      <c r="D1270" s="104" t="s">
        <v>5047</v>
      </c>
      <c r="E1270" s="106" t="s">
        <v>3543</v>
      </c>
      <c r="F1270" s="107" t="s">
        <v>3544</v>
      </c>
      <c r="G1270" s="106"/>
      <c r="H1270" s="106"/>
      <c r="I1270" s="102">
        <v>57</v>
      </c>
      <c r="J1270" s="109">
        <v>82.649999999999991</v>
      </c>
    </row>
    <row r="1271" spans="1:10" x14ac:dyDescent="0.25">
      <c r="A1271" s="102">
        <v>1270</v>
      </c>
      <c r="B1271" s="117" t="s">
        <v>5006</v>
      </c>
      <c r="C1271" s="104" t="s">
        <v>4939</v>
      </c>
      <c r="D1271" s="104" t="s">
        <v>5047</v>
      </c>
      <c r="E1271" s="106" t="s">
        <v>3571</v>
      </c>
      <c r="F1271" s="107" t="s">
        <v>3572</v>
      </c>
      <c r="G1271" s="106"/>
      <c r="H1271" s="106"/>
      <c r="I1271" s="102">
        <v>1</v>
      </c>
      <c r="J1271" s="109">
        <v>12.75</v>
      </c>
    </row>
    <row r="1272" spans="1:10" x14ac:dyDescent="0.25">
      <c r="A1272" s="102">
        <v>1271</v>
      </c>
      <c r="B1272" s="117" t="s">
        <v>5006</v>
      </c>
      <c r="C1272" s="104" t="s">
        <v>4939</v>
      </c>
      <c r="D1272" s="104" t="s">
        <v>5047</v>
      </c>
      <c r="E1272" s="106" t="s">
        <v>3907</v>
      </c>
      <c r="F1272" s="107" t="s">
        <v>3908</v>
      </c>
      <c r="G1272" s="106"/>
      <c r="H1272" s="106"/>
      <c r="I1272" s="102">
        <v>1</v>
      </c>
      <c r="J1272" s="109">
        <v>9.8000000000000007</v>
      </c>
    </row>
    <row r="1273" spans="1:10" x14ac:dyDescent="0.25">
      <c r="A1273" s="102">
        <v>1272</v>
      </c>
      <c r="B1273" s="117" t="s">
        <v>5006</v>
      </c>
      <c r="C1273" s="104" t="s">
        <v>4939</v>
      </c>
      <c r="D1273" s="104" t="s">
        <v>5047</v>
      </c>
      <c r="E1273" s="106" t="s">
        <v>3911</v>
      </c>
      <c r="F1273" s="107" t="s">
        <v>3912</v>
      </c>
      <c r="G1273" s="106"/>
      <c r="H1273" s="106"/>
      <c r="I1273" s="102">
        <v>1</v>
      </c>
      <c r="J1273" s="109">
        <v>17.899999999999999</v>
      </c>
    </row>
    <row r="1274" spans="1:10" x14ac:dyDescent="0.25">
      <c r="A1274" s="102">
        <v>1273</v>
      </c>
      <c r="B1274" s="117" t="s">
        <v>5006</v>
      </c>
      <c r="C1274" s="104" t="s">
        <v>4939</v>
      </c>
      <c r="D1274" s="104" t="s">
        <v>5047</v>
      </c>
      <c r="E1274" s="106" t="s">
        <v>3555</v>
      </c>
      <c r="F1274" s="107" t="s">
        <v>3556</v>
      </c>
      <c r="G1274" s="106"/>
      <c r="H1274" s="106"/>
      <c r="I1274" s="102">
        <v>1</v>
      </c>
      <c r="J1274" s="109">
        <v>12.9</v>
      </c>
    </row>
    <row r="1275" spans="1:10" x14ac:dyDescent="0.25">
      <c r="A1275" s="102">
        <v>1274</v>
      </c>
      <c r="B1275" s="117" t="s">
        <v>5006</v>
      </c>
      <c r="C1275" s="104" t="s">
        <v>4939</v>
      </c>
      <c r="D1275" s="104" t="s">
        <v>5047</v>
      </c>
      <c r="E1275" s="106" t="s">
        <v>4235</v>
      </c>
      <c r="F1275" s="107" t="s">
        <v>4236</v>
      </c>
      <c r="G1275" s="106"/>
      <c r="H1275" s="106"/>
      <c r="I1275" s="102">
        <v>1</v>
      </c>
      <c r="J1275" s="109">
        <v>13.35</v>
      </c>
    </row>
    <row r="1276" spans="1:10" x14ac:dyDescent="0.25">
      <c r="A1276" s="102">
        <v>1275</v>
      </c>
      <c r="B1276" s="117" t="s">
        <v>5006</v>
      </c>
      <c r="C1276" s="104" t="s">
        <v>4939</v>
      </c>
      <c r="D1276" s="104" t="s">
        <v>5047</v>
      </c>
      <c r="E1276" s="106" t="s">
        <v>4818</v>
      </c>
      <c r="F1276" s="107" t="s">
        <v>4819</v>
      </c>
      <c r="G1276" s="106"/>
      <c r="H1276" s="106"/>
      <c r="I1276" s="102">
        <v>1</v>
      </c>
      <c r="J1276" s="109">
        <v>55.8</v>
      </c>
    </row>
    <row r="1277" spans="1:10" x14ac:dyDescent="0.25">
      <c r="A1277" s="102">
        <v>1276</v>
      </c>
      <c r="B1277" s="117" t="s">
        <v>5006</v>
      </c>
      <c r="C1277" s="104" t="s">
        <v>4939</v>
      </c>
      <c r="D1277" s="104" t="s">
        <v>5048</v>
      </c>
      <c r="E1277" s="106" t="s">
        <v>543</v>
      </c>
      <c r="F1277" s="107" t="s">
        <v>544</v>
      </c>
      <c r="G1277" s="106"/>
      <c r="H1277" s="106"/>
      <c r="I1277" s="102">
        <v>1</v>
      </c>
      <c r="J1277" s="109">
        <v>9.5400000000000009</v>
      </c>
    </row>
    <row r="1278" spans="1:10" x14ac:dyDescent="0.25">
      <c r="A1278" s="102">
        <v>1277</v>
      </c>
      <c r="B1278" s="117" t="s">
        <v>5006</v>
      </c>
      <c r="C1278" s="104" t="s">
        <v>4939</v>
      </c>
      <c r="D1278" s="104" t="s">
        <v>5048</v>
      </c>
      <c r="E1278" s="106" t="s">
        <v>565</v>
      </c>
      <c r="F1278" s="107" t="s">
        <v>566</v>
      </c>
      <c r="G1278" s="106"/>
      <c r="H1278" s="106"/>
      <c r="I1278" s="102">
        <v>1</v>
      </c>
      <c r="J1278" s="109">
        <v>9.5400000000000009</v>
      </c>
    </row>
    <row r="1279" spans="1:10" x14ac:dyDescent="0.25">
      <c r="A1279" s="102">
        <v>1278</v>
      </c>
      <c r="B1279" s="117" t="s">
        <v>5006</v>
      </c>
      <c r="C1279" s="104" t="s">
        <v>4939</v>
      </c>
      <c r="D1279" s="104" t="s">
        <v>5048</v>
      </c>
      <c r="E1279" s="106" t="s">
        <v>567</v>
      </c>
      <c r="F1279" s="107" t="s">
        <v>568</v>
      </c>
      <c r="G1279" s="106"/>
      <c r="H1279" s="106"/>
      <c r="I1279" s="102">
        <v>1</v>
      </c>
      <c r="J1279" s="109">
        <v>11.76</v>
      </c>
    </row>
    <row r="1280" spans="1:10" x14ac:dyDescent="0.25">
      <c r="A1280" s="102">
        <v>1279</v>
      </c>
      <c r="B1280" s="117" t="s">
        <v>5006</v>
      </c>
      <c r="C1280" s="104" t="s">
        <v>4939</v>
      </c>
      <c r="D1280" s="104" t="s">
        <v>5048</v>
      </c>
      <c r="E1280" s="106" t="s">
        <v>569</v>
      </c>
      <c r="F1280" s="107" t="s">
        <v>570</v>
      </c>
      <c r="G1280" s="106"/>
      <c r="H1280" s="106"/>
      <c r="I1280" s="102">
        <v>3</v>
      </c>
      <c r="J1280" s="109">
        <v>17.82</v>
      </c>
    </row>
    <row r="1281" spans="1:10" x14ac:dyDescent="0.25">
      <c r="A1281" s="102">
        <v>1280</v>
      </c>
      <c r="B1281" s="117" t="s">
        <v>5006</v>
      </c>
      <c r="C1281" s="104" t="s">
        <v>4939</v>
      </c>
      <c r="D1281" s="104" t="s">
        <v>5049</v>
      </c>
      <c r="E1281" s="106" t="s">
        <v>473</v>
      </c>
      <c r="F1281" s="107" t="s">
        <v>474</v>
      </c>
      <c r="G1281" s="106"/>
      <c r="H1281" s="106"/>
      <c r="I1281" s="102">
        <v>1</v>
      </c>
      <c r="J1281" s="109">
        <v>13.799999999999999</v>
      </c>
    </row>
    <row r="1282" spans="1:10" x14ac:dyDescent="0.25">
      <c r="A1282" s="102">
        <v>1281</v>
      </c>
      <c r="B1282" s="117" t="s">
        <v>5006</v>
      </c>
      <c r="C1282" s="104" t="s">
        <v>4939</v>
      </c>
      <c r="D1282" s="104" t="s">
        <v>5049</v>
      </c>
      <c r="E1282" s="106" t="s">
        <v>3907</v>
      </c>
      <c r="F1282" s="107" t="s">
        <v>3908</v>
      </c>
      <c r="G1282" s="106"/>
      <c r="H1282" s="106"/>
      <c r="I1282" s="102">
        <v>2</v>
      </c>
      <c r="J1282" s="109">
        <v>19.600000000000001</v>
      </c>
    </row>
    <row r="1283" spans="1:10" x14ac:dyDescent="0.25">
      <c r="A1283" s="102">
        <v>1282</v>
      </c>
      <c r="B1283" s="117" t="s">
        <v>5006</v>
      </c>
      <c r="C1283" s="104" t="s">
        <v>4939</v>
      </c>
      <c r="D1283" s="104" t="s">
        <v>5049</v>
      </c>
      <c r="E1283" s="106" t="s">
        <v>3985</v>
      </c>
      <c r="F1283" s="107" t="s">
        <v>3986</v>
      </c>
      <c r="G1283" s="106"/>
      <c r="H1283" s="106"/>
      <c r="I1283" s="102">
        <v>1</v>
      </c>
      <c r="J1283" s="109">
        <v>11.799999999999999</v>
      </c>
    </row>
    <row r="1284" spans="1:10" x14ac:dyDescent="0.25">
      <c r="A1284" s="102">
        <v>1283</v>
      </c>
      <c r="B1284" s="117" t="s">
        <v>5006</v>
      </c>
      <c r="C1284" s="104" t="s">
        <v>4939</v>
      </c>
      <c r="D1284" s="104" t="s">
        <v>5049</v>
      </c>
      <c r="E1284" s="106" t="s">
        <v>3555</v>
      </c>
      <c r="F1284" s="107" t="s">
        <v>3556</v>
      </c>
      <c r="G1284" s="106"/>
      <c r="H1284" s="106"/>
      <c r="I1284" s="102">
        <v>1</v>
      </c>
      <c r="J1284" s="109">
        <v>12.9</v>
      </c>
    </row>
    <row r="1285" spans="1:10" x14ac:dyDescent="0.25">
      <c r="A1285" s="102">
        <v>1284</v>
      </c>
      <c r="B1285" s="117" t="s">
        <v>5006</v>
      </c>
      <c r="C1285" s="104" t="s">
        <v>4939</v>
      </c>
      <c r="D1285" s="104" t="s">
        <v>5049</v>
      </c>
      <c r="E1285" s="106" t="s">
        <v>3561</v>
      </c>
      <c r="F1285" s="107" t="s">
        <v>3562</v>
      </c>
      <c r="G1285" s="106"/>
      <c r="H1285" s="106"/>
      <c r="I1285" s="102">
        <v>1</v>
      </c>
      <c r="J1285" s="109">
        <v>28.900000000000002</v>
      </c>
    </row>
    <row r="1286" spans="1:10" x14ac:dyDescent="0.25">
      <c r="A1286" s="102">
        <v>1285</v>
      </c>
      <c r="B1286" s="117" t="s">
        <v>5006</v>
      </c>
      <c r="C1286" s="104" t="s">
        <v>4939</v>
      </c>
      <c r="D1286" s="104" t="s">
        <v>5049</v>
      </c>
      <c r="E1286" s="106" t="s">
        <v>4818</v>
      </c>
      <c r="F1286" s="107" t="s">
        <v>4819</v>
      </c>
      <c r="G1286" s="106"/>
      <c r="H1286" s="106"/>
      <c r="I1286" s="102">
        <v>1</v>
      </c>
      <c r="J1286" s="109">
        <v>55.8</v>
      </c>
    </row>
    <row r="1287" spans="1:10" x14ac:dyDescent="0.25">
      <c r="A1287" s="102">
        <v>1286</v>
      </c>
      <c r="B1287" s="117" t="s">
        <v>5006</v>
      </c>
      <c r="C1287" s="104" t="s">
        <v>4939</v>
      </c>
      <c r="D1287" s="104" t="s">
        <v>5050</v>
      </c>
      <c r="E1287" s="106" t="s">
        <v>2997</v>
      </c>
      <c r="F1287" s="107" t="s">
        <v>2998</v>
      </c>
      <c r="G1287" s="106"/>
      <c r="H1287" s="106"/>
      <c r="I1287" s="102">
        <v>2</v>
      </c>
      <c r="J1287" s="109">
        <v>75.599999999999994</v>
      </c>
    </row>
    <row r="1288" spans="1:10" x14ac:dyDescent="0.25">
      <c r="A1288" s="102">
        <v>1287</v>
      </c>
      <c r="B1288" s="117" t="s">
        <v>5006</v>
      </c>
      <c r="C1288" s="104" t="s">
        <v>4939</v>
      </c>
      <c r="D1288" s="104" t="s">
        <v>5050</v>
      </c>
      <c r="E1288" s="106" t="s">
        <v>3031</v>
      </c>
      <c r="F1288" s="107" t="s">
        <v>3032</v>
      </c>
      <c r="G1288" s="106"/>
      <c r="H1288" s="106"/>
      <c r="I1288" s="102">
        <v>6</v>
      </c>
      <c r="J1288" s="109">
        <v>197.88</v>
      </c>
    </row>
    <row r="1289" spans="1:10" x14ac:dyDescent="0.25">
      <c r="A1289" s="102">
        <v>1288</v>
      </c>
      <c r="B1289" s="117" t="s">
        <v>5006</v>
      </c>
      <c r="C1289" s="104" t="s">
        <v>4939</v>
      </c>
      <c r="D1289" s="104" t="s">
        <v>5050</v>
      </c>
      <c r="E1289" s="106" t="s">
        <v>3035</v>
      </c>
      <c r="F1289" s="107" t="s">
        <v>3036</v>
      </c>
      <c r="G1289" s="106"/>
      <c r="H1289" s="106"/>
      <c r="I1289" s="102">
        <v>2</v>
      </c>
      <c r="J1289" s="109">
        <v>75.8</v>
      </c>
    </row>
    <row r="1290" spans="1:10" x14ac:dyDescent="0.25">
      <c r="A1290" s="102">
        <v>1289</v>
      </c>
      <c r="B1290" s="117" t="s">
        <v>5006</v>
      </c>
      <c r="C1290" s="104" t="s">
        <v>4939</v>
      </c>
      <c r="D1290" s="104" t="s">
        <v>5050</v>
      </c>
      <c r="E1290" s="106" t="s">
        <v>3033</v>
      </c>
      <c r="F1290" s="107" t="s">
        <v>3034</v>
      </c>
      <c r="G1290" s="106"/>
      <c r="H1290" s="106"/>
      <c r="I1290" s="102">
        <v>1</v>
      </c>
      <c r="J1290" s="109">
        <v>0.01</v>
      </c>
    </row>
    <row r="1291" spans="1:10" x14ac:dyDescent="0.25">
      <c r="A1291" s="102">
        <v>1290</v>
      </c>
      <c r="B1291" s="117" t="s">
        <v>5006</v>
      </c>
      <c r="C1291" s="104" t="s">
        <v>4939</v>
      </c>
      <c r="D1291" s="104" t="s">
        <v>5050</v>
      </c>
      <c r="E1291" s="106" t="s">
        <v>3681</v>
      </c>
      <c r="F1291" s="107" t="s">
        <v>3682</v>
      </c>
      <c r="G1291" s="106"/>
      <c r="H1291" s="106"/>
      <c r="I1291" s="102">
        <v>1</v>
      </c>
      <c r="J1291" s="109">
        <v>17.8</v>
      </c>
    </row>
    <row r="1292" spans="1:10" x14ac:dyDescent="0.25">
      <c r="A1292" s="102">
        <v>1291</v>
      </c>
      <c r="B1292" s="117" t="s">
        <v>5006</v>
      </c>
      <c r="C1292" s="104" t="s">
        <v>4939</v>
      </c>
      <c r="D1292" s="104" t="s">
        <v>5050</v>
      </c>
      <c r="E1292" s="106" t="s">
        <v>3939</v>
      </c>
      <c r="F1292" s="107" t="s">
        <v>3940</v>
      </c>
      <c r="G1292" s="106"/>
      <c r="H1292" s="106"/>
      <c r="I1292" s="102">
        <v>1</v>
      </c>
      <c r="J1292" s="109">
        <v>13.899999999999999</v>
      </c>
    </row>
    <row r="1293" spans="1:10" x14ac:dyDescent="0.25">
      <c r="A1293" s="102">
        <v>1292</v>
      </c>
      <c r="B1293" s="117" t="s">
        <v>5006</v>
      </c>
      <c r="C1293" s="104" t="s">
        <v>4939</v>
      </c>
      <c r="D1293" s="104" t="s">
        <v>5050</v>
      </c>
      <c r="E1293" s="106" t="s">
        <v>3947</v>
      </c>
      <c r="F1293" s="107" t="s">
        <v>3948</v>
      </c>
      <c r="G1293" s="106"/>
      <c r="H1293" s="106"/>
      <c r="I1293" s="102">
        <v>1</v>
      </c>
      <c r="J1293" s="109">
        <v>16.740000000000002</v>
      </c>
    </row>
    <row r="1294" spans="1:10" x14ac:dyDescent="0.25">
      <c r="A1294" s="102">
        <v>1293</v>
      </c>
      <c r="B1294" s="117" t="s">
        <v>5006</v>
      </c>
      <c r="C1294" s="104" t="s">
        <v>4939</v>
      </c>
      <c r="D1294" s="104" t="s">
        <v>5051</v>
      </c>
      <c r="E1294" s="106" t="s">
        <v>567</v>
      </c>
      <c r="F1294" s="107" t="s">
        <v>568</v>
      </c>
      <c r="G1294" s="106"/>
      <c r="H1294" s="106"/>
      <c r="I1294" s="102">
        <v>2</v>
      </c>
      <c r="J1294" s="109">
        <v>23.52</v>
      </c>
    </row>
    <row r="1295" spans="1:10" x14ac:dyDescent="0.25">
      <c r="A1295" s="102">
        <v>1294</v>
      </c>
      <c r="B1295" s="117" t="s">
        <v>5006</v>
      </c>
      <c r="C1295" s="104" t="s">
        <v>4939</v>
      </c>
      <c r="D1295" s="104" t="s">
        <v>5051</v>
      </c>
      <c r="E1295" s="106" t="s">
        <v>1795</v>
      </c>
      <c r="F1295" s="107" t="s">
        <v>1796</v>
      </c>
      <c r="G1295" s="106"/>
      <c r="H1295" s="106"/>
      <c r="I1295" s="102">
        <v>1</v>
      </c>
      <c r="J1295" s="109">
        <v>9.36</v>
      </c>
    </row>
    <row r="1296" spans="1:10" x14ac:dyDescent="0.25">
      <c r="A1296" s="102">
        <v>1295</v>
      </c>
      <c r="B1296" s="117" t="s">
        <v>5006</v>
      </c>
      <c r="C1296" s="104" t="s">
        <v>4939</v>
      </c>
      <c r="D1296" s="104" t="s">
        <v>5051</v>
      </c>
      <c r="E1296" s="106" t="s">
        <v>1785</v>
      </c>
      <c r="F1296" s="107" t="s">
        <v>1786</v>
      </c>
      <c r="G1296" s="106"/>
      <c r="H1296" s="106"/>
      <c r="I1296" s="102">
        <v>1</v>
      </c>
      <c r="J1296" s="109">
        <v>13.200000000000001</v>
      </c>
    </row>
    <row r="1297" spans="1:10" x14ac:dyDescent="0.25">
      <c r="A1297" s="102">
        <v>1296</v>
      </c>
      <c r="B1297" s="117" t="s">
        <v>5006</v>
      </c>
      <c r="C1297" s="104" t="s">
        <v>4939</v>
      </c>
      <c r="D1297" s="104" t="s">
        <v>5051</v>
      </c>
      <c r="E1297" s="106" t="s">
        <v>1805</v>
      </c>
      <c r="F1297" s="107" t="s">
        <v>1806</v>
      </c>
      <c r="G1297" s="106"/>
      <c r="H1297" s="106"/>
      <c r="I1297" s="102">
        <v>1</v>
      </c>
      <c r="J1297" s="109">
        <v>12.96</v>
      </c>
    </row>
    <row r="1298" spans="1:10" x14ac:dyDescent="0.25">
      <c r="A1298" s="102">
        <v>1297</v>
      </c>
      <c r="B1298" s="117" t="s">
        <v>5006</v>
      </c>
      <c r="C1298" s="104" t="s">
        <v>4939</v>
      </c>
      <c r="D1298" s="104" t="s">
        <v>5052</v>
      </c>
      <c r="E1298" s="106" t="s">
        <v>775</v>
      </c>
      <c r="F1298" s="107" t="s">
        <v>776</v>
      </c>
      <c r="G1298" s="106"/>
      <c r="H1298" s="106"/>
      <c r="I1298" s="102">
        <v>1</v>
      </c>
      <c r="J1298" s="109">
        <v>16</v>
      </c>
    </row>
    <row r="1299" spans="1:10" x14ac:dyDescent="0.25">
      <c r="A1299" s="102">
        <v>1298</v>
      </c>
      <c r="B1299" s="117" t="s">
        <v>5006</v>
      </c>
      <c r="C1299" s="104" t="s">
        <v>4939</v>
      </c>
      <c r="D1299" s="104" t="s">
        <v>5052</v>
      </c>
      <c r="E1299" s="106" t="s">
        <v>1264</v>
      </c>
      <c r="F1299" s="107" t="s">
        <v>1265</v>
      </c>
      <c r="G1299" s="106"/>
      <c r="H1299" s="106"/>
      <c r="I1299" s="102">
        <v>1</v>
      </c>
      <c r="J1299" s="109">
        <v>8.9</v>
      </c>
    </row>
    <row r="1300" spans="1:10" x14ac:dyDescent="0.25">
      <c r="A1300" s="102">
        <v>1299</v>
      </c>
      <c r="B1300" s="117" t="s">
        <v>5006</v>
      </c>
      <c r="C1300" s="104" t="s">
        <v>4939</v>
      </c>
      <c r="D1300" s="104" t="s">
        <v>5052</v>
      </c>
      <c r="E1300" s="106" t="s">
        <v>3543</v>
      </c>
      <c r="F1300" s="107" t="s">
        <v>3544</v>
      </c>
      <c r="G1300" s="106"/>
      <c r="H1300" s="106"/>
      <c r="I1300" s="102">
        <v>50</v>
      </c>
      <c r="J1300" s="109">
        <v>72.5</v>
      </c>
    </row>
    <row r="1301" spans="1:10" x14ac:dyDescent="0.25">
      <c r="A1301" s="102">
        <v>1300</v>
      </c>
      <c r="B1301" s="117" t="s">
        <v>5006</v>
      </c>
      <c r="C1301" s="104" t="s">
        <v>4939</v>
      </c>
      <c r="D1301" s="104" t="s">
        <v>5052</v>
      </c>
      <c r="E1301" s="106" t="s">
        <v>4009</v>
      </c>
      <c r="F1301" s="107" t="s">
        <v>4010</v>
      </c>
      <c r="G1301" s="106"/>
      <c r="H1301" s="106"/>
      <c r="I1301" s="102">
        <v>1</v>
      </c>
      <c r="J1301" s="109">
        <v>11.799999999999999</v>
      </c>
    </row>
    <row r="1302" spans="1:10" x14ac:dyDescent="0.25">
      <c r="A1302" s="102">
        <v>1301</v>
      </c>
      <c r="B1302" s="117" t="s">
        <v>5006</v>
      </c>
      <c r="C1302" s="104" t="s">
        <v>4939</v>
      </c>
      <c r="D1302" s="104" t="s">
        <v>5052</v>
      </c>
      <c r="E1302" s="106" t="s">
        <v>4525</v>
      </c>
      <c r="F1302" s="107" t="s">
        <v>4958</v>
      </c>
      <c r="G1302" s="106"/>
      <c r="H1302" s="106"/>
      <c r="I1302" s="102">
        <v>1</v>
      </c>
      <c r="J1302" s="109">
        <v>78.899999999999991</v>
      </c>
    </row>
    <row r="1303" spans="1:10" x14ac:dyDescent="0.25">
      <c r="A1303" s="102">
        <v>1302</v>
      </c>
      <c r="B1303" s="117" t="s">
        <v>5006</v>
      </c>
      <c r="C1303" s="104" t="s">
        <v>4939</v>
      </c>
      <c r="D1303" s="104" t="s">
        <v>5052</v>
      </c>
      <c r="E1303" s="106" t="s">
        <v>4389</v>
      </c>
      <c r="F1303" s="107" t="s">
        <v>4390</v>
      </c>
      <c r="G1303" s="106"/>
      <c r="H1303" s="106"/>
      <c r="I1303" s="102">
        <v>1</v>
      </c>
      <c r="J1303" s="109">
        <v>20.849999999999998</v>
      </c>
    </row>
    <row r="1304" spans="1:10" x14ac:dyDescent="0.25">
      <c r="A1304" s="102">
        <v>1303</v>
      </c>
      <c r="B1304" s="117" t="s">
        <v>5006</v>
      </c>
      <c r="C1304" s="104" t="s">
        <v>4939</v>
      </c>
      <c r="D1304" s="104" t="s">
        <v>5052</v>
      </c>
      <c r="E1304" s="106" t="s">
        <v>4413</v>
      </c>
      <c r="F1304" s="107" t="s">
        <v>4414</v>
      </c>
      <c r="G1304" s="106"/>
      <c r="H1304" s="106"/>
      <c r="I1304" s="102">
        <v>1</v>
      </c>
      <c r="J1304" s="109">
        <v>22.24</v>
      </c>
    </row>
    <row r="1305" spans="1:10" x14ac:dyDescent="0.25">
      <c r="A1305" s="102">
        <v>1304</v>
      </c>
      <c r="B1305" s="117" t="s">
        <v>5006</v>
      </c>
      <c r="C1305" s="104" t="s">
        <v>4939</v>
      </c>
      <c r="D1305" s="104" t="s">
        <v>5052</v>
      </c>
      <c r="E1305" s="106" t="s">
        <v>4455</v>
      </c>
      <c r="F1305" s="107" t="s">
        <v>4456</v>
      </c>
      <c r="G1305" s="106"/>
      <c r="H1305" s="106"/>
      <c r="I1305" s="102">
        <v>1</v>
      </c>
      <c r="J1305" s="109">
        <v>18.32</v>
      </c>
    </row>
    <row r="1306" spans="1:10" x14ac:dyDescent="0.25">
      <c r="A1306" s="102">
        <v>1305</v>
      </c>
      <c r="B1306" s="117" t="s">
        <v>5006</v>
      </c>
      <c r="C1306" s="104" t="s">
        <v>4939</v>
      </c>
      <c r="D1306" s="104" t="s">
        <v>5052</v>
      </c>
      <c r="E1306" s="106" t="s">
        <v>4507</v>
      </c>
      <c r="F1306" s="107" t="s">
        <v>4508</v>
      </c>
      <c r="G1306" s="106"/>
      <c r="H1306" s="106"/>
      <c r="I1306" s="102">
        <v>1</v>
      </c>
      <c r="J1306" s="109">
        <v>5.25</v>
      </c>
    </row>
    <row r="1307" spans="1:10" x14ac:dyDescent="0.25">
      <c r="A1307" s="102">
        <v>1306</v>
      </c>
      <c r="B1307" s="117" t="s">
        <v>5006</v>
      </c>
      <c r="C1307" s="104" t="s">
        <v>4939</v>
      </c>
      <c r="D1307" s="104" t="s">
        <v>5053</v>
      </c>
      <c r="E1307" s="106" t="s">
        <v>591</v>
      </c>
      <c r="F1307" s="107" t="s">
        <v>592</v>
      </c>
      <c r="G1307" s="106"/>
      <c r="H1307" s="106"/>
      <c r="I1307" s="102">
        <v>1</v>
      </c>
      <c r="J1307" s="109">
        <v>5.9399999999999995</v>
      </c>
    </row>
    <row r="1308" spans="1:10" x14ac:dyDescent="0.25">
      <c r="A1308" s="102">
        <v>1307</v>
      </c>
      <c r="B1308" s="117" t="s">
        <v>5006</v>
      </c>
      <c r="C1308" s="104" t="s">
        <v>4939</v>
      </c>
      <c r="D1308" s="104" t="s">
        <v>5053</v>
      </c>
      <c r="E1308" s="106" t="s">
        <v>1034</v>
      </c>
      <c r="F1308" s="107" t="s">
        <v>1035</v>
      </c>
      <c r="G1308" s="106"/>
      <c r="H1308" s="106"/>
      <c r="I1308" s="102">
        <v>1</v>
      </c>
      <c r="J1308" s="109">
        <v>37.799999999999997</v>
      </c>
    </row>
    <row r="1309" spans="1:10" x14ac:dyDescent="0.25">
      <c r="A1309" s="102">
        <v>1308</v>
      </c>
      <c r="B1309" s="117" t="s">
        <v>5006</v>
      </c>
      <c r="C1309" s="104" t="s">
        <v>4939</v>
      </c>
      <c r="D1309" s="104" t="s">
        <v>5053</v>
      </c>
      <c r="E1309" s="106" t="s">
        <v>1216</v>
      </c>
      <c r="F1309" s="107" t="s">
        <v>1217</v>
      </c>
      <c r="G1309" s="106"/>
      <c r="H1309" s="106"/>
      <c r="I1309" s="102">
        <v>1</v>
      </c>
      <c r="J1309" s="109">
        <v>7.9</v>
      </c>
    </row>
    <row r="1310" spans="1:10" x14ac:dyDescent="0.25">
      <c r="A1310" s="102">
        <v>1309</v>
      </c>
      <c r="B1310" s="117" t="s">
        <v>5006</v>
      </c>
      <c r="C1310" s="104" t="s">
        <v>4939</v>
      </c>
      <c r="D1310" s="104" t="s">
        <v>5053</v>
      </c>
      <c r="E1310" s="106" t="s">
        <v>1264</v>
      </c>
      <c r="F1310" s="107" t="s">
        <v>1265</v>
      </c>
      <c r="G1310" s="106"/>
      <c r="H1310" s="106"/>
      <c r="I1310" s="102">
        <v>1</v>
      </c>
      <c r="J1310" s="109">
        <v>8.9</v>
      </c>
    </row>
    <row r="1311" spans="1:10" x14ac:dyDescent="0.25">
      <c r="A1311" s="102">
        <v>1310</v>
      </c>
      <c r="B1311" s="117" t="s">
        <v>5006</v>
      </c>
      <c r="C1311" s="104" t="s">
        <v>4939</v>
      </c>
      <c r="D1311" s="104" t="s">
        <v>5053</v>
      </c>
      <c r="E1311" s="106" t="s">
        <v>4525</v>
      </c>
      <c r="F1311" s="107" t="s">
        <v>4958</v>
      </c>
      <c r="G1311" s="106"/>
      <c r="H1311" s="106"/>
      <c r="I1311" s="102" t="s">
        <v>5054</v>
      </c>
      <c r="J1311" s="109">
        <v>23.669999999999998</v>
      </c>
    </row>
    <row r="1312" spans="1:10" x14ac:dyDescent="0.25">
      <c r="A1312" s="102">
        <v>1311</v>
      </c>
      <c r="B1312" s="117" t="s">
        <v>5006</v>
      </c>
      <c r="C1312" s="104" t="s">
        <v>4939</v>
      </c>
      <c r="D1312" s="104" t="s">
        <v>5053</v>
      </c>
      <c r="E1312" s="106" t="s">
        <v>4503</v>
      </c>
      <c r="F1312" s="107" t="s">
        <v>4504</v>
      </c>
      <c r="G1312" s="106"/>
      <c r="H1312" s="106"/>
      <c r="I1312" s="102">
        <v>1</v>
      </c>
      <c r="J1312" s="109">
        <v>19.8</v>
      </c>
    </row>
    <row r="1313" spans="1:10" x14ac:dyDescent="0.25">
      <c r="A1313" s="102">
        <v>1312</v>
      </c>
      <c r="B1313" s="117" t="s">
        <v>5006</v>
      </c>
      <c r="C1313" s="104" t="s">
        <v>4939</v>
      </c>
      <c r="D1313" s="104" t="s">
        <v>5053</v>
      </c>
      <c r="E1313" s="106" t="s">
        <v>4569</v>
      </c>
      <c r="F1313" s="107" t="s">
        <v>4813</v>
      </c>
      <c r="G1313" s="106"/>
      <c r="H1313" s="106"/>
      <c r="I1313" s="102">
        <v>1</v>
      </c>
      <c r="J1313" s="109">
        <v>55.35</v>
      </c>
    </row>
    <row r="1314" spans="1:10" x14ac:dyDescent="0.25">
      <c r="A1314" s="102">
        <v>1313</v>
      </c>
      <c r="B1314" s="117" t="s">
        <v>5006</v>
      </c>
      <c r="C1314" s="104" t="s">
        <v>4939</v>
      </c>
      <c r="D1314" s="104" t="s">
        <v>5053</v>
      </c>
      <c r="E1314" s="106" t="s">
        <v>4453</v>
      </c>
      <c r="F1314" s="107" t="s">
        <v>4950</v>
      </c>
      <c r="G1314" s="106"/>
      <c r="H1314" s="106"/>
      <c r="I1314" s="102">
        <v>1</v>
      </c>
      <c r="J1314" s="109">
        <v>17.849999999999998</v>
      </c>
    </row>
    <row r="1315" spans="1:10" x14ac:dyDescent="0.25">
      <c r="A1315" s="102">
        <v>1314</v>
      </c>
      <c r="B1315" s="117" t="s">
        <v>5006</v>
      </c>
      <c r="C1315" s="104" t="s">
        <v>4939</v>
      </c>
      <c r="D1315" s="104" t="s">
        <v>5053</v>
      </c>
      <c r="E1315" s="106" t="s">
        <v>4225</v>
      </c>
      <c r="F1315" s="107" t="s">
        <v>4226</v>
      </c>
      <c r="G1315" s="106"/>
      <c r="H1315" s="106"/>
      <c r="I1315" s="102">
        <v>1</v>
      </c>
      <c r="J1315" s="109">
        <v>13.35</v>
      </c>
    </row>
    <row r="1316" spans="1:10" x14ac:dyDescent="0.25">
      <c r="A1316" s="102">
        <v>1315</v>
      </c>
      <c r="B1316" s="117" t="s">
        <v>5006</v>
      </c>
      <c r="C1316" s="104" t="s">
        <v>4939</v>
      </c>
      <c r="D1316" s="104" t="s">
        <v>5053</v>
      </c>
      <c r="E1316" s="106" t="s">
        <v>4223</v>
      </c>
      <c r="F1316" s="107" t="s">
        <v>4224</v>
      </c>
      <c r="G1316" s="106"/>
      <c r="H1316" s="106"/>
      <c r="I1316" s="102">
        <v>1</v>
      </c>
      <c r="J1316" s="109">
        <v>8.85</v>
      </c>
    </row>
    <row r="1317" spans="1:10" x14ac:dyDescent="0.25">
      <c r="A1317" s="102">
        <v>1316</v>
      </c>
      <c r="B1317" s="117" t="s">
        <v>5006</v>
      </c>
      <c r="C1317" s="104" t="s">
        <v>4939</v>
      </c>
      <c r="D1317" s="104" t="s">
        <v>5055</v>
      </c>
      <c r="E1317" s="106" t="s">
        <v>1040</v>
      </c>
      <c r="F1317" s="107" t="s">
        <v>1041</v>
      </c>
      <c r="G1317" s="106"/>
      <c r="H1317" s="106"/>
      <c r="I1317" s="102">
        <v>2</v>
      </c>
      <c r="J1317" s="109">
        <v>67.92</v>
      </c>
    </row>
    <row r="1318" spans="1:10" x14ac:dyDescent="0.25">
      <c r="A1318" s="102">
        <v>1317</v>
      </c>
      <c r="B1318" s="117" t="s">
        <v>5006</v>
      </c>
      <c r="C1318" s="104" t="s">
        <v>4939</v>
      </c>
      <c r="D1318" s="104" t="s">
        <v>5055</v>
      </c>
      <c r="E1318" s="106" t="s">
        <v>207</v>
      </c>
      <c r="F1318" s="107" t="s">
        <v>208</v>
      </c>
      <c r="G1318" s="106"/>
      <c r="H1318" s="106"/>
      <c r="I1318" s="102">
        <v>2</v>
      </c>
      <c r="J1318" s="109">
        <v>36</v>
      </c>
    </row>
    <row r="1319" spans="1:10" x14ac:dyDescent="0.25">
      <c r="A1319" s="102">
        <v>1318</v>
      </c>
      <c r="B1319" s="117" t="s">
        <v>5006</v>
      </c>
      <c r="C1319" s="104" t="s">
        <v>4939</v>
      </c>
      <c r="D1319" s="104" t="s">
        <v>5055</v>
      </c>
      <c r="E1319" s="106" t="s">
        <v>3543</v>
      </c>
      <c r="F1319" s="107" t="s">
        <v>3544</v>
      </c>
      <c r="G1319" s="106"/>
      <c r="H1319" s="106"/>
      <c r="I1319" s="102">
        <v>20</v>
      </c>
      <c r="J1319" s="109">
        <v>29</v>
      </c>
    </row>
    <row r="1320" spans="1:10" x14ac:dyDescent="0.25">
      <c r="A1320" s="102">
        <v>1319</v>
      </c>
      <c r="B1320" s="117" t="s">
        <v>5006</v>
      </c>
      <c r="C1320" s="104" t="s">
        <v>4939</v>
      </c>
      <c r="D1320" s="104" t="s">
        <v>5056</v>
      </c>
      <c r="E1320" s="106" t="s">
        <v>3543</v>
      </c>
      <c r="F1320" s="107" t="s">
        <v>3544</v>
      </c>
      <c r="G1320" s="106"/>
      <c r="H1320" s="106"/>
      <c r="I1320" s="102">
        <v>45</v>
      </c>
      <c r="J1320" s="109">
        <v>65.25</v>
      </c>
    </row>
    <row r="1321" spans="1:10" x14ac:dyDescent="0.25">
      <c r="A1321" s="102">
        <v>1320</v>
      </c>
      <c r="B1321" s="117" t="s">
        <v>5006</v>
      </c>
      <c r="C1321" s="104" t="s">
        <v>4939</v>
      </c>
      <c r="D1321" s="104" t="s">
        <v>5056</v>
      </c>
      <c r="E1321" s="106" t="s">
        <v>3703</v>
      </c>
      <c r="F1321" s="107" t="s">
        <v>3704</v>
      </c>
      <c r="G1321" s="106"/>
      <c r="H1321" s="106"/>
      <c r="I1321" s="102">
        <v>1</v>
      </c>
      <c r="J1321" s="109">
        <v>15</v>
      </c>
    </row>
    <row r="1322" spans="1:10" x14ac:dyDescent="0.25">
      <c r="A1322" s="102">
        <v>1321</v>
      </c>
      <c r="B1322" s="117" t="s">
        <v>5006</v>
      </c>
      <c r="C1322" s="104" t="s">
        <v>4939</v>
      </c>
      <c r="D1322" s="104" t="s">
        <v>5056</v>
      </c>
      <c r="E1322" s="106" t="s">
        <v>3909</v>
      </c>
      <c r="F1322" s="107" t="s">
        <v>3910</v>
      </c>
      <c r="G1322" s="106"/>
      <c r="H1322" s="106"/>
      <c r="I1322" s="102">
        <v>1</v>
      </c>
      <c r="J1322" s="109">
        <v>25.740000000000002</v>
      </c>
    </row>
    <row r="1323" spans="1:10" x14ac:dyDescent="0.25">
      <c r="A1323" s="102">
        <v>1322</v>
      </c>
      <c r="B1323" s="117" t="s">
        <v>5006</v>
      </c>
      <c r="C1323" s="104" t="s">
        <v>4939</v>
      </c>
      <c r="D1323" s="104" t="s">
        <v>5056</v>
      </c>
      <c r="E1323" s="106" t="s">
        <v>3553</v>
      </c>
      <c r="F1323" s="107" t="s">
        <v>3554</v>
      </c>
      <c r="G1323" s="106"/>
      <c r="H1323" s="106"/>
      <c r="I1323" s="102">
        <v>1</v>
      </c>
      <c r="J1323" s="109">
        <v>17.940000000000001</v>
      </c>
    </row>
    <row r="1324" spans="1:10" x14ac:dyDescent="0.25">
      <c r="A1324" s="102">
        <v>1323</v>
      </c>
      <c r="B1324" s="117" t="s">
        <v>5006</v>
      </c>
      <c r="C1324" s="104" t="s">
        <v>4939</v>
      </c>
      <c r="D1324" s="104" t="s">
        <v>5056</v>
      </c>
      <c r="E1324" s="106" t="s">
        <v>4247</v>
      </c>
      <c r="F1324" s="107" t="s">
        <v>4248</v>
      </c>
      <c r="G1324" s="106"/>
      <c r="H1324" s="106"/>
      <c r="I1324" s="102">
        <v>1</v>
      </c>
      <c r="J1324" s="109">
        <v>21.52</v>
      </c>
    </row>
    <row r="1325" spans="1:10" x14ac:dyDescent="0.25">
      <c r="A1325" s="102">
        <v>1324</v>
      </c>
      <c r="B1325" s="117" t="s">
        <v>5006</v>
      </c>
      <c r="C1325" s="104" t="s">
        <v>4939</v>
      </c>
      <c r="D1325" s="104" t="s">
        <v>5057</v>
      </c>
      <c r="E1325" s="106" t="s">
        <v>5058</v>
      </c>
      <c r="F1325" s="107" t="s">
        <v>5059</v>
      </c>
      <c r="G1325" s="106"/>
      <c r="H1325" s="106"/>
      <c r="I1325" s="102">
        <v>1</v>
      </c>
      <c r="J1325" s="109">
        <v>18.899999999999999</v>
      </c>
    </row>
    <row r="1326" spans="1:10" x14ac:dyDescent="0.25">
      <c r="A1326" s="102">
        <v>1325</v>
      </c>
      <c r="B1326" s="117" t="s">
        <v>5006</v>
      </c>
      <c r="C1326" s="104" t="s">
        <v>4939</v>
      </c>
      <c r="D1326" s="104" t="s">
        <v>5057</v>
      </c>
      <c r="E1326" s="106" t="s">
        <v>559</v>
      </c>
      <c r="F1326" s="107" t="s">
        <v>560</v>
      </c>
      <c r="G1326" s="106"/>
      <c r="H1326" s="106"/>
      <c r="I1326" s="102">
        <v>1</v>
      </c>
      <c r="J1326" s="109">
        <v>5.9399999999999995</v>
      </c>
    </row>
    <row r="1327" spans="1:10" x14ac:dyDescent="0.25">
      <c r="A1327" s="102">
        <v>1326</v>
      </c>
      <c r="B1327" s="117" t="s">
        <v>5006</v>
      </c>
      <c r="C1327" s="104" t="s">
        <v>4939</v>
      </c>
      <c r="D1327" s="104" t="s">
        <v>5057</v>
      </c>
      <c r="E1327" s="106" t="s">
        <v>569</v>
      </c>
      <c r="F1327" s="107" t="s">
        <v>570</v>
      </c>
      <c r="G1327" s="106"/>
      <c r="H1327" s="106"/>
      <c r="I1327" s="102">
        <v>3</v>
      </c>
      <c r="J1327" s="109">
        <v>17.82</v>
      </c>
    </row>
    <row r="1328" spans="1:10" x14ac:dyDescent="0.25">
      <c r="A1328" s="102">
        <v>1327</v>
      </c>
      <c r="B1328" s="117" t="s">
        <v>5006</v>
      </c>
      <c r="C1328" s="104" t="s">
        <v>4939</v>
      </c>
      <c r="D1328" s="104" t="s">
        <v>5057</v>
      </c>
      <c r="E1328" s="106" t="s">
        <v>571</v>
      </c>
      <c r="F1328" s="107" t="s">
        <v>572</v>
      </c>
      <c r="G1328" s="106"/>
      <c r="H1328" s="106"/>
      <c r="I1328" s="102">
        <v>2</v>
      </c>
      <c r="J1328" s="109">
        <v>18.899999999999999</v>
      </c>
    </row>
    <row r="1329" spans="1:10" x14ac:dyDescent="0.25">
      <c r="A1329" s="102">
        <v>1328</v>
      </c>
      <c r="B1329" s="117" t="s">
        <v>5006</v>
      </c>
      <c r="C1329" s="104" t="s">
        <v>4939</v>
      </c>
      <c r="D1329" s="104" t="s">
        <v>5057</v>
      </c>
      <c r="E1329" s="106" t="s">
        <v>157</v>
      </c>
      <c r="F1329" s="107" t="s">
        <v>158</v>
      </c>
      <c r="G1329" s="106"/>
      <c r="H1329" s="106"/>
      <c r="I1329" s="102">
        <v>15</v>
      </c>
      <c r="J1329" s="109">
        <v>28.349999999999998</v>
      </c>
    </row>
    <row r="1330" spans="1:10" x14ac:dyDescent="0.25">
      <c r="A1330" s="102">
        <v>1329</v>
      </c>
      <c r="B1330" s="117" t="s">
        <v>5006</v>
      </c>
      <c r="C1330" s="104" t="s">
        <v>4939</v>
      </c>
      <c r="D1330" s="104" t="s">
        <v>5057</v>
      </c>
      <c r="E1330" s="106" t="s">
        <v>207</v>
      </c>
      <c r="F1330" s="107" t="s">
        <v>208</v>
      </c>
      <c r="G1330" s="106"/>
      <c r="H1330" s="106"/>
      <c r="I1330" s="102">
        <v>1</v>
      </c>
      <c r="J1330" s="109">
        <v>18</v>
      </c>
    </row>
    <row r="1331" spans="1:10" x14ac:dyDescent="0.25">
      <c r="A1331" s="102">
        <v>1330</v>
      </c>
      <c r="B1331" s="117" t="s">
        <v>5006</v>
      </c>
      <c r="C1331" s="104" t="s">
        <v>4939</v>
      </c>
      <c r="D1331" s="104" t="s">
        <v>5057</v>
      </c>
      <c r="E1331" s="106" t="s">
        <v>295</v>
      </c>
      <c r="F1331" s="107" t="s">
        <v>296</v>
      </c>
      <c r="G1331" s="106"/>
      <c r="H1331" s="106"/>
      <c r="I1331" s="102">
        <v>5</v>
      </c>
      <c r="J1331" s="109">
        <v>9.4499999999999993</v>
      </c>
    </row>
    <row r="1332" spans="1:10" x14ac:dyDescent="0.25">
      <c r="A1332" s="102">
        <v>1331</v>
      </c>
      <c r="B1332" s="117" t="s">
        <v>5006</v>
      </c>
      <c r="C1332" s="104" t="s">
        <v>4939</v>
      </c>
      <c r="D1332" s="104" t="s">
        <v>5057</v>
      </c>
      <c r="E1332" s="106" t="s">
        <v>3543</v>
      </c>
      <c r="F1332" s="107" t="s">
        <v>3544</v>
      </c>
      <c r="G1332" s="106"/>
      <c r="H1332" s="106"/>
      <c r="I1332" s="102">
        <v>25</v>
      </c>
      <c r="J1332" s="109">
        <v>36.25</v>
      </c>
    </row>
    <row r="1333" spans="1:10" x14ac:dyDescent="0.25">
      <c r="A1333" s="102">
        <v>1332</v>
      </c>
      <c r="B1333" s="117" t="s">
        <v>5006</v>
      </c>
      <c r="C1333" s="104" t="s">
        <v>4939</v>
      </c>
      <c r="D1333" s="104" t="s">
        <v>5057</v>
      </c>
      <c r="E1333" s="106" t="s">
        <v>4045</v>
      </c>
      <c r="F1333" s="107" t="s">
        <v>4046</v>
      </c>
      <c r="G1333" s="106"/>
      <c r="H1333" s="106"/>
      <c r="I1333" s="102">
        <v>1</v>
      </c>
      <c r="J1333" s="109">
        <v>48</v>
      </c>
    </row>
    <row r="1334" spans="1:10" x14ac:dyDescent="0.25">
      <c r="A1334" s="102">
        <v>1333</v>
      </c>
      <c r="B1334" s="117" t="s">
        <v>5006</v>
      </c>
      <c r="C1334" s="104" t="s">
        <v>4939</v>
      </c>
      <c r="D1334" s="104" t="s">
        <v>5057</v>
      </c>
      <c r="E1334" s="106" t="s">
        <v>3927</v>
      </c>
      <c r="F1334" s="107" t="s">
        <v>3928</v>
      </c>
      <c r="G1334" s="106"/>
      <c r="H1334" s="106"/>
      <c r="I1334" s="102">
        <v>1</v>
      </c>
      <c r="J1334" s="109">
        <v>17.8</v>
      </c>
    </row>
    <row r="1335" spans="1:10" x14ac:dyDescent="0.25">
      <c r="A1335" s="102">
        <v>1334</v>
      </c>
      <c r="B1335" s="117" t="s">
        <v>5006</v>
      </c>
      <c r="C1335" s="104" t="s">
        <v>4939</v>
      </c>
      <c r="D1335" s="104" t="s">
        <v>5057</v>
      </c>
      <c r="E1335" s="106" t="s">
        <v>3957</v>
      </c>
      <c r="F1335" s="107" t="s">
        <v>3958</v>
      </c>
      <c r="G1335" s="106"/>
      <c r="H1335" s="106"/>
      <c r="I1335" s="102">
        <v>1</v>
      </c>
      <c r="J1335" s="109">
        <v>13.5</v>
      </c>
    </row>
    <row r="1336" spans="1:10" x14ac:dyDescent="0.25">
      <c r="A1336" s="102">
        <v>1335</v>
      </c>
      <c r="B1336" s="117" t="s">
        <v>5006</v>
      </c>
      <c r="C1336" s="104" t="s">
        <v>4939</v>
      </c>
      <c r="D1336" s="104" t="s">
        <v>5057</v>
      </c>
      <c r="E1336" s="106" t="s">
        <v>3555</v>
      </c>
      <c r="F1336" s="107" t="s">
        <v>3556</v>
      </c>
      <c r="G1336" s="106"/>
      <c r="H1336" s="106"/>
      <c r="I1336" s="102">
        <v>1</v>
      </c>
      <c r="J1336" s="109">
        <v>12.9</v>
      </c>
    </row>
    <row r="1337" spans="1:10" x14ac:dyDescent="0.25">
      <c r="A1337" s="102">
        <v>1336</v>
      </c>
      <c r="B1337" s="117" t="s">
        <v>5006</v>
      </c>
      <c r="C1337" s="104" t="s">
        <v>4939</v>
      </c>
      <c r="D1337" s="104" t="s">
        <v>5057</v>
      </c>
      <c r="E1337" s="106" t="s">
        <v>3731</v>
      </c>
      <c r="F1337" s="107" t="s">
        <v>3732</v>
      </c>
      <c r="G1337" s="106"/>
      <c r="H1337" s="106"/>
      <c r="I1337" s="102">
        <v>1</v>
      </c>
      <c r="J1337" s="109">
        <v>11.34</v>
      </c>
    </row>
    <row r="1338" spans="1:10" x14ac:dyDescent="0.25">
      <c r="A1338" s="102">
        <v>1337</v>
      </c>
      <c r="B1338" s="117" t="s">
        <v>5006</v>
      </c>
      <c r="C1338" s="104" t="s">
        <v>4939</v>
      </c>
      <c r="D1338" s="104" t="s">
        <v>5060</v>
      </c>
      <c r="E1338" s="106" t="s">
        <v>625</v>
      </c>
      <c r="F1338" s="107" t="s">
        <v>626</v>
      </c>
      <c r="G1338" s="106"/>
      <c r="H1338" s="106"/>
      <c r="I1338" s="102">
        <v>1</v>
      </c>
      <c r="J1338" s="109">
        <v>52.679999999999993</v>
      </c>
    </row>
    <row r="1339" spans="1:10" x14ac:dyDescent="0.25">
      <c r="A1339" s="102">
        <v>1338</v>
      </c>
      <c r="B1339" s="117" t="s">
        <v>5006</v>
      </c>
      <c r="C1339" s="104" t="s">
        <v>4939</v>
      </c>
      <c r="D1339" s="104" t="s">
        <v>5060</v>
      </c>
      <c r="E1339" s="106" t="s">
        <v>157</v>
      </c>
      <c r="F1339" s="107" t="s">
        <v>158</v>
      </c>
      <c r="G1339" s="106"/>
      <c r="H1339" s="106"/>
      <c r="I1339" s="102">
        <v>15</v>
      </c>
      <c r="J1339" s="109">
        <v>28.349999999999998</v>
      </c>
    </row>
    <row r="1340" spans="1:10" x14ac:dyDescent="0.25">
      <c r="A1340" s="102">
        <v>1339</v>
      </c>
      <c r="B1340" s="117" t="s">
        <v>5006</v>
      </c>
      <c r="C1340" s="104" t="s">
        <v>4939</v>
      </c>
      <c r="D1340" s="104" t="s">
        <v>5060</v>
      </c>
      <c r="E1340" s="106" t="s">
        <v>987</v>
      </c>
      <c r="F1340" s="107" t="s">
        <v>988</v>
      </c>
      <c r="G1340" s="106"/>
      <c r="H1340" s="106"/>
      <c r="I1340" s="102">
        <v>8</v>
      </c>
      <c r="J1340" s="109">
        <v>39.92</v>
      </c>
    </row>
    <row r="1341" spans="1:10" x14ac:dyDescent="0.25">
      <c r="A1341" s="102">
        <v>1340</v>
      </c>
      <c r="B1341" s="117" t="s">
        <v>5006</v>
      </c>
      <c r="C1341" s="104" t="s">
        <v>4939</v>
      </c>
      <c r="D1341" s="104" t="s">
        <v>5060</v>
      </c>
      <c r="E1341" s="106" t="s">
        <v>995</v>
      </c>
      <c r="F1341" s="107" t="s">
        <v>996</v>
      </c>
      <c r="G1341" s="106"/>
      <c r="H1341" s="106"/>
      <c r="I1341" s="102">
        <v>10</v>
      </c>
      <c r="J1341" s="109">
        <v>102</v>
      </c>
    </row>
    <row r="1342" spans="1:10" x14ac:dyDescent="0.25">
      <c r="A1342" s="102">
        <v>1341</v>
      </c>
      <c r="B1342" s="117" t="s">
        <v>5006</v>
      </c>
      <c r="C1342" s="104" t="s">
        <v>4939</v>
      </c>
      <c r="D1342" s="104" t="s">
        <v>5060</v>
      </c>
      <c r="E1342" s="106" t="s">
        <v>1007</v>
      </c>
      <c r="F1342" s="107" t="s">
        <v>1008</v>
      </c>
      <c r="G1342" s="106"/>
      <c r="H1342" s="106"/>
      <c r="I1342" s="102">
        <v>4</v>
      </c>
      <c r="J1342" s="109">
        <v>23.96</v>
      </c>
    </row>
    <row r="1343" spans="1:10" x14ac:dyDescent="0.25">
      <c r="A1343" s="102">
        <v>1342</v>
      </c>
      <c r="B1343" s="117" t="s">
        <v>5006</v>
      </c>
      <c r="C1343" s="104" t="s">
        <v>4939</v>
      </c>
      <c r="D1343" s="104" t="s">
        <v>5060</v>
      </c>
      <c r="E1343" s="106" t="s">
        <v>207</v>
      </c>
      <c r="F1343" s="107" t="s">
        <v>208</v>
      </c>
      <c r="G1343" s="106"/>
      <c r="H1343" s="106"/>
      <c r="I1343" s="102">
        <v>2</v>
      </c>
      <c r="J1343" s="109">
        <v>36</v>
      </c>
    </row>
    <row r="1344" spans="1:10" x14ac:dyDescent="0.25">
      <c r="A1344" s="102">
        <v>1343</v>
      </c>
      <c r="B1344" s="117" t="s">
        <v>5006</v>
      </c>
      <c r="C1344" s="104" t="s">
        <v>4939</v>
      </c>
      <c r="D1344" s="104" t="s">
        <v>5060</v>
      </c>
      <c r="E1344" s="106" t="s">
        <v>2533</v>
      </c>
      <c r="F1344" s="107" t="s">
        <v>2534</v>
      </c>
      <c r="G1344" s="106"/>
      <c r="H1344" s="106"/>
      <c r="I1344" s="102">
        <v>1</v>
      </c>
      <c r="J1344" s="109">
        <v>5.9399999999999995</v>
      </c>
    </row>
    <row r="1345" spans="1:10" x14ac:dyDescent="0.25">
      <c r="A1345" s="102">
        <v>1344</v>
      </c>
      <c r="B1345" s="117" t="s">
        <v>5006</v>
      </c>
      <c r="C1345" s="104" t="s">
        <v>4939</v>
      </c>
      <c r="D1345" s="104" t="s">
        <v>5060</v>
      </c>
      <c r="E1345" s="106" t="s">
        <v>295</v>
      </c>
      <c r="F1345" s="107" t="s">
        <v>296</v>
      </c>
      <c r="G1345" s="106"/>
      <c r="H1345" s="106"/>
      <c r="I1345" s="102">
        <v>15</v>
      </c>
      <c r="J1345" s="109">
        <v>28.349999999999998</v>
      </c>
    </row>
    <row r="1346" spans="1:10" x14ac:dyDescent="0.25">
      <c r="A1346" s="102">
        <v>1345</v>
      </c>
      <c r="B1346" s="117" t="s">
        <v>5006</v>
      </c>
      <c r="C1346" s="104" t="s">
        <v>4939</v>
      </c>
      <c r="D1346" s="104" t="s">
        <v>5060</v>
      </c>
      <c r="E1346" s="106" t="s">
        <v>2845</v>
      </c>
      <c r="F1346" s="107" t="s">
        <v>2846</v>
      </c>
      <c r="G1346" s="106"/>
      <c r="H1346" s="106"/>
      <c r="I1346" s="102">
        <v>1</v>
      </c>
      <c r="J1346" s="109">
        <v>29.96</v>
      </c>
    </row>
    <row r="1347" spans="1:10" x14ac:dyDescent="0.25">
      <c r="A1347" s="102">
        <v>1346</v>
      </c>
      <c r="B1347" s="117" t="s">
        <v>5006</v>
      </c>
      <c r="C1347" s="104" t="s">
        <v>4939</v>
      </c>
      <c r="D1347" s="104" t="s">
        <v>5060</v>
      </c>
      <c r="E1347" s="106" t="s">
        <v>87</v>
      </c>
      <c r="F1347" s="107" t="s">
        <v>88</v>
      </c>
      <c r="G1347" s="106"/>
      <c r="H1347" s="106"/>
      <c r="I1347" s="102">
        <v>1</v>
      </c>
      <c r="J1347" s="109">
        <v>83.76</v>
      </c>
    </row>
    <row r="1348" spans="1:10" x14ac:dyDescent="0.25">
      <c r="A1348" s="102">
        <v>1347</v>
      </c>
      <c r="B1348" s="117" t="s">
        <v>5006</v>
      </c>
      <c r="C1348" s="104" t="s">
        <v>4939</v>
      </c>
      <c r="D1348" s="104" t="s">
        <v>5060</v>
      </c>
      <c r="E1348" s="106" t="s">
        <v>3747</v>
      </c>
      <c r="F1348" s="107" t="s">
        <v>3748</v>
      </c>
      <c r="G1348" s="106"/>
      <c r="H1348" s="106"/>
      <c r="I1348" s="102">
        <v>1</v>
      </c>
      <c r="J1348" s="109">
        <v>15</v>
      </c>
    </row>
    <row r="1349" spans="1:10" x14ac:dyDescent="0.25">
      <c r="A1349" s="102">
        <v>1348</v>
      </c>
      <c r="B1349" s="117" t="s">
        <v>5006</v>
      </c>
      <c r="C1349" s="104" t="s">
        <v>4939</v>
      </c>
      <c r="D1349" s="104" t="s">
        <v>5060</v>
      </c>
      <c r="E1349" s="106" t="s">
        <v>3907</v>
      </c>
      <c r="F1349" s="107" t="s">
        <v>3908</v>
      </c>
      <c r="G1349" s="106"/>
      <c r="H1349" s="106"/>
      <c r="I1349" s="102">
        <v>1</v>
      </c>
      <c r="J1349" s="109">
        <v>9.8000000000000007</v>
      </c>
    </row>
    <row r="1350" spans="1:10" x14ac:dyDescent="0.25">
      <c r="A1350" s="102">
        <v>1349</v>
      </c>
      <c r="B1350" s="117" t="s">
        <v>5006</v>
      </c>
      <c r="C1350" s="104" t="s">
        <v>4939</v>
      </c>
      <c r="D1350" s="104" t="s">
        <v>5060</v>
      </c>
      <c r="E1350" s="106" t="s">
        <v>3911</v>
      </c>
      <c r="F1350" s="107" t="s">
        <v>3912</v>
      </c>
      <c r="G1350" s="106"/>
      <c r="H1350" s="106"/>
      <c r="I1350" s="102">
        <v>1</v>
      </c>
      <c r="J1350" s="109">
        <v>17.899999999999999</v>
      </c>
    </row>
    <row r="1351" spans="1:10" x14ac:dyDescent="0.25">
      <c r="A1351" s="102">
        <v>1350</v>
      </c>
      <c r="B1351" s="117" t="s">
        <v>5006</v>
      </c>
      <c r="C1351" s="104" t="s">
        <v>4939</v>
      </c>
      <c r="D1351" s="104" t="s">
        <v>5060</v>
      </c>
      <c r="E1351" s="106" t="s">
        <v>4029</v>
      </c>
      <c r="F1351" s="107" t="s">
        <v>4030</v>
      </c>
      <c r="G1351" s="106"/>
      <c r="H1351" s="106"/>
      <c r="I1351" s="102">
        <v>4</v>
      </c>
      <c r="J1351" s="109">
        <v>69.36</v>
      </c>
    </row>
    <row r="1352" spans="1:10" x14ac:dyDescent="0.25">
      <c r="A1352" s="102">
        <v>1351</v>
      </c>
      <c r="B1352" s="117" t="s">
        <v>5006</v>
      </c>
      <c r="C1352" s="104" t="s">
        <v>4939</v>
      </c>
      <c r="D1352" s="104" t="s">
        <v>5060</v>
      </c>
      <c r="E1352" s="106" t="s">
        <v>3589</v>
      </c>
      <c r="F1352" s="107" t="s">
        <v>3590</v>
      </c>
      <c r="G1352" s="106"/>
      <c r="H1352" s="106"/>
      <c r="I1352" s="102">
        <v>1</v>
      </c>
      <c r="J1352" s="109">
        <v>13.799999999999999</v>
      </c>
    </row>
    <row r="1353" spans="1:10" x14ac:dyDescent="0.25">
      <c r="A1353" s="102">
        <v>1352</v>
      </c>
      <c r="B1353" s="117" t="s">
        <v>5006</v>
      </c>
      <c r="C1353" s="104" t="s">
        <v>4939</v>
      </c>
      <c r="D1353" s="104" t="s">
        <v>5060</v>
      </c>
      <c r="E1353" s="106" t="s">
        <v>4525</v>
      </c>
      <c r="F1353" s="107" t="s">
        <v>4958</v>
      </c>
      <c r="G1353" s="106"/>
      <c r="H1353" s="106"/>
      <c r="I1353" s="102">
        <v>2</v>
      </c>
      <c r="J1353" s="109">
        <v>157.79999999999998</v>
      </c>
    </row>
    <row r="1354" spans="1:10" x14ac:dyDescent="0.25">
      <c r="A1354" s="102">
        <v>1353</v>
      </c>
      <c r="B1354" s="117" t="s">
        <v>5006</v>
      </c>
      <c r="C1354" s="104" t="s">
        <v>4939</v>
      </c>
      <c r="D1354" s="104" t="s">
        <v>5060</v>
      </c>
      <c r="E1354" s="106" t="s">
        <v>4213</v>
      </c>
      <c r="F1354" s="107" t="s">
        <v>4214</v>
      </c>
      <c r="G1354" s="106"/>
      <c r="H1354" s="106"/>
      <c r="I1354" s="102">
        <v>1</v>
      </c>
      <c r="J1354" s="109">
        <v>18.899999999999999</v>
      </c>
    </row>
    <row r="1355" spans="1:10" x14ac:dyDescent="0.25">
      <c r="A1355" s="102">
        <v>1354</v>
      </c>
      <c r="B1355" s="117" t="s">
        <v>5006</v>
      </c>
      <c r="C1355" s="104" t="s">
        <v>4939</v>
      </c>
      <c r="D1355" s="104" t="s">
        <v>5060</v>
      </c>
      <c r="E1355" s="106" t="s">
        <v>4453</v>
      </c>
      <c r="F1355" s="107" t="s">
        <v>4950</v>
      </c>
      <c r="G1355" s="106"/>
      <c r="H1355" s="106"/>
      <c r="I1355" s="102">
        <v>1</v>
      </c>
      <c r="J1355" s="109">
        <v>17.849999999999998</v>
      </c>
    </row>
    <row r="1356" spans="1:10" x14ac:dyDescent="0.25">
      <c r="A1356" s="102">
        <v>1355</v>
      </c>
      <c r="B1356" s="117" t="s">
        <v>5006</v>
      </c>
      <c r="C1356" s="104" t="s">
        <v>4939</v>
      </c>
      <c r="D1356" s="104" t="s">
        <v>5060</v>
      </c>
      <c r="E1356" s="106" t="s">
        <v>4225</v>
      </c>
      <c r="F1356" s="107" t="s">
        <v>4226</v>
      </c>
      <c r="G1356" s="106"/>
      <c r="H1356" s="106"/>
      <c r="I1356" s="102">
        <v>1</v>
      </c>
      <c r="J1356" s="109">
        <v>13.35</v>
      </c>
    </row>
    <row r="1357" spans="1:10" x14ac:dyDescent="0.25">
      <c r="A1357" s="102">
        <v>1356</v>
      </c>
      <c r="B1357" s="117" t="s">
        <v>5006</v>
      </c>
      <c r="C1357" s="104" t="s">
        <v>4939</v>
      </c>
      <c r="D1357" s="104" t="s">
        <v>5060</v>
      </c>
      <c r="E1357" s="106" t="s">
        <v>4259</v>
      </c>
      <c r="F1357" s="107" t="s">
        <v>4820</v>
      </c>
      <c r="G1357" s="106"/>
      <c r="H1357" s="106"/>
      <c r="I1357" s="102">
        <v>1</v>
      </c>
      <c r="J1357" s="109">
        <v>20.849999999999998</v>
      </c>
    </row>
    <row r="1358" spans="1:10" x14ac:dyDescent="0.25">
      <c r="A1358" s="102">
        <v>1357</v>
      </c>
      <c r="B1358" s="117" t="s">
        <v>5006</v>
      </c>
      <c r="C1358" s="104" t="s">
        <v>4939</v>
      </c>
      <c r="D1358" s="104" t="s">
        <v>5061</v>
      </c>
      <c r="E1358" s="106" t="s">
        <v>591</v>
      </c>
      <c r="F1358" s="107" t="s">
        <v>592</v>
      </c>
      <c r="G1358" s="106"/>
      <c r="H1358" s="106"/>
      <c r="I1358" s="102">
        <v>1</v>
      </c>
      <c r="J1358" s="109">
        <v>5.9399999999999995</v>
      </c>
    </row>
    <row r="1359" spans="1:10" x14ac:dyDescent="0.25">
      <c r="A1359" s="102">
        <v>1358</v>
      </c>
      <c r="B1359" s="117" t="s">
        <v>5006</v>
      </c>
      <c r="C1359" s="104" t="s">
        <v>4939</v>
      </c>
      <c r="D1359" s="104" t="s">
        <v>5061</v>
      </c>
      <c r="E1359" s="106" t="s">
        <v>651</v>
      </c>
      <c r="F1359" s="107" t="s">
        <v>652</v>
      </c>
      <c r="G1359" s="106"/>
      <c r="H1359" s="106"/>
      <c r="I1359" s="102">
        <v>1</v>
      </c>
      <c r="J1359" s="109">
        <v>19.899999999999999</v>
      </c>
    </row>
    <row r="1360" spans="1:10" x14ac:dyDescent="0.25">
      <c r="A1360" s="102">
        <v>1359</v>
      </c>
      <c r="B1360" s="117" t="s">
        <v>5006</v>
      </c>
      <c r="C1360" s="104" t="s">
        <v>4939</v>
      </c>
      <c r="D1360" s="104" t="s">
        <v>5061</v>
      </c>
      <c r="E1360" s="106" t="s">
        <v>995</v>
      </c>
      <c r="F1360" s="107" t="s">
        <v>996</v>
      </c>
      <c r="G1360" s="106"/>
      <c r="H1360" s="106"/>
      <c r="I1360" s="102">
        <v>5</v>
      </c>
      <c r="J1360" s="109">
        <v>51</v>
      </c>
    </row>
    <row r="1361" spans="1:10" x14ac:dyDescent="0.25">
      <c r="A1361" s="102">
        <v>1360</v>
      </c>
      <c r="B1361" s="117" t="s">
        <v>5006</v>
      </c>
      <c r="C1361" s="104" t="s">
        <v>4939</v>
      </c>
      <c r="D1361" s="104" t="s">
        <v>5061</v>
      </c>
      <c r="E1361" s="106" t="s">
        <v>1007</v>
      </c>
      <c r="F1361" s="107" t="s">
        <v>1008</v>
      </c>
      <c r="G1361" s="106"/>
      <c r="H1361" s="106"/>
      <c r="I1361" s="102">
        <v>5</v>
      </c>
      <c r="J1361" s="109">
        <v>29.950000000000003</v>
      </c>
    </row>
    <row r="1362" spans="1:10" x14ac:dyDescent="0.25">
      <c r="A1362" s="102">
        <v>1361</v>
      </c>
      <c r="B1362" s="117" t="s">
        <v>5006</v>
      </c>
      <c r="C1362" s="104" t="s">
        <v>4939</v>
      </c>
      <c r="D1362" s="104" t="s">
        <v>5061</v>
      </c>
      <c r="E1362" s="106" t="s">
        <v>2503</v>
      </c>
      <c r="F1362" s="107" t="s">
        <v>2504</v>
      </c>
      <c r="G1362" s="106"/>
      <c r="H1362" s="106"/>
      <c r="I1362" s="102">
        <v>3</v>
      </c>
      <c r="J1362" s="109">
        <v>17.82</v>
      </c>
    </row>
    <row r="1363" spans="1:10" x14ac:dyDescent="0.25">
      <c r="A1363" s="102">
        <v>1362</v>
      </c>
      <c r="B1363" s="117" t="s">
        <v>5006</v>
      </c>
      <c r="C1363" s="104" t="s">
        <v>4939</v>
      </c>
      <c r="D1363" s="104" t="s">
        <v>5061</v>
      </c>
      <c r="E1363" s="106" t="s">
        <v>2555</v>
      </c>
      <c r="F1363" s="107" t="s">
        <v>2556</v>
      </c>
      <c r="G1363" s="106"/>
      <c r="H1363" s="106"/>
      <c r="I1363" s="102">
        <v>3</v>
      </c>
      <c r="J1363" s="109">
        <v>17.82</v>
      </c>
    </row>
    <row r="1364" spans="1:10" x14ac:dyDescent="0.25">
      <c r="A1364" s="102">
        <v>1363</v>
      </c>
      <c r="B1364" s="117" t="s">
        <v>5006</v>
      </c>
      <c r="C1364" s="104" t="s">
        <v>4939</v>
      </c>
      <c r="D1364" s="104" t="s">
        <v>5061</v>
      </c>
      <c r="E1364" s="106" t="s">
        <v>3223</v>
      </c>
      <c r="F1364" s="107" t="s">
        <v>3224</v>
      </c>
      <c r="G1364" s="106"/>
      <c r="H1364" s="106"/>
      <c r="I1364" s="102">
        <v>1</v>
      </c>
      <c r="J1364" s="109">
        <v>15.48</v>
      </c>
    </row>
    <row r="1365" spans="1:10" x14ac:dyDescent="0.25">
      <c r="A1365" s="102">
        <v>1364</v>
      </c>
      <c r="B1365" s="117" t="s">
        <v>5006</v>
      </c>
      <c r="C1365" s="104" t="s">
        <v>4939</v>
      </c>
      <c r="D1365" s="104" t="s">
        <v>5061</v>
      </c>
      <c r="E1365" s="106" t="s">
        <v>3247</v>
      </c>
      <c r="F1365" s="107" t="s">
        <v>3248</v>
      </c>
      <c r="G1365" s="106"/>
      <c r="H1365" s="106"/>
      <c r="I1365" s="102">
        <v>1</v>
      </c>
      <c r="J1365" s="109">
        <v>11.879999999999999</v>
      </c>
    </row>
    <row r="1366" spans="1:10" x14ac:dyDescent="0.25">
      <c r="A1366" s="102">
        <v>1365</v>
      </c>
      <c r="B1366" s="117" t="s">
        <v>5006</v>
      </c>
      <c r="C1366" s="104" t="s">
        <v>4939</v>
      </c>
      <c r="D1366" s="104" t="s">
        <v>5062</v>
      </c>
      <c r="E1366" s="106" t="s">
        <v>329</v>
      </c>
      <c r="F1366" s="107" t="s">
        <v>330</v>
      </c>
      <c r="G1366" s="106"/>
      <c r="H1366" s="106"/>
      <c r="I1366" s="102">
        <v>1</v>
      </c>
      <c r="J1366" s="109">
        <v>23</v>
      </c>
    </row>
    <row r="1367" spans="1:10" x14ac:dyDescent="0.25">
      <c r="A1367" s="102">
        <v>1366</v>
      </c>
      <c r="B1367" s="117" t="s">
        <v>5006</v>
      </c>
      <c r="C1367" s="104" t="s">
        <v>4939</v>
      </c>
      <c r="D1367" s="104" t="s">
        <v>5062</v>
      </c>
      <c r="E1367" s="106" t="s">
        <v>207</v>
      </c>
      <c r="F1367" s="107" t="s">
        <v>208</v>
      </c>
      <c r="G1367" s="106"/>
      <c r="H1367" s="106"/>
      <c r="I1367" s="102">
        <v>1</v>
      </c>
      <c r="J1367" s="109">
        <v>18</v>
      </c>
    </row>
    <row r="1368" spans="1:10" x14ac:dyDescent="0.25">
      <c r="A1368" s="102">
        <v>1367</v>
      </c>
      <c r="B1368" s="117" t="s">
        <v>5006</v>
      </c>
      <c r="C1368" s="104" t="s">
        <v>4939</v>
      </c>
      <c r="D1368" s="104" t="s">
        <v>5062</v>
      </c>
      <c r="E1368" s="106" t="s">
        <v>295</v>
      </c>
      <c r="F1368" s="107" t="s">
        <v>296</v>
      </c>
      <c r="G1368" s="106"/>
      <c r="H1368" s="106"/>
      <c r="I1368" s="102">
        <v>5</v>
      </c>
      <c r="J1368" s="109">
        <v>9.4499999999999993</v>
      </c>
    </row>
    <row r="1369" spans="1:10" x14ac:dyDescent="0.25">
      <c r="A1369" s="102">
        <v>1368</v>
      </c>
      <c r="B1369" s="117" t="s">
        <v>5006</v>
      </c>
      <c r="C1369" s="104" t="s">
        <v>4939</v>
      </c>
      <c r="D1369" s="104" t="s">
        <v>5063</v>
      </c>
      <c r="E1369" s="106" t="s">
        <v>5018</v>
      </c>
      <c r="F1369" s="107" t="s">
        <v>5019</v>
      </c>
      <c r="G1369" s="106"/>
      <c r="H1369" s="106"/>
      <c r="I1369" s="102">
        <v>1</v>
      </c>
      <c r="J1369" s="109">
        <v>17.8</v>
      </c>
    </row>
    <row r="1370" spans="1:10" x14ac:dyDescent="0.25">
      <c r="A1370" s="102">
        <v>1369</v>
      </c>
      <c r="B1370" s="117" t="s">
        <v>5006</v>
      </c>
      <c r="C1370" s="104" t="s">
        <v>4939</v>
      </c>
      <c r="D1370" s="104" t="s">
        <v>5063</v>
      </c>
      <c r="E1370" s="106" t="s">
        <v>567</v>
      </c>
      <c r="F1370" s="107" t="s">
        <v>568</v>
      </c>
      <c r="G1370" s="106"/>
      <c r="H1370" s="106"/>
      <c r="I1370" s="102">
        <v>1</v>
      </c>
      <c r="J1370" s="109">
        <v>11.76</v>
      </c>
    </row>
    <row r="1371" spans="1:10" x14ac:dyDescent="0.25">
      <c r="A1371" s="102">
        <v>1370</v>
      </c>
      <c r="B1371" s="117" t="s">
        <v>5006</v>
      </c>
      <c r="C1371" s="104" t="s">
        <v>4939</v>
      </c>
      <c r="D1371" s="104" t="s">
        <v>5063</v>
      </c>
      <c r="E1371" s="106" t="s">
        <v>995</v>
      </c>
      <c r="F1371" s="107" t="s">
        <v>996</v>
      </c>
      <c r="G1371" s="106"/>
      <c r="H1371" s="106"/>
      <c r="I1371" s="102">
        <v>3</v>
      </c>
      <c r="J1371" s="109">
        <v>30.599999999999998</v>
      </c>
    </row>
    <row r="1372" spans="1:10" x14ac:dyDescent="0.25">
      <c r="A1372" s="102">
        <v>1371</v>
      </c>
      <c r="B1372" s="117" t="s">
        <v>5006</v>
      </c>
      <c r="C1372" s="104" t="s">
        <v>4939</v>
      </c>
      <c r="D1372" s="104" t="s">
        <v>5063</v>
      </c>
      <c r="E1372" s="106" t="s">
        <v>207</v>
      </c>
      <c r="F1372" s="107" t="s">
        <v>208</v>
      </c>
      <c r="G1372" s="106"/>
      <c r="H1372" s="106"/>
      <c r="I1372" s="102">
        <v>1</v>
      </c>
      <c r="J1372" s="109">
        <v>18</v>
      </c>
    </row>
    <row r="1373" spans="1:10" x14ac:dyDescent="0.25">
      <c r="A1373" s="102">
        <v>1372</v>
      </c>
      <c r="B1373" s="117" t="s">
        <v>5006</v>
      </c>
      <c r="C1373" s="104" t="s">
        <v>4939</v>
      </c>
      <c r="D1373" s="104" t="s">
        <v>5063</v>
      </c>
      <c r="E1373" s="106" t="s">
        <v>1252</v>
      </c>
      <c r="F1373" s="107" t="s">
        <v>1253</v>
      </c>
      <c r="G1373" s="106"/>
      <c r="H1373" s="106"/>
      <c r="I1373" s="102">
        <v>1</v>
      </c>
      <c r="J1373" s="109">
        <v>7.9</v>
      </c>
    </row>
    <row r="1374" spans="1:10" x14ac:dyDescent="0.25">
      <c r="A1374" s="102">
        <v>1373</v>
      </c>
      <c r="B1374" s="117" t="s">
        <v>5006</v>
      </c>
      <c r="C1374" s="104" t="s">
        <v>4939</v>
      </c>
      <c r="D1374" s="104" t="s">
        <v>5063</v>
      </c>
      <c r="E1374" s="106" t="s">
        <v>1272</v>
      </c>
      <c r="F1374" s="107" t="s">
        <v>1273</v>
      </c>
      <c r="G1374" s="106"/>
      <c r="H1374" s="106"/>
      <c r="I1374" s="102">
        <v>1</v>
      </c>
      <c r="J1374" s="109">
        <v>12.75</v>
      </c>
    </row>
    <row r="1375" spans="1:10" x14ac:dyDescent="0.25">
      <c r="A1375" s="102">
        <v>1374</v>
      </c>
      <c r="B1375" s="117" t="s">
        <v>5006</v>
      </c>
      <c r="C1375" s="104" t="s">
        <v>4939</v>
      </c>
      <c r="D1375" s="104" t="s">
        <v>5063</v>
      </c>
      <c r="E1375" s="106" t="s">
        <v>2569</v>
      </c>
      <c r="F1375" s="107" t="s">
        <v>2570</v>
      </c>
      <c r="G1375" s="106"/>
      <c r="H1375" s="106"/>
      <c r="I1375" s="102">
        <v>2</v>
      </c>
      <c r="J1375" s="109">
        <v>11.879999999999999</v>
      </c>
    </row>
    <row r="1376" spans="1:10" x14ac:dyDescent="0.25">
      <c r="A1376" s="102">
        <v>1375</v>
      </c>
      <c r="B1376" s="117" t="s">
        <v>5006</v>
      </c>
      <c r="C1376" s="104" t="s">
        <v>4939</v>
      </c>
      <c r="D1376" s="104" t="s">
        <v>5063</v>
      </c>
      <c r="E1376" s="106" t="s">
        <v>2479</v>
      </c>
      <c r="F1376" s="107" t="s">
        <v>2480</v>
      </c>
      <c r="G1376" s="106"/>
      <c r="H1376" s="106"/>
      <c r="I1376" s="102">
        <v>1</v>
      </c>
      <c r="J1376" s="109">
        <v>5.9399999999999995</v>
      </c>
    </row>
    <row r="1377" spans="1:10" x14ac:dyDescent="0.25">
      <c r="A1377" s="102">
        <v>1376</v>
      </c>
      <c r="B1377" s="117" t="s">
        <v>5006</v>
      </c>
      <c r="C1377" s="104" t="s">
        <v>4939</v>
      </c>
      <c r="D1377" s="104" t="s">
        <v>5063</v>
      </c>
      <c r="E1377" s="106" t="s">
        <v>2501</v>
      </c>
      <c r="F1377" s="107" t="s">
        <v>2502</v>
      </c>
      <c r="G1377" s="106"/>
      <c r="H1377" s="106"/>
      <c r="I1377" s="102" t="s">
        <v>4943</v>
      </c>
      <c r="J1377" s="109">
        <v>13.74</v>
      </c>
    </row>
    <row r="1378" spans="1:10" x14ac:dyDescent="0.25">
      <c r="A1378" s="102">
        <v>1377</v>
      </c>
      <c r="B1378" s="117" t="s">
        <v>5006</v>
      </c>
      <c r="C1378" s="104" t="s">
        <v>4939</v>
      </c>
      <c r="D1378" s="104" t="s">
        <v>5063</v>
      </c>
      <c r="E1378" s="106" t="s">
        <v>2505</v>
      </c>
      <c r="F1378" s="107" t="s">
        <v>2506</v>
      </c>
      <c r="G1378" s="106"/>
      <c r="H1378" s="106"/>
      <c r="I1378" s="102">
        <v>1</v>
      </c>
      <c r="J1378" s="109">
        <v>5.9399999999999995</v>
      </c>
    </row>
    <row r="1379" spans="1:10" x14ac:dyDescent="0.25">
      <c r="A1379" s="102">
        <v>1378</v>
      </c>
      <c r="B1379" s="117" t="s">
        <v>5006</v>
      </c>
      <c r="C1379" s="104" t="s">
        <v>4939</v>
      </c>
      <c r="D1379" s="104" t="s">
        <v>5063</v>
      </c>
      <c r="E1379" s="106" t="s">
        <v>2555</v>
      </c>
      <c r="F1379" s="107" t="s">
        <v>2556</v>
      </c>
      <c r="G1379" s="106"/>
      <c r="H1379" s="106"/>
      <c r="I1379" s="102">
        <v>1</v>
      </c>
      <c r="J1379" s="109">
        <v>5.9399999999999995</v>
      </c>
    </row>
    <row r="1380" spans="1:10" x14ac:dyDescent="0.25">
      <c r="A1380" s="102">
        <v>1379</v>
      </c>
      <c r="B1380" s="117" t="s">
        <v>5006</v>
      </c>
      <c r="C1380" s="104" t="s">
        <v>4939</v>
      </c>
      <c r="D1380" s="104" t="s">
        <v>5063</v>
      </c>
      <c r="E1380" s="106" t="s">
        <v>2845</v>
      </c>
      <c r="F1380" s="107" t="s">
        <v>2846</v>
      </c>
      <c r="G1380" s="106"/>
      <c r="H1380" s="106"/>
      <c r="I1380" s="102">
        <v>1</v>
      </c>
      <c r="J1380" s="109">
        <v>29.96</v>
      </c>
    </row>
    <row r="1381" spans="1:10" x14ac:dyDescent="0.25">
      <c r="A1381" s="102">
        <v>1380</v>
      </c>
      <c r="B1381" s="117" t="s">
        <v>5006</v>
      </c>
      <c r="C1381" s="104" t="s">
        <v>4939</v>
      </c>
      <c r="D1381" s="104" t="s">
        <v>5063</v>
      </c>
      <c r="E1381" s="106" t="s">
        <v>337</v>
      </c>
      <c r="F1381" s="107" t="s">
        <v>338</v>
      </c>
      <c r="G1381" s="106"/>
      <c r="H1381" s="106"/>
      <c r="I1381" s="102">
        <v>1</v>
      </c>
      <c r="J1381" s="109">
        <v>21.36</v>
      </c>
    </row>
    <row r="1382" spans="1:10" x14ac:dyDescent="0.25">
      <c r="A1382" s="102">
        <v>1381</v>
      </c>
      <c r="B1382" s="117" t="s">
        <v>5006</v>
      </c>
      <c r="C1382" s="104" t="s">
        <v>4939</v>
      </c>
      <c r="D1382" s="104" t="s">
        <v>5063</v>
      </c>
      <c r="E1382" s="106" t="s">
        <v>3389</v>
      </c>
      <c r="F1382" s="107" t="s">
        <v>3390</v>
      </c>
      <c r="G1382" s="106"/>
      <c r="H1382" s="106"/>
      <c r="I1382" s="102">
        <v>1</v>
      </c>
      <c r="J1382" s="109">
        <v>17.88</v>
      </c>
    </row>
    <row r="1383" spans="1:10" x14ac:dyDescent="0.25">
      <c r="A1383" s="102">
        <v>1382</v>
      </c>
      <c r="B1383" s="117" t="s">
        <v>5006</v>
      </c>
      <c r="C1383" s="104" t="s">
        <v>4939</v>
      </c>
      <c r="D1383" s="104" t="s">
        <v>5063</v>
      </c>
      <c r="E1383" s="106" t="s">
        <v>3543</v>
      </c>
      <c r="F1383" s="107" t="s">
        <v>3544</v>
      </c>
      <c r="G1383" s="106"/>
      <c r="H1383" s="106"/>
      <c r="I1383" s="102">
        <v>20</v>
      </c>
      <c r="J1383" s="109">
        <v>29</v>
      </c>
    </row>
    <row r="1384" spans="1:10" x14ac:dyDescent="0.25">
      <c r="A1384" s="102">
        <v>1383</v>
      </c>
      <c r="B1384" s="117" t="s">
        <v>5006</v>
      </c>
      <c r="C1384" s="104" t="s">
        <v>4939</v>
      </c>
      <c r="D1384" s="104" t="s">
        <v>5063</v>
      </c>
      <c r="E1384" s="106" t="s">
        <v>87</v>
      </c>
      <c r="F1384" s="107" t="s">
        <v>88</v>
      </c>
      <c r="G1384" s="106"/>
      <c r="H1384" s="106"/>
      <c r="I1384" s="102" t="s">
        <v>5041</v>
      </c>
      <c r="J1384" s="109">
        <v>13.96</v>
      </c>
    </row>
    <row r="1385" spans="1:10" x14ac:dyDescent="0.25">
      <c r="A1385" s="102">
        <v>1384</v>
      </c>
      <c r="B1385" s="117" t="s">
        <v>5006</v>
      </c>
      <c r="C1385" s="104" t="s">
        <v>4939</v>
      </c>
      <c r="D1385" s="104" t="s">
        <v>5063</v>
      </c>
      <c r="E1385" s="106" t="s">
        <v>3927</v>
      </c>
      <c r="F1385" s="107" t="s">
        <v>3928</v>
      </c>
      <c r="G1385" s="106"/>
      <c r="H1385" s="106"/>
      <c r="I1385" s="102">
        <v>1</v>
      </c>
      <c r="J1385" s="109">
        <v>17.8</v>
      </c>
    </row>
    <row r="1386" spans="1:10" x14ac:dyDescent="0.25">
      <c r="A1386" s="102">
        <v>1385</v>
      </c>
      <c r="B1386" s="117" t="s">
        <v>5006</v>
      </c>
      <c r="C1386" s="104" t="s">
        <v>4939</v>
      </c>
      <c r="D1386" s="104" t="s">
        <v>5063</v>
      </c>
      <c r="E1386" s="106" t="s">
        <v>3939</v>
      </c>
      <c r="F1386" s="107" t="s">
        <v>3940</v>
      </c>
      <c r="G1386" s="106"/>
      <c r="H1386" s="106"/>
      <c r="I1386" s="102">
        <v>1</v>
      </c>
      <c r="J1386" s="109">
        <v>13.899999999999999</v>
      </c>
    </row>
    <row r="1387" spans="1:10" x14ac:dyDescent="0.25">
      <c r="A1387" s="102">
        <v>1386</v>
      </c>
      <c r="B1387" s="117" t="s">
        <v>5006</v>
      </c>
      <c r="C1387" s="104" t="s">
        <v>4939</v>
      </c>
      <c r="D1387" s="104" t="s">
        <v>5063</v>
      </c>
      <c r="E1387" s="106" t="s">
        <v>3691</v>
      </c>
      <c r="F1387" s="107" t="s">
        <v>3692</v>
      </c>
      <c r="G1387" s="106"/>
      <c r="H1387" s="106"/>
      <c r="I1387" s="102">
        <v>1</v>
      </c>
      <c r="J1387" s="109">
        <v>15.8</v>
      </c>
    </row>
    <row r="1388" spans="1:10" x14ac:dyDescent="0.25">
      <c r="A1388" s="102">
        <v>1387</v>
      </c>
      <c r="B1388" s="117" t="s">
        <v>5006</v>
      </c>
      <c r="C1388" s="104" t="s">
        <v>4939</v>
      </c>
      <c r="D1388" s="104" t="s">
        <v>5063</v>
      </c>
      <c r="E1388" s="106" t="s">
        <v>4345</v>
      </c>
      <c r="F1388" s="107" t="s">
        <v>4827</v>
      </c>
      <c r="G1388" s="106"/>
      <c r="H1388" s="106"/>
      <c r="I1388" s="102">
        <v>1</v>
      </c>
      <c r="J1388" s="109">
        <v>17.899999999999999</v>
      </c>
    </row>
    <row r="1389" spans="1:10" x14ac:dyDescent="0.25">
      <c r="A1389" s="102">
        <v>1388</v>
      </c>
      <c r="B1389" s="117" t="s">
        <v>5006</v>
      </c>
      <c r="C1389" s="104" t="s">
        <v>4939</v>
      </c>
      <c r="D1389" s="104" t="s">
        <v>5063</v>
      </c>
      <c r="E1389" s="106" t="s">
        <v>4211</v>
      </c>
      <c r="F1389" s="107" t="s">
        <v>4212</v>
      </c>
      <c r="G1389" s="106"/>
      <c r="H1389" s="106"/>
      <c r="I1389" s="102">
        <v>1</v>
      </c>
      <c r="J1389" s="109">
        <v>31.96</v>
      </c>
    </row>
    <row r="1390" spans="1:10" x14ac:dyDescent="0.25">
      <c r="A1390" s="102">
        <v>1389</v>
      </c>
      <c r="B1390" s="117" t="s">
        <v>5006</v>
      </c>
      <c r="C1390" s="104" t="s">
        <v>4939</v>
      </c>
      <c r="D1390" s="104" t="s">
        <v>5063</v>
      </c>
      <c r="E1390" s="106" t="s">
        <v>4259</v>
      </c>
      <c r="F1390" s="107" t="s">
        <v>4820</v>
      </c>
      <c r="G1390" s="106"/>
      <c r="H1390" s="106"/>
      <c r="I1390" s="102">
        <v>1</v>
      </c>
      <c r="J1390" s="109">
        <v>20.849999999999998</v>
      </c>
    </row>
    <row r="1391" spans="1:10" x14ac:dyDescent="0.25">
      <c r="A1391" s="102">
        <v>1390</v>
      </c>
      <c r="B1391" s="117" t="s">
        <v>5006</v>
      </c>
      <c r="C1391" s="104" t="s">
        <v>4939</v>
      </c>
      <c r="D1391" s="104" t="s">
        <v>5064</v>
      </c>
      <c r="E1391" s="106" t="s">
        <v>625</v>
      </c>
      <c r="F1391" s="107" t="s">
        <v>626</v>
      </c>
      <c r="G1391" s="106"/>
      <c r="H1391" s="106"/>
      <c r="I1391" s="102" t="s">
        <v>5041</v>
      </c>
      <c r="J1391" s="109">
        <v>8.7799999999999994</v>
      </c>
    </row>
    <row r="1392" spans="1:10" x14ac:dyDescent="0.25">
      <c r="A1392" s="102">
        <v>1391</v>
      </c>
      <c r="B1392" s="117" t="s">
        <v>5006</v>
      </c>
      <c r="C1392" s="104" t="s">
        <v>4939</v>
      </c>
      <c r="D1392" s="104" t="s">
        <v>5064</v>
      </c>
      <c r="E1392" s="106" t="s">
        <v>621</v>
      </c>
      <c r="F1392" s="107" t="s">
        <v>622</v>
      </c>
      <c r="G1392" s="106"/>
      <c r="H1392" s="106"/>
      <c r="I1392" s="102" t="s">
        <v>5065</v>
      </c>
      <c r="J1392" s="109">
        <v>4.78</v>
      </c>
    </row>
    <row r="1393" spans="1:10" x14ac:dyDescent="0.25">
      <c r="A1393" s="102">
        <v>1392</v>
      </c>
      <c r="B1393" s="117" t="s">
        <v>5006</v>
      </c>
      <c r="C1393" s="104" t="s">
        <v>4939</v>
      </c>
      <c r="D1393" s="104" t="s">
        <v>5064</v>
      </c>
      <c r="E1393" s="106" t="s">
        <v>157</v>
      </c>
      <c r="F1393" s="107" t="s">
        <v>158</v>
      </c>
      <c r="G1393" s="106"/>
      <c r="H1393" s="106"/>
      <c r="I1393" s="102">
        <v>10</v>
      </c>
      <c r="J1393" s="109">
        <v>18.899999999999999</v>
      </c>
    </row>
    <row r="1394" spans="1:10" x14ac:dyDescent="0.25">
      <c r="A1394" s="102">
        <v>1393</v>
      </c>
      <c r="B1394" s="117" t="s">
        <v>5006</v>
      </c>
      <c r="C1394" s="104" t="s">
        <v>4939</v>
      </c>
      <c r="D1394" s="104" t="s">
        <v>5064</v>
      </c>
      <c r="E1394" s="106" t="s">
        <v>987</v>
      </c>
      <c r="F1394" s="107" t="s">
        <v>988</v>
      </c>
      <c r="G1394" s="106"/>
      <c r="H1394" s="106"/>
      <c r="I1394" s="102">
        <v>3</v>
      </c>
      <c r="J1394" s="109">
        <v>14.97</v>
      </c>
    </row>
    <row r="1395" spans="1:10" x14ac:dyDescent="0.25">
      <c r="A1395" s="102">
        <v>1394</v>
      </c>
      <c r="B1395" s="117" t="s">
        <v>5006</v>
      </c>
      <c r="C1395" s="104" t="s">
        <v>4939</v>
      </c>
      <c r="D1395" s="104" t="s">
        <v>5064</v>
      </c>
      <c r="E1395" s="106" t="s">
        <v>995</v>
      </c>
      <c r="F1395" s="107" t="s">
        <v>996</v>
      </c>
      <c r="G1395" s="106"/>
      <c r="H1395" s="106"/>
      <c r="I1395" s="102">
        <v>10</v>
      </c>
      <c r="J1395" s="109">
        <v>102</v>
      </c>
    </row>
    <row r="1396" spans="1:10" x14ac:dyDescent="0.25">
      <c r="A1396" s="102">
        <v>1395</v>
      </c>
      <c r="B1396" s="117" t="s">
        <v>5006</v>
      </c>
      <c r="C1396" s="104" t="s">
        <v>4939</v>
      </c>
      <c r="D1396" s="104" t="s">
        <v>5064</v>
      </c>
      <c r="E1396" s="106" t="s">
        <v>989</v>
      </c>
      <c r="F1396" s="107" t="s">
        <v>990</v>
      </c>
      <c r="G1396" s="106"/>
      <c r="H1396" s="106"/>
      <c r="I1396" s="102">
        <v>1</v>
      </c>
      <c r="J1396" s="109">
        <v>2.75</v>
      </c>
    </row>
    <row r="1397" spans="1:10" x14ac:dyDescent="0.25">
      <c r="A1397" s="102">
        <v>1396</v>
      </c>
      <c r="B1397" s="117" t="s">
        <v>5006</v>
      </c>
      <c r="C1397" s="104" t="s">
        <v>4939</v>
      </c>
      <c r="D1397" s="104" t="s">
        <v>5064</v>
      </c>
      <c r="E1397" s="106" t="s">
        <v>1007</v>
      </c>
      <c r="F1397" s="107" t="s">
        <v>1008</v>
      </c>
      <c r="G1397" s="106"/>
      <c r="H1397" s="106"/>
      <c r="I1397" s="102">
        <v>2</v>
      </c>
      <c r="J1397" s="109">
        <v>11.98</v>
      </c>
    </row>
    <row r="1398" spans="1:10" x14ac:dyDescent="0.25">
      <c r="A1398" s="102">
        <v>1397</v>
      </c>
      <c r="B1398" s="117" t="s">
        <v>5006</v>
      </c>
      <c r="C1398" s="104" t="s">
        <v>4939</v>
      </c>
      <c r="D1398" s="104" t="s">
        <v>5064</v>
      </c>
      <c r="E1398" s="106" t="s">
        <v>207</v>
      </c>
      <c r="F1398" s="107" t="s">
        <v>208</v>
      </c>
      <c r="G1398" s="106"/>
      <c r="H1398" s="106"/>
      <c r="I1398" s="102">
        <v>1</v>
      </c>
      <c r="J1398" s="109">
        <v>18</v>
      </c>
    </row>
    <row r="1399" spans="1:10" x14ac:dyDescent="0.25">
      <c r="A1399" s="102">
        <v>1398</v>
      </c>
      <c r="B1399" s="117" t="s">
        <v>5006</v>
      </c>
      <c r="C1399" s="104" t="s">
        <v>4939</v>
      </c>
      <c r="D1399" s="104" t="s">
        <v>5064</v>
      </c>
      <c r="E1399" s="106" t="s">
        <v>1272</v>
      </c>
      <c r="F1399" s="107" t="s">
        <v>1273</v>
      </c>
      <c r="G1399" s="106"/>
      <c r="H1399" s="106"/>
      <c r="I1399" s="102">
        <v>1</v>
      </c>
      <c r="J1399" s="109">
        <v>12.75</v>
      </c>
    </row>
    <row r="1400" spans="1:10" x14ac:dyDescent="0.25">
      <c r="A1400" s="102">
        <v>1399</v>
      </c>
      <c r="B1400" s="117" t="s">
        <v>5006</v>
      </c>
      <c r="C1400" s="104" t="s">
        <v>4939</v>
      </c>
      <c r="D1400" s="104" t="s">
        <v>5064</v>
      </c>
      <c r="E1400" s="106" t="s">
        <v>2413</v>
      </c>
      <c r="F1400" s="107" t="s">
        <v>5066</v>
      </c>
      <c r="G1400" s="106"/>
      <c r="H1400" s="106"/>
      <c r="I1400" s="102">
        <v>1</v>
      </c>
      <c r="J1400" s="109">
        <v>10.68</v>
      </c>
    </row>
    <row r="1401" spans="1:10" x14ac:dyDescent="0.25">
      <c r="A1401" s="102">
        <v>1400</v>
      </c>
      <c r="B1401" s="117" t="s">
        <v>5006</v>
      </c>
      <c r="C1401" s="104" t="s">
        <v>4939</v>
      </c>
      <c r="D1401" s="104" t="s">
        <v>5064</v>
      </c>
      <c r="E1401" s="106" t="s">
        <v>2503</v>
      </c>
      <c r="F1401" s="107" t="s">
        <v>2504</v>
      </c>
      <c r="G1401" s="106"/>
      <c r="H1401" s="106"/>
      <c r="I1401" s="102">
        <v>1</v>
      </c>
      <c r="J1401" s="109">
        <v>5.9399999999999995</v>
      </c>
    </row>
    <row r="1402" spans="1:10" x14ac:dyDescent="0.25">
      <c r="A1402" s="102">
        <v>1401</v>
      </c>
      <c r="B1402" s="117" t="s">
        <v>5006</v>
      </c>
      <c r="C1402" s="104" t="s">
        <v>4939</v>
      </c>
      <c r="D1402" s="104" t="s">
        <v>5064</v>
      </c>
      <c r="E1402" s="106" t="s">
        <v>2569</v>
      </c>
      <c r="F1402" s="107" t="s">
        <v>2570</v>
      </c>
      <c r="G1402" s="106"/>
      <c r="H1402" s="106"/>
      <c r="I1402" s="102">
        <v>1</v>
      </c>
      <c r="J1402" s="109">
        <v>5.9399999999999995</v>
      </c>
    </row>
    <row r="1403" spans="1:10" x14ac:dyDescent="0.25">
      <c r="A1403" s="102">
        <v>1402</v>
      </c>
      <c r="B1403" s="117" t="s">
        <v>5006</v>
      </c>
      <c r="C1403" s="104" t="s">
        <v>4939</v>
      </c>
      <c r="D1403" s="104" t="s">
        <v>5064</v>
      </c>
      <c r="E1403" s="106" t="s">
        <v>2541</v>
      </c>
      <c r="F1403" s="107" t="s">
        <v>2542</v>
      </c>
      <c r="G1403" s="106"/>
      <c r="H1403" s="106"/>
      <c r="I1403" s="102">
        <v>1</v>
      </c>
      <c r="J1403" s="109">
        <v>5.9399999999999995</v>
      </c>
    </row>
    <row r="1404" spans="1:10" x14ac:dyDescent="0.25">
      <c r="A1404" s="102">
        <v>1403</v>
      </c>
      <c r="B1404" s="117" t="s">
        <v>5006</v>
      </c>
      <c r="C1404" s="104" t="s">
        <v>4939</v>
      </c>
      <c r="D1404" s="104" t="s">
        <v>5064</v>
      </c>
      <c r="E1404" s="106" t="s">
        <v>2551</v>
      </c>
      <c r="F1404" s="107" t="s">
        <v>2552</v>
      </c>
      <c r="G1404" s="106"/>
      <c r="H1404" s="106"/>
      <c r="I1404" s="102">
        <v>1</v>
      </c>
      <c r="J1404" s="109">
        <v>5.9399999999999995</v>
      </c>
    </row>
    <row r="1405" spans="1:10" x14ac:dyDescent="0.25">
      <c r="A1405" s="102">
        <v>1404</v>
      </c>
      <c r="B1405" s="117" t="s">
        <v>5006</v>
      </c>
      <c r="C1405" s="104" t="s">
        <v>4939</v>
      </c>
      <c r="D1405" s="104" t="s">
        <v>5064</v>
      </c>
      <c r="E1405" s="106" t="s">
        <v>2555</v>
      </c>
      <c r="F1405" s="107" t="s">
        <v>2556</v>
      </c>
      <c r="G1405" s="106"/>
      <c r="H1405" s="106"/>
      <c r="I1405" s="102">
        <v>1</v>
      </c>
      <c r="J1405" s="109">
        <v>5.9399999999999995</v>
      </c>
    </row>
    <row r="1406" spans="1:10" x14ac:dyDescent="0.25">
      <c r="A1406" s="102">
        <v>1405</v>
      </c>
      <c r="B1406" s="117" t="s">
        <v>5006</v>
      </c>
      <c r="C1406" s="104" t="s">
        <v>4939</v>
      </c>
      <c r="D1406" s="104" t="s">
        <v>5064</v>
      </c>
      <c r="E1406" s="106" t="s">
        <v>267</v>
      </c>
      <c r="F1406" s="107" t="s">
        <v>268</v>
      </c>
      <c r="G1406" s="106"/>
      <c r="H1406" s="106"/>
      <c r="I1406" s="102">
        <v>1</v>
      </c>
      <c r="J1406" s="109">
        <v>2.94</v>
      </c>
    </row>
    <row r="1407" spans="1:10" x14ac:dyDescent="0.25">
      <c r="A1407" s="102">
        <v>1406</v>
      </c>
      <c r="B1407" s="117" t="s">
        <v>5006</v>
      </c>
      <c r="C1407" s="104" t="s">
        <v>4939</v>
      </c>
      <c r="D1407" s="104" t="s">
        <v>5064</v>
      </c>
      <c r="E1407" s="106" t="s">
        <v>275</v>
      </c>
      <c r="F1407" s="107" t="s">
        <v>276</v>
      </c>
      <c r="G1407" s="106"/>
      <c r="H1407" s="106"/>
      <c r="I1407" s="102" t="s">
        <v>5067</v>
      </c>
      <c r="J1407" s="109">
        <v>3.5999999999999996</v>
      </c>
    </row>
    <row r="1408" spans="1:10" x14ac:dyDescent="0.25">
      <c r="A1408" s="102">
        <v>1407</v>
      </c>
      <c r="B1408" s="117" t="s">
        <v>5006</v>
      </c>
      <c r="C1408" s="104" t="s">
        <v>4939</v>
      </c>
      <c r="D1408" s="104" t="s">
        <v>5064</v>
      </c>
      <c r="E1408" s="106" t="s">
        <v>287</v>
      </c>
      <c r="F1408" s="107" t="s">
        <v>288</v>
      </c>
      <c r="G1408" s="106"/>
      <c r="H1408" s="106"/>
      <c r="I1408" s="102" t="s">
        <v>4957</v>
      </c>
      <c r="J1408" s="109">
        <v>22.740000000000002</v>
      </c>
    </row>
    <row r="1409" spans="1:10" x14ac:dyDescent="0.25">
      <c r="A1409" s="102">
        <v>1408</v>
      </c>
      <c r="B1409" s="117" t="s">
        <v>5006</v>
      </c>
      <c r="C1409" s="104" t="s">
        <v>4939</v>
      </c>
      <c r="D1409" s="104" t="s">
        <v>5064</v>
      </c>
      <c r="E1409" s="106" t="s">
        <v>3035</v>
      </c>
      <c r="F1409" s="107" t="s">
        <v>3036</v>
      </c>
      <c r="G1409" s="106"/>
      <c r="H1409" s="106"/>
      <c r="I1409" s="102">
        <v>1</v>
      </c>
      <c r="J1409" s="109">
        <v>37.9</v>
      </c>
    </row>
    <row r="1410" spans="1:10" x14ac:dyDescent="0.25">
      <c r="A1410" s="102">
        <v>1409</v>
      </c>
      <c r="B1410" s="117" t="s">
        <v>5006</v>
      </c>
      <c r="C1410" s="104" t="s">
        <v>4939</v>
      </c>
      <c r="D1410" s="104" t="s">
        <v>5064</v>
      </c>
      <c r="E1410" s="106" t="s">
        <v>2845</v>
      </c>
      <c r="F1410" s="107" t="s">
        <v>2846</v>
      </c>
      <c r="G1410" s="106"/>
      <c r="H1410" s="106"/>
      <c r="I1410" s="102">
        <v>2</v>
      </c>
      <c r="J1410" s="109">
        <v>59.92</v>
      </c>
    </row>
    <row r="1411" spans="1:10" x14ac:dyDescent="0.25">
      <c r="A1411" s="102">
        <v>1410</v>
      </c>
      <c r="B1411" s="117" t="s">
        <v>5006</v>
      </c>
      <c r="C1411" s="104" t="s">
        <v>4939</v>
      </c>
      <c r="D1411" s="104" t="s">
        <v>5064</v>
      </c>
      <c r="E1411" s="106" t="s">
        <v>3979</v>
      </c>
      <c r="F1411" s="107" t="s">
        <v>3980</v>
      </c>
      <c r="G1411" s="106"/>
      <c r="H1411" s="106"/>
      <c r="I1411" s="102">
        <v>1</v>
      </c>
      <c r="J1411" s="109">
        <v>5.88</v>
      </c>
    </row>
    <row r="1412" spans="1:10" x14ac:dyDescent="0.25">
      <c r="A1412" s="102">
        <v>1411</v>
      </c>
      <c r="B1412" s="117" t="s">
        <v>5006</v>
      </c>
      <c r="C1412" s="104" t="s">
        <v>4939</v>
      </c>
      <c r="D1412" s="104" t="s">
        <v>5064</v>
      </c>
      <c r="E1412" s="106" t="s">
        <v>3551</v>
      </c>
      <c r="F1412" s="107" t="s">
        <v>3552</v>
      </c>
      <c r="G1412" s="106"/>
      <c r="H1412" s="106"/>
      <c r="I1412" s="102">
        <v>1</v>
      </c>
      <c r="J1412" s="109">
        <v>8.6</v>
      </c>
    </row>
    <row r="1413" spans="1:10" x14ac:dyDescent="0.25">
      <c r="A1413" s="102">
        <v>1412</v>
      </c>
      <c r="B1413" s="117" t="s">
        <v>5006</v>
      </c>
      <c r="C1413" s="104" t="s">
        <v>4939</v>
      </c>
      <c r="D1413" s="104" t="s">
        <v>5064</v>
      </c>
      <c r="E1413" s="106" t="s">
        <v>3573</v>
      </c>
      <c r="F1413" s="107" t="s">
        <v>3574</v>
      </c>
      <c r="G1413" s="106"/>
      <c r="H1413" s="106"/>
      <c r="I1413" s="102">
        <v>1</v>
      </c>
      <c r="J1413" s="109">
        <v>13</v>
      </c>
    </row>
    <row r="1414" spans="1:10" x14ac:dyDescent="0.25">
      <c r="A1414" s="102">
        <v>1413</v>
      </c>
      <c r="B1414" s="117" t="s">
        <v>5006</v>
      </c>
      <c r="C1414" s="104" t="s">
        <v>4939</v>
      </c>
      <c r="D1414" s="104" t="s">
        <v>5064</v>
      </c>
      <c r="E1414" s="106" t="s">
        <v>3731</v>
      </c>
      <c r="F1414" s="107" t="s">
        <v>3732</v>
      </c>
      <c r="G1414" s="106"/>
      <c r="H1414" s="106"/>
      <c r="I1414" s="102">
        <v>1</v>
      </c>
      <c r="J1414" s="109">
        <v>11.34</v>
      </c>
    </row>
    <row r="1415" spans="1:10" x14ac:dyDescent="0.25">
      <c r="A1415" s="102">
        <v>1414</v>
      </c>
      <c r="B1415" s="117" t="s">
        <v>5006</v>
      </c>
      <c r="C1415" s="104" t="s">
        <v>4939</v>
      </c>
      <c r="D1415" s="104" t="s">
        <v>5064</v>
      </c>
      <c r="E1415" s="106" t="s">
        <v>4579</v>
      </c>
      <c r="F1415" s="107" t="s">
        <v>4580</v>
      </c>
      <c r="G1415" s="106"/>
      <c r="H1415" s="106"/>
      <c r="I1415" s="102">
        <v>1</v>
      </c>
      <c r="J1415" s="109">
        <v>34.32</v>
      </c>
    </row>
    <row r="1416" spans="1:10" x14ac:dyDescent="0.25">
      <c r="A1416" s="102">
        <v>1415</v>
      </c>
      <c r="B1416" s="117" t="s">
        <v>5006</v>
      </c>
      <c r="C1416" s="104" t="s">
        <v>4939</v>
      </c>
      <c r="D1416" s="104" t="s">
        <v>5064</v>
      </c>
      <c r="E1416" s="106" t="s">
        <v>4247</v>
      </c>
      <c r="F1416" s="107" t="s">
        <v>4248</v>
      </c>
      <c r="G1416" s="106"/>
      <c r="H1416" s="106"/>
      <c r="I1416" s="102">
        <v>1</v>
      </c>
      <c r="J1416" s="109">
        <v>21.52</v>
      </c>
    </row>
    <row r="1417" spans="1:10" x14ac:dyDescent="0.25">
      <c r="A1417" s="102">
        <v>1416</v>
      </c>
      <c r="B1417" s="117" t="s">
        <v>5006</v>
      </c>
      <c r="C1417" s="104" t="s">
        <v>4939</v>
      </c>
      <c r="D1417" s="104" t="s">
        <v>5068</v>
      </c>
      <c r="E1417" s="106" t="s">
        <v>571</v>
      </c>
      <c r="F1417" s="107" t="s">
        <v>572</v>
      </c>
      <c r="G1417" s="106"/>
      <c r="H1417" s="106"/>
      <c r="I1417" s="102">
        <v>1</v>
      </c>
      <c r="J1417" s="109">
        <v>9.4499999999999993</v>
      </c>
    </row>
    <row r="1418" spans="1:10" x14ac:dyDescent="0.25">
      <c r="A1418" s="102">
        <v>1417</v>
      </c>
      <c r="B1418" s="117" t="s">
        <v>5006</v>
      </c>
      <c r="C1418" s="104" t="s">
        <v>4939</v>
      </c>
      <c r="D1418" s="104" t="s">
        <v>5068</v>
      </c>
      <c r="E1418" s="106" t="s">
        <v>987</v>
      </c>
      <c r="F1418" s="107" t="s">
        <v>988</v>
      </c>
      <c r="G1418" s="106"/>
      <c r="H1418" s="106"/>
      <c r="I1418" s="102">
        <v>2</v>
      </c>
      <c r="J1418" s="109">
        <v>9.98</v>
      </c>
    </row>
    <row r="1419" spans="1:10" x14ac:dyDescent="0.25">
      <c r="A1419" s="102">
        <v>1418</v>
      </c>
      <c r="B1419" s="117" t="s">
        <v>5006</v>
      </c>
      <c r="C1419" s="104" t="s">
        <v>4939</v>
      </c>
      <c r="D1419" s="104" t="s">
        <v>5068</v>
      </c>
      <c r="E1419" s="106" t="s">
        <v>995</v>
      </c>
      <c r="F1419" s="107" t="s">
        <v>996</v>
      </c>
      <c r="G1419" s="106"/>
      <c r="H1419" s="106"/>
      <c r="I1419" s="102">
        <v>3</v>
      </c>
      <c r="J1419" s="109">
        <v>30.599999999999998</v>
      </c>
    </row>
    <row r="1420" spans="1:10" x14ac:dyDescent="0.25">
      <c r="A1420" s="102">
        <v>1419</v>
      </c>
      <c r="B1420" s="117" t="s">
        <v>5006</v>
      </c>
      <c r="C1420" s="104" t="s">
        <v>4939</v>
      </c>
      <c r="D1420" s="104" t="s">
        <v>5068</v>
      </c>
      <c r="E1420" s="106" t="s">
        <v>1472</v>
      </c>
      <c r="F1420" s="107" t="s">
        <v>1473</v>
      </c>
      <c r="G1420" s="106"/>
      <c r="H1420" s="106"/>
      <c r="I1420" s="102">
        <v>1</v>
      </c>
      <c r="J1420" s="109">
        <v>20.28</v>
      </c>
    </row>
    <row r="1421" spans="1:10" x14ac:dyDescent="0.25">
      <c r="A1421" s="102">
        <v>1420</v>
      </c>
      <c r="B1421" s="117" t="s">
        <v>5006</v>
      </c>
      <c r="C1421" s="104" t="s">
        <v>4939</v>
      </c>
      <c r="D1421" s="104" t="s">
        <v>5068</v>
      </c>
      <c r="E1421" s="106" t="s">
        <v>2569</v>
      </c>
      <c r="F1421" s="107" t="s">
        <v>2570</v>
      </c>
      <c r="G1421" s="106"/>
      <c r="H1421" s="106"/>
      <c r="I1421" s="102">
        <v>1</v>
      </c>
      <c r="J1421" s="109">
        <v>5.9399999999999995</v>
      </c>
    </row>
    <row r="1422" spans="1:10" x14ac:dyDescent="0.25">
      <c r="A1422" s="102">
        <v>1421</v>
      </c>
      <c r="B1422" s="117" t="s">
        <v>5006</v>
      </c>
      <c r="C1422" s="104" t="s">
        <v>4939</v>
      </c>
      <c r="D1422" s="104" t="s">
        <v>5068</v>
      </c>
      <c r="E1422" s="106" t="s">
        <v>3385</v>
      </c>
      <c r="F1422" s="107" t="s">
        <v>3386</v>
      </c>
      <c r="G1422" s="106"/>
      <c r="H1422" s="106"/>
      <c r="I1422" s="102">
        <v>2</v>
      </c>
      <c r="J1422" s="109">
        <v>57.98</v>
      </c>
    </row>
    <row r="1423" spans="1:10" x14ac:dyDescent="0.25">
      <c r="A1423" s="102">
        <v>1422</v>
      </c>
      <c r="B1423" s="117" t="s">
        <v>5006</v>
      </c>
      <c r="C1423" s="104" t="s">
        <v>4939</v>
      </c>
      <c r="D1423" s="104" t="s">
        <v>5068</v>
      </c>
      <c r="E1423" s="106" t="s">
        <v>3543</v>
      </c>
      <c r="F1423" s="107" t="s">
        <v>3544</v>
      </c>
      <c r="G1423" s="106"/>
      <c r="H1423" s="106"/>
      <c r="I1423" s="102">
        <v>24</v>
      </c>
      <c r="J1423" s="109">
        <v>34.799999999999997</v>
      </c>
    </row>
    <row r="1424" spans="1:10" x14ac:dyDescent="0.25">
      <c r="A1424" s="102">
        <v>1423</v>
      </c>
      <c r="B1424" s="117" t="s">
        <v>5006</v>
      </c>
      <c r="C1424" s="104" t="s">
        <v>4939</v>
      </c>
      <c r="D1424" s="104" t="s">
        <v>5068</v>
      </c>
      <c r="E1424" s="106" t="s">
        <v>4043</v>
      </c>
      <c r="F1424" s="107" t="s">
        <v>4044</v>
      </c>
      <c r="G1424" s="106"/>
      <c r="H1424" s="106"/>
      <c r="I1424" s="102">
        <v>1</v>
      </c>
      <c r="J1424" s="109">
        <v>35.94</v>
      </c>
    </row>
    <row r="1425" spans="1:10" x14ac:dyDescent="0.25">
      <c r="A1425" s="102">
        <v>1424</v>
      </c>
      <c r="B1425" s="117" t="s">
        <v>5006</v>
      </c>
      <c r="C1425" s="104" t="s">
        <v>4939</v>
      </c>
      <c r="D1425" s="104" t="s">
        <v>5068</v>
      </c>
      <c r="E1425" s="106" t="s">
        <v>3703</v>
      </c>
      <c r="F1425" s="107" t="s">
        <v>3704</v>
      </c>
      <c r="G1425" s="106"/>
      <c r="H1425" s="106"/>
      <c r="I1425" s="102">
        <v>1</v>
      </c>
      <c r="J1425" s="109">
        <v>15</v>
      </c>
    </row>
    <row r="1426" spans="1:10" x14ac:dyDescent="0.25">
      <c r="A1426" s="102">
        <v>1425</v>
      </c>
      <c r="B1426" s="117" t="s">
        <v>5006</v>
      </c>
      <c r="C1426" s="104" t="s">
        <v>4939</v>
      </c>
      <c r="D1426" s="104" t="s">
        <v>5068</v>
      </c>
      <c r="E1426" s="106" t="s">
        <v>4503</v>
      </c>
      <c r="F1426" s="107" t="s">
        <v>4504</v>
      </c>
      <c r="G1426" s="106"/>
      <c r="H1426" s="106"/>
      <c r="I1426" s="102">
        <v>1</v>
      </c>
      <c r="J1426" s="109">
        <v>19.8</v>
      </c>
    </row>
    <row r="1427" spans="1:10" x14ac:dyDescent="0.25">
      <c r="A1427" s="102">
        <v>1426</v>
      </c>
      <c r="B1427" s="117" t="s">
        <v>5006</v>
      </c>
      <c r="C1427" s="104" t="s">
        <v>4939</v>
      </c>
      <c r="D1427" s="104" t="s">
        <v>5069</v>
      </c>
      <c r="E1427" s="106" t="s">
        <v>987</v>
      </c>
      <c r="F1427" s="107" t="s">
        <v>988</v>
      </c>
      <c r="G1427" s="106"/>
      <c r="H1427" s="106"/>
      <c r="I1427" s="102">
        <v>6</v>
      </c>
      <c r="J1427" s="109">
        <v>29.94</v>
      </c>
    </row>
    <row r="1428" spans="1:10" x14ac:dyDescent="0.25">
      <c r="A1428" s="102">
        <v>1427</v>
      </c>
      <c r="B1428" s="117" t="s">
        <v>5006</v>
      </c>
      <c r="C1428" s="104" t="s">
        <v>4939</v>
      </c>
      <c r="D1428" s="104" t="s">
        <v>5069</v>
      </c>
      <c r="E1428" s="106" t="s">
        <v>995</v>
      </c>
      <c r="F1428" s="107" t="s">
        <v>996</v>
      </c>
      <c r="G1428" s="106"/>
      <c r="H1428" s="106"/>
      <c r="I1428" s="102">
        <v>10</v>
      </c>
      <c r="J1428" s="109">
        <v>102</v>
      </c>
    </row>
    <row r="1429" spans="1:10" x14ac:dyDescent="0.25">
      <c r="A1429" s="102">
        <v>1428</v>
      </c>
      <c r="B1429" s="117" t="s">
        <v>5006</v>
      </c>
      <c r="C1429" s="104" t="s">
        <v>4939</v>
      </c>
      <c r="D1429" s="104" t="s">
        <v>5069</v>
      </c>
      <c r="E1429" s="106" t="s">
        <v>2569</v>
      </c>
      <c r="F1429" s="107" t="s">
        <v>2570</v>
      </c>
      <c r="G1429" s="106"/>
      <c r="H1429" s="106"/>
      <c r="I1429" s="102">
        <v>1</v>
      </c>
      <c r="J1429" s="109">
        <v>5.9399999999999995</v>
      </c>
    </row>
    <row r="1430" spans="1:10" x14ac:dyDescent="0.25">
      <c r="A1430" s="102">
        <v>1429</v>
      </c>
      <c r="B1430" s="117" t="s">
        <v>5006</v>
      </c>
      <c r="C1430" s="104" t="s">
        <v>4939</v>
      </c>
      <c r="D1430" s="104" t="s">
        <v>5069</v>
      </c>
      <c r="E1430" s="106" t="s">
        <v>2559</v>
      </c>
      <c r="F1430" s="107" t="s">
        <v>2560</v>
      </c>
      <c r="G1430" s="106"/>
      <c r="H1430" s="106"/>
      <c r="I1430" s="102">
        <v>1</v>
      </c>
      <c r="J1430" s="109">
        <v>5.9399999999999995</v>
      </c>
    </row>
    <row r="1431" spans="1:10" x14ac:dyDescent="0.25">
      <c r="A1431" s="102">
        <v>1430</v>
      </c>
      <c r="B1431" s="117" t="s">
        <v>5006</v>
      </c>
      <c r="C1431" s="104" t="s">
        <v>4939</v>
      </c>
      <c r="D1431" s="104" t="s">
        <v>5069</v>
      </c>
      <c r="E1431" s="106" t="s">
        <v>2487</v>
      </c>
      <c r="F1431" s="107" t="s">
        <v>2488</v>
      </c>
      <c r="G1431" s="106"/>
      <c r="H1431" s="106"/>
      <c r="I1431" s="102">
        <v>1</v>
      </c>
      <c r="J1431" s="109">
        <v>5.9399999999999995</v>
      </c>
    </row>
    <row r="1432" spans="1:10" x14ac:dyDescent="0.25">
      <c r="A1432" s="102">
        <v>1431</v>
      </c>
      <c r="B1432" s="117" t="s">
        <v>5006</v>
      </c>
      <c r="C1432" s="104" t="s">
        <v>4939</v>
      </c>
      <c r="D1432" s="104" t="s">
        <v>5069</v>
      </c>
      <c r="E1432" s="106" t="s">
        <v>2489</v>
      </c>
      <c r="F1432" s="107" t="s">
        <v>2490</v>
      </c>
      <c r="G1432" s="106"/>
      <c r="H1432" s="106"/>
      <c r="I1432" s="102">
        <v>1</v>
      </c>
      <c r="J1432" s="109">
        <v>5.9399999999999995</v>
      </c>
    </row>
    <row r="1433" spans="1:10" x14ac:dyDescent="0.25">
      <c r="A1433" s="102">
        <v>1432</v>
      </c>
      <c r="B1433" s="117" t="s">
        <v>5006</v>
      </c>
      <c r="C1433" s="104" t="s">
        <v>4939</v>
      </c>
      <c r="D1433" s="104" t="s">
        <v>5069</v>
      </c>
      <c r="E1433" s="106" t="s">
        <v>2561</v>
      </c>
      <c r="F1433" s="107" t="s">
        <v>2562</v>
      </c>
      <c r="G1433" s="106"/>
      <c r="H1433" s="106"/>
      <c r="I1433" s="102">
        <v>1</v>
      </c>
      <c r="J1433" s="109">
        <v>5.9399999999999995</v>
      </c>
    </row>
    <row r="1434" spans="1:10" x14ac:dyDescent="0.25">
      <c r="A1434" s="102">
        <v>1433</v>
      </c>
      <c r="B1434" s="117" t="s">
        <v>5006</v>
      </c>
      <c r="C1434" s="104" t="s">
        <v>4939</v>
      </c>
      <c r="D1434" s="104" t="s">
        <v>5069</v>
      </c>
      <c r="E1434" s="106" t="s">
        <v>3543</v>
      </c>
      <c r="F1434" s="107" t="s">
        <v>3544</v>
      </c>
      <c r="G1434" s="106"/>
      <c r="H1434" s="106"/>
      <c r="I1434" s="102">
        <v>24</v>
      </c>
      <c r="J1434" s="109">
        <v>34.799999999999997</v>
      </c>
    </row>
    <row r="1435" spans="1:10" x14ac:dyDescent="0.25">
      <c r="A1435" s="102">
        <v>1434</v>
      </c>
      <c r="B1435" s="117" t="s">
        <v>5006</v>
      </c>
      <c r="C1435" s="104" t="s">
        <v>4939</v>
      </c>
      <c r="D1435" s="104" t="s">
        <v>5069</v>
      </c>
      <c r="E1435" s="106" t="s">
        <v>4818</v>
      </c>
      <c r="F1435" s="107" t="s">
        <v>4819</v>
      </c>
      <c r="G1435" s="106"/>
      <c r="H1435" s="106"/>
      <c r="I1435" s="102" t="s">
        <v>5070</v>
      </c>
      <c r="J1435" s="109">
        <v>47.43</v>
      </c>
    </row>
    <row r="1436" spans="1:10" x14ac:dyDescent="0.25">
      <c r="A1436" s="102">
        <v>1435</v>
      </c>
      <c r="B1436" s="117" t="s">
        <v>5006</v>
      </c>
      <c r="C1436" s="104" t="s">
        <v>4939</v>
      </c>
      <c r="D1436" s="104" t="s">
        <v>5069</v>
      </c>
      <c r="E1436" s="106" t="s">
        <v>4249</v>
      </c>
      <c r="F1436" s="107" t="s">
        <v>4250</v>
      </c>
      <c r="G1436" s="106"/>
      <c r="H1436" s="106"/>
      <c r="I1436" s="102">
        <v>1</v>
      </c>
      <c r="J1436" s="109">
        <v>11.850000000000001</v>
      </c>
    </row>
    <row r="1437" spans="1:10" x14ac:dyDescent="0.25">
      <c r="A1437" s="102">
        <v>1436</v>
      </c>
      <c r="B1437" s="117" t="s">
        <v>5006</v>
      </c>
      <c r="C1437" s="104" t="s">
        <v>4939</v>
      </c>
      <c r="D1437" s="104" t="s">
        <v>5069</v>
      </c>
      <c r="E1437" s="106" t="s">
        <v>4385</v>
      </c>
      <c r="F1437" s="107" t="s">
        <v>4386</v>
      </c>
      <c r="G1437" s="106"/>
      <c r="H1437" s="106"/>
      <c r="I1437" s="102">
        <v>1</v>
      </c>
      <c r="J1437" s="109">
        <v>20.849999999999998</v>
      </c>
    </row>
    <row r="1438" spans="1:10" x14ac:dyDescent="0.25">
      <c r="A1438" s="102">
        <v>1437</v>
      </c>
      <c r="B1438" s="117" t="s">
        <v>5006</v>
      </c>
      <c r="C1438" s="104" t="s">
        <v>4939</v>
      </c>
      <c r="D1438" s="104" t="s">
        <v>5069</v>
      </c>
      <c r="E1438" s="106" t="s">
        <v>4377</v>
      </c>
      <c r="F1438" s="107" t="s">
        <v>4378</v>
      </c>
      <c r="G1438" s="106"/>
      <c r="H1438" s="106"/>
      <c r="I1438" s="102">
        <v>1</v>
      </c>
      <c r="J1438" s="109">
        <v>11.850000000000001</v>
      </c>
    </row>
    <row r="1439" spans="1:10" x14ac:dyDescent="0.25">
      <c r="A1439" s="102">
        <v>1438</v>
      </c>
      <c r="B1439" s="117" t="s">
        <v>5006</v>
      </c>
      <c r="C1439" s="104" t="s">
        <v>4939</v>
      </c>
      <c r="D1439" s="104" t="s">
        <v>5071</v>
      </c>
      <c r="E1439" s="106" t="s">
        <v>329</v>
      </c>
      <c r="F1439" s="107" t="s">
        <v>330</v>
      </c>
      <c r="G1439" s="106"/>
      <c r="H1439" s="106"/>
      <c r="I1439" s="102">
        <v>1</v>
      </c>
      <c r="J1439" s="109">
        <v>23</v>
      </c>
    </row>
    <row r="1440" spans="1:10" x14ac:dyDescent="0.25">
      <c r="A1440" s="102">
        <v>1439</v>
      </c>
      <c r="B1440" s="117" t="s">
        <v>5006</v>
      </c>
      <c r="C1440" s="104" t="s">
        <v>4939</v>
      </c>
      <c r="D1440" s="104" t="s">
        <v>5071</v>
      </c>
      <c r="E1440" s="106" t="s">
        <v>559</v>
      </c>
      <c r="F1440" s="107" t="s">
        <v>560</v>
      </c>
      <c r="G1440" s="106"/>
      <c r="H1440" s="106"/>
      <c r="I1440" s="102">
        <v>1</v>
      </c>
      <c r="J1440" s="109">
        <v>5.9399999999999995</v>
      </c>
    </row>
    <row r="1441" spans="1:10" x14ac:dyDescent="0.25">
      <c r="A1441" s="102">
        <v>1440</v>
      </c>
      <c r="B1441" s="117" t="s">
        <v>5006</v>
      </c>
      <c r="C1441" s="104" t="s">
        <v>4939</v>
      </c>
      <c r="D1441" s="104" t="s">
        <v>5071</v>
      </c>
      <c r="E1441" s="106" t="s">
        <v>571</v>
      </c>
      <c r="F1441" s="107" t="s">
        <v>572</v>
      </c>
      <c r="G1441" s="106"/>
      <c r="H1441" s="106"/>
      <c r="I1441" s="102">
        <v>1</v>
      </c>
      <c r="J1441" s="109">
        <v>9.4499999999999993</v>
      </c>
    </row>
    <row r="1442" spans="1:10" x14ac:dyDescent="0.25">
      <c r="A1442" s="102">
        <v>1441</v>
      </c>
      <c r="B1442" s="117" t="s">
        <v>5006</v>
      </c>
      <c r="C1442" s="104" t="s">
        <v>4939</v>
      </c>
      <c r="D1442" s="104" t="s">
        <v>5071</v>
      </c>
      <c r="E1442" s="106" t="s">
        <v>633</v>
      </c>
      <c r="F1442" s="107" t="s">
        <v>634</v>
      </c>
      <c r="G1442" s="106"/>
      <c r="H1442" s="106"/>
      <c r="I1442" s="102">
        <v>1</v>
      </c>
      <c r="J1442" s="109">
        <v>17.88</v>
      </c>
    </row>
    <row r="1443" spans="1:10" x14ac:dyDescent="0.25">
      <c r="A1443" s="102">
        <v>1442</v>
      </c>
      <c r="B1443" s="117" t="s">
        <v>5006</v>
      </c>
      <c r="C1443" s="104" t="s">
        <v>4939</v>
      </c>
      <c r="D1443" s="104" t="s">
        <v>5071</v>
      </c>
      <c r="E1443" s="106" t="s">
        <v>157</v>
      </c>
      <c r="F1443" s="107" t="s">
        <v>158</v>
      </c>
      <c r="G1443" s="106"/>
      <c r="H1443" s="106"/>
      <c r="I1443" s="102">
        <v>20</v>
      </c>
      <c r="J1443" s="109">
        <v>37.799999999999997</v>
      </c>
    </row>
    <row r="1444" spans="1:10" x14ac:dyDescent="0.25">
      <c r="A1444" s="102">
        <v>1443</v>
      </c>
      <c r="B1444" s="117" t="s">
        <v>5006</v>
      </c>
      <c r="C1444" s="104" t="s">
        <v>4939</v>
      </c>
      <c r="D1444" s="104" t="s">
        <v>5071</v>
      </c>
      <c r="E1444" s="106" t="s">
        <v>987</v>
      </c>
      <c r="F1444" s="107" t="s">
        <v>988</v>
      </c>
      <c r="G1444" s="106"/>
      <c r="H1444" s="106"/>
      <c r="I1444" s="102">
        <v>8</v>
      </c>
      <c r="J1444" s="109">
        <v>39.92</v>
      </c>
    </row>
    <row r="1445" spans="1:10" x14ac:dyDescent="0.25">
      <c r="A1445" s="102">
        <v>1444</v>
      </c>
      <c r="B1445" s="117" t="s">
        <v>5006</v>
      </c>
      <c r="C1445" s="104" t="s">
        <v>4939</v>
      </c>
      <c r="D1445" s="104" t="s">
        <v>5071</v>
      </c>
      <c r="E1445" s="106" t="s">
        <v>995</v>
      </c>
      <c r="F1445" s="107" t="s">
        <v>996</v>
      </c>
      <c r="G1445" s="106"/>
      <c r="H1445" s="106"/>
      <c r="I1445" s="102">
        <v>10</v>
      </c>
      <c r="J1445" s="109">
        <v>102</v>
      </c>
    </row>
    <row r="1446" spans="1:10" x14ac:dyDescent="0.25">
      <c r="A1446" s="102">
        <v>1445</v>
      </c>
      <c r="B1446" s="117" t="s">
        <v>5006</v>
      </c>
      <c r="C1446" s="104" t="s">
        <v>4939</v>
      </c>
      <c r="D1446" s="104" t="s">
        <v>5071</v>
      </c>
      <c r="E1446" s="106" t="s">
        <v>207</v>
      </c>
      <c r="F1446" s="107" t="s">
        <v>208</v>
      </c>
      <c r="G1446" s="106"/>
      <c r="H1446" s="106"/>
      <c r="I1446" s="102">
        <v>1</v>
      </c>
      <c r="J1446" s="109">
        <v>18</v>
      </c>
    </row>
    <row r="1447" spans="1:10" x14ac:dyDescent="0.25">
      <c r="A1447" s="102">
        <v>1446</v>
      </c>
      <c r="B1447" s="117" t="s">
        <v>5006</v>
      </c>
      <c r="C1447" s="104" t="s">
        <v>4939</v>
      </c>
      <c r="D1447" s="104" t="s">
        <v>5071</v>
      </c>
      <c r="E1447" s="106" t="s">
        <v>1272</v>
      </c>
      <c r="F1447" s="107" t="s">
        <v>1273</v>
      </c>
      <c r="G1447" s="106"/>
      <c r="H1447" s="106"/>
      <c r="I1447" s="102">
        <v>1</v>
      </c>
      <c r="J1447" s="109">
        <v>12.75</v>
      </c>
    </row>
    <row r="1448" spans="1:10" x14ac:dyDescent="0.25">
      <c r="A1448" s="102">
        <v>1447</v>
      </c>
      <c r="B1448" s="117" t="s">
        <v>5006</v>
      </c>
      <c r="C1448" s="104" t="s">
        <v>4939</v>
      </c>
      <c r="D1448" s="104" t="s">
        <v>5071</v>
      </c>
      <c r="E1448" s="106" t="s">
        <v>2459</v>
      </c>
      <c r="F1448" s="107" t="s">
        <v>2460</v>
      </c>
      <c r="G1448" s="106"/>
      <c r="H1448" s="106"/>
      <c r="I1448" s="102">
        <v>1</v>
      </c>
      <c r="J1448" s="109">
        <v>5.9399999999999995</v>
      </c>
    </row>
    <row r="1449" spans="1:10" x14ac:dyDescent="0.25">
      <c r="A1449" s="102">
        <v>1448</v>
      </c>
      <c r="B1449" s="117" t="s">
        <v>5006</v>
      </c>
      <c r="C1449" s="104" t="s">
        <v>4939</v>
      </c>
      <c r="D1449" s="104" t="s">
        <v>5071</v>
      </c>
      <c r="E1449" s="106" t="s">
        <v>2503</v>
      </c>
      <c r="F1449" s="107" t="s">
        <v>2504</v>
      </c>
      <c r="G1449" s="106"/>
      <c r="H1449" s="106"/>
      <c r="I1449" s="102">
        <v>1</v>
      </c>
      <c r="J1449" s="109">
        <v>5.9399999999999995</v>
      </c>
    </row>
    <row r="1450" spans="1:10" x14ac:dyDescent="0.25">
      <c r="A1450" s="102">
        <v>1449</v>
      </c>
      <c r="B1450" s="117" t="s">
        <v>5006</v>
      </c>
      <c r="C1450" s="104" t="s">
        <v>4939</v>
      </c>
      <c r="D1450" s="104" t="s">
        <v>5071</v>
      </c>
      <c r="E1450" s="106" t="s">
        <v>2569</v>
      </c>
      <c r="F1450" s="107" t="s">
        <v>2570</v>
      </c>
      <c r="G1450" s="106"/>
      <c r="H1450" s="106"/>
      <c r="I1450" s="102">
        <v>1</v>
      </c>
      <c r="J1450" s="109">
        <v>5.9399999999999995</v>
      </c>
    </row>
    <row r="1451" spans="1:10" x14ac:dyDescent="0.25">
      <c r="A1451" s="102">
        <v>1450</v>
      </c>
      <c r="B1451" s="117" t="s">
        <v>5006</v>
      </c>
      <c r="C1451" s="104" t="s">
        <v>4939</v>
      </c>
      <c r="D1451" s="104" t="s">
        <v>5071</v>
      </c>
      <c r="E1451" s="106" t="s">
        <v>2581</v>
      </c>
      <c r="F1451" s="107" t="s">
        <v>2582</v>
      </c>
      <c r="G1451" s="106"/>
      <c r="H1451" s="106"/>
      <c r="I1451" s="102">
        <v>1</v>
      </c>
      <c r="J1451" s="109">
        <v>5.9399999999999995</v>
      </c>
    </row>
    <row r="1452" spans="1:10" x14ac:dyDescent="0.25">
      <c r="A1452" s="102">
        <v>1451</v>
      </c>
      <c r="B1452" s="117" t="s">
        <v>5006</v>
      </c>
      <c r="C1452" s="104" t="s">
        <v>4939</v>
      </c>
      <c r="D1452" s="104" t="s">
        <v>5071</v>
      </c>
      <c r="E1452" s="106" t="s">
        <v>2519</v>
      </c>
      <c r="F1452" s="107" t="s">
        <v>2520</v>
      </c>
      <c r="G1452" s="106"/>
      <c r="H1452" s="106"/>
      <c r="I1452" s="102">
        <v>1</v>
      </c>
      <c r="J1452" s="109">
        <v>5.9399999999999995</v>
      </c>
    </row>
    <row r="1453" spans="1:10" x14ac:dyDescent="0.25">
      <c r="A1453" s="102">
        <v>1452</v>
      </c>
      <c r="B1453" s="117" t="s">
        <v>5006</v>
      </c>
      <c r="C1453" s="104" t="s">
        <v>4939</v>
      </c>
      <c r="D1453" s="104" t="s">
        <v>5071</v>
      </c>
      <c r="E1453" s="106" t="s">
        <v>3031</v>
      </c>
      <c r="F1453" s="107" t="s">
        <v>3032</v>
      </c>
      <c r="G1453" s="106"/>
      <c r="H1453" s="106"/>
      <c r="I1453" s="102">
        <v>2</v>
      </c>
      <c r="J1453" s="109">
        <v>65.959999999999994</v>
      </c>
    </row>
    <row r="1454" spans="1:10" x14ac:dyDescent="0.25">
      <c r="A1454" s="102">
        <v>1453</v>
      </c>
      <c r="B1454" s="117" t="s">
        <v>5006</v>
      </c>
      <c r="C1454" s="104" t="s">
        <v>4939</v>
      </c>
      <c r="D1454" s="104" t="s">
        <v>5071</v>
      </c>
      <c r="E1454" s="106" t="s">
        <v>295</v>
      </c>
      <c r="F1454" s="107" t="s">
        <v>296</v>
      </c>
      <c r="G1454" s="106"/>
      <c r="H1454" s="106"/>
      <c r="I1454" s="102">
        <v>6</v>
      </c>
      <c r="J1454" s="109">
        <v>11.34</v>
      </c>
    </row>
    <row r="1455" spans="1:10" x14ac:dyDescent="0.25">
      <c r="A1455" s="102">
        <v>1454</v>
      </c>
      <c r="B1455" s="117" t="s">
        <v>5006</v>
      </c>
      <c r="C1455" s="104" t="s">
        <v>4939</v>
      </c>
      <c r="D1455" s="104" t="s">
        <v>5071</v>
      </c>
      <c r="E1455" s="106" t="s">
        <v>2845</v>
      </c>
      <c r="F1455" s="107" t="s">
        <v>2846</v>
      </c>
      <c r="G1455" s="106"/>
      <c r="H1455" s="106"/>
      <c r="I1455" s="102">
        <v>1</v>
      </c>
      <c r="J1455" s="109">
        <v>29.96</v>
      </c>
    </row>
    <row r="1456" spans="1:10" x14ac:dyDescent="0.25">
      <c r="A1456" s="102">
        <v>1455</v>
      </c>
      <c r="B1456" s="117" t="s">
        <v>5006</v>
      </c>
      <c r="C1456" s="104" t="s">
        <v>4939</v>
      </c>
      <c r="D1456" s="104" t="s">
        <v>5071</v>
      </c>
      <c r="E1456" s="106" t="s">
        <v>3385</v>
      </c>
      <c r="F1456" s="107" t="s">
        <v>3386</v>
      </c>
      <c r="G1456" s="106"/>
      <c r="H1456" s="106"/>
      <c r="I1456" s="102">
        <v>4</v>
      </c>
      <c r="J1456" s="109">
        <v>115.96</v>
      </c>
    </row>
    <row r="1457" spans="1:10" x14ac:dyDescent="0.25">
      <c r="A1457" s="102">
        <v>1456</v>
      </c>
      <c r="B1457" s="117" t="s">
        <v>5006</v>
      </c>
      <c r="C1457" s="104" t="s">
        <v>4939</v>
      </c>
      <c r="D1457" s="104" t="s">
        <v>5071</v>
      </c>
      <c r="E1457" s="106" t="s">
        <v>3543</v>
      </c>
      <c r="F1457" s="107" t="s">
        <v>3544</v>
      </c>
      <c r="G1457" s="106"/>
      <c r="H1457" s="106"/>
      <c r="I1457" s="102">
        <v>7</v>
      </c>
      <c r="J1457" s="109">
        <v>10.15</v>
      </c>
    </row>
    <row r="1458" spans="1:10" x14ac:dyDescent="0.25">
      <c r="A1458" s="102">
        <v>1457</v>
      </c>
      <c r="B1458" s="117" t="s">
        <v>5006</v>
      </c>
      <c r="C1458" s="104" t="s">
        <v>4939</v>
      </c>
      <c r="D1458" s="104" t="s">
        <v>5071</v>
      </c>
      <c r="E1458" s="106" t="s">
        <v>4045</v>
      </c>
      <c r="F1458" s="107" t="s">
        <v>4046</v>
      </c>
      <c r="G1458" s="106"/>
      <c r="H1458" s="106"/>
      <c r="I1458" s="102" t="s">
        <v>4993</v>
      </c>
      <c r="J1458" s="109">
        <v>19.200000000000003</v>
      </c>
    </row>
    <row r="1459" spans="1:10" x14ac:dyDescent="0.25">
      <c r="A1459" s="102">
        <v>1458</v>
      </c>
      <c r="B1459" s="117" t="s">
        <v>5006</v>
      </c>
      <c r="C1459" s="104" t="s">
        <v>4939</v>
      </c>
      <c r="D1459" s="104" t="s">
        <v>5071</v>
      </c>
      <c r="E1459" s="106" t="s">
        <v>83</v>
      </c>
      <c r="F1459" s="107" t="s">
        <v>84</v>
      </c>
      <c r="G1459" s="106"/>
      <c r="H1459" s="106"/>
      <c r="I1459" s="102" t="s">
        <v>5042</v>
      </c>
      <c r="J1459" s="109">
        <v>25.96</v>
      </c>
    </row>
    <row r="1460" spans="1:10" x14ac:dyDescent="0.25">
      <c r="A1460" s="102">
        <v>1459</v>
      </c>
      <c r="B1460" s="117" t="s">
        <v>5006</v>
      </c>
      <c r="C1460" s="104" t="s">
        <v>4939</v>
      </c>
      <c r="D1460" s="104" t="s">
        <v>5071</v>
      </c>
      <c r="E1460" s="106" t="s">
        <v>3571</v>
      </c>
      <c r="F1460" s="107" t="s">
        <v>3572</v>
      </c>
      <c r="G1460" s="106"/>
      <c r="H1460" s="106"/>
      <c r="I1460" s="102">
        <v>1</v>
      </c>
      <c r="J1460" s="109">
        <v>12.75</v>
      </c>
    </row>
    <row r="1461" spans="1:10" x14ac:dyDescent="0.25">
      <c r="A1461" s="102">
        <v>1460</v>
      </c>
      <c r="B1461" s="117" t="s">
        <v>5006</v>
      </c>
      <c r="C1461" s="104" t="s">
        <v>4939</v>
      </c>
      <c r="D1461" s="104" t="s">
        <v>5071</v>
      </c>
      <c r="E1461" s="106" t="s">
        <v>3911</v>
      </c>
      <c r="F1461" s="107" t="s">
        <v>3912</v>
      </c>
      <c r="G1461" s="106"/>
      <c r="H1461" s="106"/>
      <c r="I1461" s="102">
        <v>1</v>
      </c>
      <c r="J1461" s="109">
        <v>17.899999999999999</v>
      </c>
    </row>
    <row r="1462" spans="1:10" x14ac:dyDescent="0.25">
      <c r="A1462" s="102">
        <v>1461</v>
      </c>
      <c r="B1462" s="117" t="s">
        <v>5006</v>
      </c>
      <c r="C1462" s="104" t="s">
        <v>4939</v>
      </c>
      <c r="D1462" s="104" t="s">
        <v>5071</v>
      </c>
      <c r="E1462" s="106" t="s">
        <v>4027</v>
      </c>
      <c r="F1462" s="107" t="s">
        <v>4028</v>
      </c>
      <c r="G1462" s="106"/>
      <c r="H1462" s="106"/>
      <c r="I1462" s="102">
        <v>1</v>
      </c>
      <c r="J1462" s="109">
        <v>17.88</v>
      </c>
    </row>
    <row r="1463" spans="1:10" x14ac:dyDescent="0.25">
      <c r="A1463" s="102">
        <v>1462</v>
      </c>
      <c r="B1463" s="117" t="s">
        <v>5006</v>
      </c>
      <c r="C1463" s="104" t="s">
        <v>4939</v>
      </c>
      <c r="D1463" s="104" t="s">
        <v>5071</v>
      </c>
      <c r="E1463" s="106" t="s">
        <v>4029</v>
      </c>
      <c r="F1463" s="107" t="s">
        <v>4030</v>
      </c>
      <c r="G1463" s="106"/>
      <c r="H1463" s="106"/>
      <c r="I1463" s="102">
        <v>1</v>
      </c>
      <c r="J1463" s="109">
        <v>17.34</v>
      </c>
    </row>
    <row r="1464" spans="1:10" x14ac:dyDescent="0.25">
      <c r="A1464" s="102">
        <v>1463</v>
      </c>
      <c r="B1464" s="117" t="s">
        <v>5006</v>
      </c>
      <c r="C1464" s="104" t="s">
        <v>4939</v>
      </c>
      <c r="D1464" s="104" t="s">
        <v>5071</v>
      </c>
      <c r="E1464" s="106" t="s">
        <v>3551</v>
      </c>
      <c r="F1464" s="107" t="s">
        <v>3552</v>
      </c>
      <c r="G1464" s="106"/>
      <c r="H1464" s="106"/>
      <c r="I1464" s="102">
        <v>1</v>
      </c>
      <c r="J1464" s="109">
        <v>8.6</v>
      </c>
    </row>
    <row r="1465" spans="1:10" x14ac:dyDescent="0.25">
      <c r="A1465" s="102">
        <v>1464</v>
      </c>
      <c r="B1465" s="117" t="s">
        <v>5006</v>
      </c>
      <c r="C1465" s="104" t="s">
        <v>4939</v>
      </c>
      <c r="D1465" s="104" t="s">
        <v>5071</v>
      </c>
      <c r="E1465" s="106" t="s">
        <v>4818</v>
      </c>
      <c r="F1465" s="107" t="s">
        <v>4819</v>
      </c>
      <c r="G1465" s="106"/>
      <c r="H1465" s="106"/>
      <c r="I1465" s="102">
        <v>1</v>
      </c>
      <c r="J1465" s="109">
        <v>55.8</v>
      </c>
    </row>
    <row r="1466" spans="1:10" x14ac:dyDescent="0.25">
      <c r="A1466" s="102">
        <v>1465</v>
      </c>
      <c r="B1466" s="117" t="s">
        <v>5006</v>
      </c>
      <c r="C1466" s="104" t="s">
        <v>4939</v>
      </c>
      <c r="D1466" s="104" t="s">
        <v>5071</v>
      </c>
      <c r="E1466" s="106" t="s">
        <v>4293</v>
      </c>
      <c r="F1466" s="107" t="s">
        <v>5072</v>
      </c>
      <c r="G1466" s="106"/>
      <c r="H1466" s="106"/>
      <c r="I1466" s="102">
        <v>1</v>
      </c>
      <c r="J1466" s="109">
        <v>26.85</v>
      </c>
    </row>
    <row r="1467" spans="1:10" x14ac:dyDescent="0.25">
      <c r="A1467" s="102">
        <v>1466</v>
      </c>
      <c r="B1467" s="117" t="s">
        <v>5006</v>
      </c>
      <c r="C1467" s="104" t="s">
        <v>4939</v>
      </c>
      <c r="D1467" s="104" t="s">
        <v>5073</v>
      </c>
      <c r="E1467" s="106" t="s">
        <v>157</v>
      </c>
      <c r="F1467" s="107" t="s">
        <v>158</v>
      </c>
      <c r="G1467" s="106"/>
      <c r="H1467" s="106"/>
      <c r="I1467" s="102">
        <v>10</v>
      </c>
      <c r="J1467" s="109">
        <v>18.899999999999999</v>
      </c>
    </row>
    <row r="1468" spans="1:10" x14ac:dyDescent="0.25">
      <c r="A1468" s="102">
        <v>1467</v>
      </c>
      <c r="B1468" s="117" t="s">
        <v>5006</v>
      </c>
      <c r="C1468" s="104" t="s">
        <v>4939</v>
      </c>
      <c r="D1468" s="104" t="s">
        <v>5073</v>
      </c>
      <c r="E1468" s="106" t="s">
        <v>987</v>
      </c>
      <c r="F1468" s="107" t="s">
        <v>988</v>
      </c>
      <c r="G1468" s="106"/>
      <c r="H1468" s="106"/>
      <c r="I1468" s="102">
        <v>2</v>
      </c>
      <c r="J1468" s="109">
        <v>9.98</v>
      </c>
    </row>
    <row r="1469" spans="1:10" x14ac:dyDescent="0.25">
      <c r="A1469" s="102">
        <v>1468</v>
      </c>
      <c r="B1469" s="117" t="s">
        <v>5006</v>
      </c>
      <c r="C1469" s="104" t="s">
        <v>4939</v>
      </c>
      <c r="D1469" s="104" t="s">
        <v>5073</v>
      </c>
      <c r="E1469" s="106" t="s">
        <v>995</v>
      </c>
      <c r="F1469" s="107" t="s">
        <v>996</v>
      </c>
      <c r="G1469" s="106"/>
      <c r="H1469" s="106"/>
      <c r="I1469" s="102">
        <v>3</v>
      </c>
      <c r="J1469" s="109">
        <v>30.599999999999998</v>
      </c>
    </row>
    <row r="1470" spans="1:10" x14ac:dyDescent="0.25">
      <c r="A1470" s="102">
        <v>1469</v>
      </c>
      <c r="B1470" s="117" t="s">
        <v>5006</v>
      </c>
      <c r="C1470" s="104" t="s">
        <v>4939</v>
      </c>
      <c r="D1470" s="104" t="s">
        <v>5073</v>
      </c>
      <c r="E1470" s="106" t="s">
        <v>989</v>
      </c>
      <c r="F1470" s="107" t="s">
        <v>990</v>
      </c>
      <c r="G1470" s="106"/>
      <c r="H1470" s="106"/>
      <c r="I1470" s="102">
        <v>2</v>
      </c>
      <c r="J1470" s="109">
        <v>5.5</v>
      </c>
    </row>
    <row r="1471" spans="1:10" x14ac:dyDescent="0.25">
      <c r="A1471" s="102">
        <v>1470</v>
      </c>
      <c r="B1471" s="117" t="s">
        <v>5006</v>
      </c>
      <c r="C1471" s="104" t="s">
        <v>4939</v>
      </c>
      <c r="D1471" s="104" t="s">
        <v>5073</v>
      </c>
      <c r="E1471" s="106" t="s">
        <v>1216</v>
      </c>
      <c r="F1471" s="107" t="s">
        <v>1217</v>
      </c>
      <c r="G1471" s="106"/>
      <c r="H1471" s="106"/>
      <c r="I1471" s="102">
        <v>1</v>
      </c>
      <c r="J1471" s="109">
        <v>7.9</v>
      </c>
    </row>
    <row r="1472" spans="1:10" x14ac:dyDescent="0.25">
      <c r="A1472" s="102">
        <v>1471</v>
      </c>
      <c r="B1472" s="117" t="s">
        <v>5006</v>
      </c>
      <c r="C1472" s="104" t="s">
        <v>4939</v>
      </c>
      <c r="D1472" s="104" t="s">
        <v>5073</v>
      </c>
      <c r="E1472" s="106" t="s">
        <v>1272</v>
      </c>
      <c r="F1472" s="107" t="s">
        <v>1273</v>
      </c>
      <c r="G1472" s="106"/>
      <c r="H1472" s="106"/>
      <c r="I1472" s="102">
        <v>1</v>
      </c>
      <c r="J1472" s="109">
        <v>12.75</v>
      </c>
    </row>
    <row r="1473" spans="1:10" x14ac:dyDescent="0.25">
      <c r="A1473" s="102">
        <v>1472</v>
      </c>
      <c r="B1473" s="117" t="s">
        <v>5006</v>
      </c>
      <c r="C1473" s="104" t="s">
        <v>4939</v>
      </c>
      <c r="D1473" s="104" t="s">
        <v>5073</v>
      </c>
      <c r="E1473" s="106" t="s">
        <v>2503</v>
      </c>
      <c r="F1473" s="107" t="s">
        <v>2504</v>
      </c>
      <c r="G1473" s="106"/>
      <c r="H1473" s="106"/>
      <c r="I1473" s="102">
        <v>1</v>
      </c>
      <c r="J1473" s="109">
        <v>5.9399999999999995</v>
      </c>
    </row>
    <row r="1474" spans="1:10" x14ac:dyDescent="0.25">
      <c r="A1474" s="102">
        <v>1473</v>
      </c>
      <c r="B1474" s="117" t="s">
        <v>5006</v>
      </c>
      <c r="C1474" s="104" t="s">
        <v>4939</v>
      </c>
      <c r="D1474" s="104" t="s">
        <v>5073</v>
      </c>
      <c r="E1474" s="106" t="s">
        <v>2997</v>
      </c>
      <c r="F1474" s="107" t="s">
        <v>2998</v>
      </c>
      <c r="G1474" s="106"/>
      <c r="H1474" s="106"/>
      <c r="I1474" s="102">
        <v>1</v>
      </c>
      <c r="J1474" s="109">
        <v>37.799999999999997</v>
      </c>
    </row>
    <row r="1475" spans="1:10" x14ac:dyDescent="0.25">
      <c r="A1475" s="102">
        <v>1474</v>
      </c>
      <c r="B1475" s="117" t="s">
        <v>5006</v>
      </c>
      <c r="C1475" s="104" t="s">
        <v>4939</v>
      </c>
      <c r="D1475" s="104" t="s">
        <v>5073</v>
      </c>
      <c r="E1475" s="106" t="s">
        <v>3907</v>
      </c>
      <c r="F1475" s="107" t="s">
        <v>3908</v>
      </c>
      <c r="G1475" s="106"/>
      <c r="H1475" s="106"/>
      <c r="I1475" s="102">
        <v>1</v>
      </c>
      <c r="J1475" s="109">
        <v>9.8000000000000007</v>
      </c>
    </row>
    <row r="1476" spans="1:10" x14ac:dyDescent="0.25">
      <c r="A1476" s="102">
        <v>1475</v>
      </c>
      <c r="B1476" s="117" t="s">
        <v>5006</v>
      </c>
      <c r="C1476" s="104" t="s">
        <v>4939</v>
      </c>
      <c r="D1476" s="104" t="s">
        <v>5073</v>
      </c>
      <c r="E1476" s="106" t="s">
        <v>3927</v>
      </c>
      <c r="F1476" s="107" t="s">
        <v>3928</v>
      </c>
      <c r="G1476" s="106"/>
      <c r="H1476" s="106"/>
      <c r="I1476" s="102">
        <v>1</v>
      </c>
      <c r="J1476" s="109">
        <v>17.8</v>
      </c>
    </row>
    <row r="1477" spans="1:10" x14ac:dyDescent="0.25">
      <c r="A1477" s="102">
        <v>1476</v>
      </c>
      <c r="B1477" s="117" t="s">
        <v>5006</v>
      </c>
      <c r="C1477" s="104" t="s">
        <v>4939</v>
      </c>
      <c r="D1477" s="104" t="s">
        <v>5074</v>
      </c>
      <c r="E1477" s="106" t="s">
        <v>285</v>
      </c>
      <c r="F1477" s="107" t="s">
        <v>286</v>
      </c>
      <c r="G1477" s="106"/>
      <c r="H1477" s="106"/>
      <c r="I1477" s="102">
        <v>10</v>
      </c>
      <c r="J1477" s="109">
        <v>237.6</v>
      </c>
    </row>
    <row r="1478" spans="1:10" x14ac:dyDescent="0.25">
      <c r="A1478" s="102">
        <v>1477</v>
      </c>
      <c r="B1478" s="117" t="s">
        <v>5006</v>
      </c>
      <c r="C1478" s="104" t="s">
        <v>4939</v>
      </c>
      <c r="D1478" s="104" t="s">
        <v>5074</v>
      </c>
      <c r="E1478" s="106" t="s">
        <v>207</v>
      </c>
      <c r="F1478" s="107" t="s">
        <v>208</v>
      </c>
      <c r="G1478" s="106"/>
      <c r="H1478" s="106"/>
      <c r="I1478" s="102">
        <v>10</v>
      </c>
      <c r="J1478" s="109">
        <v>180</v>
      </c>
    </row>
    <row r="1479" spans="1:10" x14ac:dyDescent="0.25">
      <c r="A1479" s="102">
        <v>1478</v>
      </c>
      <c r="B1479" s="117" t="s">
        <v>5006</v>
      </c>
      <c r="C1479" s="104" t="s">
        <v>4939</v>
      </c>
      <c r="D1479" s="104" t="s">
        <v>5074</v>
      </c>
      <c r="E1479" s="106" t="s">
        <v>4303</v>
      </c>
      <c r="F1479" s="107" t="s">
        <v>4304</v>
      </c>
      <c r="G1479" s="106"/>
      <c r="H1479" s="106"/>
      <c r="I1479" s="102">
        <v>6</v>
      </c>
      <c r="J1479" s="109">
        <v>80.099999999999994</v>
      </c>
    </row>
    <row r="1480" spans="1:10" x14ac:dyDescent="0.25">
      <c r="A1480" s="102">
        <v>1479</v>
      </c>
      <c r="B1480" s="117" t="s">
        <v>5006</v>
      </c>
      <c r="C1480" s="104" t="s">
        <v>4939</v>
      </c>
      <c r="D1480" s="104" t="s">
        <v>5076</v>
      </c>
      <c r="E1480" s="106" t="s">
        <v>473</v>
      </c>
      <c r="F1480" s="107" t="s">
        <v>474</v>
      </c>
      <c r="G1480" s="106"/>
      <c r="H1480" s="106"/>
      <c r="I1480" s="102">
        <v>1</v>
      </c>
      <c r="J1480" s="109">
        <v>13.799999999999999</v>
      </c>
    </row>
    <row r="1481" spans="1:10" x14ac:dyDescent="0.25">
      <c r="A1481" s="102">
        <v>1480</v>
      </c>
      <c r="B1481" s="117" t="s">
        <v>5006</v>
      </c>
      <c r="C1481" s="104" t="s">
        <v>4939</v>
      </c>
      <c r="D1481" s="104" t="s">
        <v>5076</v>
      </c>
      <c r="E1481" s="106" t="s">
        <v>591</v>
      </c>
      <c r="F1481" s="107" t="s">
        <v>592</v>
      </c>
      <c r="G1481" s="106"/>
      <c r="H1481" s="106"/>
      <c r="I1481" s="102">
        <v>1</v>
      </c>
      <c r="J1481" s="109">
        <v>5.9399999999999995</v>
      </c>
    </row>
    <row r="1482" spans="1:10" x14ac:dyDescent="0.25">
      <c r="A1482" s="102">
        <v>1481</v>
      </c>
      <c r="B1482" s="117" t="s">
        <v>5006</v>
      </c>
      <c r="C1482" s="104" t="s">
        <v>4939</v>
      </c>
      <c r="D1482" s="104" t="s">
        <v>5076</v>
      </c>
      <c r="E1482" s="106" t="s">
        <v>207</v>
      </c>
      <c r="F1482" s="107" t="s">
        <v>208</v>
      </c>
      <c r="G1482" s="106"/>
      <c r="H1482" s="106"/>
      <c r="I1482" s="102">
        <v>2</v>
      </c>
      <c r="J1482" s="109">
        <v>36</v>
      </c>
    </row>
    <row r="1483" spans="1:10" x14ac:dyDescent="0.25">
      <c r="A1483" s="102">
        <v>1482</v>
      </c>
      <c r="B1483" s="117" t="s">
        <v>5006</v>
      </c>
      <c r="C1483" s="104" t="s">
        <v>4939</v>
      </c>
      <c r="D1483" s="104" t="s">
        <v>5076</v>
      </c>
      <c r="E1483" s="106" t="s">
        <v>1472</v>
      </c>
      <c r="F1483" s="107" t="s">
        <v>1473</v>
      </c>
      <c r="G1483" s="106"/>
      <c r="H1483" s="106"/>
      <c r="I1483" s="102">
        <v>1</v>
      </c>
      <c r="J1483" s="109">
        <v>20.28</v>
      </c>
    </row>
    <row r="1484" spans="1:10" x14ac:dyDescent="0.25">
      <c r="A1484" s="102">
        <v>1483</v>
      </c>
      <c r="B1484" s="117" t="s">
        <v>5006</v>
      </c>
      <c r="C1484" s="104" t="s">
        <v>4939</v>
      </c>
      <c r="D1484" s="104" t="s">
        <v>5076</v>
      </c>
      <c r="E1484" s="106" t="s">
        <v>1216</v>
      </c>
      <c r="F1484" s="107" t="s">
        <v>1217</v>
      </c>
      <c r="G1484" s="106"/>
      <c r="H1484" s="106"/>
      <c r="I1484" s="102">
        <v>1</v>
      </c>
      <c r="J1484" s="109">
        <v>7.9</v>
      </c>
    </row>
    <row r="1485" spans="1:10" x14ac:dyDescent="0.25">
      <c r="A1485" s="102">
        <v>1484</v>
      </c>
      <c r="B1485" s="117" t="s">
        <v>5006</v>
      </c>
      <c r="C1485" s="104" t="s">
        <v>4939</v>
      </c>
      <c r="D1485" s="104" t="s">
        <v>5076</v>
      </c>
      <c r="E1485" s="106" t="s">
        <v>1272</v>
      </c>
      <c r="F1485" s="107" t="s">
        <v>1273</v>
      </c>
      <c r="G1485" s="106"/>
      <c r="H1485" s="106"/>
      <c r="I1485" s="102">
        <v>2</v>
      </c>
      <c r="J1485" s="109">
        <v>25.5</v>
      </c>
    </row>
    <row r="1486" spans="1:10" x14ac:dyDescent="0.25">
      <c r="A1486" s="102">
        <v>1485</v>
      </c>
      <c r="B1486" s="117" t="s">
        <v>5006</v>
      </c>
      <c r="C1486" s="104" t="s">
        <v>4939</v>
      </c>
      <c r="D1486" s="104" t="s">
        <v>5076</v>
      </c>
      <c r="E1486" s="106" t="s">
        <v>2217</v>
      </c>
      <c r="F1486" s="107" t="s">
        <v>2218</v>
      </c>
      <c r="G1486" s="106"/>
      <c r="H1486" s="106"/>
      <c r="I1486" s="102">
        <v>1</v>
      </c>
      <c r="J1486" s="109">
        <v>8.2799999999999994</v>
      </c>
    </row>
    <row r="1487" spans="1:10" x14ac:dyDescent="0.25">
      <c r="A1487" s="102">
        <v>1486</v>
      </c>
      <c r="B1487" s="117" t="s">
        <v>5006</v>
      </c>
      <c r="C1487" s="104" t="s">
        <v>4939</v>
      </c>
      <c r="D1487" s="104" t="s">
        <v>5076</v>
      </c>
      <c r="E1487" s="106" t="s">
        <v>2373</v>
      </c>
      <c r="F1487" s="107" t="s">
        <v>2374</v>
      </c>
      <c r="G1487" s="106"/>
      <c r="H1487" s="106"/>
      <c r="I1487" s="102">
        <v>1</v>
      </c>
      <c r="J1487" s="109">
        <v>15.48</v>
      </c>
    </row>
    <row r="1488" spans="1:10" x14ac:dyDescent="0.25">
      <c r="A1488" s="102">
        <v>1487</v>
      </c>
      <c r="B1488" s="117" t="s">
        <v>5006</v>
      </c>
      <c r="C1488" s="104" t="s">
        <v>4939</v>
      </c>
      <c r="D1488" s="104" t="s">
        <v>5076</v>
      </c>
      <c r="E1488" s="106" t="s">
        <v>2431</v>
      </c>
      <c r="F1488" s="107" t="s">
        <v>2432</v>
      </c>
      <c r="G1488" s="106"/>
      <c r="H1488" s="106"/>
      <c r="I1488" s="102">
        <v>1</v>
      </c>
      <c r="J1488" s="109">
        <v>14</v>
      </c>
    </row>
    <row r="1489" spans="1:10" x14ac:dyDescent="0.25">
      <c r="A1489" s="102">
        <v>1488</v>
      </c>
      <c r="B1489" s="117" t="s">
        <v>5006</v>
      </c>
      <c r="C1489" s="104" t="s">
        <v>4939</v>
      </c>
      <c r="D1489" s="104" t="s">
        <v>5076</v>
      </c>
      <c r="E1489" s="106" t="s">
        <v>2433</v>
      </c>
      <c r="F1489" s="107" t="s">
        <v>2434</v>
      </c>
      <c r="G1489" s="106"/>
      <c r="H1489" s="106"/>
      <c r="I1489" s="102">
        <v>4</v>
      </c>
      <c r="J1489" s="109">
        <v>43.96</v>
      </c>
    </row>
    <row r="1490" spans="1:10" x14ac:dyDescent="0.25">
      <c r="A1490" s="102">
        <v>1489</v>
      </c>
      <c r="B1490" s="117" t="s">
        <v>5006</v>
      </c>
      <c r="C1490" s="104" t="s">
        <v>4939</v>
      </c>
      <c r="D1490" s="104" t="s">
        <v>5076</v>
      </c>
      <c r="E1490" s="106" t="s">
        <v>3087</v>
      </c>
      <c r="F1490" s="107" t="s">
        <v>3088</v>
      </c>
      <c r="G1490" s="106"/>
      <c r="H1490" s="106"/>
      <c r="I1490" s="102">
        <v>1</v>
      </c>
      <c r="J1490" s="109">
        <v>21</v>
      </c>
    </row>
    <row r="1491" spans="1:10" x14ac:dyDescent="0.25">
      <c r="A1491" s="102">
        <v>1490</v>
      </c>
      <c r="B1491" s="117" t="s">
        <v>5006</v>
      </c>
      <c r="C1491" s="104" t="s">
        <v>4939</v>
      </c>
      <c r="D1491" s="104" t="s">
        <v>5076</v>
      </c>
      <c r="E1491" s="106" t="s">
        <v>3543</v>
      </c>
      <c r="F1491" s="107" t="s">
        <v>3544</v>
      </c>
      <c r="G1491" s="106"/>
      <c r="H1491" s="106"/>
      <c r="I1491" s="102">
        <v>30</v>
      </c>
      <c r="J1491" s="109">
        <v>43.5</v>
      </c>
    </row>
    <row r="1492" spans="1:10" x14ac:dyDescent="0.25">
      <c r="A1492" s="102">
        <v>1491</v>
      </c>
      <c r="B1492" s="117" t="s">
        <v>5006</v>
      </c>
      <c r="C1492" s="104" t="s">
        <v>4939</v>
      </c>
      <c r="D1492" s="104" t="s">
        <v>5076</v>
      </c>
      <c r="E1492" s="106" t="s">
        <v>3903</v>
      </c>
      <c r="F1492" s="107" t="s">
        <v>3904</v>
      </c>
      <c r="G1492" s="106"/>
      <c r="H1492" s="106"/>
      <c r="I1492" s="102">
        <v>1</v>
      </c>
      <c r="J1492" s="109">
        <v>9.75</v>
      </c>
    </row>
    <row r="1493" spans="1:10" x14ac:dyDescent="0.25">
      <c r="A1493" s="102">
        <v>1492</v>
      </c>
      <c r="B1493" s="117" t="s">
        <v>5006</v>
      </c>
      <c r="C1493" s="104" t="s">
        <v>4939</v>
      </c>
      <c r="D1493" s="104" t="s">
        <v>5076</v>
      </c>
      <c r="E1493" s="106" t="s">
        <v>3907</v>
      </c>
      <c r="F1493" s="107" t="s">
        <v>3908</v>
      </c>
      <c r="G1493" s="106"/>
      <c r="H1493" s="106"/>
      <c r="I1493" s="102">
        <v>1</v>
      </c>
      <c r="J1493" s="109">
        <v>9.8000000000000007</v>
      </c>
    </row>
    <row r="1494" spans="1:10" x14ac:dyDescent="0.25">
      <c r="A1494" s="102">
        <v>1493</v>
      </c>
      <c r="B1494" s="117" t="s">
        <v>5006</v>
      </c>
      <c r="C1494" s="104" t="s">
        <v>4939</v>
      </c>
      <c r="D1494" s="104" t="s">
        <v>5076</v>
      </c>
      <c r="E1494" s="106" t="s">
        <v>3911</v>
      </c>
      <c r="F1494" s="107" t="s">
        <v>3912</v>
      </c>
      <c r="G1494" s="106"/>
      <c r="H1494" s="106"/>
      <c r="I1494" s="102">
        <v>1</v>
      </c>
      <c r="J1494" s="109">
        <v>17.899999999999999</v>
      </c>
    </row>
    <row r="1495" spans="1:10" x14ac:dyDescent="0.25">
      <c r="A1495" s="102">
        <v>1494</v>
      </c>
      <c r="B1495" s="117" t="s">
        <v>5006</v>
      </c>
      <c r="C1495" s="104" t="s">
        <v>4939</v>
      </c>
      <c r="D1495" s="104" t="s">
        <v>5076</v>
      </c>
      <c r="E1495" s="106" t="s">
        <v>3917</v>
      </c>
      <c r="F1495" s="107" t="s">
        <v>3918</v>
      </c>
      <c r="G1495" s="106"/>
      <c r="H1495" s="106"/>
      <c r="I1495" s="102">
        <v>1</v>
      </c>
      <c r="J1495" s="109">
        <v>11.799999999999999</v>
      </c>
    </row>
    <row r="1496" spans="1:10" x14ac:dyDescent="0.25">
      <c r="A1496" s="102">
        <v>1495</v>
      </c>
      <c r="B1496" s="117" t="s">
        <v>5006</v>
      </c>
      <c r="C1496" s="104" t="s">
        <v>4939</v>
      </c>
      <c r="D1496" s="104" t="s">
        <v>5076</v>
      </c>
      <c r="E1496" s="106" t="s">
        <v>3939</v>
      </c>
      <c r="F1496" s="107" t="s">
        <v>3940</v>
      </c>
      <c r="G1496" s="106"/>
      <c r="H1496" s="106"/>
      <c r="I1496" s="102">
        <v>1</v>
      </c>
      <c r="J1496" s="109">
        <v>13.899999999999999</v>
      </c>
    </row>
    <row r="1497" spans="1:10" x14ac:dyDescent="0.25">
      <c r="A1497" s="102">
        <v>1496</v>
      </c>
      <c r="B1497" s="117" t="s">
        <v>5006</v>
      </c>
      <c r="C1497" s="104" t="s">
        <v>4939</v>
      </c>
      <c r="D1497" s="104" t="s">
        <v>5076</v>
      </c>
      <c r="E1497" s="106" t="s">
        <v>3567</v>
      </c>
      <c r="F1497" s="107" t="s">
        <v>3568</v>
      </c>
      <c r="G1497" s="106"/>
      <c r="H1497" s="106"/>
      <c r="I1497" s="102">
        <v>1</v>
      </c>
      <c r="J1497" s="109">
        <v>34.74</v>
      </c>
    </row>
    <row r="1498" spans="1:10" x14ac:dyDescent="0.25">
      <c r="A1498" s="102">
        <v>1497</v>
      </c>
      <c r="B1498" s="117" t="s">
        <v>5006</v>
      </c>
      <c r="C1498" s="104" t="s">
        <v>4939</v>
      </c>
      <c r="D1498" s="104" t="s">
        <v>5076</v>
      </c>
      <c r="E1498" s="106" t="s">
        <v>3573</v>
      </c>
      <c r="F1498" s="107" t="s">
        <v>3574</v>
      </c>
      <c r="G1498" s="106"/>
      <c r="H1498" s="106"/>
      <c r="I1498" s="102">
        <v>1</v>
      </c>
      <c r="J1498" s="109">
        <v>13</v>
      </c>
    </row>
    <row r="1499" spans="1:10" x14ac:dyDescent="0.25">
      <c r="A1499" s="102">
        <v>1498</v>
      </c>
      <c r="B1499" s="117" t="s">
        <v>5006</v>
      </c>
      <c r="C1499" s="104" t="s">
        <v>4939</v>
      </c>
      <c r="D1499" s="104" t="s">
        <v>5076</v>
      </c>
      <c r="E1499" s="106" t="s">
        <v>3577</v>
      </c>
      <c r="F1499" s="107" t="s">
        <v>3578</v>
      </c>
      <c r="G1499" s="106"/>
      <c r="H1499" s="106"/>
      <c r="I1499" s="102">
        <v>1</v>
      </c>
      <c r="J1499" s="109">
        <v>22.9</v>
      </c>
    </row>
    <row r="1500" spans="1:10" x14ac:dyDescent="0.25">
      <c r="A1500" s="102">
        <v>1499</v>
      </c>
      <c r="B1500" s="117" t="s">
        <v>5006</v>
      </c>
      <c r="C1500" s="104" t="s">
        <v>4939</v>
      </c>
      <c r="D1500" s="104" t="s">
        <v>5076</v>
      </c>
      <c r="E1500" s="106" t="s">
        <v>3607</v>
      </c>
      <c r="F1500" s="107" t="s">
        <v>3608</v>
      </c>
      <c r="G1500" s="106"/>
      <c r="H1500" s="106"/>
      <c r="I1500" s="102">
        <v>1</v>
      </c>
      <c r="J1500" s="109">
        <v>14.9</v>
      </c>
    </row>
    <row r="1501" spans="1:10" x14ac:dyDescent="0.25">
      <c r="A1501" s="102">
        <v>1500</v>
      </c>
      <c r="B1501" s="117" t="s">
        <v>5006</v>
      </c>
      <c r="C1501" s="104" t="s">
        <v>4939</v>
      </c>
      <c r="D1501" s="104" t="s">
        <v>5076</v>
      </c>
      <c r="E1501" s="106" t="s">
        <v>3717</v>
      </c>
      <c r="F1501" s="107" t="s">
        <v>3718</v>
      </c>
      <c r="G1501" s="106"/>
      <c r="H1501" s="106"/>
      <c r="I1501" s="102">
        <v>1</v>
      </c>
      <c r="J1501" s="109">
        <v>10.9</v>
      </c>
    </row>
    <row r="1502" spans="1:10" x14ac:dyDescent="0.25">
      <c r="A1502" s="102">
        <v>1501</v>
      </c>
      <c r="B1502" s="117" t="s">
        <v>5006</v>
      </c>
      <c r="C1502" s="104" t="s">
        <v>4939</v>
      </c>
      <c r="D1502" s="104" t="s">
        <v>5076</v>
      </c>
      <c r="E1502" s="106" t="s">
        <v>4503</v>
      </c>
      <c r="F1502" s="107" t="s">
        <v>4504</v>
      </c>
      <c r="G1502" s="106"/>
      <c r="H1502" s="106"/>
      <c r="I1502" s="102">
        <v>1</v>
      </c>
      <c r="J1502" s="109">
        <v>19.8</v>
      </c>
    </row>
    <row r="1503" spans="1:10" x14ac:dyDescent="0.25">
      <c r="A1503" s="102">
        <v>1502</v>
      </c>
      <c r="B1503" s="117" t="s">
        <v>5006</v>
      </c>
      <c r="C1503" s="104" t="s">
        <v>4939</v>
      </c>
      <c r="D1503" s="104" t="s">
        <v>5076</v>
      </c>
      <c r="E1503" s="106" t="s">
        <v>4443</v>
      </c>
      <c r="F1503" s="107" t="s">
        <v>4444</v>
      </c>
      <c r="G1503" s="106"/>
      <c r="H1503" s="106"/>
      <c r="I1503" s="102">
        <v>1</v>
      </c>
      <c r="J1503" s="109">
        <v>21.8</v>
      </c>
    </row>
    <row r="1504" spans="1:10" x14ac:dyDescent="0.25">
      <c r="A1504" s="102">
        <v>1503</v>
      </c>
      <c r="B1504" s="117" t="s">
        <v>5006</v>
      </c>
      <c r="C1504" s="104" t="s">
        <v>4939</v>
      </c>
      <c r="D1504" s="104" t="s">
        <v>5076</v>
      </c>
      <c r="E1504" s="106" t="s">
        <v>4293</v>
      </c>
      <c r="F1504" s="107" t="s">
        <v>5072</v>
      </c>
      <c r="G1504" s="106"/>
      <c r="H1504" s="106"/>
      <c r="I1504" s="102">
        <v>1</v>
      </c>
      <c r="J1504" s="109">
        <v>26.85</v>
      </c>
    </row>
    <row r="1505" spans="1:10" x14ac:dyDescent="0.25">
      <c r="A1505" s="102">
        <v>1504</v>
      </c>
      <c r="B1505" s="117" t="s">
        <v>5006</v>
      </c>
      <c r="C1505" s="104" t="s">
        <v>4939</v>
      </c>
      <c r="D1505" s="104" t="s">
        <v>5078</v>
      </c>
      <c r="E1505" s="106" t="s">
        <v>207</v>
      </c>
      <c r="F1505" s="107" t="s">
        <v>208</v>
      </c>
      <c r="G1505" s="106"/>
      <c r="H1505" s="106"/>
      <c r="I1505" s="102">
        <v>1</v>
      </c>
      <c r="J1505" s="109">
        <v>18</v>
      </c>
    </row>
    <row r="1506" spans="1:10" x14ac:dyDescent="0.25">
      <c r="A1506" s="102">
        <v>1505</v>
      </c>
      <c r="B1506" s="117" t="s">
        <v>5006</v>
      </c>
      <c r="C1506" s="104" t="s">
        <v>4939</v>
      </c>
      <c r="D1506" s="104" t="s">
        <v>5078</v>
      </c>
      <c r="E1506" s="106" t="s">
        <v>2263</v>
      </c>
      <c r="F1506" s="107" t="s">
        <v>2264</v>
      </c>
      <c r="G1506" s="106"/>
      <c r="H1506" s="106"/>
      <c r="I1506" s="102" t="s">
        <v>4943</v>
      </c>
      <c r="J1506" s="109">
        <v>20.94</v>
      </c>
    </row>
    <row r="1507" spans="1:10" x14ac:dyDescent="0.25">
      <c r="A1507" s="102">
        <v>1506</v>
      </c>
      <c r="B1507" s="117" t="s">
        <v>5006</v>
      </c>
      <c r="C1507" s="104" t="s">
        <v>4939</v>
      </c>
      <c r="D1507" s="104" t="s">
        <v>5078</v>
      </c>
      <c r="E1507" s="106" t="s">
        <v>2503</v>
      </c>
      <c r="F1507" s="107" t="s">
        <v>2504</v>
      </c>
      <c r="G1507" s="106"/>
      <c r="H1507" s="106"/>
      <c r="I1507" s="102">
        <v>2</v>
      </c>
      <c r="J1507" s="109">
        <v>11.879999999999999</v>
      </c>
    </row>
    <row r="1508" spans="1:10" x14ac:dyDescent="0.25">
      <c r="A1508" s="102">
        <v>1507</v>
      </c>
      <c r="B1508" s="117" t="s">
        <v>5006</v>
      </c>
      <c r="C1508" s="104" t="s">
        <v>4939</v>
      </c>
      <c r="D1508" s="104" t="s">
        <v>5078</v>
      </c>
      <c r="E1508" s="106" t="s">
        <v>287</v>
      </c>
      <c r="F1508" s="107" t="s">
        <v>288</v>
      </c>
      <c r="G1508" s="106"/>
      <c r="H1508" s="106"/>
      <c r="I1508" s="102" t="s">
        <v>5041</v>
      </c>
      <c r="J1508" s="109">
        <v>15.16</v>
      </c>
    </row>
    <row r="1509" spans="1:10" x14ac:dyDescent="0.25">
      <c r="A1509" s="102">
        <v>1508</v>
      </c>
      <c r="B1509" s="117" t="s">
        <v>5006</v>
      </c>
      <c r="C1509" s="104" t="s">
        <v>4939</v>
      </c>
      <c r="D1509" s="104" t="s">
        <v>5078</v>
      </c>
      <c r="E1509" s="106" t="s">
        <v>2997</v>
      </c>
      <c r="F1509" s="107" t="s">
        <v>2998</v>
      </c>
      <c r="G1509" s="106"/>
      <c r="H1509" s="106"/>
      <c r="I1509" s="102">
        <v>1</v>
      </c>
      <c r="J1509" s="109">
        <v>37.799999999999997</v>
      </c>
    </row>
    <row r="1510" spans="1:10" x14ac:dyDescent="0.25">
      <c r="A1510" s="102">
        <v>1509</v>
      </c>
      <c r="B1510" s="117" t="s">
        <v>5006</v>
      </c>
      <c r="C1510" s="104" t="s">
        <v>4939</v>
      </c>
      <c r="D1510" s="104" t="s">
        <v>5078</v>
      </c>
      <c r="E1510" s="106" t="s">
        <v>3087</v>
      </c>
      <c r="F1510" s="107" t="s">
        <v>3088</v>
      </c>
      <c r="G1510" s="106"/>
      <c r="H1510" s="106"/>
      <c r="I1510" s="102">
        <v>1</v>
      </c>
      <c r="J1510" s="109">
        <v>21</v>
      </c>
    </row>
    <row r="1511" spans="1:10" x14ac:dyDescent="0.25">
      <c r="A1511" s="102">
        <v>1510</v>
      </c>
      <c r="B1511" s="117" t="s">
        <v>5006</v>
      </c>
      <c r="C1511" s="104" t="s">
        <v>4939</v>
      </c>
      <c r="D1511" s="104" t="s">
        <v>5078</v>
      </c>
      <c r="E1511" s="106" t="s">
        <v>3543</v>
      </c>
      <c r="F1511" s="107" t="s">
        <v>3544</v>
      </c>
      <c r="G1511" s="106"/>
      <c r="H1511" s="106"/>
      <c r="I1511" s="102">
        <v>26</v>
      </c>
      <c r="J1511" s="109">
        <v>37.699999999999996</v>
      </c>
    </row>
    <row r="1512" spans="1:10" x14ac:dyDescent="0.25">
      <c r="A1512" s="102">
        <v>1511</v>
      </c>
      <c r="B1512" s="117" t="s">
        <v>5006</v>
      </c>
      <c r="C1512" s="104" t="s">
        <v>4939</v>
      </c>
      <c r="D1512" s="104" t="s">
        <v>5080</v>
      </c>
      <c r="E1512" s="106" t="s">
        <v>2459</v>
      </c>
      <c r="F1512" s="107" t="s">
        <v>2460</v>
      </c>
      <c r="G1512" s="106"/>
      <c r="H1512" s="106"/>
      <c r="I1512" s="102">
        <v>1</v>
      </c>
      <c r="J1512" s="109">
        <v>5.9399999999999995</v>
      </c>
    </row>
    <row r="1513" spans="1:10" x14ac:dyDescent="0.25">
      <c r="A1513" s="102">
        <v>1512</v>
      </c>
      <c r="B1513" s="117" t="s">
        <v>5006</v>
      </c>
      <c r="C1513" s="104" t="s">
        <v>4939</v>
      </c>
      <c r="D1513" s="104" t="s">
        <v>5080</v>
      </c>
      <c r="E1513" s="106" t="s">
        <v>2503</v>
      </c>
      <c r="F1513" s="107" t="s">
        <v>2504</v>
      </c>
      <c r="G1513" s="106"/>
      <c r="H1513" s="106"/>
      <c r="I1513" s="102">
        <v>1</v>
      </c>
      <c r="J1513" s="109">
        <v>5.9399999999999995</v>
      </c>
    </row>
    <row r="1514" spans="1:10" x14ac:dyDescent="0.25">
      <c r="A1514" s="102">
        <v>1513</v>
      </c>
      <c r="B1514" s="117" t="s">
        <v>5006</v>
      </c>
      <c r="C1514" s="104" t="s">
        <v>4939</v>
      </c>
      <c r="D1514" s="104" t="s">
        <v>5080</v>
      </c>
      <c r="E1514" s="106" t="s">
        <v>2525</v>
      </c>
      <c r="F1514" s="107" t="s">
        <v>2526</v>
      </c>
      <c r="G1514" s="106"/>
      <c r="H1514" s="106"/>
      <c r="I1514" s="102">
        <v>1</v>
      </c>
      <c r="J1514" s="109">
        <v>5.9399999999999995</v>
      </c>
    </row>
    <row r="1515" spans="1:10" x14ac:dyDescent="0.25">
      <c r="A1515" s="102">
        <v>1514</v>
      </c>
      <c r="B1515" s="117" t="s">
        <v>5006</v>
      </c>
      <c r="C1515" s="104" t="s">
        <v>4939</v>
      </c>
      <c r="D1515" s="104" t="s">
        <v>5080</v>
      </c>
      <c r="E1515" s="106" t="s">
        <v>2569</v>
      </c>
      <c r="F1515" s="107" t="s">
        <v>2570</v>
      </c>
      <c r="G1515" s="106"/>
      <c r="H1515" s="106"/>
      <c r="I1515" s="102">
        <v>1</v>
      </c>
      <c r="J1515" s="109">
        <v>5.9399999999999995</v>
      </c>
    </row>
    <row r="1516" spans="1:10" x14ac:dyDescent="0.25">
      <c r="A1516" s="102">
        <v>1515</v>
      </c>
      <c r="B1516" s="117" t="s">
        <v>5006</v>
      </c>
      <c r="C1516" s="104" t="s">
        <v>4939</v>
      </c>
      <c r="D1516" s="104" t="s">
        <v>5080</v>
      </c>
      <c r="E1516" s="106" t="s">
        <v>2577</v>
      </c>
      <c r="F1516" s="107" t="s">
        <v>2578</v>
      </c>
      <c r="G1516" s="106"/>
      <c r="H1516" s="106"/>
      <c r="I1516" s="102">
        <v>1</v>
      </c>
      <c r="J1516" s="109">
        <v>5.9399999999999995</v>
      </c>
    </row>
    <row r="1517" spans="1:10" x14ac:dyDescent="0.25">
      <c r="A1517" s="102">
        <v>1516</v>
      </c>
      <c r="B1517" s="117" t="s">
        <v>5006</v>
      </c>
      <c r="C1517" s="104" t="s">
        <v>4939</v>
      </c>
      <c r="D1517" s="104" t="s">
        <v>5080</v>
      </c>
      <c r="E1517" s="106" t="s">
        <v>2579</v>
      </c>
      <c r="F1517" s="107" t="s">
        <v>2580</v>
      </c>
      <c r="G1517" s="106"/>
      <c r="H1517" s="106"/>
      <c r="I1517" s="102">
        <v>1</v>
      </c>
      <c r="J1517" s="109">
        <v>5.9399999999999995</v>
      </c>
    </row>
    <row r="1518" spans="1:10" x14ac:dyDescent="0.25">
      <c r="A1518" s="102">
        <v>1517</v>
      </c>
      <c r="B1518" s="117" t="s">
        <v>5006</v>
      </c>
      <c r="C1518" s="104" t="s">
        <v>4939</v>
      </c>
      <c r="D1518" s="104" t="s">
        <v>5080</v>
      </c>
      <c r="E1518" s="106" t="s">
        <v>2581</v>
      </c>
      <c r="F1518" s="107" t="s">
        <v>2582</v>
      </c>
      <c r="G1518" s="106"/>
      <c r="H1518" s="106"/>
      <c r="I1518" s="102">
        <v>1</v>
      </c>
      <c r="J1518" s="109">
        <v>5.9399999999999995</v>
      </c>
    </row>
    <row r="1519" spans="1:10" x14ac:dyDescent="0.25">
      <c r="A1519" s="102">
        <v>1518</v>
      </c>
      <c r="B1519" s="117" t="s">
        <v>5006</v>
      </c>
      <c r="C1519" s="104" t="s">
        <v>4939</v>
      </c>
      <c r="D1519" s="104" t="s">
        <v>5080</v>
      </c>
      <c r="E1519" s="106" t="s">
        <v>2465</v>
      </c>
      <c r="F1519" s="107" t="s">
        <v>2466</v>
      </c>
      <c r="G1519" s="106"/>
      <c r="H1519" s="106"/>
      <c r="I1519" s="102">
        <v>1</v>
      </c>
      <c r="J1519" s="109">
        <v>5.9399999999999995</v>
      </c>
    </row>
    <row r="1520" spans="1:10" x14ac:dyDescent="0.25">
      <c r="A1520" s="102">
        <v>1519</v>
      </c>
      <c r="B1520" s="117" t="s">
        <v>5006</v>
      </c>
      <c r="C1520" s="104" t="s">
        <v>4939</v>
      </c>
      <c r="D1520" s="104" t="s">
        <v>5080</v>
      </c>
      <c r="E1520" s="106" t="s">
        <v>2479</v>
      </c>
      <c r="F1520" s="107" t="s">
        <v>2480</v>
      </c>
      <c r="G1520" s="106"/>
      <c r="H1520" s="106"/>
      <c r="I1520" s="102">
        <v>1</v>
      </c>
      <c r="J1520" s="109">
        <v>5.9399999999999995</v>
      </c>
    </row>
    <row r="1521" spans="1:10" x14ac:dyDescent="0.25">
      <c r="A1521" s="102">
        <v>1520</v>
      </c>
      <c r="B1521" s="117" t="s">
        <v>5006</v>
      </c>
      <c r="C1521" s="104" t="s">
        <v>4939</v>
      </c>
      <c r="D1521" s="104" t="s">
        <v>5080</v>
      </c>
      <c r="E1521" s="106" t="s">
        <v>2505</v>
      </c>
      <c r="F1521" s="107" t="s">
        <v>2506</v>
      </c>
      <c r="G1521" s="106"/>
      <c r="H1521" s="106"/>
      <c r="I1521" s="102">
        <v>1</v>
      </c>
      <c r="J1521" s="109">
        <v>5.9399999999999995</v>
      </c>
    </row>
    <row r="1522" spans="1:10" x14ac:dyDescent="0.25">
      <c r="A1522" s="102">
        <v>1521</v>
      </c>
      <c r="B1522" s="117" t="s">
        <v>5006</v>
      </c>
      <c r="C1522" s="104" t="s">
        <v>4939</v>
      </c>
      <c r="D1522" s="104" t="s">
        <v>5080</v>
      </c>
      <c r="E1522" s="106" t="s">
        <v>2517</v>
      </c>
      <c r="F1522" s="107" t="s">
        <v>2518</v>
      </c>
      <c r="G1522" s="106"/>
      <c r="H1522" s="106"/>
      <c r="I1522" s="102">
        <v>1</v>
      </c>
      <c r="J1522" s="109">
        <v>5.9399999999999995</v>
      </c>
    </row>
    <row r="1523" spans="1:10" x14ac:dyDescent="0.25">
      <c r="A1523" s="102">
        <v>1522</v>
      </c>
      <c r="B1523" s="117" t="s">
        <v>5006</v>
      </c>
      <c r="C1523" s="104" t="s">
        <v>4939</v>
      </c>
      <c r="D1523" s="104" t="s">
        <v>5080</v>
      </c>
      <c r="E1523" s="106" t="s">
        <v>2519</v>
      </c>
      <c r="F1523" s="107" t="s">
        <v>2520</v>
      </c>
      <c r="G1523" s="106"/>
      <c r="H1523" s="106"/>
      <c r="I1523" s="102">
        <v>1</v>
      </c>
      <c r="J1523" s="109">
        <v>5.9399999999999995</v>
      </c>
    </row>
    <row r="1524" spans="1:10" x14ac:dyDescent="0.25">
      <c r="A1524" s="102">
        <v>1523</v>
      </c>
      <c r="B1524" s="117" t="s">
        <v>5006</v>
      </c>
      <c r="C1524" s="104" t="s">
        <v>4939</v>
      </c>
      <c r="D1524" s="104" t="s">
        <v>5080</v>
      </c>
      <c r="E1524" s="106" t="s">
        <v>2541</v>
      </c>
      <c r="F1524" s="107" t="s">
        <v>2542</v>
      </c>
      <c r="G1524" s="106"/>
      <c r="H1524" s="106"/>
      <c r="I1524" s="102">
        <v>1</v>
      </c>
      <c r="J1524" s="109">
        <v>5.9399999999999995</v>
      </c>
    </row>
    <row r="1525" spans="1:10" x14ac:dyDescent="0.25">
      <c r="A1525" s="102">
        <v>1524</v>
      </c>
      <c r="B1525" s="117" t="s">
        <v>5006</v>
      </c>
      <c r="C1525" s="104" t="s">
        <v>4939</v>
      </c>
      <c r="D1525" s="104" t="s">
        <v>5080</v>
      </c>
      <c r="E1525" s="106" t="s">
        <v>2551</v>
      </c>
      <c r="F1525" s="107" t="s">
        <v>2552</v>
      </c>
      <c r="G1525" s="106"/>
      <c r="H1525" s="106"/>
      <c r="I1525" s="102">
        <v>1</v>
      </c>
      <c r="J1525" s="109">
        <v>5.9399999999999995</v>
      </c>
    </row>
    <row r="1526" spans="1:10" x14ac:dyDescent="0.25">
      <c r="A1526" s="102">
        <v>1525</v>
      </c>
      <c r="B1526" s="117" t="s">
        <v>5006</v>
      </c>
      <c r="C1526" s="104" t="s">
        <v>4939</v>
      </c>
      <c r="D1526" s="104" t="s">
        <v>5080</v>
      </c>
      <c r="E1526" s="106" t="s">
        <v>2555</v>
      </c>
      <c r="F1526" s="107" t="s">
        <v>2556</v>
      </c>
      <c r="G1526" s="106"/>
      <c r="H1526" s="106"/>
      <c r="I1526" s="102">
        <v>1</v>
      </c>
      <c r="J1526" s="109">
        <v>5.9399999999999995</v>
      </c>
    </row>
    <row r="1527" spans="1:10" x14ac:dyDescent="0.25">
      <c r="A1527" s="102">
        <v>1526</v>
      </c>
      <c r="B1527" s="117" t="s">
        <v>5006</v>
      </c>
      <c r="C1527" s="104" t="s">
        <v>4939</v>
      </c>
      <c r="D1527" s="104" t="s">
        <v>5080</v>
      </c>
      <c r="E1527" s="106" t="s">
        <v>3547</v>
      </c>
      <c r="F1527" s="107" t="s">
        <v>3548</v>
      </c>
      <c r="G1527" s="106"/>
      <c r="H1527" s="106"/>
      <c r="I1527" s="102">
        <v>1</v>
      </c>
      <c r="J1527" s="109">
        <v>11</v>
      </c>
    </row>
    <row r="1528" spans="1:10" x14ac:dyDescent="0.25">
      <c r="A1528" s="102">
        <v>1527</v>
      </c>
      <c r="B1528" s="117" t="s">
        <v>5006</v>
      </c>
      <c r="C1528" s="104" t="s">
        <v>4939</v>
      </c>
      <c r="D1528" s="104" t="s">
        <v>5080</v>
      </c>
      <c r="E1528" s="106" t="s">
        <v>3681</v>
      </c>
      <c r="F1528" s="107" t="s">
        <v>3682</v>
      </c>
      <c r="G1528" s="106"/>
      <c r="H1528" s="106"/>
      <c r="I1528" s="102">
        <v>1</v>
      </c>
      <c r="J1528" s="109">
        <v>17.8</v>
      </c>
    </row>
    <row r="1529" spans="1:10" x14ac:dyDescent="0.25">
      <c r="A1529" s="102">
        <v>1528</v>
      </c>
      <c r="B1529" s="117" t="s">
        <v>5006</v>
      </c>
      <c r="C1529" s="104" t="s">
        <v>4939</v>
      </c>
      <c r="D1529" s="104" t="s">
        <v>5080</v>
      </c>
      <c r="E1529" s="106" t="s">
        <v>3703</v>
      </c>
      <c r="F1529" s="107" t="s">
        <v>3704</v>
      </c>
      <c r="G1529" s="106"/>
      <c r="H1529" s="106"/>
      <c r="I1529" s="102">
        <v>1</v>
      </c>
      <c r="J1529" s="109">
        <v>15</v>
      </c>
    </row>
    <row r="1530" spans="1:10" x14ac:dyDescent="0.25">
      <c r="A1530" s="102">
        <v>1529</v>
      </c>
      <c r="B1530" s="117" t="s">
        <v>5006</v>
      </c>
      <c r="C1530" s="104" t="s">
        <v>4939</v>
      </c>
      <c r="D1530" s="104" t="s">
        <v>5080</v>
      </c>
      <c r="E1530" s="106" t="s">
        <v>3725</v>
      </c>
      <c r="F1530" s="107" t="s">
        <v>3726</v>
      </c>
      <c r="G1530" s="106"/>
      <c r="H1530" s="106"/>
      <c r="I1530" s="102">
        <v>1</v>
      </c>
      <c r="J1530" s="109">
        <v>26.9</v>
      </c>
    </row>
    <row r="1531" spans="1:10" x14ac:dyDescent="0.25">
      <c r="A1531" s="102">
        <v>1530</v>
      </c>
      <c r="B1531" s="117" t="s">
        <v>5006</v>
      </c>
      <c r="C1531" s="104" t="s">
        <v>4939</v>
      </c>
      <c r="D1531" s="104" t="s">
        <v>5080</v>
      </c>
      <c r="E1531" s="106" t="s">
        <v>3747</v>
      </c>
      <c r="F1531" s="107" t="s">
        <v>3748</v>
      </c>
      <c r="G1531" s="106"/>
      <c r="H1531" s="106"/>
      <c r="I1531" s="102">
        <v>1</v>
      </c>
      <c r="J1531" s="109">
        <v>15</v>
      </c>
    </row>
    <row r="1532" spans="1:10" x14ac:dyDescent="0.25">
      <c r="A1532" s="102">
        <v>1531</v>
      </c>
      <c r="B1532" s="117" t="s">
        <v>5006</v>
      </c>
      <c r="C1532" s="104" t="s">
        <v>4939</v>
      </c>
      <c r="D1532" s="104" t="s">
        <v>5080</v>
      </c>
      <c r="E1532" s="106" t="s">
        <v>3903</v>
      </c>
      <c r="F1532" s="107" t="s">
        <v>3904</v>
      </c>
      <c r="G1532" s="106"/>
      <c r="H1532" s="106"/>
      <c r="I1532" s="102">
        <v>1</v>
      </c>
      <c r="J1532" s="109">
        <v>9.75</v>
      </c>
    </row>
    <row r="1533" spans="1:10" x14ac:dyDescent="0.25">
      <c r="A1533" s="102">
        <v>1532</v>
      </c>
      <c r="B1533" s="117" t="s">
        <v>5006</v>
      </c>
      <c r="C1533" s="104" t="s">
        <v>4939</v>
      </c>
      <c r="D1533" s="104" t="s">
        <v>5080</v>
      </c>
      <c r="E1533" s="106" t="s">
        <v>3905</v>
      </c>
      <c r="F1533" s="107" t="s">
        <v>3906</v>
      </c>
      <c r="G1533" s="106"/>
      <c r="H1533" s="106"/>
      <c r="I1533" s="102">
        <v>1</v>
      </c>
      <c r="J1533" s="109">
        <v>13.899999999999999</v>
      </c>
    </row>
    <row r="1534" spans="1:10" x14ac:dyDescent="0.25">
      <c r="A1534" s="102">
        <v>1533</v>
      </c>
      <c r="B1534" s="117" t="s">
        <v>5006</v>
      </c>
      <c r="C1534" s="104" t="s">
        <v>4939</v>
      </c>
      <c r="D1534" s="104" t="s">
        <v>5080</v>
      </c>
      <c r="E1534" s="106" t="s">
        <v>3907</v>
      </c>
      <c r="F1534" s="107" t="s">
        <v>3908</v>
      </c>
      <c r="G1534" s="106"/>
      <c r="H1534" s="106"/>
      <c r="I1534" s="102">
        <v>1</v>
      </c>
      <c r="J1534" s="109">
        <v>9.8000000000000007</v>
      </c>
    </row>
    <row r="1535" spans="1:10" x14ac:dyDescent="0.25">
      <c r="A1535" s="102">
        <v>1534</v>
      </c>
      <c r="B1535" s="117" t="s">
        <v>5006</v>
      </c>
      <c r="C1535" s="104" t="s">
        <v>4939</v>
      </c>
      <c r="D1535" s="104" t="s">
        <v>5080</v>
      </c>
      <c r="E1535" s="106" t="s">
        <v>3911</v>
      </c>
      <c r="F1535" s="107" t="s">
        <v>3912</v>
      </c>
      <c r="G1535" s="106"/>
      <c r="H1535" s="106"/>
      <c r="I1535" s="102">
        <v>1</v>
      </c>
      <c r="J1535" s="109">
        <v>17.899999999999999</v>
      </c>
    </row>
    <row r="1536" spans="1:10" x14ac:dyDescent="0.25">
      <c r="A1536" s="102">
        <v>1535</v>
      </c>
      <c r="B1536" s="117" t="s">
        <v>5006</v>
      </c>
      <c r="C1536" s="104" t="s">
        <v>4939</v>
      </c>
      <c r="D1536" s="104" t="s">
        <v>5080</v>
      </c>
      <c r="E1536" s="106" t="s">
        <v>3917</v>
      </c>
      <c r="F1536" s="107" t="s">
        <v>3918</v>
      </c>
      <c r="G1536" s="106"/>
      <c r="H1536" s="106"/>
      <c r="I1536" s="102">
        <v>1</v>
      </c>
      <c r="J1536" s="109">
        <v>11.799999999999999</v>
      </c>
    </row>
    <row r="1537" spans="1:10" x14ac:dyDescent="0.25">
      <c r="A1537" s="102">
        <v>1536</v>
      </c>
      <c r="B1537" s="117" t="s">
        <v>5006</v>
      </c>
      <c r="C1537" s="104" t="s">
        <v>4939</v>
      </c>
      <c r="D1537" s="104" t="s">
        <v>5080</v>
      </c>
      <c r="E1537" s="106" t="s">
        <v>3953</v>
      </c>
      <c r="F1537" s="107" t="s">
        <v>3954</v>
      </c>
      <c r="G1537" s="106"/>
      <c r="H1537" s="106"/>
      <c r="I1537" s="102">
        <v>1</v>
      </c>
      <c r="J1537" s="109">
        <v>8.4</v>
      </c>
    </row>
    <row r="1538" spans="1:10" x14ac:dyDescent="0.25">
      <c r="A1538" s="102">
        <v>1537</v>
      </c>
      <c r="B1538" s="117" t="s">
        <v>5006</v>
      </c>
      <c r="C1538" s="104" t="s">
        <v>4939</v>
      </c>
      <c r="D1538" s="104" t="s">
        <v>5080</v>
      </c>
      <c r="E1538" s="106" t="s">
        <v>3957</v>
      </c>
      <c r="F1538" s="107" t="s">
        <v>3958</v>
      </c>
      <c r="G1538" s="106"/>
      <c r="H1538" s="106"/>
      <c r="I1538" s="102">
        <v>1</v>
      </c>
      <c r="J1538" s="109">
        <v>13.5</v>
      </c>
    </row>
    <row r="1539" spans="1:10" x14ac:dyDescent="0.25">
      <c r="A1539" s="102">
        <v>1538</v>
      </c>
      <c r="B1539" s="117" t="s">
        <v>5006</v>
      </c>
      <c r="C1539" s="104" t="s">
        <v>4939</v>
      </c>
      <c r="D1539" s="104" t="s">
        <v>5080</v>
      </c>
      <c r="E1539" s="106" t="s">
        <v>3959</v>
      </c>
      <c r="F1539" s="107" t="s">
        <v>3960</v>
      </c>
      <c r="G1539" s="106"/>
      <c r="H1539" s="106"/>
      <c r="I1539" s="102">
        <v>1</v>
      </c>
      <c r="J1539" s="109">
        <v>6.75</v>
      </c>
    </row>
    <row r="1540" spans="1:10" x14ac:dyDescent="0.25">
      <c r="A1540" s="102">
        <v>1539</v>
      </c>
      <c r="B1540" s="117" t="s">
        <v>5006</v>
      </c>
      <c r="C1540" s="104" t="s">
        <v>4939</v>
      </c>
      <c r="D1540" s="104" t="s">
        <v>5080</v>
      </c>
      <c r="E1540" s="106" t="s">
        <v>3961</v>
      </c>
      <c r="F1540" s="107" t="s">
        <v>3962</v>
      </c>
      <c r="G1540" s="106"/>
      <c r="H1540" s="106"/>
      <c r="I1540" s="102">
        <v>1</v>
      </c>
      <c r="J1540" s="109">
        <v>9.9</v>
      </c>
    </row>
    <row r="1541" spans="1:10" x14ac:dyDescent="0.25">
      <c r="A1541" s="102">
        <v>1540</v>
      </c>
      <c r="B1541" s="117" t="s">
        <v>5006</v>
      </c>
      <c r="C1541" s="104" t="s">
        <v>4939</v>
      </c>
      <c r="D1541" s="104" t="s">
        <v>5080</v>
      </c>
      <c r="E1541" s="106" t="s">
        <v>3983</v>
      </c>
      <c r="F1541" s="107" t="s">
        <v>3984</v>
      </c>
      <c r="G1541" s="106"/>
      <c r="H1541" s="106"/>
      <c r="I1541" s="102">
        <v>1</v>
      </c>
      <c r="J1541" s="109">
        <v>23.94</v>
      </c>
    </row>
    <row r="1542" spans="1:10" x14ac:dyDescent="0.25">
      <c r="A1542" s="102">
        <v>1541</v>
      </c>
      <c r="B1542" s="117" t="s">
        <v>5006</v>
      </c>
      <c r="C1542" s="104" t="s">
        <v>4939</v>
      </c>
      <c r="D1542" s="104" t="s">
        <v>5080</v>
      </c>
      <c r="E1542" s="106" t="s">
        <v>3985</v>
      </c>
      <c r="F1542" s="107" t="s">
        <v>3986</v>
      </c>
      <c r="G1542" s="106"/>
      <c r="H1542" s="106"/>
      <c r="I1542" s="102">
        <v>1</v>
      </c>
      <c r="J1542" s="109">
        <v>11.799999999999999</v>
      </c>
    </row>
    <row r="1543" spans="1:10" x14ac:dyDescent="0.25">
      <c r="A1543" s="102">
        <v>1542</v>
      </c>
      <c r="B1543" s="117" t="s">
        <v>5006</v>
      </c>
      <c r="C1543" s="104" t="s">
        <v>4939</v>
      </c>
      <c r="D1543" s="104" t="s">
        <v>5080</v>
      </c>
      <c r="E1543" s="106" t="s">
        <v>3991</v>
      </c>
      <c r="F1543" s="107" t="s">
        <v>3992</v>
      </c>
      <c r="G1543" s="106"/>
      <c r="H1543" s="106"/>
      <c r="I1543" s="102">
        <v>1</v>
      </c>
      <c r="J1543" s="109">
        <v>20.9</v>
      </c>
    </row>
    <row r="1544" spans="1:10" x14ac:dyDescent="0.25">
      <c r="A1544" s="102">
        <v>1543</v>
      </c>
      <c r="B1544" s="117" t="s">
        <v>5006</v>
      </c>
      <c r="C1544" s="104" t="s">
        <v>4939</v>
      </c>
      <c r="D1544" s="104" t="s">
        <v>5080</v>
      </c>
      <c r="E1544" s="106" t="s">
        <v>4001</v>
      </c>
      <c r="F1544" s="107" t="s">
        <v>4002</v>
      </c>
      <c r="G1544" s="106"/>
      <c r="H1544" s="106"/>
      <c r="I1544" s="102">
        <v>1</v>
      </c>
      <c r="J1544" s="109">
        <v>13.799999999999999</v>
      </c>
    </row>
    <row r="1545" spans="1:10" x14ac:dyDescent="0.25">
      <c r="A1545" s="102">
        <v>1544</v>
      </c>
      <c r="B1545" s="117" t="s">
        <v>5006</v>
      </c>
      <c r="C1545" s="104" t="s">
        <v>4939</v>
      </c>
      <c r="D1545" s="104" t="s">
        <v>5080</v>
      </c>
      <c r="E1545" s="106" t="s">
        <v>3551</v>
      </c>
      <c r="F1545" s="107" t="s">
        <v>3552</v>
      </c>
      <c r="G1545" s="106"/>
      <c r="H1545" s="106"/>
      <c r="I1545" s="102">
        <v>1</v>
      </c>
      <c r="J1545" s="109">
        <v>8.6</v>
      </c>
    </row>
    <row r="1546" spans="1:10" x14ac:dyDescent="0.25">
      <c r="A1546" s="102">
        <v>1545</v>
      </c>
      <c r="B1546" s="117" t="s">
        <v>5006</v>
      </c>
      <c r="C1546" s="104" t="s">
        <v>4939</v>
      </c>
      <c r="D1546" s="104" t="s">
        <v>5080</v>
      </c>
      <c r="E1546" s="106" t="s">
        <v>3555</v>
      </c>
      <c r="F1546" s="107" t="s">
        <v>3556</v>
      </c>
      <c r="G1546" s="106"/>
      <c r="H1546" s="106"/>
      <c r="I1546" s="102">
        <v>1</v>
      </c>
      <c r="J1546" s="109">
        <v>12.9</v>
      </c>
    </row>
    <row r="1547" spans="1:10" x14ac:dyDescent="0.25">
      <c r="A1547" s="102">
        <v>1546</v>
      </c>
      <c r="B1547" s="117" t="s">
        <v>5006</v>
      </c>
      <c r="C1547" s="104" t="s">
        <v>4939</v>
      </c>
      <c r="D1547" s="104" t="s">
        <v>5080</v>
      </c>
      <c r="E1547" s="106" t="s">
        <v>3587</v>
      </c>
      <c r="F1547" s="107" t="s">
        <v>3588</v>
      </c>
      <c r="G1547" s="106"/>
      <c r="H1547" s="106"/>
      <c r="I1547" s="102">
        <v>1</v>
      </c>
      <c r="J1547" s="109">
        <v>9.8000000000000007</v>
      </c>
    </row>
    <row r="1548" spans="1:10" x14ac:dyDescent="0.25">
      <c r="A1548" s="102">
        <v>1547</v>
      </c>
      <c r="B1548" s="117" t="s">
        <v>5006</v>
      </c>
      <c r="C1548" s="104" t="s">
        <v>4939</v>
      </c>
      <c r="D1548" s="104" t="s">
        <v>5080</v>
      </c>
      <c r="E1548" s="106" t="s">
        <v>3591</v>
      </c>
      <c r="F1548" s="107" t="s">
        <v>3592</v>
      </c>
      <c r="G1548" s="106"/>
      <c r="H1548" s="106"/>
      <c r="I1548" s="102">
        <v>1</v>
      </c>
      <c r="J1548" s="109">
        <v>11.799999999999999</v>
      </c>
    </row>
    <row r="1549" spans="1:10" x14ac:dyDescent="0.25">
      <c r="A1549" s="102">
        <v>1548</v>
      </c>
      <c r="B1549" s="117" t="s">
        <v>5006</v>
      </c>
      <c r="C1549" s="104" t="s">
        <v>4939</v>
      </c>
      <c r="D1549" s="104" t="s">
        <v>5080</v>
      </c>
      <c r="E1549" s="106" t="s">
        <v>3605</v>
      </c>
      <c r="F1549" s="107" t="s">
        <v>3606</v>
      </c>
      <c r="G1549" s="106"/>
      <c r="H1549" s="106"/>
      <c r="I1549" s="102">
        <v>1</v>
      </c>
      <c r="J1549" s="109">
        <v>9.3999999999999986</v>
      </c>
    </row>
    <row r="1550" spans="1:10" x14ac:dyDescent="0.25">
      <c r="A1550" s="102">
        <v>1549</v>
      </c>
      <c r="B1550" s="117" t="s">
        <v>5006</v>
      </c>
      <c r="C1550" s="104" t="s">
        <v>4939</v>
      </c>
      <c r="D1550" s="104" t="s">
        <v>5080</v>
      </c>
      <c r="E1550" s="106" t="s">
        <v>3609</v>
      </c>
      <c r="F1550" s="107" t="s">
        <v>3610</v>
      </c>
      <c r="G1550" s="106"/>
      <c r="H1550" s="106"/>
      <c r="I1550" s="102">
        <v>1</v>
      </c>
      <c r="J1550" s="109">
        <v>9.3999999999999986</v>
      </c>
    </row>
    <row r="1551" spans="1:10" x14ac:dyDescent="0.25">
      <c r="A1551" s="102">
        <v>1550</v>
      </c>
      <c r="B1551" s="117" t="s">
        <v>5006</v>
      </c>
      <c r="C1551" s="104" t="s">
        <v>4939</v>
      </c>
      <c r="D1551" s="104" t="s">
        <v>5080</v>
      </c>
      <c r="E1551" s="106" t="s">
        <v>3665</v>
      </c>
      <c r="F1551" s="107" t="s">
        <v>3666</v>
      </c>
      <c r="G1551" s="106"/>
      <c r="H1551" s="106"/>
      <c r="I1551" s="102">
        <v>1</v>
      </c>
      <c r="J1551" s="109">
        <v>7.8000000000000007</v>
      </c>
    </row>
    <row r="1552" spans="1:10" x14ac:dyDescent="0.25">
      <c r="A1552" s="102">
        <v>1551</v>
      </c>
      <c r="B1552" s="117" t="s">
        <v>5006</v>
      </c>
      <c r="C1552" s="104" t="s">
        <v>4939</v>
      </c>
      <c r="D1552" s="104" t="s">
        <v>5080</v>
      </c>
      <c r="E1552" s="106" t="s">
        <v>3677</v>
      </c>
      <c r="F1552" s="107" t="s">
        <v>3678</v>
      </c>
      <c r="G1552" s="106"/>
      <c r="H1552" s="106"/>
      <c r="I1552" s="102">
        <v>1</v>
      </c>
      <c r="J1552" s="109">
        <v>9.8000000000000007</v>
      </c>
    </row>
    <row r="1553" spans="1:10" x14ac:dyDescent="0.25">
      <c r="A1553" s="102">
        <v>1552</v>
      </c>
      <c r="B1553" s="117" t="s">
        <v>5006</v>
      </c>
      <c r="C1553" s="104" t="s">
        <v>4939</v>
      </c>
      <c r="D1553" s="104" t="s">
        <v>5080</v>
      </c>
      <c r="E1553" s="106" t="s">
        <v>3729</v>
      </c>
      <c r="F1553" s="107" t="s">
        <v>3730</v>
      </c>
      <c r="G1553" s="106"/>
      <c r="H1553" s="106"/>
      <c r="I1553" s="102">
        <v>1</v>
      </c>
      <c r="J1553" s="109">
        <v>11</v>
      </c>
    </row>
    <row r="1554" spans="1:10" x14ac:dyDescent="0.25">
      <c r="A1554" s="102">
        <v>1553</v>
      </c>
      <c r="B1554" s="117" t="s">
        <v>5006</v>
      </c>
      <c r="C1554" s="104" t="s">
        <v>4939</v>
      </c>
      <c r="D1554" s="104" t="s">
        <v>5080</v>
      </c>
      <c r="E1554" s="106" t="s">
        <v>3745</v>
      </c>
      <c r="F1554" s="107" t="s">
        <v>3746</v>
      </c>
      <c r="G1554" s="106"/>
      <c r="H1554" s="106"/>
      <c r="I1554" s="102">
        <v>1</v>
      </c>
      <c r="J1554" s="109">
        <v>9.8000000000000007</v>
      </c>
    </row>
    <row r="1555" spans="1:10" x14ac:dyDescent="0.25">
      <c r="A1555" s="102">
        <v>1554</v>
      </c>
      <c r="B1555" s="117" t="s">
        <v>5006</v>
      </c>
      <c r="C1555" s="104" t="s">
        <v>4939</v>
      </c>
      <c r="D1555" s="104" t="s">
        <v>5082</v>
      </c>
      <c r="E1555" s="106" t="s">
        <v>157</v>
      </c>
      <c r="F1555" s="107" t="s">
        <v>158</v>
      </c>
      <c r="G1555" s="106"/>
      <c r="H1555" s="106"/>
      <c r="I1555" s="102">
        <v>10</v>
      </c>
      <c r="J1555" s="109">
        <v>18.899999999999999</v>
      </c>
    </row>
    <row r="1556" spans="1:10" x14ac:dyDescent="0.25">
      <c r="A1556" s="102">
        <v>1555</v>
      </c>
      <c r="B1556" s="117" t="s">
        <v>5006</v>
      </c>
      <c r="C1556" s="104" t="s">
        <v>4939</v>
      </c>
      <c r="D1556" s="104" t="s">
        <v>5082</v>
      </c>
      <c r="E1556" s="106" t="s">
        <v>859</v>
      </c>
      <c r="F1556" s="107" t="s">
        <v>860</v>
      </c>
      <c r="G1556" s="106"/>
      <c r="H1556" s="106"/>
      <c r="I1556" s="102">
        <v>1</v>
      </c>
      <c r="J1556" s="109">
        <v>16.14</v>
      </c>
    </row>
    <row r="1557" spans="1:10" x14ac:dyDescent="0.25">
      <c r="A1557" s="102">
        <v>1556</v>
      </c>
      <c r="B1557" s="117" t="s">
        <v>5006</v>
      </c>
      <c r="C1557" s="104" t="s">
        <v>4939</v>
      </c>
      <c r="D1557" s="104" t="s">
        <v>5082</v>
      </c>
      <c r="E1557" s="106" t="s">
        <v>2519</v>
      </c>
      <c r="F1557" s="107" t="s">
        <v>2520</v>
      </c>
      <c r="G1557" s="106"/>
      <c r="H1557" s="106"/>
      <c r="I1557" s="102">
        <v>1</v>
      </c>
      <c r="J1557" s="109">
        <v>5.9399999999999995</v>
      </c>
    </row>
    <row r="1558" spans="1:10" x14ac:dyDescent="0.25">
      <c r="A1558" s="102">
        <v>1557</v>
      </c>
      <c r="B1558" s="117" t="s">
        <v>5006</v>
      </c>
      <c r="C1558" s="104" t="s">
        <v>4939</v>
      </c>
      <c r="D1558" s="104" t="s">
        <v>5082</v>
      </c>
      <c r="E1558" s="106" t="s">
        <v>2535</v>
      </c>
      <c r="F1558" s="107" t="s">
        <v>2536</v>
      </c>
      <c r="G1558" s="106"/>
      <c r="H1558" s="106"/>
      <c r="I1558" s="102">
        <v>1</v>
      </c>
      <c r="J1558" s="109">
        <v>5.9399999999999995</v>
      </c>
    </row>
    <row r="1559" spans="1:10" x14ac:dyDescent="0.25">
      <c r="A1559" s="102">
        <v>1558</v>
      </c>
      <c r="B1559" s="117" t="s">
        <v>5006</v>
      </c>
      <c r="C1559" s="104" t="s">
        <v>4939</v>
      </c>
      <c r="D1559" s="104" t="s">
        <v>5082</v>
      </c>
      <c r="E1559" s="106" t="s">
        <v>2541</v>
      </c>
      <c r="F1559" s="107" t="s">
        <v>2542</v>
      </c>
      <c r="G1559" s="106"/>
      <c r="H1559" s="106"/>
      <c r="I1559" s="102">
        <v>1</v>
      </c>
      <c r="J1559" s="109">
        <v>5.9399999999999995</v>
      </c>
    </row>
    <row r="1560" spans="1:10" x14ac:dyDescent="0.25">
      <c r="A1560" s="102">
        <v>1559</v>
      </c>
      <c r="B1560" s="117" t="s">
        <v>5006</v>
      </c>
      <c r="C1560" s="104" t="s">
        <v>4939</v>
      </c>
      <c r="D1560" s="104" t="s">
        <v>5082</v>
      </c>
      <c r="E1560" s="106" t="s">
        <v>337</v>
      </c>
      <c r="F1560" s="107" t="s">
        <v>338</v>
      </c>
      <c r="G1560" s="106"/>
      <c r="H1560" s="106"/>
      <c r="I1560" s="102">
        <v>1</v>
      </c>
      <c r="J1560" s="109">
        <v>21.36</v>
      </c>
    </row>
    <row r="1561" spans="1:10" x14ac:dyDescent="0.25">
      <c r="A1561" s="102">
        <v>1560</v>
      </c>
      <c r="B1561" s="117" t="s">
        <v>5006</v>
      </c>
      <c r="C1561" s="104" t="s">
        <v>4939</v>
      </c>
      <c r="D1561" s="104" t="s">
        <v>5082</v>
      </c>
      <c r="E1561" s="106" t="s">
        <v>83</v>
      </c>
      <c r="F1561" s="107" t="s">
        <v>84</v>
      </c>
      <c r="G1561" s="106"/>
      <c r="H1561" s="106"/>
      <c r="I1561" s="102">
        <v>1</v>
      </c>
      <c r="J1561" s="109">
        <v>77.88</v>
      </c>
    </row>
    <row r="1562" spans="1:10" x14ac:dyDescent="0.25">
      <c r="A1562" s="102">
        <v>1561</v>
      </c>
      <c r="B1562" s="117" t="s">
        <v>5006</v>
      </c>
      <c r="C1562" s="104" t="s">
        <v>4939</v>
      </c>
      <c r="D1562" s="104" t="s">
        <v>5082</v>
      </c>
      <c r="E1562" s="106" t="s">
        <v>3929</v>
      </c>
      <c r="F1562" s="107" t="s">
        <v>3930</v>
      </c>
      <c r="G1562" s="106"/>
      <c r="H1562" s="106"/>
      <c r="I1562" s="102">
        <v>1</v>
      </c>
      <c r="J1562" s="109">
        <v>12.9</v>
      </c>
    </row>
    <row r="1563" spans="1:10" x14ac:dyDescent="0.25">
      <c r="A1563" s="102">
        <v>1562</v>
      </c>
      <c r="B1563" s="117" t="s">
        <v>5006</v>
      </c>
      <c r="C1563" s="104" t="s">
        <v>4939</v>
      </c>
      <c r="D1563" s="104" t="s">
        <v>5084</v>
      </c>
      <c r="E1563" s="106" t="s">
        <v>329</v>
      </c>
      <c r="F1563" s="107" t="s">
        <v>330</v>
      </c>
      <c r="G1563" s="106"/>
      <c r="H1563" s="106"/>
      <c r="I1563" s="102">
        <v>1</v>
      </c>
      <c r="J1563" s="109">
        <v>23</v>
      </c>
    </row>
    <row r="1564" spans="1:10" x14ac:dyDescent="0.25">
      <c r="A1564" s="102">
        <v>1563</v>
      </c>
      <c r="B1564" s="117" t="s">
        <v>5006</v>
      </c>
      <c r="C1564" s="104" t="s">
        <v>4939</v>
      </c>
      <c r="D1564" s="104" t="s">
        <v>5084</v>
      </c>
      <c r="E1564" s="106" t="s">
        <v>697</v>
      </c>
      <c r="F1564" s="107" t="s">
        <v>698</v>
      </c>
      <c r="G1564" s="106"/>
      <c r="H1564" s="106"/>
      <c r="I1564" s="102">
        <v>1</v>
      </c>
      <c r="J1564" s="109">
        <v>15.48</v>
      </c>
    </row>
    <row r="1565" spans="1:10" x14ac:dyDescent="0.25">
      <c r="A1565" s="102">
        <v>1564</v>
      </c>
      <c r="B1565" s="117" t="s">
        <v>5006</v>
      </c>
      <c r="C1565" s="104" t="s">
        <v>4939</v>
      </c>
      <c r="D1565" s="104" t="s">
        <v>5084</v>
      </c>
      <c r="E1565" s="106" t="s">
        <v>633</v>
      </c>
      <c r="F1565" s="107" t="s">
        <v>634</v>
      </c>
      <c r="G1565" s="106"/>
      <c r="H1565" s="106"/>
      <c r="I1565" s="102">
        <v>1</v>
      </c>
      <c r="J1565" s="109">
        <v>17.88</v>
      </c>
    </row>
    <row r="1566" spans="1:10" x14ac:dyDescent="0.25">
      <c r="A1566" s="102">
        <v>1565</v>
      </c>
      <c r="B1566" s="117" t="s">
        <v>5006</v>
      </c>
      <c r="C1566" s="104" t="s">
        <v>4939</v>
      </c>
      <c r="D1566" s="104" t="s">
        <v>5084</v>
      </c>
      <c r="E1566" s="106" t="s">
        <v>797</v>
      </c>
      <c r="F1566" s="107" t="s">
        <v>798</v>
      </c>
      <c r="G1566" s="106"/>
      <c r="H1566" s="106"/>
      <c r="I1566" s="102">
        <v>1</v>
      </c>
      <c r="J1566" s="109">
        <v>9.36</v>
      </c>
    </row>
    <row r="1567" spans="1:10" x14ac:dyDescent="0.25">
      <c r="A1567" s="102">
        <v>1566</v>
      </c>
      <c r="B1567" s="117" t="s">
        <v>5006</v>
      </c>
      <c r="C1567" s="104" t="s">
        <v>4939</v>
      </c>
      <c r="D1567" s="104" t="s">
        <v>5084</v>
      </c>
      <c r="E1567" s="106" t="s">
        <v>157</v>
      </c>
      <c r="F1567" s="107" t="s">
        <v>158</v>
      </c>
      <c r="G1567" s="106"/>
      <c r="H1567" s="106"/>
      <c r="I1567" s="102">
        <v>15</v>
      </c>
      <c r="J1567" s="109">
        <v>28.349999999999998</v>
      </c>
    </row>
    <row r="1568" spans="1:10" x14ac:dyDescent="0.25">
      <c r="A1568" s="102">
        <v>1567</v>
      </c>
      <c r="B1568" s="117" t="s">
        <v>5006</v>
      </c>
      <c r="C1568" s="104" t="s">
        <v>4939</v>
      </c>
      <c r="D1568" s="104" t="s">
        <v>5084</v>
      </c>
      <c r="E1568" s="106" t="s">
        <v>2377</v>
      </c>
      <c r="F1568" s="107" t="s">
        <v>2378</v>
      </c>
      <c r="G1568" s="106"/>
      <c r="H1568" s="106"/>
      <c r="I1568" s="102">
        <v>1</v>
      </c>
      <c r="J1568" s="109">
        <v>29.94</v>
      </c>
    </row>
    <row r="1569" spans="1:10" x14ac:dyDescent="0.25">
      <c r="A1569" s="102">
        <v>1568</v>
      </c>
      <c r="B1569" s="117" t="s">
        <v>5006</v>
      </c>
      <c r="C1569" s="104" t="s">
        <v>4939</v>
      </c>
      <c r="D1569" s="104" t="s">
        <v>5084</v>
      </c>
      <c r="E1569" s="106" t="s">
        <v>837</v>
      </c>
      <c r="F1569" s="107" t="s">
        <v>838</v>
      </c>
      <c r="G1569" s="106"/>
      <c r="H1569" s="106"/>
      <c r="I1569" s="102">
        <v>1</v>
      </c>
      <c r="J1569" s="109">
        <v>3.16</v>
      </c>
    </row>
    <row r="1570" spans="1:10" x14ac:dyDescent="0.25">
      <c r="A1570" s="102">
        <v>1569</v>
      </c>
      <c r="B1570" s="117" t="s">
        <v>5006</v>
      </c>
      <c r="C1570" s="104" t="s">
        <v>4939</v>
      </c>
      <c r="D1570" s="104" t="s">
        <v>5084</v>
      </c>
      <c r="E1570" s="106" t="s">
        <v>995</v>
      </c>
      <c r="F1570" s="107" t="s">
        <v>996</v>
      </c>
      <c r="G1570" s="106"/>
      <c r="H1570" s="106"/>
      <c r="I1570" s="102">
        <v>5</v>
      </c>
      <c r="J1570" s="109">
        <v>51</v>
      </c>
    </row>
    <row r="1571" spans="1:10" x14ac:dyDescent="0.25">
      <c r="A1571" s="102">
        <v>1570</v>
      </c>
      <c r="B1571" s="117" t="s">
        <v>5006</v>
      </c>
      <c r="C1571" s="104" t="s">
        <v>4939</v>
      </c>
      <c r="D1571" s="104" t="s">
        <v>5084</v>
      </c>
      <c r="E1571" s="106" t="s">
        <v>989</v>
      </c>
      <c r="F1571" s="107" t="s">
        <v>990</v>
      </c>
      <c r="G1571" s="106"/>
      <c r="H1571" s="106"/>
      <c r="I1571" s="102">
        <v>5</v>
      </c>
      <c r="J1571" s="109">
        <v>13.75</v>
      </c>
    </row>
    <row r="1572" spans="1:10" x14ac:dyDescent="0.25">
      <c r="A1572" s="102">
        <v>1571</v>
      </c>
      <c r="B1572" s="117" t="s">
        <v>5006</v>
      </c>
      <c r="C1572" s="104" t="s">
        <v>4939</v>
      </c>
      <c r="D1572" s="104" t="s">
        <v>5084</v>
      </c>
      <c r="E1572" s="106" t="s">
        <v>207</v>
      </c>
      <c r="F1572" s="107" t="s">
        <v>208</v>
      </c>
      <c r="G1572" s="106"/>
      <c r="H1572" s="106"/>
      <c r="I1572" s="102">
        <v>1</v>
      </c>
      <c r="J1572" s="109">
        <v>18</v>
      </c>
    </row>
    <row r="1573" spans="1:10" x14ac:dyDescent="0.25">
      <c r="A1573" s="102">
        <v>1572</v>
      </c>
      <c r="B1573" s="117" t="s">
        <v>5006</v>
      </c>
      <c r="C1573" s="104" t="s">
        <v>4939</v>
      </c>
      <c r="D1573" s="104" t="s">
        <v>5084</v>
      </c>
      <c r="E1573" s="106" t="s">
        <v>1412</v>
      </c>
      <c r="F1573" s="107" t="s">
        <v>1413</v>
      </c>
      <c r="G1573" s="106"/>
      <c r="H1573" s="106"/>
      <c r="I1573" s="102">
        <v>1</v>
      </c>
      <c r="J1573" s="109">
        <v>16.68</v>
      </c>
    </row>
    <row r="1574" spans="1:10" x14ac:dyDescent="0.25">
      <c r="A1574" s="102">
        <v>1573</v>
      </c>
      <c r="B1574" s="117" t="s">
        <v>5006</v>
      </c>
      <c r="C1574" s="104" t="s">
        <v>4939</v>
      </c>
      <c r="D1574" s="104" t="s">
        <v>5084</v>
      </c>
      <c r="E1574" s="106" t="s">
        <v>1454</v>
      </c>
      <c r="F1574" s="107" t="s">
        <v>1455</v>
      </c>
      <c r="G1574" s="106"/>
      <c r="H1574" s="106"/>
      <c r="I1574" s="102">
        <v>1</v>
      </c>
      <c r="J1574" s="109">
        <v>16.68</v>
      </c>
    </row>
    <row r="1575" spans="1:10" x14ac:dyDescent="0.25">
      <c r="A1575" s="102">
        <v>1574</v>
      </c>
      <c r="B1575" s="117" t="s">
        <v>5006</v>
      </c>
      <c r="C1575" s="104" t="s">
        <v>4939</v>
      </c>
      <c r="D1575" s="104" t="s">
        <v>5084</v>
      </c>
      <c r="E1575" s="106" t="s">
        <v>2459</v>
      </c>
      <c r="F1575" s="107" t="s">
        <v>2460</v>
      </c>
      <c r="G1575" s="106"/>
      <c r="H1575" s="106"/>
      <c r="I1575" s="102">
        <v>1</v>
      </c>
      <c r="J1575" s="109">
        <v>5.9399999999999995</v>
      </c>
    </row>
    <row r="1576" spans="1:10" x14ac:dyDescent="0.25">
      <c r="A1576" s="102">
        <v>1575</v>
      </c>
      <c r="B1576" s="117" t="s">
        <v>5006</v>
      </c>
      <c r="C1576" s="104" t="s">
        <v>4939</v>
      </c>
      <c r="D1576" s="104" t="s">
        <v>5084</v>
      </c>
      <c r="E1576" s="106" t="s">
        <v>2569</v>
      </c>
      <c r="F1576" s="107" t="s">
        <v>2570</v>
      </c>
      <c r="G1576" s="106"/>
      <c r="H1576" s="106"/>
      <c r="I1576" s="102">
        <v>1</v>
      </c>
      <c r="J1576" s="109">
        <v>5.9399999999999995</v>
      </c>
    </row>
    <row r="1577" spans="1:10" x14ac:dyDescent="0.25">
      <c r="A1577" s="102">
        <v>1576</v>
      </c>
      <c r="B1577" s="117" t="s">
        <v>5006</v>
      </c>
      <c r="C1577" s="104" t="s">
        <v>4939</v>
      </c>
      <c r="D1577" s="104" t="s">
        <v>5084</v>
      </c>
      <c r="E1577" s="106" t="s">
        <v>2533</v>
      </c>
      <c r="F1577" s="107" t="s">
        <v>2534</v>
      </c>
      <c r="G1577" s="106"/>
      <c r="H1577" s="106"/>
      <c r="I1577" s="102">
        <v>1</v>
      </c>
      <c r="J1577" s="109">
        <v>5.9399999999999995</v>
      </c>
    </row>
    <row r="1578" spans="1:10" x14ac:dyDescent="0.25">
      <c r="A1578" s="102">
        <v>1577</v>
      </c>
      <c r="B1578" s="117" t="s">
        <v>5006</v>
      </c>
      <c r="C1578" s="104" t="s">
        <v>4939</v>
      </c>
      <c r="D1578" s="104" t="s">
        <v>5084</v>
      </c>
      <c r="E1578" s="106" t="s">
        <v>2599</v>
      </c>
      <c r="F1578" s="107" t="s">
        <v>2600</v>
      </c>
      <c r="G1578" s="106"/>
      <c r="H1578" s="106"/>
      <c r="I1578" s="102">
        <v>1</v>
      </c>
      <c r="J1578" s="109">
        <v>5.8999999999999995</v>
      </c>
    </row>
    <row r="1579" spans="1:10" x14ac:dyDescent="0.25">
      <c r="A1579" s="102">
        <v>1578</v>
      </c>
      <c r="B1579" s="117" t="s">
        <v>5006</v>
      </c>
      <c r="C1579" s="104" t="s">
        <v>4939</v>
      </c>
      <c r="D1579" s="104" t="s">
        <v>5084</v>
      </c>
      <c r="E1579" s="106" t="s">
        <v>3035</v>
      </c>
      <c r="F1579" s="107" t="s">
        <v>3036</v>
      </c>
      <c r="G1579" s="106"/>
      <c r="H1579" s="106"/>
      <c r="I1579" s="102">
        <v>1</v>
      </c>
      <c r="J1579" s="109">
        <v>37.9</v>
      </c>
    </row>
    <row r="1580" spans="1:10" x14ac:dyDescent="0.25">
      <c r="A1580" s="102">
        <v>1579</v>
      </c>
      <c r="B1580" s="117" t="s">
        <v>5006</v>
      </c>
      <c r="C1580" s="104" t="s">
        <v>4939</v>
      </c>
      <c r="D1580" s="104" t="s">
        <v>5084</v>
      </c>
      <c r="E1580" s="106" t="s">
        <v>2845</v>
      </c>
      <c r="F1580" s="107" t="s">
        <v>2846</v>
      </c>
      <c r="G1580" s="106"/>
      <c r="H1580" s="106"/>
      <c r="I1580" s="102">
        <v>1</v>
      </c>
      <c r="J1580" s="109">
        <v>29.96</v>
      </c>
    </row>
    <row r="1581" spans="1:10" x14ac:dyDescent="0.25">
      <c r="A1581" s="102">
        <v>1580</v>
      </c>
      <c r="B1581" s="117" t="s">
        <v>5006</v>
      </c>
      <c r="C1581" s="104" t="s">
        <v>4939</v>
      </c>
      <c r="D1581" s="104" t="s">
        <v>5084</v>
      </c>
      <c r="E1581" s="106" t="s">
        <v>337</v>
      </c>
      <c r="F1581" s="107" t="s">
        <v>338</v>
      </c>
      <c r="G1581" s="106"/>
      <c r="H1581" s="106"/>
      <c r="I1581" s="102">
        <v>1</v>
      </c>
      <c r="J1581" s="109">
        <v>21.36</v>
      </c>
    </row>
    <row r="1582" spans="1:10" x14ac:dyDescent="0.25">
      <c r="A1582" s="102">
        <v>1581</v>
      </c>
      <c r="B1582" s="117" t="s">
        <v>5006</v>
      </c>
      <c r="C1582" s="104" t="s">
        <v>4939</v>
      </c>
      <c r="D1582" s="104" t="s">
        <v>5084</v>
      </c>
      <c r="E1582" s="106" t="s">
        <v>3543</v>
      </c>
      <c r="F1582" s="107" t="s">
        <v>3544</v>
      </c>
      <c r="G1582" s="106"/>
      <c r="H1582" s="106"/>
      <c r="I1582" s="102">
        <v>20</v>
      </c>
      <c r="J1582" s="109">
        <v>29</v>
      </c>
    </row>
    <row r="1583" spans="1:10" x14ac:dyDescent="0.25">
      <c r="A1583" s="102">
        <v>1582</v>
      </c>
      <c r="B1583" s="117" t="s">
        <v>5006</v>
      </c>
      <c r="C1583" s="104" t="s">
        <v>4939</v>
      </c>
      <c r="D1583" s="104" t="s">
        <v>5084</v>
      </c>
      <c r="E1583" s="106" t="s">
        <v>3547</v>
      </c>
      <c r="F1583" s="107" t="s">
        <v>3548</v>
      </c>
      <c r="G1583" s="106"/>
      <c r="H1583" s="106"/>
      <c r="I1583" s="102">
        <v>1</v>
      </c>
      <c r="J1583" s="109">
        <v>11</v>
      </c>
    </row>
    <row r="1584" spans="1:10" x14ac:dyDescent="0.25">
      <c r="A1584" s="102">
        <v>1583</v>
      </c>
      <c r="B1584" s="117" t="s">
        <v>5006</v>
      </c>
      <c r="C1584" s="104" t="s">
        <v>4939</v>
      </c>
      <c r="D1584" s="104" t="s">
        <v>5084</v>
      </c>
      <c r="E1584" s="106" t="s">
        <v>3889</v>
      </c>
      <c r="F1584" s="107" t="s">
        <v>3890</v>
      </c>
      <c r="G1584" s="106"/>
      <c r="H1584" s="106"/>
      <c r="I1584" s="102">
        <v>1</v>
      </c>
      <c r="J1584" s="109">
        <v>15.8</v>
      </c>
    </row>
    <row r="1585" spans="1:10" x14ac:dyDescent="0.25">
      <c r="A1585" s="102">
        <v>1584</v>
      </c>
      <c r="B1585" s="117" t="s">
        <v>5006</v>
      </c>
      <c r="C1585" s="104" t="s">
        <v>4939</v>
      </c>
      <c r="D1585" s="104" t="s">
        <v>5084</v>
      </c>
      <c r="E1585" s="106" t="s">
        <v>3995</v>
      </c>
      <c r="F1585" s="107" t="s">
        <v>3996</v>
      </c>
      <c r="G1585" s="106"/>
      <c r="H1585" s="106"/>
      <c r="I1585" s="102">
        <v>1</v>
      </c>
      <c r="J1585" s="109">
        <v>29.85</v>
      </c>
    </row>
    <row r="1586" spans="1:10" x14ac:dyDescent="0.25">
      <c r="A1586" s="102">
        <v>1585</v>
      </c>
      <c r="B1586" s="117" t="s">
        <v>5006</v>
      </c>
      <c r="C1586" s="104" t="s">
        <v>4939</v>
      </c>
      <c r="D1586" s="104" t="s">
        <v>5084</v>
      </c>
      <c r="E1586" s="106" t="s">
        <v>4029</v>
      </c>
      <c r="F1586" s="107" t="s">
        <v>4030</v>
      </c>
      <c r="G1586" s="106"/>
      <c r="H1586" s="106"/>
      <c r="I1586" s="102">
        <v>1</v>
      </c>
      <c r="J1586" s="109">
        <v>17.34</v>
      </c>
    </row>
    <row r="1587" spans="1:10" x14ac:dyDescent="0.25">
      <c r="A1587" s="102">
        <v>1586</v>
      </c>
      <c r="B1587" s="117" t="s">
        <v>5006</v>
      </c>
      <c r="C1587" s="104" t="s">
        <v>4939</v>
      </c>
      <c r="D1587" s="104" t="s">
        <v>5084</v>
      </c>
      <c r="E1587" s="106" t="s">
        <v>3751</v>
      </c>
      <c r="F1587" s="107" t="s">
        <v>3752</v>
      </c>
      <c r="G1587" s="106"/>
      <c r="H1587" s="106"/>
      <c r="I1587" s="102">
        <v>1</v>
      </c>
      <c r="J1587" s="109">
        <v>17.5</v>
      </c>
    </row>
    <row r="1588" spans="1:10" x14ac:dyDescent="0.25">
      <c r="A1588" s="102">
        <v>1587</v>
      </c>
      <c r="B1588" s="117" t="s">
        <v>5006</v>
      </c>
      <c r="C1588" s="104" t="s">
        <v>4939</v>
      </c>
      <c r="D1588" s="104" t="s">
        <v>5084</v>
      </c>
      <c r="E1588" s="106" t="s">
        <v>3757</v>
      </c>
      <c r="F1588" s="107" t="s">
        <v>3758</v>
      </c>
      <c r="G1588" s="106"/>
      <c r="H1588" s="106"/>
      <c r="I1588" s="102">
        <v>1</v>
      </c>
      <c r="J1588" s="109">
        <v>17.940000000000001</v>
      </c>
    </row>
    <row r="1589" spans="1:10" x14ac:dyDescent="0.25">
      <c r="A1589" s="102">
        <v>1588</v>
      </c>
      <c r="B1589" s="117" t="s">
        <v>5006</v>
      </c>
      <c r="C1589" s="104" t="s">
        <v>4939</v>
      </c>
      <c r="D1589" s="104" t="s">
        <v>5084</v>
      </c>
      <c r="E1589" s="106" t="s">
        <v>4525</v>
      </c>
      <c r="F1589" s="107" t="s">
        <v>4958</v>
      </c>
      <c r="G1589" s="106"/>
      <c r="H1589" s="106"/>
      <c r="I1589" s="102">
        <v>1</v>
      </c>
      <c r="J1589" s="109">
        <v>78.899999999999991</v>
      </c>
    </row>
    <row r="1590" spans="1:10" x14ac:dyDescent="0.25">
      <c r="A1590" s="102">
        <v>1589</v>
      </c>
      <c r="B1590" s="117" t="s">
        <v>5006</v>
      </c>
      <c r="C1590" s="104" t="s">
        <v>4939</v>
      </c>
      <c r="D1590" s="104" t="s">
        <v>5084</v>
      </c>
      <c r="E1590" s="106" t="s">
        <v>4211</v>
      </c>
      <c r="F1590" s="107" t="s">
        <v>4212</v>
      </c>
      <c r="G1590" s="106"/>
      <c r="H1590" s="106"/>
      <c r="I1590" s="102">
        <v>1</v>
      </c>
      <c r="J1590" s="109">
        <v>31.96</v>
      </c>
    </row>
    <row r="1591" spans="1:10" x14ac:dyDescent="0.25">
      <c r="A1591" s="102">
        <v>1590</v>
      </c>
      <c r="B1591" s="117" t="s">
        <v>5006</v>
      </c>
      <c r="C1591" s="104" t="s">
        <v>4939</v>
      </c>
      <c r="D1591" s="104" t="s">
        <v>5084</v>
      </c>
      <c r="E1591" s="106" t="s">
        <v>4307</v>
      </c>
      <c r="F1591" s="107" t="s">
        <v>5085</v>
      </c>
      <c r="G1591" s="106"/>
      <c r="H1591" s="106"/>
      <c r="I1591" s="102">
        <v>1</v>
      </c>
      <c r="J1591" s="109">
        <v>12.75</v>
      </c>
    </row>
    <row r="1592" spans="1:10" x14ac:dyDescent="0.25">
      <c r="A1592" s="102">
        <v>1591</v>
      </c>
      <c r="B1592" s="117" t="s">
        <v>5087</v>
      </c>
      <c r="C1592" s="104" t="s">
        <v>4939</v>
      </c>
      <c r="D1592" s="104" t="s">
        <v>4940</v>
      </c>
      <c r="E1592" s="106" t="s">
        <v>569</v>
      </c>
      <c r="F1592" s="107" t="s">
        <v>570</v>
      </c>
      <c r="G1592" s="106"/>
      <c r="H1592" s="106"/>
      <c r="I1592" s="102">
        <v>5</v>
      </c>
      <c r="J1592" s="109">
        <v>29.7</v>
      </c>
    </row>
    <row r="1593" spans="1:10" x14ac:dyDescent="0.25">
      <c r="A1593" s="102">
        <v>1592</v>
      </c>
      <c r="B1593" s="117" t="s">
        <v>5087</v>
      </c>
      <c r="C1593" s="104" t="s">
        <v>4939</v>
      </c>
      <c r="D1593" s="104" t="s">
        <v>4940</v>
      </c>
      <c r="E1593" s="106" t="s">
        <v>995</v>
      </c>
      <c r="F1593" s="107" t="s">
        <v>996</v>
      </c>
      <c r="G1593" s="106"/>
      <c r="H1593" s="106"/>
      <c r="I1593" s="102">
        <v>5</v>
      </c>
      <c r="J1593" s="109">
        <v>51</v>
      </c>
    </row>
    <row r="1594" spans="1:10" x14ac:dyDescent="0.25">
      <c r="A1594" s="102">
        <v>1593</v>
      </c>
      <c r="B1594" s="117" t="s">
        <v>5087</v>
      </c>
      <c r="C1594" s="104" t="s">
        <v>4939</v>
      </c>
      <c r="D1594" s="104" t="s">
        <v>4940</v>
      </c>
      <c r="E1594" s="106" t="s">
        <v>2459</v>
      </c>
      <c r="F1594" s="107" t="s">
        <v>2460</v>
      </c>
      <c r="G1594" s="106"/>
      <c r="H1594" s="106"/>
      <c r="I1594" s="102">
        <v>2</v>
      </c>
      <c r="J1594" s="109">
        <v>11.879999999999999</v>
      </c>
    </row>
    <row r="1595" spans="1:10" x14ac:dyDescent="0.25">
      <c r="A1595" s="102">
        <v>1594</v>
      </c>
      <c r="B1595" s="117" t="s">
        <v>5087</v>
      </c>
      <c r="C1595" s="104" t="s">
        <v>4939</v>
      </c>
      <c r="D1595" s="104" t="s">
        <v>4940</v>
      </c>
      <c r="E1595" s="106" t="s">
        <v>2503</v>
      </c>
      <c r="F1595" s="107" t="s">
        <v>2504</v>
      </c>
      <c r="G1595" s="106"/>
      <c r="H1595" s="106"/>
      <c r="I1595" s="102">
        <v>5</v>
      </c>
      <c r="J1595" s="109">
        <v>29.7</v>
      </c>
    </row>
    <row r="1596" spans="1:10" x14ac:dyDescent="0.25">
      <c r="A1596" s="102">
        <v>1595</v>
      </c>
      <c r="B1596" s="117" t="s">
        <v>5087</v>
      </c>
      <c r="C1596" s="104" t="s">
        <v>4939</v>
      </c>
      <c r="D1596" s="104" t="s">
        <v>4940</v>
      </c>
      <c r="E1596" s="106" t="s">
        <v>2525</v>
      </c>
      <c r="F1596" s="107" t="s">
        <v>2526</v>
      </c>
      <c r="G1596" s="106"/>
      <c r="H1596" s="106"/>
      <c r="I1596" s="102">
        <v>2</v>
      </c>
      <c r="J1596" s="109">
        <v>11.879999999999999</v>
      </c>
    </row>
    <row r="1597" spans="1:10" x14ac:dyDescent="0.25">
      <c r="A1597" s="102">
        <v>1596</v>
      </c>
      <c r="B1597" s="117" t="s">
        <v>5087</v>
      </c>
      <c r="C1597" s="104" t="s">
        <v>4939</v>
      </c>
      <c r="D1597" s="104" t="s">
        <v>4940</v>
      </c>
      <c r="E1597" s="106" t="s">
        <v>2569</v>
      </c>
      <c r="F1597" s="107" t="s">
        <v>2570</v>
      </c>
      <c r="G1597" s="106"/>
      <c r="H1597" s="106"/>
      <c r="I1597" s="102">
        <v>2</v>
      </c>
      <c r="J1597" s="109">
        <v>11.879999999999999</v>
      </c>
    </row>
    <row r="1598" spans="1:10" x14ac:dyDescent="0.25">
      <c r="A1598" s="102">
        <v>1597</v>
      </c>
      <c r="B1598" s="117" t="s">
        <v>5087</v>
      </c>
      <c r="C1598" s="104" t="s">
        <v>4939</v>
      </c>
      <c r="D1598" s="104" t="s">
        <v>4940</v>
      </c>
      <c r="E1598" s="106" t="s">
        <v>2579</v>
      </c>
      <c r="F1598" s="107" t="s">
        <v>2580</v>
      </c>
      <c r="G1598" s="106"/>
      <c r="H1598" s="106"/>
      <c r="I1598" s="102">
        <v>2</v>
      </c>
      <c r="J1598" s="109">
        <v>11.879999999999999</v>
      </c>
    </row>
    <row r="1599" spans="1:10" x14ac:dyDescent="0.25">
      <c r="A1599" s="102">
        <v>1598</v>
      </c>
      <c r="B1599" s="117" t="s">
        <v>5087</v>
      </c>
      <c r="C1599" s="104" t="s">
        <v>4939</v>
      </c>
      <c r="D1599" s="104" t="s">
        <v>4940</v>
      </c>
      <c r="E1599" s="106" t="s">
        <v>2479</v>
      </c>
      <c r="F1599" s="107" t="s">
        <v>2480</v>
      </c>
      <c r="G1599" s="106"/>
      <c r="H1599" s="106"/>
      <c r="I1599" s="102">
        <v>2</v>
      </c>
      <c r="J1599" s="109">
        <v>11.879999999999999</v>
      </c>
    </row>
    <row r="1600" spans="1:10" x14ac:dyDescent="0.25">
      <c r="A1600" s="102">
        <v>1599</v>
      </c>
      <c r="B1600" s="117" t="s">
        <v>5087</v>
      </c>
      <c r="C1600" s="104" t="s">
        <v>4939</v>
      </c>
      <c r="D1600" s="104" t="s">
        <v>4940</v>
      </c>
      <c r="E1600" s="106" t="s">
        <v>2519</v>
      </c>
      <c r="F1600" s="107" t="s">
        <v>2520</v>
      </c>
      <c r="G1600" s="106"/>
      <c r="H1600" s="106"/>
      <c r="I1600" s="102">
        <v>2</v>
      </c>
      <c r="J1600" s="109">
        <v>11.879999999999999</v>
      </c>
    </row>
    <row r="1601" spans="1:10" x14ac:dyDescent="0.25">
      <c r="A1601" s="102">
        <v>1600</v>
      </c>
      <c r="B1601" s="117" t="s">
        <v>5087</v>
      </c>
      <c r="C1601" s="104" t="s">
        <v>4939</v>
      </c>
      <c r="D1601" s="104" t="s">
        <v>4940</v>
      </c>
      <c r="E1601" s="106" t="s">
        <v>267</v>
      </c>
      <c r="F1601" s="107" t="s">
        <v>268</v>
      </c>
      <c r="G1601" s="106"/>
      <c r="H1601" s="106"/>
      <c r="I1601" s="102">
        <v>1</v>
      </c>
      <c r="J1601" s="109">
        <v>2.94</v>
      </c>
    </row>
    <row r="1602" spans="1:10" x14ac:dyDescent="0.25">
      <c r="A1602" s="102">
        <v>1601</v>
      </c>
      <c r="B1602" s="117" t="s">
        <v>5087</v>
      </c>
      <c r="C1602" s="104" t="s">
        <v>4939</v>
      </c>
      <c r="D1602" s="104" t="s">
        <v>4940</v>
      </c>
      <c r="E1602" s="106" t="s">
        <v>481</v>
      </c>
      <c r="F1602" s="107" t="s">
        <v>5088</v>
      </c>
      <c r="G1602" s="106"/>
      <c r="H1602" s="106"/>
      <c r="I1602" s="102" t="s">
        <v>5030</v>
      </c>
      <c r="J1602" s="109">
        <v>10.89</v>
      </c>
    </row>
    <row r="1603" spans="1:10" x14ac:dyDescent="0.25">
      <c r="A1603" s="102">
        <v>1602</v>
      </c>
      <c r="B1603" s="117" t="s">
        <v>5087</v>
      </c>
      <c r="C1603" s="104" t="s">
        <v>4939</v>
      </c>
      <c r="D1603" s="104" t="s">
        <v>4940</v>
      </c>
      <c r="E1603" s="106" t="s">
        <v>2713</v>
      </c>
      <c r="F1603" s="107" t="s">
        <v>2714</v>
      </c>
      <c r="G1603" s="106"/>
      <c r="H1603" s="106"/>
      <c r="I1603" s="102">
        <v>1</v>
      </c>
      <c r="J1603" s="109">
        <v>16.68</v>
      </c>
    </row>
    <row r="1604" spans="1:10" x14ac:dyDescent="0.25">
      <c r="A1604" s="102">
        <v>1603</v>
      </c>
      <c r="B1604" s="117" t="s">
        <v>5087</v>
      </c>
      <c r="C1604" s="104" t="s">
        <v>4939</v>
      </c>
      <c r="D1604" s="104" t="s">
        <v>4940</v>
      </c>
      <c r="E1604" s="106" t="s">
        <v>2739</v>
      </c>
      <c r="F1604" s="107" t="s">
        <v>2740</v>
      </c>
      <c r="G1604" s="106"/>
      <c r="H1604" s="106"/>
      <c r="I1604" s="102">
        <v>1</v>
      </c>
      <c r="J1604" s="109">
        <v>15.48</v>
      </c>
    </row>
    <row r="1605" spans="1:10" x14ac:dyDescent="0.25">
      <c r="A1605" s="102">
        <v>1604</v>
      </c>
      <c r="B1605" s="117" t="s">
        <v>5087</v>
      </c>
      <c r="C1605" s="104" t="s">
        <v>4939</v>
      </c>
      <c r="D1605" s="104" t="s">
        <v>4940</v>
      </c>
      <c r="E1605" s="106" t="s">
        <v>3031</v>
      </c>
      <c r="F1605" s="107" t="s">
        <v>3032</v>
      </c>
      <c r="G1605" s="106"/>
      <c r="H1605" s="106"/>
      <c r="I1605" s="102">
        <v>1</v>
      </c>
      <c r="J1605" s="109">
        <v>0.02</v>
      </c>
    </row>
    <row r="1606" spans="1:10" x14ac:dyDescent="0.25">
      <c r="A1606" s="102">
        <v>1605</v>
      </c>
      <c r="B1606" s="117" t="s">
        <v>5087</v>
      </c>
      <c r="C1606" s="104" t="s">
        <v>4939</v>
      </c>
      <c r="D1606" s="104" t="s">
        <v>4940</v>
      </c>
      <c r="E1606" s="106" t="s">
        <v>3037</v>
      </c>
      <c r="F1606" s="107" t="s">
        <v>3038</v>
      </c>
      <c r="G1606" s="106"/>
      <c r="H1606" s="106"/>
      <c r="I1606" s="102">
        <v>10</v>
      </c>
      <c r="J1606" s="109">
        <v>339.6</v>
      </c>
    </row>
    <row r="1607" spans="1:10" x14ac:dyDescent="0.25">
      <c r="A1607" s="102">
        <v>1606</v>
      </c>
      <c r="B1607" s="117" t="s">
        <v>5087</v>
      </c>
      <c r="C1607" s="104" t="s">
        <v>4939</v>
      </c>
      <c r="D1607" s="104" t="s">
        <v>4940</v>
      </c>
      <c r="E1607" s="106" t="s">
        <v>2845</v>
      </c>
      <c r="F1607" s="107" t="s">
        <v>2846</v>
      </c>
      <c r="G1607" s="106"/>
      <c r="H1607" s="106"/>
      <c r="I1607" s="102">
        <v>2</v>
      </c>
      <c r="J1607" s="109">
        <v>59.92</v>
      </c>
    </row>
    <row r="1608" spans="1:10" x14ac:dyDescent="0.25">
      <c r="A1608" s="102">
        <v>1607</v>
      </c>
      <c r="B1608" s="117" t="s">
        <v>5087</v>
      </c>
      <c r="C1608" s="104" t="s">
        <v>4939</v>
      </c>
      <c r="D1608" s="104" t="s">
        <v>4940</v>
      </c>
      <c r="E1608" s="106" t="s">
        <v>2849</v>
      </c>
      <c r="F1608" s="107" t="s">
        <v>2850</v>
      </c>
      <c r="G1608" s="106"/>
      <c r="H1608" s="106"/>
      <c r="I1608" s="102">
        <v>1</v>
      </c>
      <c r="J1608" s="109">
        <v>24.36</v>
      </c>
    </row>
    <row r="1609" spans="1:10" x14ac:dyDescent="0.25">
      <c r="A1609" s="102">
        <v>1608</v>
      </c>
      <c r="B1609" s="117" t="s">
        <v>5087</v>
      </c>
      <c r="C1609" s="104" t="s">
        <v>4939</v>
      </c>
      <c r="D1609" s="104" t="s">
        <v>4940</v>
      </c>
      <c r="E1609" s="106" t="s">
        <v>3517</v>
      </c>
      <c r="F1609" s="107" t="s">
        <v>4973</v>
      </c>
      <c r="G1609" s="106"/>
      <c r="H1609" s="106"/>
      <c r="I1609" s="102">
        <v>1</v>
      </c>
      <c r="J1609" s="109">
        <v>22.68</v>
      </c>
    </row>
    <row r="1610" spans="1:10" x14ac:dyDescent="0.25">
      <c r="A1610" s="102">
        <v>1609</v>
      </c>
      <c r="B1610" s="117" t="s">
        <v>5087</v>
      </c>
      <c r="C1610" s="104" t="s">
        <v>4939</v>
      </c>
      <c r="D1610" s="104" t="s">
        <v>4940</v>
      </c>
      <c r="E1610" s="106" t="s">
        <v>4043</v>
      </c>
      <c r="F1610" s="107" t="s">
        <v>4044</v>
      </c>
      <c r="G1610" s="106"/>
      <c r="H1610" s="106"/>
      <c r="I1610" s="102">
        <v>2</v>
      </c>
      <c r="J1610" s="109">
        <v>71.88</v>
      </c>
    </row>
    <row r="1611" spans="1:10" x14ac:dyDescent="0.25">
      <c r="A1611" s="102">
        <v>1610</v>
      </c>
      <c r="B1611" s="117" t="s">
        <v>5087</v>
      </c>
      <c r="C1611" s="104" t="s">
        <v>4939</v>
      </c>
      <c r="D1611" s="104" t="s">
        <v>4940</v>
      </c>
      <c r="E1611" s="106" t="s">
        <v>83</v>
      </c>
      <c r="F1611" s="107" t="s">
        <v>84</v>
      </c>
      <c r="G1611" s="106"/>
      <c r="H1611" s="106"/>
      <c r="I1611" s="102">
        <v>1</v>
      </c>
      <c r="J1611" s="109">
        <v>77.88</v>
      </c>
    </row>
    <row r="1612" spans="1:10" x14ac:dyDescent="0.25">
      <c r="A1612" s="102">
        <v>1611</v>
      </c>
      <c r="B1612" s="117" t="s">
        <v>5087</v>
      </c>
      <c r="C1612" s="104" t="s">
        <v>4939</v>
      </c>
      <c r="D1612" s="104" t="s">
        <v>4940</v>
      </c>
      <c r="E1612" s="106" t="s">
        <v>3883</v>
      </c>
      <c r="F1612" s="107" t="s">
        <v>3884</v>
      </c>
      <c r="G1612" s="106"/>
      <c r="H1612" s="106"/>
      <c r="I1612" s="102">
        <v>1</v>
      </c>
      <c r="J1612" s="109">
        <v>17.940000000000001</v>
      </c>
    </row>
    <row r="1613" spans="1:10" x14ac:dyDescent="0.25">
      <c r="A1613" s="102">
        <v>1612</v>
      </c>
      <c r="B1613" s="117" t="s">
        <v>5087</v>
      </c>
      <c r="C1613" s="104" t="s">
        <v>4939</v>
      </c>
      <c r="D1613" s="104" t="s">
        <v>4940</v>
      </c>
      <c r="E1613" s="106" t="s">
        <v>3903</v>
      </c>
      <c r="F1613" s="107" t="s">
        <v>3904</v>
      </c>
      <c r="G1613" s="106"/>
      <c r="H1613" s="106"/>
      <c r="I1613" s="102">
        <v>1</v>
      </c>
      <c r="J1613" s="109">
        <v>9.75</v>
      </c>
    </row>
    <row r="1614" spans="1:10" x14ac:dyDescent="0.25">
      <c r="A1614" s="102">
        <v>1613</v>
      </c>
      <c r="B1614" s="117" t="s">
        <v>5087</v>
      </c>
      <c r="C1614" s="104" t="s">
        <v>4939</v>
      </c>
      <c r="D1614" s="104" t="s">
        <v>4940</v>
      </c>
      <c r="E1614" s="106" t="s">
        <v>3913</v>
      </c>
      <c r="F1614" s="107" t="s">
        <v>3914</v>
      </c>
      <c r="G1614" s="106"/>
      <c r="H1614" s="106"/>
      <c r="I1614" s="102">
        <v>1</v>
      </c>
      <c r="J1614" s="109">
        <v>12.9</v>
      </c>
    </row>
    <row r="1615" spans="1:10" x14ac:dyDescent="0.25">
      <c r="A1615" s="102">
        <v>1614</v>
      </c>
      <c r="B1615" s="117" t="s">
        <v>5087</v>
      </c>
      <c r="C1615" s="104" t="s">
        <v>4939</v>
      </c>
      <c r="D1615" s="104" t="s">
        <v>4940</v>
      </c>
      <c r="E1615" s="106" t="s">
        <v>3917</v>
      </c>
      <c r="F1615" s="107" t="s">
        <v>3918</v>
      </c>
      <c r="G1615" s="106"/>
      <c r="H1615" s="106"/>
      <c r="I1615" s="102">
        <v>1</v>
      </c>
      <c r="J1615" s="109">
        <v>11.799999999999999</v>
      </c>
    </row>
    <row r="1616" spans="1:10" x14ac:dyDescent="0.25">
      <c r="A1616" s="102">
        <v>1615</v>
      </c>
      <c r="B1616" s="117" t="s">
        <v>5087</v>
      </c>
      <c r="C1616" s="104" t="s">
        <v>4939</v>
      </c>
      <c r="D1616" s="104" t="s">
        <v>4940</v>
      </c>
      <c r="E1616" s="106" t="s">
        <v>3567</v>
      </c>
      <c r="F1616" s="107" t="s">
        <v>3568</v>
      </c>
      <c r="G1616" s="106"/>
      <c r="H1616" s="106"/>
      <c r="I1616" s="102">
        <v>1</v>
      </c>
      <c r="J1616" s="109">
        <v>34.74</v>
      </c>
    </row>
    <row r="1617" spans="1:10" x14ac:dyDescent="0.25">
      <c r="A1617" s="102">
        <v>1616</v>
      </c>
      <c r="B1617" s="117" t="s">
        <v>5087</v>
      </c>
      <c r="C1617" s="104" t="s">
        <v>4939</v>
      </c>
      <c r="D1617" s="104" t="s">
        <v>4940</v>
      </c>
      <c r="E1617" s="106" t="s">
        <v>3577</v>
      </c>
      <c r="F1617" s="107" t="s">
        <v>3578</v>
      </c>
      <c r="G1617" s="106"/>
      <c r="H1617" s="106"/>
      <c r="I1617" s="102">
        <v>1</v>
      </c>
      <c r="J1617" s="109">
        <v>22.9</v>
      </c>
    </row>
    <row r="1618" spans="1:10" x14ac:dyDescent="0.25">
      <c r="A1618" s="102">
        <v>1617</v>
      </c>
      <c r="B1618" s="117" t="s">
        <v>5087</v>
      </c>
      <c r="C1618" s="104" t="s">
        <v>4939</v>
      </c>
      <c r="D1618" s="104" t="s">
        <v>4940</v>
      </c>
      <c r="E1618" s="106" t="s">
        <v>3607</v>
      </c>
      <c r="F1618" s="107" t="s">
        <v>3608</v>
      </c>
      <c r="G1618" s="106"/>
      <c r="H1618" s="106"/>
      <c r="I1618" s="102">
        <v>1</v>
      </c>
      <c r="J1618" s="109">
        <v>14.9</v>
      </c>
    </row>
    <row r="1619" spans="1:10" x14ac:dyDescent="0.25">
      <c r="A1619" s="102">
        <v>1618</v>
      </c>
      <c r="B1619" s="117" t="s">
        <v>5087</v>
      </c>
      <c r="C1619" s="104" t="s">
        <v>4939</v>
      </c>
      <c r="D1619" s="104" t="s">
        <v>4940</v>
      </c>
      <c r="E1619" s="106" t="s">
        <v>3827</v>
      </c>
      <c r="F1619" s="107" t="s">
        <v>3828</v>
      </c>
      <c r="G1619" s="106"/>
      <c r="H1619" s="106"/>
      <c r="I1619" s="102">
        <v>1</v>
      </c>
      <c r="J1619" s="109">
        <v>12.54</v>
      </c>
    </row>
    <row r="1620" spans="1:10" x14ac:dyDescent="0.25">
      <c r="A1620" s="102">
        <v>1619</v>
      </c>
      <c r="B1620" s="117" t="s">
        <v>5087</v>
      </c>
      <c r="C1620" s="104" t="s">
        <v>4939</v>
      </c>
      <c r="D1620" s="104" t="s">
        <v>4940</v>
      </c>
      <c r="E1620" s="106" t="s">
        <v>3623</v>
      </c>
      <c r="F1620" s="107" t="s">
        <v>3624</v>
      </c>
      <c r="G1620" s="106"/>
      <c r="H1620" s="106"/>
      <c r="I1620" s="102">
        <v>1</v>
      </c>
      <c r="J1620" s="109">
        <v>11.899999999999999</v>
      </c>
    </row>
    <row r="1621" spans="1:10" x14ac:dyDescent="0.25">
      <c r="A1621" s="102">
        <v>1620</v>
      </c>
      <c r="B1621" s="117" t="s">
        <v>5087</v>
      </c>
      <c r="C1621" s="104" t="s">
        <v>4939</v>
      </c>
      <c r="D1621" s="104" t="s">
        <v>4940</v>
      </c>
      <c r="E1621" s="106" t="s">
        <v>3745</v>
      </c>
      <c r="F1621" s="107" t="s">
        <v>3746</v>
      </c>
      <c r="G1621" s="106"/>
      <c r="H1621" s="106"/>
      <c r="I1621" s="102">
        <v>1</v>
      </c>
      <c r="J1621" s="109">
        <v>9.8000000000000007</v>
      </c>
    </row>
    <row r="1622" spans="1:10" x14ac:dyDescent="0.25">
      <c r="A1622" s="102">
        <v>1621</v>
      </c>
      <c r="B1622" s="117" t="s">
        <v>5087</v>
      </c>
      <c r="C1622" s="104" t="s">
        <v>4939</v>
      </c>
      <c r="D1622" s="104" t="s">
        <v>4940</v>
      </c>
      <c r="E1622" s="106" t="s">
        <v>3783</v>
      </c>
      <c r="F1622" s="107" t="s">
        <v>3784</v>
      </c>
      <c r="G1622" s="106"/>
      <c r="H1622" s="106"/>
      <c r="I1622" s="102">
        <v>1</v>
      </c>
      <c r="J1622" s="109">
        <v>11.799999999999999</v>
      </c>
    </row>
    <row r="1623" spans="1:10" x14ac:dyDescent="0.25">
      <c r="A1623" s="102">
        <v>1622</v>
      </c>
      <c r="B1623" s="117" t="s">
        <v>5087</v>
      </c>
      <c r="C1623" s="104" t="s">
        <v>4939</v>
      </c>
      <c r="D1623" s="104" t="s">
        <v>4940</v>
      </c>
      <c r="E1623" s="106" t="s">
        <v>4503</v>
      </c>
      <c r="F1623" s="107" t="s">
        <v>4504</v>
      </c>
      <c r="G1623" s="106"/>
      <c r="H1623" s="106"/>
      <c r="I1623" s="102">
        <v>1</v>
      </c>
      <c r="J1623" s="109">
        <v>19.8</v>
      </c>
    </row>
    <row r="1624" spans="1:10" x14ac:dyDescent="0.25">
      <c r="A1624" s="102">
        <v>1623</v>
      </c>
      <c r="B1624" s="117" t="s">
        <v>5087</v>
      </c>
      <c r="C1624" s="104" t="s">
        <v>4939</v>
      </c>
      <c r="D1624" s="104" t="s">
        <v>4940</v>
      </c>
      <c r="E1624" s="106" t="s">
        <v>4345</v>
      </c>
      <c r="F1624" s="107" t="s">
        <v>4827</v>
      </c>
      <c r="G1624" s="106"/>
      <c r="H1624" s="106"/>
      <c r="I1624" s="102">
        <v>1</v>
      </c>
      <c r="J1624" s="109">
        <v>17.899999999999999</v>
      </c>
    </row>
    <row r="1625" spans="1:10" x14ac:dyDescent="0.25">
      <c r="A1625" s="102">
        <v>1624</v>
      </c>
      <c r="B1625" s="117" t="s">
        <v>5087</v>
      </c>
      <c r="C1625" s="104" t="s">
        <v>4939</v>
      </c>
      <c r="D1625" s="104" t="s">
        <v>4940</v>
      </c>
      <c r="E1625" s="106" t="s">
        <v>4207</v>
      </c>
      <c r="F1625" s="107" t="s">
        <v>4208</v>
      </c>
      <c r="G1625" s="106"/>
      <c r="H1625" s="106"/>
      <c r="I1625" s="102">
        <v>1</v>
      </c>
      <c r="J1625" s="109">
        <v>25.349999999999998</v>
      </c>
    </row>
    <row r="1626" spans="1:10" x14ac:dyDescent="0.25">
      <c r="A1626" s="102">
        <v>1625</v>
      </c>
      <c r="B1626" s="117" t="s">
        <v>5087</v>
      </c>
      <c r="C1626" s="104" t="s">
        <v>4939</v>
      </c>
      <c r="D1626" s="104" t="s">
        <v>4940</v>
      </c>
      <c r="E1626" s="106" t="s">
        <v>4209</v>
      </c>
      <c r="F1626" s="107" t="s">
        <v>4210</v>
      </c>
      <c r="G1626" s="106"/>
      <c r="H1626" s="106"/>
      <c r="I1626" s="102">
        <v>1</v>
      </c>
      <c r="J1626" s="109">
        <v>29.52</v>
      </c>
    </row>
    <row r="1627" spans="1:10" x14ac:dyDescent="0.25">
      <c r="A1627" s="102">
        <v>1626</v>
      </c>
      <c r="B1627" s="117" t="s">
        <v>5087</v>
      </c>
      <c r="C1627" s="104" t="s">
        <v>4939</v>
      </c>
      <c r="D1627" s="104" t="s">
        <v>4940</v>
      </c>
      <c r="E1627" s="106" t="s">
        <v>4231</v>
      </c>
      <c r="F1627" s="107" t="s">
        <v>4232</v>
      </c>
      <c r="G1627" s="106"/>
      <c r="H1627" s="106"/>
      <c r="I1627" s="102">
        <v>1</v>
      </c>
      <c r="J1627" s="109">
        <v>16.350000000000001</v>
      </c>
    </row>
    <row r="1628" spans="1:10" x14ac:dyDescent="0.25">
      <c r="A1628" s="102">
        <v>1627</v>
      </c>
      <c r="B1628" s="117" t="s">
        <v>5087</v>
      </c>
      <c r="C1628" s="104" t="s">
        <v>4939</v>
      </c>
      <c r="D1628" s="104" t="s">
        <v>5090</v>
      </c>
      <c r="E1628" s="106" t="s">
        <v>609</v>
      </c>
      <c r="F1628" s="107" t="s">
        <v>610</v>
      </c>
      <c r="G1628" s="106"/>
      <c r="H1628" s="106"/>
      <c r="I1628" s="102">
        <v>1</v>
      </c>
      <c r="J1628" s="109">
        <v>5.9399999999999995</v>
      </c>
    </row>
    <row r="1629" spans="1:10" x14ac:dyDescent="0.25">
      <c r="A1629" s="102">
        <v>1628</v>
      </c>
      <c r="B1629" s="117" t="s">
        <v>5087</v>
      </c>
      <c r="C1629" s="104" t="s">
        <v>4939</v>
      </c>
      <c r="D1629" s="104" t="s">
        <v>5090</v>
      </c>
      <c r="E1629" s="106" t="s">
        <v>1003</v>
      </c>
      <c r="F1629" s="107" t="s">
        <v>1004</v>
      </c>
      <c r="G1629" s="106"/>
      <c r="H1629" s="106"/>
      <c r="I1629" s="102">
        <v>15</v>
      </c>
      <c r="J1629" s="109">
        <v>169.35</v>
      </c>
    </row>
    <row r="1630" spans="1:10" x14ac:dyDescent="0.25">
      <c r="A1630" s="102">
        <v>1629</v>
      </c>
      <c r="B1630" s="117" t="s">
        <v>5087</v>
      </c>
      <c r="C1630" s="104" t="s">
        <v>4939</v>
      </c>
      <c r="D1630" s="104" t="s">
        <v>5090</v>
      </c>
      <c r="E1630" s="106" t="s">
        <v>1003</v>
      </c>
      <c r="F1630" s="107" t="s">
        <v>1004</v>
      </c>
      <c r="G1630" s="106"/>
      <c r="H1630" s="106"/>
      <c r="I1630" s="102">
        <v>2</v>
      </c>
      <c r="J1630" s="109">
        <v>0.02</v>
      </c>
    </row>
    <row r="1631" spans="1:10" x14ac:dyDescent="0.25">
      <c r="A1631" s="102">
        <v>1630</v>
      </c>
      <c r="B1631" s="117" t="s">
        <v>5087</v>
      </c>
      <c r="C1631" s="104" t="s">
        <v>4939</v>
      </c>
      <c r="D1631" s="104" t="s">
        <v>5090</v>
      </c>
      <c r="E1631" s="106" t="s">
        <v>1216</v>
      </c>
      <c r="F1631" s="107" t="s">
        <v>1217</v>
      </c>
      <c r="G1631" s="106"/>
      <c r="H1631" s="106"/>
      <c r="I1631" s="102">
        <v>1</v>
      </c>
      <c r="J1631" s="109">
        <v>7.9</v>
      </c>
    </row>
    <row r="1632" spans="1:10" x14ac:dyDescent="0.25">
      <c r="A1632" s="102">
        <v>1631</v>
      </c>
      <c r="B1632" s="117" t="s">
        <v>5087</v>
      </c>
      <c r="C1632" s="104" t="s">
        <v>4939</v>
      </c>
      <c r="D1632" s="104" t="s">
        <v>5090</v>
      </c>
      <c r="E1632" s="106" t="s">
        <v>251</v>
      </c>
      <c r="F1632" s="107" t="s">
        <v>252</v>
      </c>
      <c r="G1632" s="106"/>
      <c r="H1632" s="106"/>
      <c r="I1632" s="102">
        <v>1</v>
      </c>
      <c r="J1632" s="109">
        <v>5.7</v>
      </c>
    </row>
    <row r="1633" spans="1:10" x14ac:dyDescent="0.25">
      <c r="A1633" s="102">
        <v>1632</v>
      </c>
      <c r="B1633" s="117" t="s">
        <v>5087</v>
      </c>
      <c r="C1633" s="104" t="s">
        <v>4939</v>
      </c>
      <c r="D1633" s="104" t="s">
        <v>5090</v>
      </c>
      <c r="E1633" s="106" t="s">
        <v>2545</v>
      </c>
      <c r="F1633" s="107" t="s">
        <v>2546</v>
      </c>
      <c r="G1633" s="106"/>
      <c r="H1633" s="106"/>
      <c r="I1633" s="102">
        <v>1</v>
      </c>
      <c r="J1633" s="109">
        <v>16.68</v>
      </c>
    </row>
    <row r="1634" spans="1:10" x14ac:dyDescent="0.25">
      <c r="A1634" s="102">
        <v>1633</v>
      </c>
      <c r="B1634" s="117" t="s">
        <v>5087</v>
      </c>
      <c r="C1634" s="104" t="s">
        <v>4939</v>
      </c>
      <c r="D1634" s="104" t="s">
        <v>5090</v>
      </c>
      <c r="E1634" s="106" t="s">
        <v>2631</v>
      </c>
      <c r="F1634" s="107" t="s">
        <v>2632</v>
      </c>
      <c r="G1634" s="106"/>
      <c r="H1634" s="106"/>
      <c r="I1634" s="102">
        <v>1</v>
      </c>
      <c r="J1634" s="109">
        <v>10.14</v>
      </c>
    </row>
    <row r="1635" spans="1:10" x14ac:dyDescent="0.25">
      <c r="A1635" s="102">
        <v>1634</v>
      </c>
      <c r="B1635" s="117" t="s">
        <v>5087</v>
      </c>
      <c r="C1635" s="104" t="s">
        <v>4939</v>
      </c>
      <c r="D1635" s="104" t="s">
        <v>5090</v>
      </c>
      <c r="E1635" s="106" t="s">
        <v>3037</v>
      </c>
      <c r="F1635" s="107" t="s">
        <v>3038</v>
      </c>
      <c r="G1635" s="106"/>
      <c r="H1635" s="106"/>
      <c r="I1635" s="102">
        <v>2</v>
      </c>
      <c r="J1635" s="109">
        <v>67.92</v>
      </c>
    </row>
    <row r="1636" spans="1:10" x14ac:dyDescent="0.25">
      <c r="A1636" s="102">
        <v>1635</v>
      </c>
      <c r="B1636" s="117" t="s">
        <v>5087</v>
      </c>
      <c r="C1636" s="104" t="s">
        <v>4939</v>
      </c>
      <c r="D1636" s="104" t="s">
        <v>5090</v>
      </c>
      <c r="E1636" s="106" t="s">
        <v>4043</v>
      </c>
      <c r="F1636" s="107" t="s">
        <v>4044</v>
      </c>
      <c r="G1636" s="106"/>
      <c r="H1636" s="106"/>
      <c r="I1636" s="102">
        <v>1</v>
      </c>
      <c r="J1636" s="109">
        <v>35.94</v>
      </c>
    </row>
    <row r="1637" spans="1:10" x14ac:dyDescent="0.25">
      <c r="A1637" s="102">
        <v>1636</v>
      </c>
      <c r="B1637" s="117" t="s">
        <v>5087</v>
      </c>
      <c r="C1637" s="104" t="s">
        <v>4939</v>
      </c>
      <c r="D1637" s="104" t="s">
        <v>5090</v>
      </c>
      <c r="E1637" s="106" t="s">
        <v>83</v>
      </c>
      <c r="F1637" s="107" t="s">
        <v>84</v>
      </c>
      <c r="G1637" s="106"/>
      <c r="H1637" s="106"/>
      <c r="I1637" s="102">
        <v>1</v>
      </c>
      <c r="J1637" s="109">
        <v>77.88</v>
      </c>
    </row>
    <row r="1638" spans="1:10" x14ac:dyDescent="0.25">
      <c r="A1638" s="102">
        <v>1637</v>
      </c>
      <c r="B1638" s="117" t="s">
        <v>5087</v>
      </c>
      <c r="C1638" s="104" t="s">
        <v>4939</v>
      </c>
      <c r="D1638" s="104" t="s">
        <v>5090</v>
      </c>
      <c r="E1638" s="106" t="s">
        <v>3883</v>
      </c>
      <c r="F1638" s="107" t="s">
        <v>3884</v>
      </c>
      <c r="G1638" s="106"/>
      <c r="H1638" s="106"/>
      <c r="I1638" s="102">
        <v>1</v>
      </c>
      <c r="J1638" s="109">
        <v>17.940000000000001</v>
      </c>
    </row>
    <row r="1639" spans="1:10" x14ac:dyDescent="0.25">
      <c r="A1639" s="102">
        <v>1638</v>
      </c>
      <c r="B1639" s="117" t="s">
        <v>5087</v>
      </c>
      <c r="C1639" s="104" t="s">
        <v>4939</v>
      </c>
      <c r="D1639" s="104" t="s">
        <v>5090</v>
      </c>
      <c r="E1639" s="106" t="s">
        <v>3587</v>
      </c>
      <c r="F1639" s="107" t="s">
        <v>3588</v>
      </c>
      <c r="G1639" s="106"/>
      <c r="H1639" s="106"/>
      <c r="I1639" s="102">
        <v>1</v>
      </c>
      <c r="J1639" s="109">
        <v>9.8000000000000007</v>
      </c>
    </row>
    <row r="1640" spans="1:10" x14ac:dyDescent="0.25">
      <c r="A1640" s="102">
        <v>1639</v>
      </c>
      <c r="B1640" s="117" t="s">
        <v>5087</v>
      </c>
      <c r="C1640" s="104" t="s">
        <v>4939</v>
      </c>
      <c r="D1640" s="104" t="s">
        <v>5090</v>
      </c>
      <c r="E1640" s="106" t="s">
        <v>3617</v>
      </c>
      <c r="F1640" s="107" t="s">
        <v>3618</v>
      </c>
      <c r="G1640" s="106"/>
      <c r="H1640" s="106"/>
      <c r="I1640" s="102">
        <v>1</v>
      </c>
      <c r="J1640" s="109">
        <v>14.34</v>
      </c>
    </row>
    <row r="1641" spans="1:10" x14ac:dyDescent="0.25">
      <c r="A1641" s="102">
        <v>1640</v>
      </c>
      <c r="B1641" s="117" t="s">
        <v>5087</v>
      </c>
      <c r="C1641" s="104" t="s">
        <v>4939</v>
      </c>
      <c r="D1641" s="104" t="s">
        <v>5090</v>
      </c>
      <c r="E1641" s="106" t="s">
        <v>3755</v>
      </c>
      <c r="F1641" s="107" t="s">
        <v>3756</v>
      </c>
      <c r="G1641" s="106"/>
      <c r="H1641" s="106"/>
      <c r="I1641" s="102">
        <v>1</v>
      </c>
      <c r="J1641" s="109">
        <v>12.54</v>
      </c>
    </row>
    <row r="1642" spans="1:10" x14ac:dyDescent="0.25">
      <c r="A1642" s="102">
        <v>1641</v>
      </c>
      <c r="B1642" s="117" t="s">
        <v>5087</v>
      </c>
      <c r="C1642" s="104" t="s">
        <v>4939</v>
      </c>
      <c r="D1642" s="104" t="s">
        <v>5090</v>
      </c>
      <c r="E1642" s="106" t="s">
        <v>4411</v>
      </c>
      <c r="F1642" s="107" t="s">
        <v>4412</v>
      </c>
      <c r="G1642" s="106"/>
      <c r="H1642" s="106"/>
      <c r="I1642" s="102">
        <v>1</v>
      </c>
      <c r="J1642" s="109">
        <v>19.350000000000001</v>
      </c>
    </row>
    <row r="1643" spans="1:10" x14ac:dyDescent="0.25">
      <c r="A1643" s="102">
        <v>1642</v>
      </c>
      <c r="B1643" s="117" t="s">
        <v>5087</v>
      </c>
      <c r="C1643" s="104" t="s">
        <v>4939</v>
      </c>
      <c r="D1643" s="104" t="s">
        <v>5090</v>
      </c>
      <c r="E1643" s="106" t="s">
        <v>4818</v>
      </c>
      <c r="F1643" s="107" t="s">
        <v>4819</v>
      </c>
      <c r="G1643" s="106"/>
      <c r="H1643" s="106"/>
      <c r="I1643" s="102">
        <v>1</v>
      </c>
      <c r="J1643" s="109">
        <v>55.8</v>
      </c>
    </row>
    <row r="1644" spans="1:10" x14ac:dyDescent="0.25">
      <c r="A1644" s="102">
        <v>1643</v>
      </c>
      <c r="B1644" s="117" t="s">
        <v>5087</v>
      </c>
      <c r="C1644" s="104" t="s">
        <v>4939</v>
      </c>
      <c r="D1644" s="104" t="s">
        <v>5090</v>
      </c>
      <c r="E1644" s="106" t="s">
        <v>4443</v>
      </c>
      <c r="F1644" s="107" t="s">
        <v>4444</v>
      </c>
      <c r="G1644" s="106"/>
      <c r="H1644" s="106"/>
      <c r="I1644" s="102" t="s">
        <v>5091</v>
      </c>
      <c r="J1644" s="109">
        <v>9.81</v>
      </c>
    </row>
    <row r="1645" spans="1:10" x14ac:dyDescent="0.25">
      <c r="A1645" s="102">
        <v>1644</v>
      </c>
      <c r="B1645" s="117" t="s">
        <v>5087</v>
      </c>
      <c r="C1645" s="104" t="s">
        <v>4939</v>
      </c>
      <c r="D1645" s="104" t="s">
        <v>5090</v>
      </c>
      <c r="E1645" s="106" t="s">
        <v>4507</v>
      </c>
      <c r="F1645" s="107" t="s">
        <v>4508</v>
      </c>
      <c r="G1645" s="106"/>
      <c r="H1645" s="106"/>
      <c r="I1645" s="102">
        <v>1</v>
      </c>
      <c r="J1645" s="109">
        <v>5.25</v>
      </c>
    </row>
    <row r="1646" spans="1:10" x14ac:dyDescent="0.25">
      <c r="A1646" s="102">
        <v>1645</v>
      </c>
      <c r="B1646" s="117" t="s">
        <v>5087</v>
      </c>
      <c r="C1646" s="104" t="s">
        <v>4939</v>
      </c>
      <c r="D1646" s="104" t="s">
        <v>5090</v>
      </c>
      <c r="E1646" s="106" t="s">
        <v>4565</v>
      </c>
      <c r="F1646" s="107" t="s">
        <v>4566</v>
      </c>
      <c r="G1646" s="106"/>
      <c r="H1646" s="106"/>
      <c r="I1646" s="102">
        <v>1</v>
      </c>
      <c r="J1646" s="109">
        <v>9.9</v>
      </c>
    </row>
    <row r="1647" spans="1:10" x14ac:dyDescent="0.25">
      <c r="A1647" s="102">
        <v>1646</v>
      </c>
      <c r="B1647" s="117" t="s">
        <v>5087</v>
      </c>
      <c r="C1647" s="104" t="s">
        <v>4939</v>
      </c>
      <c r="D1647" s="104" t="s">
        <v>5093</v>
      </c>
      <c r="E1647" s="106" t="s">
        <v>157</v>
      </c>
      <c r="F1647" s="107" t="s">
        <v>158</v>
      </c>
      <c r="G1647" s="106"/>
      <c r="H1647" s="106"/>
      <c r="I1647" s="102">
        <v>20</v>
      </c>
      <c r="J1647" s="109">
        <v>37.799999999999997</v>
      </c>
    </row>
    <row r="1648" spans="1:10" x14ac:dyDescent="0.25">
      <c r="A1648" s="102">
        <v>1647</v>
      </c>
      <c r="B1648" s="117" t="s">
        <v>5087</v>
      </c>
      <c r="C1648" s="104" t="s">
        <v>4939</v>
      </c>
      <c r="D1648" s="104" t="s">
        <v>5093</v>
      </c>
      <c r="E1648" s="106" t="s">
        <v>995</v>
      </c>
      <c r="F1648" s="107" t="s">
        <v>996</v>
      </c>
      <c r="G1648" s="106"/>
      <c r="H1648" s="106"/>
      <c r="I1648" s="102">
        <v>5</v>
      </c>
      <c r="J1648" s="109">
        <v>51</v>
      </c>
    </row>
    <row r="1649" spans="1:10" x14ac:dyDescent="0.25">
      <c r="A1649" s="102">
        <v>1648</v>
      </c>
      <c r="B1649" s="117" t="s">
        <v>5087</v>
      </c>
      <c r="C1649" s="104" t="s">
        <v>4939</v>
      </c>
      <c r="D1649" s="104" t="s">
        <v>5093</v>
      </c>
      <c r="E1649" s="106" t="s">
        <v>1003</v>
      </c>
      <c r="F1649" s="107" t="s">
        <v>1004</v>
      </c>
      <c r="G1649" s="106"/>
      <c r="H1649" s="106"/>
      <c r="I1649" s="102">
        <v>10</v>
      </c>
      <c r="J1649" s="109">
        <v>112.89999999999999</v>
      </c>
    </row>
    <row r="1650" spans="1:10" x14ac:dyDescent="0.25">
      <c r="A1650" s="102">
        <v>1649</v>
      </c>
      <c r="B1650" s="117" t="s">
        <v>5087</v>
      </c>
      <c r="C1650" s="104" t="s">
        <v>4939</v>
      </c>
      <c r="D1650" s="104" t="s">
        <v>5093</v>
      </c>
      <c r="E1650" s="106" t="s">
        <v>1003</v>
      </c>
      <c r="F1650" s="107" t="s">
        <v>1004</v>
      </c>
      <c r="G1650" s="106"/>
      <c r="H1650" s="106"/>
      <c r="I1650" s="102">
        <v>1</v>
      </c>
      <c r="J1650" s="109">
        <v>0.01</v>
      </c>
    </row>
    <row r="1651" spans="1:10" x14ac:dyDescent="0.25">
      <c r="A1651" s="102">
        <v>1650</v>
      </c>
      <c r="B1651" s="117" t="s">
        <v>5087</v>
      </c>
      <c r="C1651" s="104" t="s">
        <v>4939</v>
      </c>
      <c r="D1651" s="104" t="s">
        <v>5093</v>
      </c>
      <c r="E1651" s="106" t="s">
        <v>207</v>
      </c>
      <c r="F1651" s="107" t="s">
        <v>208</v>
      </c>
      <c r="G1651" s="106"/>
      <c r="H1651" s="106"/>
      <c r="I1651" s="102">
        <v>1</v>
      </c>
      <c r="J1651" s="109">
        <v>18</v>
      </c>
    </row>
    <row r="1652" spans="1:10" x14ac:dyDescent="0.25">
      <c r="A1652" s="102">
        <v>1651</v>
      </c>
      <c r="B1652" s="117" t="s">
        <v>5087</v>
      </c>
      <c r="C1652" s="104" t="s">
        <v>4939</v>
      </c>
      <c r="D1652" s="104" t="s">
        <v>5093</v>
      </c>
      <c r="E1652" s="106" t="s">
        <v>2739</v>
      </c>
      <c r="F1652" s="107" t="s">
        <v>2740</v>
      </c>
      <c r="G1652" s="106"/>
      <c r="H1652" s="106"/>
      <c r="I1652" s="102">
        <v>1</v>
      </c>
      <c r="J1652" s="109">
        <v>15.48</v>
      </c>
    </row>
    <row r="1653" spans="1:10" x14ac:dyDescent="0.25">
      <c r="A1653" s="102">
        <v>1652</v>
      </c>
      <c r="B1653" s="117" t="s">
        <v>5087</v>
      </c>
      <c r="C1653" s="104" t="s">
        <v>4939</v>
      </c>
      <c r="D1653" s="104" t="s">
        <v>5093</v>
      </c>
      <c r="E1653" s="106" t="s">
        <v>295</v>
      </c>
      <c r="F1653" s="107" t="s">
        <v>296</v>
      </c>
      <c r="G1653" s="106"/>
      <c r="H1653" s="106"/>
      <c r="I1653" s="102">
        <v>15</v>
      </c>
      <c r="J1653" s="109">
        <v>28.349999999999998</v>
      </c>
    </row>
    <row r="1654" spans="1:10" x14ac:dyDescent="0.25">
      <c r="A1654" s="102">
        <v>1653</v>
      </c>
      <c r="B1654" s="117" t="s">
        <v>5087</v>
      </c>
      <c r="C1654" s="104" t="s">
        <v>4939</v>
      </c>
      <c r="D1654" s="104" t="s">
        <v>5093</v>
      </c>
      <c r="E1654" s="106" t="s">
        <v>3903</v>
      </c>
      <c r="F1654" s="107" t="s">
        <v>3904</v>
      </c>
      <c r="G1654" s="106"/>
      <c r="H1654" s="106"/>
      <c r="I1654" s="102">
        <v>1</v>
      </c>
      <c r="J1654" s="109">
        <v>9.75</v>
      </c>
    </row>
    <row r="1655" spans="1:10" x14ac:dyDescent="0.25">
      <c r="A1655" s="102">
        <v>1654</v>
      </c>
      <c r="B1655" s="117" t="s">
        <v>5087</v>
      </c>
      <c r="C1655" s="104" t="s">
        <v>4939</v>
      </c>
      <c r="D1655" s="104" t="s">
        <v>5093</v>
      </c>
      <c r="E1655" s="106" t="s">
        <v>3907</v>
      </c>
      <c r="F1655" s="107" t="s">
        <v>3908</v>
      </c>
      <c r="G1655" s="106"/>
      <c r="H1655" s="106"/>
      <c r="I1655" s="102">
        <v>1</v>
      </c>
      <c r="J1655" s="109">
        <v>9.8000000000000007</v>
      </c>
    </row>
    <row r="1656" spans="1:10" x14ac:dyDescent="0.25">
      <c r="A1656" s="102">
        <v>1655</v>
      </c>
      <c r="B1656" s="117" t="s">
        <v>5087</v>
      </c>
      <c r="C1656" s="104" t="s">
        <v>4939</v>
      </c>
      <c r="D1656" s="104" t="s">
        <v>5093</v>
      </c>
      <c r="E1656" s="106" t="s">
        <v>4009</v>
      </c>
      <c r="F1656" s="107" t="s">
        <v>4010</v>
      </c>
      <c r="G1656" s="106"/>
      <c r="H1656" s="106"/>
      <c r="I1656" s="102">
        <v>1</v>
      </c>
      <c r="J1656" s="109">
        <v>11.799999999999999</v>
      </c>
    </row>
    <row r="1657" spans="1:10" x14ac:dyDescent="0.25">
      <c r="A1657" s="102">
        <v>1656</v>
      </c>
      <c r="B1657" s="117" t="s">
        <v>5087</v>
      </c>
      <c r="C1657" s="104" t="s">
        <v>4939</v>
      </c>
      <c r="D1657" s="104" t="s">
        <v>5093</v>
      </c>
      <c r="E1657" s="106" t="s">
        <v>4027</v>
      </c>
      <c r="F1657" s="107" t="s">
        <v>4028</v>
      </c>
      <c r="G1657" s="106"/>
      <c r="H1657" s="106"/>
      <c r="I1657" s="102">
        <v>1</v>
      </c>
      <c r="J1657" s="109">
        <v>17.88</v>
      </c>
    </row>
    <row r="1658" spans="1:10" x14ac:dyDescent="0.25">
      <c r="A1658" s="102">
        <v>1657</v>
      </c>
      <c r="B1658" s="117" t="s">
        <v>5087</v>
      </c>
      <c r="C1658" s="104" t="s">
        <v>4939</v>
      </c>
      <c r="D1658" s="104" t="s">
        <v>5093</v>
      </c>
      <c r="E1658" s="106" t="s">
        <v>3551</v>
      </c>
      <c r="F1658" s="107" t="s">
        <v>3552</v>
      </c>
      <c r="G1658" s="106"/>
      <c r="H1658" s="106"/>
      <c r="I1658" s="102">
        <v>1</v>
      </c>
      <c r="J1658" s="109">
        <v>8.6</v>
      </c>
    </row>
    <row r="1659" spans="1:10" x14ac:dyDescent="0.25">
      <c r="A1659" s="102">
        <v>1658</v>
      </c>
      <c r="B1659" s="117" t="s">
        <v>5087</v>
      </c>
      <c r="C1659" s="104" t="s">
        <v>4939</v>
      </c>
      <c r="D1659" s="104" t="s">
        <v>5093</v>
      </c>
      <c r="E1659" s="106" t="s">
        <v>4525</v>
      </c>
      <c r="F1659" s="107" t="s">
        <v>4526</v>
      </c>
      <c r="G1659" s="106"/>
      <c r="H1659" s="106"/>
      <c r="I1659" s="102">
        <v>1</v>
      </c>
      <c r="J1659" s="109">
        <v>78.899999999999991</v>
      </c>
    </row>
    <row r="1660" spans="1:10" x14ac:dyDescent="0.25">
      <c r="A1660" s="102">
        <v>1659</v>
      </c>
      <c r="B1660" s="117" t="s">
        <v>5087</v>
      </c>
      <c r="C1660" s="104" t="s">
        <v>4939</v>
      </c>
      <c r="D1660" s="104" t="s">
        <v>5093</v>
      </c>
      <c r="E1660" s="106" t="s">
        <v>4225</v>
      </c>
      <c r="F1660" s="107" t="s">
        <v>4226</v>
      </c>
      <c r="G1660" s="106"/>
      <c r="H1660" s="106"/>
      <c r="I1660" s="102">
        <v>1</v>
      </c>
      <c r="J1660" s="109">
        <v>13.35</v>
      </c>
    </row>
    <row r="1661" spans="1:10" x14ac:dyDescent="0.25">
      <c r="A1661" s="102">
        <v>1660</v>
      </c>
      <c r="B1661" s="117" t="s">
        <v>5087</v>
      </c>
      <c r="C1661" s="104" t="s">
        <v>4939</v>
      </c>
      <c r="D1661" s="104" t="s">
        <v>5093</v>
      </c>
      <c r="E1661" s="106" t="s">
        <v>4313</v>
      </c>
      <c r="F1661" s="107" t="s">
        <v>4314</v>
      </c>
      <c r="G1661" s="106"/>
      <c r="H1661" s="106"/>
      <c r="I1661" s="102">
        <v>1</v>
      </c>
      <c r="J1661" s="109">
        <v>8.85</v>
      </c>
    </row>
    <row r="1662" spans="1:10" x14ac:dyDescent="0.25">
      <c r="A1662" s="102">
        <v>1661</v>
      </c>
      <c r="B1662" s="117" t="s">
        <v>5087</v>
      </c>
      <c r="C1662" s="104" t="s">
        <v>4939</v>
      </c>
      <c r="D1662" s="104" t="s">
        <v>5093</v>
      </c>
      <c r="E1662" s="106" t="s">
        <v>4385</v>
      </c>
      <c r="F1662" s="107" t="s">
        <v>4619</v>
      </c>
      <c r="G1662" s="106"/>
      <c r="H1662" s="106"/>
      <c r="I1662" s="102">
        <v>1</v>
      </c>
      <c r="J1662" s="109">
        <v>0.15</v>
      </c>
    </row>
    <row r="1663" spans="1:10" x14ac:dyDescent="0.25">
      <c r="A1663" s="102">
        <v>1662</v>
      </c>
      <c r="B1663" s="117" t="s">
        <v>5087</v>
      </c>
      <c r="C1663" s="104" t="s">
        <v>4939</v>
      </c>
      <c r="D1663" s="104" t="s">
        <v>5095</v>
      </c>
      <c r="E1663" s="106" t="s">
        <v>473</v>
      </c>
      <c r="F1663" s="107" t="s">
        <v>474</v>
      </c>
      <c r="G1663" s="106"/>
      <c r="H1663" s="106"/>
      <c r="I1663" s="102">
        <v>2</v>
      </c>
      <c r="J1663" s="109">
        <v>27.599999999999998</v>
      </c>
    </row>
    <row r="1664" spans="1:10" x14ac:dyDescent="0.25">
      <c r="A1664" s="102">
        <v>1663</v>
      </c>
      <c r="B1664" s="117" t="s">
        <v>5087</v>
      </c>
      <c r="C1664" s="104" t="s">
        <v>4939</v>
      </c>
      <c r="D1664" s="104" t="s">
        <v>5095</v>
      </c>
      <c r="E1664" s="106" t="s">
        <v>207</v>
      </c>
      <c r="F1664" s="107" t="s">
        <v>208</v>
      </c>
      <c r="G1664" s="106"/>
      <c r="H1664" s="106"/>
      <c r="I1664" s="102">
        <v>25</v>
      </c>
      <c r="J1664" s="109">
        <v>437.5</v>
      </c>
    </row>
    <row r="1665" spans="1:10" x14ac:dyDescent="0.25">
      <c r="A1665" s="102">
        <v>1664</v>
      </c>
      <c r="B1665" s="117" t="s">
        <v>5087</v>
      </c>
      <c r="C1665" s="104" t="s">
        <v>4939</v>
      </c>
      <c r="D1665" s="104" t="s">
        <v>5095</v>
      </c>
      <c r="E1665" s="106" t="s">
        <v>1202</v>
      </c>
      <c r="F1665" s="107" t="s">
        <v>1203</v>
      </c>
      <c r="G1665" s="106"/>
      <c r="H1665" s="106"/>
      <c r="I1665" s="102">
        <v>4</v>
      </c>
      <c r="J1665" s="109">
        <v>31.6</v>
      </c>
    </row>
    <row r="1666" spans="1:10" x14ac:dyDescent="0.25">
      <c r="A1666" s="102">
        <v>1665</v>
      </c>
      <c r="B1666" s="117" t="s">
        <v>5087</v>
      </c>
      <c r="C1666" s="104" t="s">
        <v>4939</v>
      </c>
      <c r="D1666" s="104" t="s">
        <v>5095</v>
      </c>
      <c r="E1666" s="106" t="s">
        <v>1206</v>
      </c>
      <c r="F1666" s="107" t="s">
        <v>1207</v>
      </c>
      <c r="G1666" s="106"/>
      <c r="H1666" s="106"/>
      <c r="I1666" s="102">
        <v>2</v>
      </c>
      <c r="J1666" s="109">
        <v>15.8</v>
      </c>
    </row>
    <row r="1667" spans="1:10" x14ac:dyDescent="0.25">
      <c r="A1667" s="102">
        <v>1666</v>
      </c>
      <c r="B1667" s="117" t="s">
        <v>5087</v>
      </c>
      <c r="C1667" s="104" t="s">
        <v>4939</v>
      </c>
      <c r="D1667" s="104" t="s">
        <v>5095</v>
      </c>
      <c r="E1667" s="106" t="s">
        <v>1342</v>
      </c>
      <c r="F1667" s="107" t="s">
        <v>1343</v>
      </c>
      <c r="G1667" s="106"/>
      <c r="H1667" s="106"/>
      <c r="I1667" s="102">
        <v>2</v>
      </c>
      <c r="J1667" s="109">
        <v>17.8</v>
      </c>
    </row>
    <row r="1668" spans="1:10" x14ac:dyDescent="0.25">
      <c r="A1668" s="102">
        <v>1667</v>
      </c>
      <c r="B1668" s="117" t="s">
        <v>5087</v>
      </c>
      <c r="C1668" s="104" t="s">
        <v>4939</v>
      </c>
      <c r="D1668" s="104" t="s">
        <v>5095</v>
      </c>
      <c r="E1668" s="106" t="s">
        <v>1272</v>
      </c>
      <c r="F1668" s="107" t="s">
        <v>1273</v>
      </c>
      <c r="G1668" s="106"/>
      <c r="H1668" s="106"/>
      <c r="I1668" s="102">
        <v>4</v>
      </c>
      <c r="J1668" s="109">
        <v>51</v>
      </c>
    </row>
    <row r="1669" spans="1:10" x14ac:dyDescent="0.25">
      <c r="A1669" s="102">
        <v>1668</v>
      </c>
      <c r="B1669" s="117" t="s">
        <v>5087</v>
      </c>
      <c r="C1669" s="104" t="s">
        <v>4939</v>
      </c>
      <c r="D1669" s="104" t="s">
        <v>5095</v>
      </c>
      <c r="E1669" s="106" t="s">
        <v>2723</v>
      </c>
      <c r="F1669" s="107" t="s">
        <v>2724</v>
      </c>
      <c r="G1669" s="106"/>
      <c r="H1669" s="106"/>
      <c r="I1669" s="102">
        <v>1</v>
      </c>
      <c r="J1669" s="109">
        <v>13.080000000000002</v>
      </c>
    </row>
    <row r="1670" spans="1:10" x14ac:dyDescent="0.25">
      <c r="A1670" s="102">
        <v>1669</v>
      </c>
      <c r="B1670" s="117" t="s">
        <v>5087</v>
      </c>
      <c r="C1670" s="104" t="s">
        <v>4939</v>
      </c>
      <c r="D1670" s="104" t="s">
        <v>5095</v>
      </c>
      <c r="E1670" s="106" t="s">
        <v>2737</v>
      </c>
      <c r="F1670" s="107" t="s">
        <v>2738</v>
      </c>
      <c r="G1670" s="106"/>
      <c r="H1670" s="106"/>
      <c r="I1670" s="102">
        <v>1</v>
      </c>
      <c r="J1670" s="109">
        <v>13.080000000000002</v>
      </c>
    </row>
    <row r="1671" spans="1:10" x14ac:dyDescent="0.25">
      <c r="A1671" s="102">
        <v>1670</v>
      </c>
      <c r="B1671" s="117" t="s">
        <v>5087</v>
      </c>
      <c r="C1671" s="104" t="s">
        <v>4939</v>
      </c>
      <c r="D1671" s="104" t="s">
        <v>5095</v>
      </c>
      <c r="E1671" s="106" t="s">
        <v>2767</v>
      </c>
      <c r="F1671" s="107" t="s">
        <v>2768</v>
      </c>
      <c r="G1671" s="106"/>
      <c r="H1671" s="106"/>
      <c r="I1671" s="102">
        <v>1</v>
      </c>
      <c r="J1671" s="109">
        <v>13.080000000000002</v>
      </c>
    </row>
    <row r="1672" spans="1:10" x14ac:dyDescent="0.25">
      <c r="A1672" s="102">
        <v>1671</v>
      </c>
      <c r="B1672" s="117" t="s">
        <v>5087</v>
      </c>
      <c r="C1672" s="104" t="s">
        <v>4939</v>
      </c>
      <c r="D1672" s="104" t="s">
        <v>5095</v>
      </c>
      <c r="E1672" s="106" t="s">
        <v>2777</v>
      </c>
      <c r="F1672" s="107" t="s">
        <v>2778</v>
      </c>
      <c r="G1672" s="106"/>
      <c r="H1672" s="106"/>
      <c r="I1672" s="102">
        <v>1</v>
      </c>
      <c r="J1672" s="109">
        <v>13.080000000000002</v>
      </c>
    </row>
    <row r="1673" spans="1:10" x14ac:dyDescent="0.25">
      <c r="A1673" s="102">
        <v>1672</v>
      </c>
      <c r="B1673" s="117" t="s">
        <v>5087</v>
      </c>
      <c r="C1673" s="104" t="s">
        <v>4939</v>
      </c>
      <c r="D1673" s="104" t="s">
        <v>5095</v>
      </c>
      <c r="E1673" s="106" t="s">
        <v>2781</v>
      </c>
      <c r="F1673" s="107" t="s">
        <v>2782</v>
      </c>
      <c r="G1673" s="106"/>
      <c r="H1673" s="106"/>
      <c r="I1673" s="102">
        <v>1</v>
      </c>
      <c r="J1673" s="109">
        <v>14.34</v>
      </c>
    </row>
    <row r="1674" spans="1:10" x14ac:dyDescent="0.25">
      <c r="A1674" s="102">
        <v>1673</v>
      </c>
      <c r="B1674" s="117" t="s">
        <v>5087</v>
      </c>
      <c r="C1674" s="104" t="s">
        <v>4939</v>
      </c>
      <c r="D1674" s="104" t="s">
        <v>5095</v>
      </c>
      <c r="E1674" s="106" t="s">
        <v>2783</v>
      </c>
      <c r="F1674" s="107" t="s">
        <v>2784</v>
      </c>
      <c r="G1674" s="106"/>
      <c r="H1674" s="106"/>
      <c r="I1674" s="102">
        <v>1</v>
      </c>
      <c r="J1674" s="109">
        <v>13.080000000000002</v>
      </c>
    </row>
    <row r="1675" spans="1:10" x14ac:dyDescent="0.25">
      <c r="A1675" s="102">
        <v>1674</v>
      </c>
      <c r="B1675" s="117" t="s">
        <v>5087</v>
      </c>
      <c r="C1675" s="104" t="s">
        <v>4939</v>
      </c>
      <c r="D1675" s="104" t="s">
        <v>5095</v>
      </c>
      <c r="E1675" s="106" t="s">
        <v>3647</v>
      </c>
      <c r="F1675" s="107" t="s">
        <v>3648</v>
      </c>
      <c r="G1675" s="106"/>
      <c r="H1675" s="106"/>
      <c r="I1675" s="102">
        <v>2</v>
      </c>
      <c r="J1675" s="109">
        <v>37.799999999999997</v>
      </c>
    </row>
    <row r="1676" spans="1:10" x14ac:dyDescent="0.25">
      <c r="A1676" s="102">
        <v>1675</v>
      </c>
      <c r="B1676" s="117" t="s">
        <v>5087</v>
      </c>
      <c r="C1676" s="104" t="s">
        <v>4939</v>
      </c>
      <c r="D1676" s="104" t="s">
        <v>5097</v>
      </c>
      <c r="E1676" s="106" t="s">
        <v>473</v>
      </c>
      <c r="F1676" s="107" t="s">
        <v>474</v>
      </c>
      <c r="G1676" s="106"/>
      <c r="H1676" s="106"/>
      <c r="I1676" s="102">
        <v>2</v>
      </c>
      <c r="J1676" s="109">
        <v>27.599999999999998</v>
      </c>
    </row>
    <row r="1677" spans="1:10" x14ac:dyDescent="0.25">
      <c r="A1677" s="102">
        <v>1676</v>
      </c>
      <c r="B1677" s="117" t="s">
        <v>5087</v>
      </c>
      <c r="C1677" s="104" t="s">
        <v>4939</v>
      </c>
      <c r="D1677" s="104" t="s">
        <v>5097</v>
      </c>
      <c r="E1677" s="106" t="s">
        <v>553</v>
      </c>
      <c r="F1677" s="107" t="s">
        <v>554</v>
      </c>
      <c r="G1677" s="106"/>
      <c r="H1677" s="106"/>
      <c r="I1677" s="102">
        <v>2</v>
      </c>
      <c r="J1677" s="109">
        <v>157.92000000000002</v>
      </c>
    </row>
    <row r="1678" spans="1:10" x14ac:dyDescent="0.25">
      <c r="A1678" s="102">
        <v>1677</v>
      </c>
      <c r="B1678" s="117" t="s">
        <v>5087</v>
      </c>
      <c r="C1678" s="104" t="s">
        <v>4939</v>
      </c>
      <c r="D1678" s="104" t="s">
        <v>5097</v>
      </c>
      <c r="E1678" s="106" t="s">
        <v>569</v>
      </c>
      <c r="F1678" s="107" t="s">
        <v>570</v>
      </c>
      <c r="G1678" s="106"/>
      <c r="H1678" s="106"/>
      <c r="I1678" s="102">
        <v>6</v>
      </c>
      <c r="J1678" s="109">
        <v>35.64</v>
      </c>
    </row>
    <row r="1679" spans="1:10" x14ac:dyDescent="0.25">
      <c r="A1679" s="102">
        <v>1678</v>
      </c>
      <c r="B1679" s="117" t="s">
        <v>5087</v>
      </c>
      <c r="C1679" s="104" t="s">
        <v>4939</v>
      </c>
      <c r="D1679" s="104" t="s">
        <v>5097</v>
      </c>
      <c r="E1679" s="106" t="s">
        <v>571</v>
      </c>
      <c r="F1679" s="107" t="s">
        <v>572</v>
      </c>
      <c r="G1679" s="106"/>
      <c r="H1679" s="106"/>
      <c r="I1679" s="102">
        <v>3</v>
      </c>
      <c r="J1679" s="109">
        <v>28.349999999999998</v>
      </c>
    </row>
    <row r="1680" spans="1:10" x14ac:dyDescent="0.25">
      <c r="A1680" s="102">
        <v>1679</v>
      </c>
      <c r="B1680" s="117" t="s">
        <v>5087</v>
      </c>
      <c r="C1680" s="104" t="s">
        <v>4939</v>
      </c>
      <c r="D1680" s="104" t="s">
        <v>5097</v>
      </c>
      <c r="E1680" s="106" t="s">
        <v>591</v>
      </c>
      <c r="F1680" s="107" t="s">
        <v>592</v>
      </c>
      <c r="G1680" s="106"/>
      <c r="H1680" s="106"/>
      <c r="I1680" s="102">
        <v>2</v>
      </c>
      <c r="J1680" s="109">
        <v>11.879999999999999</v>
      </c>
    </row>
    <row r="1681" spans="1:10" x14ac:dyDescent="0.25">
      <c r="A1681" s="102">
        <v>1680</v>
      </c>
      <c r="B1681" s="117" t="s">
        <v>5087</v>
      </c>
      <c r="C1681" s="104" t="s">
        <v>4939</v>
      </c>
      <c r="D1681" s="104" t="s">
        <v>5097</v>
      </c>
      <c r="E1681" s="106" t="s">
        <v>603</v>
      </c>
      <c r="F1681" s="107" t="s">
        <v>604</v>
      </c>
      <c r="G1681" s="106"/>
      <c r="H1681" s="106"/>
      <c r="I1681" s="102">
        <v>5</v>
      </c>
      <c r="J1681" s="109">
        <v>155.39999999999998</v>
      </c>
    </row>
    <row r="1682" spans="1:10" x14ac:dyDescent="0.25">
      <c r="A1682" s="102">
        <v>1681</v>
      </c>
      <c r="B1682" s="117" t="s">
        <v>5087</v>
      </c>
      <c r="C1682" s="104" t="s">
        <v>4939</v>
      </c>
      <c r="D1682" s="104" t="s">
        <v>5097</v>
      </c>
      <c r="E1682" s="106" t="s">
        <v>625</v>
      </c>
      <c r="F1682" s="107" t="s">
        <v>626</v>
      </c>
      <c r="G1682" s="106"/>
      <c r="H1682" s="106"/>
      <c r="I1682" s="102">
        <v>1</v>
      </c>
      <c r="J1682" s="109">
        <v>52.679999999999993</v>
      </c>
    </row>
    <row r="1683" spans="1:10" x14ac:dyDescent="0.25">
      <c r="A1683" s="102">
        <v>1682</v>
      </c>
      <c r="B1683" s="117" t="s">
        <v>5087</v>
      </c>
      <c r="C1683" s="104" t="s">
        <v>4939</v>
      </c>
      <c r="D1683" s="104" t="s">
        <v>5097</v>
      </c>
      <c r="E1683" s="106" t="s">
        <v>773</v>
      </c>
      <c r="F1683" s="107" t="s">
        <v>774</v>
      </c>
      <c r="G1683" s="106"/>
      <c r="H1683" s="106"/>
      <c r="I1683" s="102">
        <v>1</v>
      </c>
      <c r="J1683" s="109">
        <v>7.9</v>
      </c>
    </row>
    <row r="1684" spans="1:10" x14ac:dyDescent="0.25">
      <c r="A1684" s="102">
        <v>1683</v>
      </c>
      <c r="B1684" s="117" t="s">
        <v>5087</v>
      </c>
      <c r="C1684" s="104" t="s">
        <v>4939</v>
      </c>
      <c r="D1684" s="104" t="s">
        <v>5097</v>
      </c>
      <c r="E1684" s="106" t="s">
        <v>775</v>
      </c>
      <c r="F1684" s="107" t="s">
        <v>776</v>
      </c>
      <c r="G1684" s="106"/>
      <c r="H1684" s="106"/>
      <c r="I1684" s="102">
        <v>1</v>
      </c>
      <c r="J1684" s="109">
        <v>16</v>
      </c>
    </row>
    <row r="1685" spans="1:10" x14ac:dyDescent="0.25">
      <c r="A1685" s="102">
        <v>1684</v>
      </c>
      <c r="B1685" s="117" t="s">
        <v>5087</v>
      </c>
      <c r="C1685" s="104" t="s">
        <v>4939</v>
      </c>
      <c r="D1685" s="104" t="s">
        <v>5097</v>
      </c>
      <c r="E1685" s="106" t="s">
        <v>799</v>
      </c>
      <c r="F1685" s="107" t="s">
        <v>800</v>
      </c>
      <c r="G1685" s="106"/>
      <c r="H1685" s="106"/>
      <c r="I1685" s="102">
        <v>4</v>
      </c>
      <c r="J1685" s="109">
        <v>37.44</v>
      </c>
    </row>
    <row r="1686" spans="1:10" x14ac:dyDescent="0.25">
      <c r="A1686" s="102">
        <v>1685</v>
      </c>
      <c r="B1686" s="117" t="s">
        <v>5087</v>
      </c>
      <c r="C1686" s="104" t="s">
        <v>4939</v>
      </c>
      <c r="D1686" s="104" t="s">
        <v>5097</v>
      </c>
      <c r="E1686" s="106" t="s">
        <v>809</v>
      </c>
      <c r="F1686" s="107" t="s">
        <v>810</v>
      </c>
      <c r="G1686" s="106"/>
      <c r="H1686" s="106"/>
      <c r="I1686" s="102">
        <v>1</v>
      </c>
      <c r="J1686" s="109">
        <v>25.740000000000002</v>
      </c>
    </row>
    <row r="1687" spans="1:10" x14ac:dyDescent="0.25">
      <c r="A1687" s="102">
        <v>1686</v>
      </c>
      <c r="B1687" s="117" t="s">
        <v>5087</v>
      </c>
      <c r="C1687" s="104" t="s">
        <v>4939</v>
      </c>
      <c r="D1687" s="104" t="s">
        <v>5097</v>
      </c>
      <c r="E1687" s="106" t="s">
        <v>195</v>
      </c>
      <c r="F1687" s="107" t="s">
        <v>196</v>
      </c>
      <c r="G1687" s="106"/>
      <c r="H1687" s="106"/>
      <c r="I1687" s="102">
        <v>1</v>
      </c>
      <c r="J1687" s="109">
        <v>22.740000000000002</v>
      </c>
    </row>
    <row r="1688" spans="1:10" x14ac:dyDescent="0.25">
      <c r="A1688" s="102">
        <v>1687</v>
      </c>
      <c r="B1688" s="117" t="s">
        <v>5087</v>
      </c>
      <c r="C1688" s="104" t="s">
        <v>4939</v>
      </c>
      <c r="D1688" s="104" t="s">
        <v>5097</v>
      </c>
      <c r="E1688" s="106" t="s">
        <v>999</v>
      </c>
      <c r="F1688" s="107" t="s">
        <v>1000</v>
      </c>
      <c r="G1688" s="106"/>
      <c r="H1688" s="106"/>
      <c r="I1688" s="102">
        <v>10</v>
      </c>
      <c r="J1688" s="109">
        <v>112.89999999999999</v>
      </c>
    </row>
    <row r="1689" spans="1:10" x14ac:dyDescent="0.25">
      <c r="A1689" s="102">
        <v>1688</v>
      </c>
      <c r="B1689" s="117" t="s">
        <v>5087</v>
      </c>
      <c r="C1689" s="104" t="s">
        <v>4939</v>
      </c>
      <c r="D1689" s="104" t="s">
        <v>5097</v>
      </c>
      <c r="E1689" s="106" t="s">
        <v>999</v>
      </c>
      <c r="F1689" s="107" t="s">
        <v>1000</v>
      </c>
      <c r="G1689" s="106"/>
      <c r="H1689" s="106"/>
      <c r="I1689" s="102">
        <v>1</v>
      </c>
      <c r="J1689" s="109">
        <v>0.01</v>
      </c>
    </row>
    <row r="1690" spans="1:10" x14ac:dyDescent="0.25">
      <c r="A1690" s="102">
        <v>1689</v>
      </c>
      <c r="B1690" s="117" t="s">
        <v>5087</v>
      </c>
      <c r="C1690" s="104" t="s">
        <v>4939</v>
      </c>
      <c r="D1690" s="104" t="s">
        <v>5097</v>
      </c>
      <c r="E1690" s="106" t="s">
        <v>1003</v>
      </c>
      <c r="F1690" s="107" t="s">
        <v>1004</v>
      </c>
      <c r="G1690" s="106"/>
      <c r="H1690" s="106"/>
      <c r="I1690" s="102">
        <v>10</v>
      </c>
      <c r="J1690" s="109">
        <v>112.89999999999999</v>
      </c>
    </row>
    <row r="1691" spans="1:10" x14ac:dyDescent="0.25">
      <c r="A1691" s="102">
        <v>1690</v>
      </c>
      <c r="B1691" s="117" t="s">
        <v>5087</v>
      </c>
      <c r="C1691" s="104" t="s">
        <v>4939</v>
      </c>
      <c r="D1691" s="104" t="s">
        <v>5097</v>
      </c>
      <c r="E1691" s="106" t="s">
        <v>1003</v>
      </c>
      <c r="F1691" s="107" t="s">
        <v>1004</v>
      </c>
      <c r="G1691" s="106"/>
      <c r="H1691" s="106"/>
      <c r="I1691" s="102">
        <v>1</v>
      </c>
      <c r="J1691" s="109">
        <v>0.01</v>
      </c>
    </row>
    <row r="1692" spans="1:10" x14ac:dyDescent="0.25">
      <c r="A1692" s="102">
        <v>1691</v>
      </c>
      <c r="B1692" s="117" t="s">
        <v>5087</v>
      </c>
      <c r="C1692" s="104" t="s">
        <v>4939</v>
      </c>
      <c r="D1692" s="104" t="s">
        <v>5097</v>
      </c>
      <c r="E1692" s="106" t="s">
        <v>1142</v>
      </c>
      <c r="F1692" s="107" t="s">
        <v>1143</v>
      </c>
      <c r="G1692" s="106"/>
      <c r="H1692" s="106"/>
      <c r="I1692" s="102">
        <v>1</v>
      </c>
      <c r="J1692" s="109">
        <v>8.9</v>
      </c>
    </row>
    <row r="1693" spans="1:10" x14ac:dyDescent="0.25">
      <c r="A1693" s="102">
        <v>1692</v>
      </c>
      <c r="B1693" s="117" t="s">
        <v>5087</v>
      </c>
      <c r="C1693" s="104" t="s">
        <v>4939</v>
      </c>
      <c r="D1693" s="104" t="s">
        <v>5097</v>
      </c>
      <c r="E1693" s="106" t="s">
        <v>1304</v>
      </c>
      <c r="F1693" s="107" t="s">
        <v>1305</v>
      </c>
      <c r="G1693" s="106"/>
      <c r="H1693" s="106"/>
      <c r="I1693" s="102">
        <v>1</v>
      </c>
      <c r="J1693" s="109">
        <v>7.9</v>
      </c>
    </row>
    <row r="1694" spans="1:10" x14ac:dyDescent="0.25">
      <c r="A1694" s="102">
        <v>1693</v>
      </c>
      <c r="B1694" s="117" t="s">
        <v>5087</v>
      </c>
      <c r="C1694" s="104" t="s">
        <v>4939</v>
      </c>
      <c r="D1694" s="104" t="s">
        <v>5097</v>
      </c>
      <c r="E1694" s="106" t="s">
        <v>1326</v>
      </c>
      <c r="F1694" s="107" t="s">
        <v>1327</v>
      </c>
      <c r="G1694" s="106"/>
      <c r="H1694" s="106"/>
      <c r="I1694" s="102">
        <v>1</v>
      </c>
      <c r="J1694" s="109">
        <v>7.9</v>
      </c>
    </row>
    <row r="1695" spans="1:10" x14ac:dyDescent="0.25">
      <c r="A1695" s="102">
        <v>1694</v>
      </c>
      <c r="B1695" s="117" t="s">
        <v>5087</v>
      </c>
      <c r="C1695" s="104" t="s">
        <v>4939</v>
      </c>
      <c r="D1695" s="104" t="s">
        <v>5097</v>
      </c>
      <c r="E1695" s="106" t="s">
        <v>1194</v>
      </c>
      <c r="F1695" s="107" t="s">
        <v>1195</v>
      </c>
      <c r="G1695" s="106"/>
      <c r="H1695" s="106"/>
      <c r="I1695" s="102">
        <v>4</v>
      </c>
      <c r="J1695" s="109">
        <v>27.799999999999997</v>
      </c>
    </row>
    <row r="1696" spans="1:10" x14ac:dyDescent="0.25">
      <c r="A1696" s="102">
        <v>1695</v>
      </c>
      <c r="B1696" s="117" t="s">
        <v>5087</v>
      </c>
      <c r="C1696" s="104" t="s">
        <v>4939</v>
      </c>
      <c r="D1696" s="104" t="s">
        <v>5097</v>
      </c>
      <c r="E1696" s="106" t="s">
        <v>1148</v>
      </c>
      <c r="F1696" s="107" t="s">
        <v>1149</v>
      </c>
      <c r="G1696" s="106"/>
      <c r="H1696" s="106"/>
      <c r="I1696" s="102">
        <v>4</v>
      </c>
      <c r="J1696" s="109">
        <v>27.799999999999997</v>
      </c>
    </row>
    <row r="1697" spans="1:10" x14ac:dyDescent="0.25">
      <c r="A1697" s="102">
        <v>1696</v>
      </c>
      <c r="B1697" s="117" t="s">
        <v>5087</v>
      </c>
      <c r="C1697" s="104" t="s">
        <v>4939</v>
      </c>
      <c r="D1697" s="104" t="s">
        <v>5097</v>
      </c>
      <c r="E1697" s="106" t="s">
        <v>1280</v>
      </c>
      <c r="F1697" s="107" t="s">
        <v>1281</v>
      </c>
      <c r="G1697" s="106"/>
      <c r="H1697" s="106"/>
      <c r="I1697" s="102">
        <v>1</v>
      </c>
      <c r="J1697" s="109">
        <v>8.9</v>
      </c>
    </row>
    <row r="1698" spans="1:10" x14ac:dyDescent="0.25">
      <c r="A1698" s="102">
        <v>1697</v>
      </c>
      <c r="B1698" s="117" t="s">
        <v>5087</v>
      </c>
      <c r="C1698" s="104" t="s">
        <v>4939</v>
      </c>
      <c r="D1698" s="104" t="s">
        <v>5097</v>
      </c>
      <c r="E1698" s="106" t="s">
        <v>2559</v>
      </c>
      <c r="F1698" s="107" t="s">
        <v>2560</v>
      </c>
      <c r="G1698" s="106"/>
      <c r="H1698" s="106"/>
      <c r="I1698" s="102">
        <v>1</v>
      </c>
      <c r="J1698" s="109">
        <v>5.9399999999999995</v>
      </c>
    </row>
    <row r="1699" spans="1:10" x14ac:dyDescent="0.25">
      <c r="A1699" s="102">
        <v>1698</v>
      </c>
      <c r="B1699" s="117" t="s">
        <v>5087</v>
      </c>
      <c r="C1699" s="104" t="s">
        <v>4939</v>
      </c>
      <c r="D1699" s="104" t="s">
        <v>5097</v>
      </c>
      <c r="E1699" s="106" t="s">
        <v>2487</v>
      </c>
      <c r="F1699" s="107" t="s">
        <v>2488</v>
      </c>
      <c r="G1699" s="106"/>
      <c r="H1699" s="106"/>
      <c r="I1699" s="102">
        <v>1</v>
      </c>
      <c r="J1699" s="109">
        <v>5.9399999999999995</v>
      </c>
    </row>
    <row r="1700" spans="1:10" x14ac:dyDescent="0.25">
      <c r="A1700" s="102">
        <v>1699</v>
      </c>
      <c r="B1700" s="117" t="s">
        <v>5087</v>
      </c>
      <c r="C1700" s="104" t="s">
        <v>4939</v>
      </c>
      <c r="D1700" s="104" t="s">
        <v>5097</v>
      </c>
      <c r="E1700" s="106" t="s">
        <v>2489</v>
      </c>
      <c r="F1700" s="107" t="s">
        <v>2490</v>
      </c>
      <c r="G1700" s="106"/>
      <c r="H1700" s="106"/>
      <c r="I1700" s="102">
        <v>1</v>
      </c>
      <c r="J1700" s="109">
        <v>5.9399999999999995</v>
      </c>
    </row>
    <row r="1701" spans="1:10" x14ac:dyDescent="0.25">
      <c r="A1701" s="102">
        <v>1700</v>
      </c>
      <c r="B1701" s="117" t="s">
        <v>5087</v>
      </c>
      <c r="C1701" s="104" t="s">
        <v>4939</v>
      </c>
      <c r="D1701" s="104" t="s">
        <v>5097</v>
      </c>
      <c r="E1701" s="106" t="s">
        <v>2561</v>
      </c>
      <c r="F1701" s="107" t="s">
        <v>2562</v>
      </c>
      <c r="G1701" s="106"/>
      <c r="H1701" s="106"/>
      <c r="I1701" s="102">
        <v>1</v>
      </c>
      <c r="J1701" s="109">
        <v>5.9399999999999995</v>
      </c>
    </row>
    <row r="1702" spans="1:10" x14ac:dyDescent="0.25">
      <c r="A1702" s="102">
        <v>1701</v>
      </c>
      <c r="B1702" s="117" t="s">
        <v>5087</v>
      </c>
      <c r="C1702" s="104" t="s">
        <v>4939</v>
      </c>
      <c r="D1702" s="104" t="s">
        <v>5097</v>
      </c>
      <c r="E1702" s="106" t="s">
        <v>2669</v>
      </c>
      <c r="F1702" s="107" t="s">
        <v>2670</v>
      </c>
      <c r="G1702" s="106"/>
      <c r="H1702" s="106"/>
      <c r="I1702" s="102">
        <v>2</v>
      </c>
      <c r="J1702" s="109">
        <v>19.8</v>
      </c>
    </row>
    <row r="1703" spans="1:10" x14ac:dyDescent="0.25">
      <c r="A1703" s="102">
        <v>1702</v>
      </c>
      <c r="B1703" s="117" t="s">
        <v>5087</v>
      </c>
      <c r="C1703" s="104" t="s">
        <v>4939</v>
      </c>
      <c r="D1703" s="104" t="s">
        <v>5097</v>
      </c>
      <c r="E1703" s="106" t="s">
        <v>2627</v>
      </c>
      <c r="F1703" s="107" t="s">
        <v>2628</v>
      </c>
      <c r="G1703" s="106"/>
      <c r="H1703" s="106"/>
      <c r="I1703" s="102">
        <v>2</v>
      </c>
      <c r="J1703" s="109">
        <v>19</v>
      </c>
    </row>
    <row r="1704" spans="1:10" x14ac:dyDescent="0.25">
      <c r="A1704" s="102">
        <v>1703</v>
      </c>
      <c r="B1704" s="117" t="s">
        <v>5087</v>
      </c>
      <c r="C1704" s="104" t="s">
        <v>4939</v>
      </c>
      <c r="D1704" s="104" t="s">
        <v>5097</v>
      </c>
      <c r="E1704" s="106" t="s">
        <v>2685</v>
      </c>
      <c r="F1704" s="107" t="s">
        <v>2686</v>
      </c>
      <c r="G1704" s="106"/>
      <c r="H1704" s="106"/>
      <c r="I1704" s="102">
        <v>1</v>
      </c>
      <c r="J1704" s="109">
        <v>8.2799999999999994</v>
      </c>
    </row>
    <row r="1705" spans="1:10" x14ac:dyDescent="0.25">
      <c r="A1705" s="102">
        <v>1704</v>
      </c>
      <c r="B1705" s="117" t="s">
        <v>5087</v>
      </c>
      <c r="C1705" s="104" t="s">
        <v>4939</v>
      </c>
      <c r="D1705" s="104" t="s">
        <v>5097</v>
      </c>
      <c r="E1705" s="106" t="s">
        <v>2729</v>
      </c>
      <c r="F1705" s="107" t="s">
        <v>2730</v>
      </c>
      <c r="G1705" s="106"/>
      <c r="H1705" s="106"/>
      <c r="I1705" s="102">
        <v>1</v>
      </c>
      <c r="J1705" s="109">
        <v>8.2799999999999994</v>
      </c>
    </row>
    <row r="1706" spans="1:10" x14ac:dyDescent="0.25">
      <c r="A1706" s="102">
        <v>1705</v>
      </c>
      <c r="B1706" s="117" t="s">
        <v>5087</v>
      </c>
      <c r="C1706" s="104" t="s">
        <v>4939</v>
      </c>
      <c r="D1706" s="104" t="s">
        <v>5097</v>
      </c>
      <c r="E1706" s="106" t="s">
        <v>2839</v>
      </c>
      <c r="F1706" s="107" t="s">
        <v>5098</v>
      </c>
      <c r="G1706" s="106"/>
      <c r="H1706" s="106"/>
      <c r="I1706" s="102">
        <v>1</v>
      </c>
      <c r="J1706" s="109">
        <v>8.2799999999999994</v>
      </c>
    </row>
    <row r="1707" spans="1:10" x14ac:dyDescent="0.25">
      <c r="A1707" s="102">
        <v>1706</v>
      </c>
      <c r="B1707" s="117" t="s">
        <v>5087</v>
      </c>
      <c r="C1707" s="104" t="s">
        <v>4939</v>
      </c>
      <c r="D1707" s="104" t="s">
        <v>5097</v>
      </c>
      <c r="E1707" s="106" t="s">
        <v>2839</v>
      </c>
      <c r="F1707" s="107" t="s">
        <v>2840</v>
      </c>
      <c r="G1707" s="106"/>
      <c r="H1707" s="106"/>
      <c r="I1707" s="102">
        <v>1</v>
      </c>
      <c r="J1707" s="109">
        <v>8.2799999999999994</v>
      </c>
    </row>
    <row r="1708" spans="1:10" x14ac:dyDescent="0.25">
      <c r="A1708" s="102">
        <v>1707</v>
      </c>
      <c r="B1708" s="117" t="s">
        <v>5087</v>
      </c>
      <c r="C1708" s="104" t="s">
        <v>4939</v>
      </c>
      <c r="D1708" s="104" t="s">
        <v>5097</v>
      </c>
      <c r="E1708" s="106" t="s">
        <v>2697</v>
      </c>
      <c r="F1708" s="107" t="s">
        <v>2698</v>
      </c>
      <c r="G1708" s="106"/>
      <c r="H1708" s="106"/>
      <c r="I1708" s="102">
        <v>1</v>
      </c>
      <c r="J1708" s="109">
        <v>17.88</v>
      </c>
    </row>
    <row r="1709" spans="1:10" x14ac:dyDescent="0.25">
      <c r="A1709" s="102">
        <v>1708</v>
      </c>
      <c r="B1709" s="117" t="s">
        <v>5087</v>
      </c>
      <c r="C1709" s="104" t="s">
        <v>4939</v>
      </c>
      <c r="D1709" s="104" t="s">
        <v>5097</v>
      </c>
      <c r="E1709" s="106" t="s">
        <v>2701</v>
      </c>
      <c r="F1709" s="107" t="s">
        <v>2702</v>
      </c>
      <c r="G1709" s="106"/>
      <c r="H1709" s="106"/>
      <c r="I1709" s="102">
        <v>1</v>
      </c>
      <c r="J1709" s="109">
        <v>11.879999999999999</v>
      </c>
    </row>
    <row r="1710" spans="1:10" x14ac:dyDescent="0.25">
      <c r="A1710" s="102">
        <v>1709</v>
      </c>
      <c r="B1710" s="117" t="s">
        <v>5087</v>
      </c>
      <c r="C1710" s="104" t="s">
        <v>4939</v>
      </c>
      <c r="D1710" s="104" t="s">
        <v>5097</v>
      </c>
      <c r="E1710" s="106" t="s">
        <v>2713</v>
      </c>
      <c r="F1710" s="107" t="s">
        <v>2714</v>
      </c>
      <c r="G1710" s="106"/>
      <c r="H1710" s="106"/>
      <c r="I1710" s="102">
        <v>1</v>
      </c>
      <c r="J1710" s="109">
        <v>16.68</v>
      </c>
    </row>
    <row r="1711" spans="1:10" x14ac:dyDescent="0.25">
      <c r="A1711" s="102">
        <v>1710</v>
      </c>
      <c r="B1711" s="117" t="s">
        <v>5087</v>
      </c>
      <c r="C1711" s="104" t="s">
        <v>4939</v>
      </c>
      <c r="D1711" s="104" t="s">
        <v>5097</v>
      </c>
      <c r="E1711" s="106" t="s">
        <v>2739</v>
      </c>
      <c r="F1711" s="107" t="s">
        <v>2740</v>
      </c>
      <c r="G1711" s="106"/>
      <c r="H1711" s="106"/>
      <c r="I1711" s="102">
        <v>1</v>
      </c>
      <c r="J1711" s="109">
        <v>15.48</v>
      </c>
    </row>
    <row r="1712" spans="1:10" x14ac:dyDescent="0.25">
      <c r="A1712" s="102">
        <v>1711</v>
      </c>
      <c r="B1712" s="117" t="s">
        <v>5087</v>
      </c>
      <c r="C1712" s="104" t="s">
        <v>4939</v>
      </c>
      <c r="D1712" s="104" t="s">
        <v>5097</v>
      </c>
      <c r="E1712" s="106" t="s">
        <v>2743</v>
      </c>
      <c r="F1712" s="107" t="s">
        <v>2744</v>
      </c>
      <c r="G1712" s="106"/>
      <c r="H1712" s="106"/>
      <c r="I1712" s="102">
        <v>1</v>
      </c>
      <c r="J1712" s="109">
        <v>4.1999999999999993</v>
      </c>
    </row>
    <row r="1713" spans="1:10" x14ac:dyDescent="0.25">
      <c r="A1713" s="102">
        <v>1712</v>
      </c>
      <c r="B1713" s="117" t="s">
        <v>5087</v>
      </c>
      <c r="C1713" s="104" t="s">
        <v>4939</v>
      </c>
      <c r="D1713" s="104" t="s">
        <v>5097</v>
      </c>
      <c r="E1713" s="106" t="s">
        <v>2755</v>
      </c>
      <c r="F1713" s="107" t="s">
        <v>2756</v>
      </c>
      <c r="G1713" s="106"/>
      <c r="H1713" s="106"/>
      <c r="I1713" s="102">
        <v>2</v>
      </c>
      <c r="J1713" s="109">
        <v>16.559999999999999</v>
      </c>
    </row>
    <row r="1714" spans="1:10" x14ac:dyDescent="0.25">
      <c r="A1714" s="102">
        <v>1713</v>
      </c>
      <c r="B1714" s="117" t="s">
        <v>5087</v>
      </c>
      <c r="C1714" s="104" t="s">
        <v>4939</v>
      </c>
      <c r="D1714" s="104" t="s">
        <v>5097</v>
      </c>
      <c r="E1714" s="106" t="s">
        <v>2765</v>
      </c>
      <c r="F1714" s="107" t="s">
        <v>2766</v>
      </c>
      <c r="G1714" s="106"/>
      <c r="H1714" s="106"/>
      <c r="I1714" s="102">
        <v>1</v>
      </c>
      <c r="J1714" s="109">
        <v>8.2799999999999994</v>
      </c>
    </row>
    <row r="1715" spans="1:10" x14ac:dyDescent="0.25">
      <c r="A1715" s="102">
        <v>1714</v>
      </c>
      <c r="B1715" s="117" t="s">
        <v>5087</v>
      </c>
      <c r="C1715" s="104" t="s">
        <v>4939</v>
      </c>
      <c r="D1715" s="104" t="s">
        <v>5097</v>
      </c>
      <c r="E1715" s="106" t="s">
        <v>2785</v>
      </c>
      <c r="F1715" s="107" t="s">
        <v>5099</v>
      </c>
      <c r="G1715" s="106"/>
      <c r="H1715" s="106"/>
      <c r="I1715" s="102">
        <v>1</v>
      </c>
      <c r="J1715" s="109">
        <v>8.2799999999999994</v>
      </c>
    </row>
    <row r="1716" spans="1:10" x14ac:dyDescent="0.25">
      <c r="A1716" s="102">
        <v>1715</v>
      </c>
      <c r="B1716" s="117" t="s">
        <v>5087</v>
      </c>
      <c r="C1716" s="104" t="s">
        <v>4939</v>
      </c>
      <c r="D1716" s="104" t="s">
        <v>5097</v>
      </c>
      <c r="E1716" s="106" t="s">
        <v>2771</v>
      </c>
      <c r="F1716" s="107" t="s">
        <v>2772</v>
      </c>
      <c r="G1716" s="106"/>
      <c r="H1716" s="106"/>
      <c r="I1716" s="102">
        <v>1</v>
      </c>
      <c r="J1716" s="109">
        <v>15.48</v>
      </c>
    </row>
    <row r="1717" spans="1:10" x14ac:dyDescent="0.25">
      <c r="A1717" s="102">
        <v>1716</v>
      </c>
      <c r="B1717" s="117" t="s">
        <v>5087</v>
      </c>
      <c r="C1717" s="104" t="s">
        <v>4939</v>
      </c>
      <c r="D1717" s="104" t="s">
        <v>5097</v>
      </c>
      <c r="E1717" s="106" t="s">
        <v>2779</v>
      </c>
      <c r="F1717" s="107" t="s">
        <v>2780</v>
      </c>
      <c r="G1717" s="106"/>
      <c r="H1717" s="106"/>
      <c r="I1717" s="102">
        <v>2</v>
      </c>
      <c r="J1717" s="109">
        <v>28.68</v>
      </c>
    </row>
    <row r="1718" spans="1:10" x14ac:dyDescent="0.25">
      <c r="A1718" s="102">
        <v>1717</v>
      </c>
      <c r="B1718" s="117" t="s">
        <v>5087</v>
      </c>
      <c r="C1718" s="104" t="s">
        <v>4939</v>
      </c>
      <c r="D1718" s="104" t="s">
        <v>5097</v>
      </c>
      <c r="E1718" s="106" t="s">
        <v>2787</v>
      </c>
      <c r="F1718" s="107" t="s">
        <v>2788</v>
      </c>
      <c r="G1718" s="106"/>
      <c r="H1718" s="106"/>
      <c r="I1718" s="102">
        <v>1</v>
      </c>
      <c r="J1718" s="109">
        <v>8.2799999999999994</v>
      </c>
    </row>
    <row r="1719" spans="1:10" x14ac:dyDescent="0.25">
      <c r="A1719" s="102">
        <v>1718</v>
      </c>
      <c r="B1719" s="117" t="s">
        <v>5087</v>
      </c>
      <c r="C1719" s="104" t="s">
        <v>4939</v>
      </c>
      <c r="D1719" s="104" t="s">
        <v>5097</v>
      </c>
      <c r="E1719" s="106" t="s">
        <v>2791</v>
      </c>
      <c r="F1719" s="107" t="s">
        <v>2792</v>
      </c>
      <c r="G1719" s="106"/>
      <c r="H1719" s="106"/>
      <c r="I1719" s="102">
        <v>1</v>
      </c>
      <c r="J1719" s="109">
        <v>8.2799999999999994</v>
      </c>
    </row>
    <row r="1720" spans="1:10" x14ac:dyDescent="0.25">
      <c r="A1720" s="102">
        <v>1719</v>
      </c>
      <c r="B1720" s="117" t="s">
        <v>5087</v>
      </c>
      <c r="C1720" s="104" t="s">
        <v>4939</v>
      </c>
      <c r="D1720" s="104" t="s">
        <v>5097</v>
      </c>
      <c r="E1720" s="106" t="s">
        <v>2811</v>
      </c>
      <c r="F1720" s="107" t="s">
        <v>2812</v>
      </c>
      <c r="G1720" s="106"/>
      <c r="H1720" s="106"/>
      <c r="I1720" s="102">
        <v>1</v>
      </c>
      <c r="J1720" s="109">
        <v>15.48</v>
      </c>
    </row>
    <row r="1721" spans="1:10" x14ac:dyDescent="0.25">
      <c r="A1721" s="102">
        <v>1720</v>
      </c>
      <c r="B1721" s="117" t="s">
        <v>5087</v>
      </c>
      <c r="C1721" s="104" t="s">
        <v>4939</v>
      </c>
      <c r="D1721" s="104" t="s">
        <v>5097</v>
      </c>
      <c r="E1721" s="106" t="s">
        <v>3031</v>
      </c>
      <c r="F1721" s="107" t="s">
        <v>3032</v>
      </c>
      <c r="G1721" s="106"/>
      <c r="H1721" s="106"/>
      <c r="I1721" s="102">
        <v>4</v>
      </c>
      <c r="J1721" s="109">
        <v>131.91999999999999</v>
      </c>
    </row>
    <row r="1722" spans="1:10" x14ac:dyDescent="0.25">
      <c r="A1722" s="102">
        <v>1721</v>
      </c>
      <c r="B1722" s="117" t="s">
        <v>5087</v>
      </c>
      <c r="C1722" s="104" t="s">
        <v>4939</v>
      </c>
      <c r="D1722" s="104" t="s">
        <v>5097</v>
      </c>
      <c r="E1722" s="106" t="s">
        <v>3033</v>
      </c>
      <c r="F1722" s="107" t="s">
        <v>3034</v>
      </c>
      <c r="G1722" s="106"/>
      <c r="H1722" s="106"/>
      <c r="I1722" s="102">
        <v>1</v>
      </c>
      <c r="J1722" s="109">
        <v>32.99</v>
      </c>
    </row>
    <row r="1723" spans="1:10" x14ac:dyDescent="0.25">
      <c r="A1723" s="102">
        <v>1722</v>
      </c>
      <c r="B1723" s="117" t="s">
        <v>5087</v>
      </c>
      <c r="C1723" s="104" t="s">
        <v>4939</v>
      </c>
      <c r="D1723" s="104" t="s">
        <v>5097</v>
      </c>
      <c r="E1723" s="106" t="s">
        <v>3033</v>
      </c>
      <c r="F1723" s="107" t="s">
        <v>3034</v>
      </c>
      <c r="G1723" s="106"/>
      <c r="H1723" s="106"/>
      <c r="I1723" s="102">
        <v>1</v>
      </c>
      <c r="J1723" s="109">
        <v>0.01</v>
      </c>
    </row>
    <row r="1724" spans="1:10" x14ac:dyDescent="0.25">
      <c r="A1724" s="102">
        <v>1723</v>
      </c>
      <c r="B1724" s="117" t="s">
        <v>5087</v>
      </c>
      <c r="C1724" s="104" t="s">
        <v>4939</v>
      </c>
      <c r="D1724" s="104" t="s">
        <v>5097</v>
      </c>
      <c r="E1724" s="106" t="s">
        <v>3037</v>
      </c>
      <c r="F1724" s="107" t="s">
        <v>3038</v>
      </c>
      <c r="G1724" s="106"/>
      <c r="H1724" s="106"/>
      <c r="I1724" s="102">
        <v>5</v>
      </c>
      <c r="J1724" s="109">
        <v>169.8</v>
      </c>
    </row>
    <row r="1725" spans="1:10" x14ac:dyDescent="0.25">
      <c r="A1725" s="102">
        <v>1724</v>
      </c>
      <c r="B1725" s="117" t="s">
        <v>5087</v>
      </c>
      <c r="C1725" s="104" t="s">
        <v>4939</v>
      </c>
      <c r="D1725" s="104" t="s">
        <v>5097</v>
      </c>
      <c r="E1725" s="106" t="s">
        <v>2953</v>
      </c>
      <c r="F1725" s="107" t="s">
        <v>2954</v>
      </c>
      <c r="G1725" s="106"/>
      <c r="H1725" s="106"/>
      <c r="I1725" s="102">
        <v>1</v>
      </c>
      <c r="J1725" s="109">
        <v>39.480000000000004</v>
      </c>
    </row>
    <row r="1726" spans="1:10" x14ac:dyDescent="0.25">
      <c r="A1726" s="102">
        <v>1725</v>
      </c>
      <c r="B1726" s="117" t="s">
        <v>5087</v>
      </c>
      <c r="C1726" s="104" t="s">
        <v>4939</v>
      </c>
      <c r="D1726" s="104" t="s">
        <v>5097</v>
      </c>
      <c r="E1726" s="106" t="s">
        <v>4043</v>
      </c>
      <c r="F1726" s="107" t="s">
        <v>4044</v>
      </c>
      <c r="G1726" s="106"/>
      <c r="H1726" s="106"/>
      <c r="I1726" s="102">
        <v>1</v>
      </c>
      <c r="J1726" s="109">
        <v>35.94</v>
      </c>
    </row>
    <row r="1727" spans="1:10" x14ac:dyDescent="0.25">
      <c r="A1727" s="102">
        <v>1726</v>
      </c>
      <c r="B1727" s="117" t="s">
        <v>5087</v>
      </c>
      <c r="C1727" s="104" t="s">
        <v>4939</v>
      </c>
      <c r="D1727" s="104" t="s">
        <v>5097</v>
      </c>
      <c r="E1727" s="106" t="s">
        <v>3887</v>
      </c>
      <c r="F1727" s="107" t="s">
        <v>3888</v>
      </c>
      <c r="G1727" s="106"/>
      <c r="H1727" s="106"/>
      <c r="I1727" s="102">
        <v>1</v>
      </c>
      <c r="J1727" s="109">
        <v>15.9</v>
      </c>
    </row>
    <row r="1728" spans="1:10" x14ac:dyDescent="0.25">
      <c r="A1728" s="102">
        <v>1727</v>
      </c>
      <c r="B1728" s="117" t="s">
        <v>5087</v>
      </c>
      <c r="C1728" s="104" t="s">
        <v>4939</v>
      </c>
      <c r="D1728" s="104" t="s">
        <v>5097</v>
      </c>
      <c r="E1728" s="106" t="s">
        <v>135</v>
      </c>
      <c r="F1728" s="107" t="s">
        <v>136</v>
      </c>
      <c r="G1728" s="106"/>
      <c r="H1728" s="106"/>
      <c r="I1728" s="102">
        <v>1</v>
      </c>
      <c r="J1728" s="109">
        <v>15.899999999999999</v>
      </c>
    </row>
    <row r="1729" spans="1:10" x14ac:dyDescent="0.25">
      <c r="A1729" s="102">
        <v>1728</v>
      </c>
      <c r="B1729" s="117" t="s">
        <v>5087</v>
      </c>
      <c r="C1729" s="104" t="s">
        <v>4939</v>
      </c>
      <c r="D1729" s="104" t="s">
        <v>5097</v>
      </c>
      <c r="E1729" s="106" t="s">
        <v>107</v>
      </c>
      <c r="F1729" s="107" t="s">
        <v>108</v>
      </c>
      <c r="G1729" s="106"/>
      <c r="H1729" s="106"/>
      <c r="I1729" s="102">
        <v>1</v>
      </c>
      <c r="J1729" s="109">
        <v>14.28</v>
      </c>
    </row>
    <row r="1730" spans="1:10" x14ac:dyDescent="0.25">
      <c r="A1730" s="102">
        <v>1729</v>
      </c>
      <c r="B1730" s="117" t="s">
        <v>5087</v>
      </c>
      <c r="C1730" s="104" t="s">
        <v>4939</v>
      </c>
      <c r="D1730" s="104" t="s">
        <v>5097</v>
      </c>
      <c r="E1730" s="106" t="s">
        <v>4213</v>
      </c>
      <c r="F1730" s="107" t="s">
        <v>4214</v>
      </c>
      <c r="G1730" s="106"/>
      <c r="H1730" s="106"/>
      <c r="I1730" s="102">
        <v>1</v>
      </c>
      <c r="J1730" s="109">
        <v>18.899999999999999</v>
      </c>
    </row>
    <row r="1731" spans="1:10" x14ac:dyDescent="0.25">
      <c r="A1731" s="102">
        <v>1730</v>
      </c>
      <c r="B1731" s="117" t="s">
        <v>5087</v>
      </c>
      <c r="C1731" s="104" t="s">
        <v>4939</v>
      </c>
      <c r="D1731" s="104" t="s">
        <v>5097</v>
      </c>
      <c r="E1731" s="106" t="s">
        <v>4399</v>
      </c>
      <c r="F1731" s="107" t="s">
        <v>5100</v>
      </c>
      <c r="G1731" s="106"/>
      <c r="H1731" s="106"/>
      <c r="I1731" s="102">
        <v>1</v>
      </c>
      <c r="J1731" s="109">
        <v>14.85</v>
      </c>
    </row>
    <row r="1732" spans="1:10" x14ac:dyDescent="0.25">
      <c r="A1732" s="102">
        <v>1731</v>
      </c>
      <c r="B1732" s="117" t="s">
        <v>5087</v>
      </c>
      <c r="C1732" s="104" t="s">
        <v>4939</v>
      </c>
      <c r="D1732" s="104" t="s">
        <v>5097</v>
      </c>
      <c r="E1732" s="106" t="s">
        <v>4401</v>
      </c>
      <c r="F1732" s="107" t="s">
        <v>4402</v>
      </c>
      <c r="G1732" s="106"/>
      <c r="H1732" s="106"/>
      <c r="I1732" s="102">
        <v>1</v>
      </c>
      <c r="J1732" s="109">
        <v>15.92</v>
      </c>
    </row>
    <row r="1733" spans="1:10" x14ac:dyDescent="0.25">
      <c r="A1733" s="102">
        <v>1732</v>
      </c>
      <c r="B1733" s="117" t="s">
        <v>5087</v>
      </c>
      <c r="C1733" s="104" t="s">
        <v>4939</v>
      </c>
      <c r="D1733" s="104" t="s">
        <v>5097</v>
      </c>
      <c r="E1733" s="106" t="s">
        <v>4587</v>
      </c>
      <c r="F1733" s="107" t="s">
        <v>4833</v>
      </c>
      <c r="G1733" s="106"/>
      <c r="H1733" s="106"/>
      <c r="I1733" s="102">
        <v>1</v>
      </c>
      <c r="J1733" s="109">
        <v>15.92</v>
      </c>
    </row>
    <row r="1734" spans="1:10" x14ac:dyDescent="0.25">
      <c r="A1734" s="102">
        <v>1733</v>
      </c>
      <c r="B1734" s="117" t="s">
        <v>5087</v>
      </c>
      <c r="C1734" s="104" t="s">
        <v>4939</v>
      </c>
      <c r="D1734" s="104" t="s">
        <v>5097</v>
      </c>
      <c r="E1734" s="106" t="s">
        <v>4295</v>
      </c>
      <c r="F1734" s="107" t="s">
        <v>5101</v>
      </c>
      <c r="G1734" s="106"/>
      <c r="H1734" s="106"/>
      <c r="I1734" s="102">
        <v>1</v>
      </c>
      <c r="J1734" s="109">
        <v>21.52</v>
      </c>
    </row>
    <row r="1735" spans="1:10" x14ac:dyDescent="0.25">
      <c r="A1735" s="102">
        <v>1734</v>
      </c>
      <c r="B1735" s="117" t="s">
        <v>5087</v>
      </c>
      <c r="C1735" s="104" t="s">
        <v>4939</v>
      </c>
      <c r="D1735" s="104" t="s">
        <v>5097</v>
      </c>
      <c r="E1735" s="106" t="s">
        <v>4387</v>
      </c>
      <c r="F1735" s="107" t="s">
        <v>4388</v>
      </c>
      <c r="G1735" s="106"/>
      <c r="H1735" s="106"/>
      <c r="I1735" s="102">
        <v>1</v>
      </c>
      <c r="J1735" s="109">
        <v>20.849999999999998</v>
      </c>
    </row>
    <row r="1736" spans="1:10" x14ac:dyDescent="0.25">
      <c r="A1736" s="102">
        <v>1735</v>
      </c>
      <c r="B1736" s="117" t="s">
        <v>5087</v>
      </c>
      <c r="C1736" s="104" t="s">
        <v>4939</v>
      </c>
      <c r="D1736" s="104" t="s">
        <v>5103</v>
      </c>
      <c r="E1736" s="106" t="s">
        <v>615</v>
      </c>
      <c r="F1736" s="107" t="s">
        <v>616</v>
      </c>
      <c r="G1736" s="106"/>
      <c r="H1736" s="106"/>
      <c r="I1736" s="102" t="s">
        <v>4943</v>
      </c>
      <c r="J1736" s="109">
        <v>17.940000000000001</v>
      </c>
    </row>
    <row r="1737" spans="1:10" x14ac:dyDescent="0.25">
      <c r="A1737" s="102">
        <v>1736</v>
      </c>
      <c r="B1737" s="117" t="s">
        <v>5087</v>
      </c>
      <c r="C1737" s="104" t="s">
        <v>4939</v>
      </c>
      <c r="D1737" s="104" t="s">
        <v>5103</v>
      </c>
      <c r="E1737" s="106" t="s">
        <v>625</v>
      </c>
      <c r="F1737" s="107" t="s">
        <v>626</v>
      </c>
      <c r="G1737" s="106"/>
      <c r="H1737" s="106"/>
      <c r="I1737" s="102" t="s">
        <v>4943</v>
      </c>
      <c r="J1737" s="109">
        <v>26.339999999999996</v>
      </c>
    </row>
    <row r="1738" spans="1:10" x14ac:dyDescent="0.25">
      <c r="A1738" s="102">
        <v>1737</v>
      </c>
      <c r="B1738" s="117" t="s">
        <v>5087</v>
      </c>
      <c r="C1738" s="104" t="s">
        <v>4939</v>
      </c>
      <c r="D1738" s="104" t="s">
        <v>5103</v>
      </c>
      <c r="E1738" s="106" t="s">
        <v>935</v>
      </c>
      <c r="F1738" s="107" t="s">
        <v>936</v>
      </c>
      <c r="G1738" s="106"/>
      <c r="H1738" s="106"/>
      <c r="I1738" s="102">
        <v>1</v>
      </c>
      <c r="J1738" s="109">
        <v>16.740000000000002</v>
      </c>
    </row>
    <row r="1739" spans="1:10" x14ac:dyDescent="0.25">
      <c r="A1739" s="102">
        <v>1738</v>
      </c>
      <c r="B1739" s="117" t="s">
        <v>5087</v>
      </c>
      <c r="C1739" s="104" t="s">
        <v>4939</v>
      </c>
      <c r="D1739" s="104" t="s">
        <v>5103</v>
      </c>
      <c r="E1739" s="106" t="s">
        <v>997</v>
      </c>
      <c r="F1739" s="107" t="s">
        <v>998</v>
      </c>
      <c r="G1739" s="106"/>
      <c r="H1739" s="106"/>
      <c r="I1739" s="102">
        <v>2</v>
      </c>
      <c r="J1739" s="109">
        <v>11.98</v>
      </c>
    </row>
    <row r="1740" spans="1:10" x14ac:dyDescent="0.25">
      <c r="A1740" s="102">
        <v>1739</v>
      </c>
      <c r="B1740" s="117" t="s">
        <v>5087</v>
      </c>
      <c r="C1740" s="104" t="s">
        <v>4939</v>
      </c>
      <c r="D1740" s="104" t="s">
        <v>5103</v>
      </c>
      <c r="E1740" s="106" t="s">
        <v>999</v>
      </c>
      <c r="F1740" s="107" t="s">
        <v>1000</v>
      </c>
      <c r="G1740" s="106"/>
      <c r="H1740" s="106"/>
      <c r="I1740" s="102">
        <v>4</v>
      </c>
      <c r="J1740" s="109">
        <v>45.16</v>
      </c>
    </row>
    <row r="1741" spans="1:10" x14ac:dyDescent="0.25">
      <c r="A1741" s="102">
        <v>1740</v>
      </c>
      <c r="B1741" s="117" t="s">
        <v>5087</v>
      </c>
      <c r="C1741" s="104" t="s">
        <v>4939</v>
      </c>
      <c r="D1741" s="104" t="s">
        <v>5103</v>
      </c>
      <c r="E1741" s="106" t="s">
        <v>999</v>
      </c>
      <c r="F1741" s="107" t="s">
        <v>1000</v>
      </c>
      <c r="G1741" s="106"/>
      <c r="H1741" s="106"/>
      <c r="I1741" s="102">
        <v>1</v>
      </c>
      <c r="J1741" s="109">
        <v>0.01</v>
      </c>
    </row>
    <row r="1742" spans="1:10" x14ac:dyDescent="0.25">
      <c r="A1742" s="102">
        <v>1741</v>
      </c>
      <c r="B1742" s="117" t="s">
        <v>5087</v>
      </c>
      <c r="C1742" s="104" t="s">
        <v>4939</v>
      </c>
      <c r="D1742" s="104" t="s">
        <v>5103</v>
      </c>
      <c r="E1742" s="106" t="s">
        <v>1001</v>
      </c>
      <c r="F1742" s="107" t="s">
        <v>1002</v>
      </c>
      <c r="G1742" s="106"/>
      <c r="H1742" s="106"/>
      <c r="I1742" s="102">
        <v>5</v>
      </c>
      <c r="J1742" s="109">
        <v>29.950000000000003</v>
      </c>
    </row>
    <row r="1743" spans="1:10" x14ac:dyDescent="0.25">
      <c r="A1743" s="102">
        <v>1742</v>
      </c>
      <c r="B1743" s="117" t="s">
        <v>5087</v>
      </c>
      <c r="C1743" s="104" t="s">
        <v>4939</v>
      </c>
      <c r="D1743" s="104" t="s">
        <v>5103</v>
      </c>
      <c r="E1743" s="106" t="s">
        <v>1003</v>
      </c>
      <c r="F1743" s="107" t="s">
        <v>1004</v>
      </c>
      <c r="G1743" s="106"/>
      <c r="H1743" s="106"/>
      <c r="I1743" s="102">
        <v>6</v>
      </c>
      <c r="J1743" s="109">
        <v>67.739999999999995</v>
      </c>
    </row>
    <row r="1744" spans="1:10" x14ac:dyDescent="0.25">
      <c r="A1744" s="102">
        <v>1743</v>
      </c>
      <c r="B1744" s="117" t="s">
        <v>5087</v>
      </c>
      <c r="C1744" s="104" t="s">
        <v>4939</v>
      </c>
      <c r="D1744" s="104" t="s">
        <v>5103</v>
      </c>
      <c r="E1744" s="106" t="s">
        <v>1216</v>
      </c>
      <c r="F1744" s="107" t="s">
        <v>1217</v>
      </c>
      <c r="G1744" s="106"/>
      <c r="H1744" s="106"/>
      <c r="I1744" s="102">
        <v>1</v>
      </c>
      <c r="J1744" s="109">
        <v>7.9</v>
      </c>
    </row>
    <row r="1745" spans="1:10" x14ac:dyDescent="0.25">
      <c r="A1745" s="102">
        <v>1744</v>
      </c>
      <c r="B1745" s="117" t="s">
        <v>5087</v>
      </c>
      <c r="C1745" s="104" t="s">
        <v>4939</v>
      </c>
      <c r="D1745" s="104" t="s">
        <v>5103</v>
      </c>
      <c r="E1745" s="106" t="s">
        <v>1272</v>
      </c>
      <c r="F1745" s="107" t="s">
        <v>1273</v>
      </c>
      <c r="G1745" s="106"/>
      <c r="H1745" s="106"/>
      <c r="I1745" s="102">
        <v>1</v>
      </c>
      <c r="J1745" s="109">
        <v>12.75</v>
      </c>
    </row>
    <row r="1746" spans="1:10" x14ac:dyDescent="0.25">
      <c r="A1746" s="102">
        <v>1745</v>
      </c>
      <c r="B1746" s="117" t="s">
        <v>5087</v>
      </c>
      <c r="C1746" s="104" t="s">
        <v>4939</v>
      </c>
      <c r="D1746" s="104" t="s">
        <v>5103</v>
      </c>
      <c r="E1746" s="106" t="s">
        <v>275</v>
      </c>
      <c r="F1746" s="107" t="s">
        <v>276</v>
      </c>
      <c r="G1746" s="106"/>
      <c r="H1746" s="106"/>
      <c r="I1746" s="102">
        <v>1</v>
      </c>
      <c r="J1746" s="109">
        <v>23.04</v>
      </c>
    </row>
    <row r="1747" spans="1:10" x14ac:dyDescent="0.25">
      <c r="A1747" s="102">
        <v>1746</v>
      </c>
      <c r="B1747" s="117" t="s">
        <v>5087</v>
      </c>
      <c r="C1747" s="104" t="s">
        <v>4939</v>
      </c>
      <c r="D1747" s="104" t="s">
        <v>5103</v>
      </c>
      <c r="E1747" s="106" t="s">
        <v>4045</v>
      </c>
      <c r="F1747" s="107" t="s">
        <v>4046</v>
      </c>
      <c r="G1747" s="106"/>
      <c r="H1747" s="106"/>
      <c r="I1747" s="102" t="s">
        <v>4993</v>
      </c>
      <c r="J1747" s="109">
        <v>19.200000000000003</v>
      </c>
    </row>
    <row r="1748" spans="1:10" x14ac:dyDescent="0.25">
      <c r="A1748" s="102">
        <v>1747</v>
      </c>
      <c r="B1748" s="117" t="s">
        <v>5087</v>
      </c>
      <c r="C1748" s="104" t="s">
        <v>4939</v>
      </c>
      <c r="D1748" s="104" t="s">
        <v>5103</v>
      </c>
      <c r="E1748" s="106" t="s">
        <v>3769</v>
      </c>
      <c r="F1748" s="107" t="s">
        <v>3770</v>
      </c>
      <c r="G1748" s="106"/>
      <c r="H1748" s="106"/>
      <c r="I1748" s="102">
        <v>1</v>
      </c>
      <c r="J1748" s="109">
        <v>15.9</v>
      </c>
    </row>
    <row r="1749" spans="1:10" x14ac:dyDescent="0.25">
      <c r="A1749" s="102">
        <v>1748</v>
      </c>
      <c r="B1749" s="117" t="s">
        <v>5087</v>
      </c>
      <c r="C1749" s="104" t="s">
        <v>4939</v>
      </c>
      <c r="D1749" s="104" t="s">
        <v>5103</v>
      </c>
      <c r="E1749" s="106" t="s">
        <v>3729</v>
      </c>
      <c r="F1749" s="107" t="s">
        <v>3730</v>
      </c>
      <c r="G1749" s="106"/>
      <c r="H1749" s="106"/>
      <c r="I1749" s="102">
        <v>1</v>
      </c>
      <c r="J1749" s="109">
        <v>11</v>
      </c>
    </row>
    <row r="1750" spans="1:10" x14ac:dyDescent="0.25">
      <c r="A1750" s="102">
        <v>1749</v>
      </c>
      <c r="B1750" s="117" t="s">
        <v>5087</v>
      </c>
      <c r="C1750" s="104" t="s">
        <v>4939</v>
      </c>
      <c r="D1750" s="104" t="s">
        <v>5103</v>
      </c>
      <c r="E1750" s="106" t="s">
        <v>1785</v>
      </c>
      <c r="F1750" s="107" t="s">
        <v>1786</v>
      </c>
      <c r="G1750" s="106"/>
      <c r="H1750" s="106"/>
      <c r="I1750" s="102">
        <v>1</v>
      </c>
      <c r="J1750" s="109">
        <v>13.200000000000001</v>
      </c>
    </row>
    <row r="1751" spans="1:10" x14ac:dyDescent="0.25">
      <c r="A1751" s="102">
        <v>1750</v>
      </c>
      <c r="B1751" s="117" t="s">
        <v>5087</v>
      </c>
      <c r="C1751" s="104" t="s">
        <v>4939</v>
      </c>
      <c r="D1751" s="104" t="s">
        <v>5105</v>
      </c>
      <c r="E1751" s="106" t="s">
        <v>567</v>
      </c>
      <c r="F1751" s="107" t="s">
        <v>568</v>
      </c>
      <c r="G1751" s="106"/>
      <c r="H1751" s="106"/>
      <c r="I1751" s="102">
        <v>1</v>
      </c>
      <c r="J1751" s="109">
        <v>11.76</v>
      </c>
    </row>
    <row r="1752" spans="1:10" x14ac:dyDescent="0.25">
      <c r="A1752" s="102">
        <v>1751</v>
      </c>
      <c r="B1752" s="117" t="s">
        <v>5087</v>
      </c>
      <c r="C1752" s="104" t="s">
        <v>4939</v>
      </c>
      <c r="D1752" s="104" t="s">
        <v>5105</v>
      </c>
      <c r="E1752" s="106" t="s">
        <v>639</v>
      </c>
      <c r="F1752" s="107" t="s">
        <v>640</v>
      </c>
      <c r="G1752" s="106"/>
      <c r="H1752" s="106"/>
      <c r="I1752" s="102" t="s">
        <v>4972</v>
      </c>
      <c r="J1752" s="109">
        <v>7.9</v>
      </c>
    </row>
    <row r="1753" spans="1:10" x14ac:dyDescent="0.25">
      <c r="A1753" s="102">
        <v>1752</v>
      </c>
      <c r="B1753" s="117" t="s">
        <v>5087</v>
      </c>
      <c r="C1753" s="104" t="s">
        <v>4939</v>
      </c>
      <c r="D1753" s="104" t="s">
        <v>5105</v>
      </c>
      <c r="E1753" s="106" t="s">
        <v>935</v>
      </c>
      <c r="F1753" s="107" t="s">
        <v>936</v>
      </c>
      <c r="G1753" s="106"/>
      <c r="H1753" s="106"/>
      <c r="I1753" s="102">
        <v>1</v>
      </c>
      <c r="J1753" s="109">
        <v>16.740000000000002</v>
      </c>
    </row>
    <row r="1754" spans="1:10" x14ac:dyDescent="0.25">
      <c r="A1754" s="102">
        <v>1753</v>
      </c>
      <c r="B1754" s="117" t="s">
        <v>5087</v>
      </c>
      <c r="C1754" s="104" t="s">
        <v>4939</v>
      </c>
      <c r="D1754" s="104" t="s">
        <v>5105</v>
      </c>
      <c r="E1754" s="106" t="s">
        <v>927</v>
      </c>
      <c r="F1754" s="107" t="s">
        <v>928</v>
      </c>
      <c r="G1754" s="106"/>
      <c r="H1754" s="106"/>
      <c r="I1754" s="102">
        <v>1</v>
      </c>
      <c r="J1754" s="109">
        <v>14.940000000000001</v>
      </c>
    </row>
    <row r="1755" spans="1:10" x14ac:dyDescent="0.25">
      <c r="A1755" s="102">
        <v>1754</v>
      </c>
      <c r="B1755" s="117" t="s">
        <v>5087</v>
      </c>
      <c r="C1755" s="104" t="s">
        <v>4939</v>
      </c>
      <c r="D1755" s="104" t="s">
        <v>5105</v>
      </c>
      <c r="E1755" s="106" t="s">
        <v>1040</v>
      </c>
      <c r="F1755" s="107" t="s">
        <v>1041</v>
      </c>
      <c r="G1755" s="106"/>
      <c r="H1755" s="106"/>
      <c r="I1755" s="102">
        <v>1</v>
      </c>
      <c r="J1755" s="109">
        <v>33.96</v>
      </c>
    </row>
    <row r="1756" spans="1:10" x14ac:dyDescent="0.25">
      <c r="A1756" s="102">
        <v>1755</v>
      </c>
      <c r="B1756" s="117" t="s">
        <v>5087</v>
      </c>
      <c r="C1756" s="104" t="s">
        <v>4939</v>
      </c>
      <c r="D1756" s="104" t="s">
        <v>5105</v>
      </c>
      <c r="E1756" s="106" t="s">
        <v>999</v>
      </c>
      <c r="F1756" s="107" t="s">
        <v>1000</v>
      </c>
      <c r="G1756" s="106"/>
      <c r="H1756" s="106"/>
      <c r="I1756" s="102">
        <v>1</v>
      </c>
      <c r="J1756" s="109">
        <v>0.01</v>
      </c>
    </row>
    <row r="1757" spans="1:10" x14ac:dyDescent="0.25">
      <c r="A1757" s="102">
        <v>1756</v>
      </c>
      <c r="B1757" s="117" t="s">
        <v>5087</v>
      </c>
      <c r="C1757" s="104" t="s">
        <v>4939</v>
      </c>
      <c r="D1757" s="104" t="s">
        <v>5105</v>
      </c>
      <c r="E1757" s="106" t="s">
        <v>1001</v>
      </c>
      <c r="F1757" s="107" t="s">
        <v>1002</v>
      </c>
      <c r="G1757" s="106"/>
      <c r="H1757" s="106"/>
      <c r="I1757" s="102">
        <v>10</v>
      </c>
      <c r="J1757" s="109">
        <v>59.900000000000006</v>
      </c>
    </row>
    <row r="1758" spans="1:10" x14ac:dyDescent="0.25">
      <c r="A1758" s="102">
        <v>1757</v>
      </c>
      <c r="B1758" s="117" t="s">
        <v>5087</v>
      </c>
      <c r="C1758" s="104" t="s">
        <v>4939</v>
      </c>
      <c r="D1758" s="104" t="s">
        <v>5105</v>
      </c>
      <c r="E1758" s="106" t="s">
        <v>1003</v>
      </c>
      <c r="F1758" s="107" t="s">
        <v>1004</v>
      </c>
      <c r="G1758" s="106"/>
      <c r="H1758" s="106"/>
      <c r="I1758" s="102">
        <v>10</v>
      </c>
      <c r="J1758" s="109">
        <v>112.89999999999999</v>
      </c>
    </row>
    <row r="1759" spans="1:10" x14ac:dyDescent="0.25">
      <c r="A1759" s="102">
        <v>1758</v>
      </c>
      <c r="B1759" s="117" t="s">
        <v>5087</v>
      </c>
      <c r="C1759" s="104" t="s">
        <v>4939</v>
      </c>
      <c r="D1759" s="104" t="s">
        <v>5105</v>
      </c>
      <c r="E1759" s="106" t="s">
        <v>1432</v>
      </c>
      <c r="F1759" s="107" t="s">
        <v>1433</v>
      </c>
      <c r="G1759" s="106"/>
      <c r="H1759" s="106"/>
      <c r="I1759" s="102" t="s">
        <v>4943</v>
      </c>
      <c r="J1759" s="109">
        <v>35.97</v>
      </c>
    </row>
    <row r="1760" spans="1:10" x14ac:dyDescent="0.25">
      <c r="A1760" s="102">
        <v>1759</v>
      </c>
      <c r="B1760" s="117" t="s">
        <v>5087</v>
      </c>
      <c r="C1760" s="104" t="s">
        <v>4939</v>
      </c>
      <c r="D1760" s="104" t="s">
        <v>5105</v>
      </c>
      <c r="E1760" s="106" t="s">
        <v>1186</v>
      </c>
      <c r="F1760" s="107" t="s">
        <v>1187</v>
      </c>
      <c r="G1760" s="106"/>
      <c r="H1760" s="106"/>
      <c r="I1760" s="102">
        <v>1</v>
      </c>
      <c r="J1760" s="109">
        <v>4.4399999999999995</v>
      </c>
    </row>
    <row r="1761" spans="1:10" x14ac:dyDescent="0.25">
      <c r="A1761" s="102">
        <v>1760</v>
      </c>
      <c r="B1761" s="117" t="s">
        <v>5087</v>
      </c>
      <c r="C1761" s="104" t="s">
        <v>4939</v>
      </c>
      <c r="D1761" s="104" t="s">
        <v>5105</v>
      </c>
      <c r="E1761" s="106" t="s">
        <v>1194</v>
      </c>
      <c r="F1761" s="107" t="s">
        <v>1195</v>
      </c>
      <c r="G1761" s="106"/>
      <c r="H1761" s="106"/>
      <c r="I1761" s="102">
        <v>1</v>
      </c>
      <c r="J1761" s="109">
        <v>6.9499999999999993</v>
      </c>
    </row>
    <row r="1762" spans="1:10" x14ac:dyDescent="0.25">
      <c r="A1762" s="102">
        <v>1761</v>
      </c>
      <c r="B1762" s="117" t="s">
        <v>5087</v>
      </c>
      <c r="C1762" s="104" t="s">
        <v>4939</v>
      </c>
      <c r="D1762" s="104" t="s">
        <v>5105</v>
      </c>
      <c r="E1762" s="106" t="s">
        <v>1206</v>
      </c>
      <c r="F1762" s="107" t="s">
        <v>1207</v>
      </c>
      <c r="G1762" s="106"/>
      <c r="H1762" s="106"/>
      <c r="I1762" s="102">
        <v>1</v>
      </c>
      <c r="J1762" s="109">
        <v>7.9</v>
      </c>
    </row>
    <row r="1763" spans="1:10" x14ac:dyDescent="0.25">
      <c r="A1763" s="102">
        <v>1762</v>
      </c>
      <c r="B1763" s="117" t="s">
        <v>5087</v>
      </c>
      <c r="C1763" s="104" t="s">
        <v>4939</v>
      </c>
      <c r="D1763" s="104" t="s">
        <v>5105</v>
      </c>
      <c r="E1763" s="106" t="s">
        <v>1252</v>
      </c>
      <c r="F1763" s="107" t="s">
        <v>1253</v>
      </c>
      <c r="G1763" s="106"/>
      <c r="H1763" s="106"/>
      <c r="I1763" s="102">
        <v>1</v>
      </c>
      <c r="J1763" s="109">
        <v>7.9</v>
      </c>
    </row>
    <row r="1764" spans="1:10" x14ac:dyDescent="0.25">
      <c r="A1764" s="102">
        <v>1763</v>
      </c>
      <c r="B1764" s="117" t="s">
        <v>5087</v>
      </c>
      <c r="C1764" s="104" t="s">
        <v>4939</v>
      </c>
      <c r="D1764" s="104" t="s">
        <v>5105</v>
      </c>
      <c r="E1764" s="106" t="s">
        <v>1190</v>
      </c>
      <c r="F1764" s="107" t="s">
        <v>1191</v>
      </c>
      <c r="G1764" s="106"/>
      <c r="H1764" s="106"/>
      <c r="I1764" s="102">
        <v>1</v>
      </c>
      <c r="J1764" s="109">
        <v>7.4</v>
      </c>
    </row>
    <row r="1765" spans="1:10" x14ac:dyDescent="0.25">
      <c r="A1765" s="102">
        <v>1764</v>
      </c>
      <c r="B1765" s="117" t="s">
        <v>5087</v>
      </c>
      <c r="C1765" s="104" t="s">
        <v>4939</v>
      </c>
      <c r="D1765" s="104" t="s">
        <v>5105</v>
      </c>
      <c r="E1765" s="106" t="s">
        <v>1264</v>
      </c>
      <c r="F1765" s="107" t="s">
        <v>1265</v>
      </c>
      <c r="G1765" s="106"/>
      <c r="H1765" s="106"/>
      <c r="I1765" s="102">
        <v>1</v>
      </c>
      <c r="J1765" s="109">
        <v>8.9</v>
      </c>
    </row>
    <row r="1766" spans="1:10" x14ac:dyDescent="0.25">
      <c r="A1766" s="102">
        <v>1765</v>
      </c>
      <c r="B1766" s="117" t="s">
        <v>5087</v>
      </c>
      <c r="C1766" s="104" t="s">
        <v>4939</v>
      </c>
      <c r="D1766" s="104" t="s">
        <v>5105</v>
      </c>
      <c r="E1766" s="106" t="s">
        <v>1272</v>
      </c>
      <c r="F1766" s="107" t="s">
        <v>1273</v>
      </c>
      <c r="G1766" s="106"/>
      <c r="H1766" s="106"/>
      <c r="I1766" s="102">
        <v>1</v>
      </c>
      <c r="J1766" s="109">
        <v>12.75</v>
      </c>
    </row>
    <row r="1767" spans="1:10" x14ac:dyDescent="0.25">
      <c r="A1767" s="102">
        <v>1766</v>
      </c>
      <c r="B1767" s="117" t="s">
        <v>5087</v>
      </c>
      <c r="C1767" s="104" t="s">
        <v>4939</v>
      </c>
      <c r="D1767" s="104" t="s">
        <v>5105</v>
      </c>
      <c r="E1767" s="106" t="s">
        <v>2285</v>
      </c>
      <c r="F1767" s="107" t="s">
        <v>2286</v>
      </c>
      <c r="G1767" s="106"/>
      <c r="H1767" s="106"/>
      <c r="I1767" s="102" t="s">
        <v>5065</v>
      </c>
      <c r="J1767" s="109">
        <v>2.99</v>
      </c>
    </row>
    <row r="1768" spans="1:10" x14ac:dyDescent="0.25">
      <c r="A1768" s="102">
        <v>1767</v>
      </c>
      <c r="B1768" s="117" t="s">
        <v>5087</v>
      </c>
      <c r="C1768" s="104" t="s">
        <v>4939</v>
      </c>
      <c r="D1768" s="104" t="s">
        <v>5105</v>
      </c>
      <c r="E1768" s="106" t="s">
        <v>2373</v>
      </c>
      <c r="F1768" s="107" t="s">
        <v>2374</v>
      </c>
      <c r="G1768" s="106"/>
      <c r="H1768" s="106"/>
      <c r="I1768" s="102">
        <v>1</v>
      </c>
      <c r="J1768" s="109">
        <v>15.48</v>
      </c>
    </row>
    <row r="1769" spans="1:10" x14ac:dyDescent="0.25">
      <c r="A1769" s="102">
        <v>1768</v>
      </c>
      <c r="B1769" s="117" t="s">
        <v>5087</v>
      </c>
      <c r="C1769" s="104" t="s">
        <v>4939</v>
      </c>
      <c r="D1769" s="104" t="s">
        <v>5105</v>
      </c>
      <c r="E1769" s="106" t="s">
        <v>2405</v>
      </c>
      <c r="F1769" s="107" t="s">
        <v>2406</v>
      </c>
      <c r="G1769" s="106"/>
      <c r="H1769" s="106"/>
      <c r="I1769" s="102">
        <v>1</v>
      </c>
      <c r="J1769" s="109">
        <v>23.88</v>
      </c>
    </row>
    <row r="1770" spans="1:10" x14ac:dyDescent="0.25">
      <c r="A1770" s="102">
        <v>1769</v>
      </c>
      <c r="B1770" s="117" t="s">
        <v>5087</v>
      </c>
      <c r="C1770" s="104" t="s">
        <v>4939</v>
      </c>
      <c r="D1770" s="104" t="s">
        <v>5105</v>
      </c>
      <c r="E1770" s="106" t="s">
        <v>2629</v>
      </c>
      <c r="F1770" s="107" t="s">
        <v>2630</v>
      </c>
      <c r="G1770" s="106"/>
      <c r="H1770" s="106"/>
      <c r="I1770" s="102">
        <v>1</v>
      </c>
      <c r="J1770" s="109">
        <v>11</v>
      </c>
    </row>
    <row r="1771" spans="1:10" x14ac:dyDescent="0.25">
      <c r="A1771" s="102">
        <v>1770</v>
      </c>
      <c r="B1771" s="117" t="s">
        <v>5087</v>
      </c>
      <c r="C1771" s="104" t="s">
        <v>4939</v>
      </c>
      <c r="D1771" s="104" t="s">
        <v>5105</v>
      </c>
      <c r="E1771" s="106" t="s">
        <v>3037</v>
      </c>
      <c r="F1771" s="107" t="s">
        <v>3038</v>
      </c>
      <c r="G1771" s="106"/>
      <c r="H1771" s="106"/>
      <c r="I1771" s="102">
        <v>1</v>
      </c>
      <c r="J1771" s="109">
        <v>33.96</v>
      </c>
    </row>
    <row r="1772" spans="1:10" x14ac:dyDescent="0.25">
      <c r="A1772" s="102">
        <v>1771</v>
      </c>
      <c r="B1772" s="117" t="s">
        <v>5087</v>
      </c>
      <c r="C1772" s="104" t="s">
        <v>4939</v>
      </c>
      <c r="D1772" s="104" t="s">
        <v>5105</v>
      </c>
      <c r="E1772" s="106" t="s">
        <v>2847</v>
      </c>
      <c r="F1772" s="107" t="s">
        <v>2848</v>
      </c>
      <c r="G1772" s="106"/>
      <c r="H1772" s="106"/>
      <c r="I1772" s="102">
        <v>1</v>
      </c>
      <c r="J1772" s="109">
        <v>34.32</v>
      </c>
    </row>
    <row r="1773" spans="1:10" x14ac:dyDescent="0.25">
      <c r="A1773" s="102">
        <v>1772</v>
      </c>
      <c r="B1773" s="117" t="s">
        <v>5087</v>
      </c>
      <c r="C1773" s="104" t="s">
        <v>4939</v>
      </c>
      <c r="D1773" s="104" t="s">
        <v>5105</v>
      </c>
      <c r="E1773" s="106" t="s">
        <v>3517</v>
      </c>
      <c r="F1773" s="107" t="s">
        <v>4973</v>
      </c>
      <c r="G1773" s="106"/>
      <c r="H1773" s="106"/>
      <c r="I1773" s="102">
        <v>1</v>
      </c>
      <c r="J1773" s="109">
        <v>22.68</v>
      </c>
    </row>
    <row r="1774" spans="1:10" x14ac:dyDescent="0.25">
      <c r="A1774" s="102">
        <v>1773</v>
      </c>
      <c r="B1774" s="117" t="s">
        <v>5087</v>
      </c>
      <c r="C1774" s="104" t="s">
        <v>4939</v>
      </c>
      <c r="D1774" s="104" t="s">
        <v>5105</v>
      </c>
      <c r="E1774" s="106" t="s">
        <v>3815</v>
      </c>
      <c r="F1774" s="107" t="s">
        <v>3816</v>
      </c>
      <c r="G1774" s="106"/>
      <c r="H1774" s="106"/>
      <c r="I1774" s="102">
        <v>1</v>
      </c>
      <c r="J1774" s="109">
        <v>5.04</v>
      </c>
    </row>
    <row r="1775" spans="1:10" x14ac:dyDescent="0.25">
      <c r="A1775" s="102">
        <v>1774</v>
      </c>
      <c r="B1775" s="117" t="s">
        <v>5087</v>
      </c>
      <c r="C1775" s="104" t="s">
        <v>4939</v>
      </c>
      <c r="D1775" s="104" t="s">
        <v>5105</v>
      </c>
      <c r="E1775" s="106" t="s">
        <v>3887</v>
      </c>
      <c r="F1775" s="107" t="s">
        <v>3888</v>
      </c>
      <c r="G1775" s="106"/>
      <c r="H1775" s="106"/>
      <c r="I1775" s="102">
        <v>1</v>
      </c>
      <c r="J1775" s="109">
        <v>15.9</v>
      </c>
    </row>
    <row r="1776" spans="1:10" x14ac:dyDescent="0.25">
      <c r="A1776" s="102">
        <v>1775</v>
      </c>
      <c r="B1776" s="117" t="s">
        <v>5087</v>
      </c>
      <c r="C1776" s="104" t="s">
        <v>4939</v>
      </c>
      <c r="D1776" s="104" t="s">
        <v>5105</v>
      </c>
      <c r="E1776" s="106" t="s">
        <v>3883</v>
      </c>
      <c r="F1776" s="107" t="s">
        <v>3884</v>
      </c>
      <c r="G1776" s="106"/>
      <c r="H1776" s="106"/>
      <c r="I1776" s="102">
        <v>1</v>
      </c>
      <c r="J1776" s="109">
        <v>17.940000000000001</v>
      </c>
    </row>
    <row r="1777" spans="1:10" x14ac:dyDescent="0.25">
      <c r="A1777" s="102">
        <v>1776</v>
      </c>
      <c r="B1777" s="117" t="s">
        <v>5087</v>
      </c>
      <c r="C1777" s="104" t="s">
        <v>4939</v>
      </c>
      <c r="D1777" s="104" t="s">
        <v>5105</v>
      </c>
      <c r="E1777" s="106" t="s">
        <v>3985</v>
      </c>
      <c r="F1777" s="107" t="s">
        <v>3986</v>
      </c>
      <c r="G1777" s="106"/>
      <c r="H1777" s="106"/>
      <c r="I1777" s="102">
        <v>1</v>
      </c>
      <c r="J1777" s="109">
        <v>11.799999999999999</v>
      </c>
    </row>
    <row r="1778" spans="1:10" x14ac:dyDescent="0.25">
      <c r="A1778" s="102">
        <v>1777</v>
      </c>
      <c r="B1778" s="117" t="s">
        <v>5087</v>
      </c>
      <c r="C1778" s="104" t="s">
        <v>4939</v>
      </c>
      <c r="D1778" s="104" t="s">
        <v>5105</v>
      </c>
      <c r="E1778" s="106" t="s">
        <v>4009</v>
      </c>
      <c r="F1778" s="107" t="s">
        <v>4010</v>
      </c>
      <c r="G1778" s="106"/>
      <c r="H1778" s="106"/>
      <c r="I1778" s="102">
        <v>1</v>
      </c>
      <c r="J1778" s="109">
        <v>11.799999999999999</v>
      </c>
    </row>
    <row r="1779" spans="1:10" x14ac:dyDescent="0.25">
      <c r="A1779" s="102">
        <v>1778</v>
      </c>
      <c r="B1779" s="117" t="s">
        <v>5087</v>
      </c>
      <c r="C1779" s="104" t="s">
        <v>4939</v>
      </c>
      <c r="D1779" s="104" t="s">
        <v>5105</v>
      </c>
      <c r="E1779" s="106" t="s">
        <v>3555</v>
      </c>
      <c r="F1779" s="107" t="s">
        <v>3556</v>
      </c>
      <c r="G1779" s="106"/>
      <c r="H1779" s="106"/>
      <c r="I1779" s="102">
        <v>1</v>
      </c>
      <c r="J1779" s="109">
        <v>12.9</v>
      </c>
    </row>
    <row r="1780" spans="1:10" x14ac:dyDescent="0.25">
      <c r="A1780" s="102">
        <v>1779</v>
      </c>
      <c r="B1780" s="117" t="s">
        <v>5087</v>
      </c>
      <c r="C1780" s="104" t="s">
        <v>4939</v>
      </c>
      <c r="D1780" s="104" t="s">
        <v>5105</v>
      </c>
      <c r="E1780" s="106" t="s">
        <v>3565</v>
      </c>
      <c r="F1780" s="107" t="s">
        <v>3566</v>
      </c>
      <c r="G1780" s="106"/>
      <c r="H1780" s="106"/>
      <c r="I1780" s="102">
        <v>1</v>
      </c>
      <c r="J1780" s="109">
        <v>13.799999999999999</v>
      </c>
    </row>
    <row r="1781" spans="1:10" x14ac:dyDescent="0.25">
      <c r="A1781" s="102">
        <v>1780</v>
      </c>
      <c r="B1781" s="117" t="s">
        <v>5087</v>
      </c>
      <c r="C1781" s="104" t="s">
        <v>4939</v>
      </c>
      <c r="D1781" s="104" t="s">
        <v>5105</v>
      </c>
      <c r="E1781" s="106" t="s">
        <v>3617</v>
      </c>
      <c r="F1781" s="107" t="s">
        <v>3618</v>
      </c>
      <c r="G1781" s="106"/>
      <c r="H1781" s="106"/>
      <c r="I1781" s="102">
        <v>1</v>
      </c>
      <c r="J1781" s="109">
        <v>14.34</v>
      </c>
    </row>
    <row r="1782" spans="1:10" x14ac:dyDescent="0.25">
      <c r="A1782" s="102">
        <v>1781</v>
      </c>
      <c r="B1782" s="117" t="s">
        <v>5087</v>
      </c>
      <c r="C1782" s="104" t="s">
        <v>4939</v>
      </c>
      <c r="D1782" s="104" t="s">
        <v>5105</v>
      </c>
      <c r="E1782" s="106" t="s">
        <v>3647</v>
      </c>
      <c r="F1782" s="107" t="s">
        <v>3648</v>
      </c>
      <c r="G1782" s="106"/>
      <c r="H1782" s="106"/>
      <c r="I1782" s="102">
        <v>1</v>
      </c>
      <c r="J1782" s="109">
        <v>18.899999999999999</v>
      </c>
    </row>
    <row r="1783" spans="1:10" x14ac:dyDescent="0.25">
      <c r="A1783" s="102">
        <v>1782</v>
      </c>
      <c r="B1783" s="117" t="s">
        <v>5087</v>
      </c>
      <c r="C1783" s="104" t="s">
        <v>4939</v>
      </c>
      <c r="D1783" s="104" t="s">
        <v>5105</v>
      </c>
      <c r="E1783" s="106" t="s">
        <v>3643</v>
      </c>
      <c r="F1783" s="107" t="s">
        <v>3644</v>
      </c>
      <c r="G1783" s="106"/>
      <c r="H1783" s="106"/>
      <c r="I1783" s="102">
        <v>1</v>
      </c>
      <c r="J1783" s="109">
        <v>22.5</v>
      </c>
    </row>
    <row r="1784" spans="1:10" x14ac:dyDescent="0.25">
      <c r="A1784" s="102">
        <v>1783</v>
      </c>
      <c r="B1784" s="117" t="s">
        <v>5087</v>
      </c>
      <c r="C1784" s="104" t="s">
        <v>4939</v>
      </c>
      <c r="D1784" s="104" t="s">
        <v>5105</v>
      </c>
      <c r="E1784" s="106" t="s">
        <v>3697</v>
      </c>
      <c r="F1784" s="107" t="s">
        <v>3698</v>
      </c>
      <c r="G1784" s="106"/>
      <c r="H1784" s="106"/>
      <c r="I1784" s="102">
        <v>1</v>
      </c>
      <c r="J1784" s="109">
        <v>21.9</v>
      </c>
    </row>
    <row r="1785" spans="1:10" x14ac:dyDescent="0.25">
      <c r="A1785" s="102">
        <v>1784</v>
      </c>
      <c r="B1785" s="117" t="s">
        <v>5087</v>
      </c>
      <c r="C1785" s="104" t="s">
        <v>4939</v>
      </c>
      <c r="D1785" s="104" t="s">
        <v>5105</v>
      </c>
      <c r="E1785" s="106" t="s">
        <v>3721</v>
      </c>
      <c r="F1785" s="107" t="s">
        <v>3722</v>
      </c>
      <c r="G1785" s="106"/>
      <c r="H1785" s="106"/>
      <c r="I1785" s="102">
        <v>1</v>
      </c>
      <c r="J1785" s="109">
        <v>13.080000000000002</v>
      </c>
    </row>
    <row r="1786" spans="1:10" x14ac:dyDescent="0.25">
      <c r="A1786" s="102">
        <v>1785</v>
      </c>
      <c r="B1786" s="117" t="s">
        <v>5087</v>
      </c>
      <c r="C1786" s="104" t="s">
        <v>4939</v>
      </c>
      <c r="D1786" s="104" t="s">
        <v>5105</v>
      </c>
      <c r="E1786" s="106" t="s">
        <v>3813</v>
      </c>
      <c r="F1786" s="107" t="s">
        <v>3814</v>
      </c>
      <c r="G1786" s="106"/>
      <c r="H1786" s="106"/>
      <c r="I1786" s="102">
        <v>1</v>
      </c>
      <c r="J1786" s="109">
        <v>15.9</v>
      </c>
    </row>
    <row r="1787" spans="1:10" x14ac:dyDescent="0.25">
      <c r="A1787" s="102">
        <v>1786</v>
      </c>
      <c r="B1787" s="117" t="s">
        <v>5087</v>
      </c>
      <c r="C1787" s="104" t="s">
        <v>4939</v>
      </c>
      <c r="D1787" s="104" t="s">
        <v>5105</v>
      </c>
      <c r="E1787" s="106" t="s">
        <v>4525</v>
      </c>
      <c r="F1787" s="107" t="s">
        <v>4526</v>
      </c>
      <c r="G1787" s="106"/>
      <c r="H1787" s="106"/>
      <c r="I1787" s="102">
        <v>1</v>
      </c>
      <c r="J1787" s="109">
        <v>78.899999999999991</v>
      </c>
    </row>
    <row r="1788" spans="1:10" x14ac:dyDescent="0.25">
      <c r="A1788" s="102">
        <v>1787</v>
      </c>
      <c r="B1788" s="117" t="s">
        <v>5087</v>
      </c>
      <c r="C1788" s="104" t="s">
        <v>4939</v>
      </c>
      <c r="D1788" s="104" t="s">
        <v>5105</v>
      </c>
      <c r="E1788" s="106" t="s">
        <v>4207</v>
      </c>
      <c r="F1788" s="107" t="s">
        <v>4208</v>
      </c>
      <c r="G1788" s="106"/>
      <c r="H1788" s="106"/>
      <c r="I1788" s="102">
        <v>1</v>
      </c>
      <c r="J1788" s="109">
        <v>25.349999999999998</v>
      </c>
    </row>
    <row r="1789" spans="1:10" x14ac:dyDescent="0.25">
      <c r="A1789" s="102">
        <v>1788</v>
      </c>
      <c r="B1789" s="117" t="s">
        <v>5087</v>
      </c>
      <c r="C1789" s="104" t="s">
        <v>4939</v>
      </c>
      <c r="D1789" s="104" t="s">
        <v>5105</v>
      </c>
      <c r="E1789" s="106" t="s">
        <v>4209</v>
      </c>
      <c r="F1789" s="107" t="s">
        <v>4210</v>
      </c>
      <c r="G1789" s="106"/>
      <c r="H1789" s="106"/>
      <c r="I1789" s="102">
        <v>1</v>
      </c>
      <c r="J1789" s="109">
        <v>29.52</v>
      </c>
    </row>
    <row r="1790" spans="1:10" x14ac:dyDescent="0.25">
      <c r="A1790" s="102">
        <v>1789</v>
      </c>
      <c r="B1790" s="117" t="s">
        <v>5087</v>
      </c>
      <c r="C1790" s="104" t="s">
        <v>4939</v>
      </c>
      <c r="D1790" s="104" t="s">
        <v>5105</v>
      </c>
      <c r="E1790" s="106" t="s">
        <v>2193</v>
      </c>
      <c r="F1790" s="107" t="s">
        <v>2194</v>
      </c>
      <c r="G1790" s="106"/>
      <c r="H1790" s="106"/>
      <c r="I1790" s="102">
        <v>1</v>
      </c>
      <c r="J1790" s="109">
        <v>15.5</v>
      </c>
    </row>
    <row r="1791" spans="1:10" x14ac:dyDescent="0.25">
      <c r="A1791" s="102">
        <v>1790</v>
      </c>
      <c r="B1791" s="117" t="s">
        <v>5087</v>
      </c>
      <c r="C1791" s="104" t="s">
        <v>4939</v>
      </c>
      <c r="D1791" s="104" t="s">
        <v>5105</v>
      </c>
      <c r="E1791" s="106" t="s">
        <v>1728</v>
      </c>
      <c r="F1791" s="107" t="s">
        <v>1729</v>
      </c>
      <c r="G1791" s="106"/>
      <c r="H1791" s="106"/>
      <c r="I1791" s="102" t="s">
        <v>4957</v>
      </c>
      <c r="J1791" s="109">
        <v>11.040000000000001</v>
      </c>
    </row>
    <row r="1792" spans="1:10" x14ac:dyDescent="0.25">
      <c r="A1792" s="102">
        <v>1791</v>
      </c>
      <c r="B1792" s="117" t="s">
        <v>5087</v>
      </c>
      <c r="C1792" s="104" t="s">
        <v>4939</v>
      </c>
      <c r="D1792" s="104" t="s">
        <v>5107</v>
      </c>
      <c r="E1792" s="106" t="s">
        <v>569</v>
      </c>
      <c r="F1792" s="107" t="s">
        <v>570</v>
      </c>
      <c r="G1792" s="106"/>
      <c r="H1792" s="106"/>
      <c r="I1792" s="102">
        <v>1</v>
      </c>
      <c r="J1792" s="109">
        <v>5.9399999999999995</v>
      </c>
    </row>
    <row r="1793" spans="1:10" x14ac:dyDescent="0.25">
      <c r="A1793" s="102">
        <v>1792</v>
      </c>
      <c r="B1793" s="117" t="s">
        <v>5087</v>
      </c>
      <c r="C1793" s="104" t="s">
        <v>4939</v>
      </c>
      <c r="D1793" s="104" t="s">
        <v>5107</v>
      </c>
      <c r="E1793" s="106" t="s">
        <v>1040</v>
      </c>
      <c r="F1793" s="107" t="s">
        <v>1041</v>
      </c>
      <c r="G1793" s="106"/>
      <c r="H1793" s="106"/>
      <c r="I1793" s="102">
        <v>1</v>
      </c>
      <c r="J1793" s="109">
        <v>33.96</v>
      </c>
    </row>
    <row r="1794" spans="1:10" x14ac:dyDescent="0.25">
      <c r="A1794" s="102">
        <v>1793</v>
      </c>
      <c r="B1794" s="117" t="s">
        <v>5087</v>
      </c>
      <c r="C1794" s="104" t="s">
        <v>4939</v>
      </c>
      <c r="D1794" s="104" t="s">
        <v>5107</v>
      </c>
      <c r="E1794" s="106" t="s">
        <v>1001</v>
      </c>
      <c r="F1794" s="107" t="s">
        <v>1002</v>
      </c>
      <c r="G1794" s="106"/>
      <c r="H1794" s="106"/>
      <c r="I1794" s="102">
        <v>10</v>
      </c>
      <c r="J1794" s="109">
        <v>59.900000000000006</v>
      </c>
    </row>
    <row r="1795" spans="1:10" x14ac:dyDescent="0.25">
      <c r="A1795" s="102">
        <v>1794</v>
      </c>
      <c r="B1795" s="117" t="s">
        <v>5087</v>
      </c>
      <c r="C1795" s="104" t="s">
        <v>4939</v>
      </c>
      <c r="D1795" s="104" t="s">
        <v>5107</v>
      </c>
      <c r="E1795" s="106" t="s">
        <v>1003</v>
      </c>
      <c r="F1795" s="107" t="s">
        <v>1004</v>
      </c>
      <c r="G1795" s="106"/>
      <c r="H1795" s="106"/>
      <c r="I1795" s="102">
        <v>10</v>
      </c>
      <c r="J1795" s="109">
        <v>112.89999999999999</v>
      </c>
    </row>
    <row r="1796" spans="1:10" x14ac:dyDescent="0.25">
      <c r="A1796" s="102">
        <v>1795</v>
      </c>
      <c r="B1796" s="117" t="s">
        <v>5087</v>
      </c>
      <c r="C1796" s="104" t="s">
        <v>4939</v>
      </c>
      <c r="D1796" s="104" t="s">
        <v>5107</v>
      </c>
      <c r="E1796" s="106" t="s">
        <v>1003</v>
      </c>
      <c r="F1796" s="107" t="s">
        <v>1004</v>
      </c>
      <c r="G1796" s="106"/>
      <c r="H1796" s="106"/>
      <c r="I1796" s="102">
        <v>1</v>
      </c>
      <c r="J1796" s="109">
        <v>0.01</v>
      </c>
    </row>
    <row r="1797" spans="1:10" x14ac:dyDescent="0.25">
      <c r="A1797" s="102">
        <v>1796</v>
      </c>
      <c r="B1797" s="117" t="s">
        <v>5087</v>
      </c>
      <c r="C1797" s="104" t="s">
        <v>4939</v>
      </c>
      <c r="D1797" s="104" t="s">
        <v>5107</v>
      </c>
      <c r="E1797" s="106" t="s">
        <v>207</v>
      </c>
      <c r="F1797" s="107" t="s">
        <v>208</v>
      </c>
      <c r="G1797" s="106"/>
      <c r="H1797" s="106"/>
      <c r="I1797" s="102">
        <v>1</v>
      </c>
      <c r="J1797" s="109">
        <v>18</v>
      </c>
    </row>
    <row r="1798" spans="1:10" x14ac:dyDescent="0.25">
      <c r="A1798" s="102">
        <v>1797</v>
      </c>
      <c r="B1798" s="117" t="s">
        <v>5087</v>
      </c>
      <c r="C1798" s="104" t="s">
        <v>4939</v>
      </c>
      <c r="D1798" s="104" t="s">
        <v>5107</v>
      </c>
      <c r="E1798" s="106" t="s">
        <v>2217</v>
      </c>
      <c r="F1798" s="107" t="s">
        <v>2218</v>
      </c>
      <c r="G1798" s="106"/>
      <c r="H1798" s="106"/>
      <c r="I1798" s="102">
        <v>2</v>
      </c>
      <c r="J1798" s="109">
        <v>16.559999999999999</v>
      </c>
    </row>
    <row r="1799" spans="1:10" x14ac:dyDescent="0.25">
      <c r="A1799" s="102">
        <v>1798</v>
      </c>
      <c r="B1799" s="117" t="s">
        <v>5087</v>
      </c>
      <c r="C1799" s="104" t="s">
        <v>4939</v>
      </c>
      <c r="D1799" s="104" t="s">
        <v>5107</v>
      </c>
      <c r="E1799" s="106" t="s">
        <v>2739</v>
      </c>
      <c r="F1799" s="107" t="s">
        <v>2740</v>
      </c>
      <c r="G1799" s="106"/>
      <c r="H1799" s="106"/>
      <c r="I1799" s="102">
        <v>1</v>
      </c>
      <c r="J1799" s="109">
        <v>15.48</v>
      </c>
    </row>
    <row r="1800" spans="1:10" x14ac:dyDescent="0.25">
      <c r="A1800" s="102">
        <v>1799</v>
      </c>
      <c r="B1800" s="117" t="s">
        <v>5087</v>
      </c>
      <c r="C1800" s="104" t="s">
        <v>4939</v>
      </c>
      <c r="D1800" s="104" t="s">
        <v>5107</v>
      </c>
      <c r="E1800" s="106" t="s">
        <v>3415</v>
      </c>
      <c r="F1800" s="107" t="s">
        <v>3416</v>
      </c>
      <c r="G1800" s="106"/>
      <c r="H1800" s="106"/>
      <c r="I1800" s="102">
        <v>1</v>
      </c>
      <c r="J1800" s="109">
        <v>33.480000000000004</v>
      </c>
    </row>
    <row r="1801" spans="1:10" x14ac:dyDescent="0.25">
      <c r="A1801" s="102">
        <v>1800</v>
      </c>
      <c r="B1801" s="117" t="s">
        <v>5087</v>
      </c>
      <c r="C1801" s="104" t="s">
        <v>4939</v>
      </c>
      <c r="D1801" s="104" t="s">
        <v>5107</v>
      </c>
      <c r="E1801" s="106" t="s">
        <v>73</v>
      </c>
      <c r="F1801" s="107" t="s">
        <v>74</v>
      </c>
      <c r="G1801" s="106"/>
      <c r="H1801" s="106"/>
      <c r="I1801" s="102">
        <v>1</v>
      </c>
      <c r="J1801" s="109">
        <v>20.28</v>
      </c>
    </row>
    <row r="1802" spans="1:10" x14ac:dyDescent="0.25">
      <c r="A1802" s="102">
        <v>1801</v>
      </c>
      <c r="B1802" s="117" t="s">
        <v>5087</v>
      </c>
      <c r="C1802" s="104" t="s">
        <v>4939</v>
      </c>
      <c r="D1802" s="104" t="s">
        <v>5109</v>
      </c>
      <c r="E1802" s="106" t="s">
        <v>241</v>
      </c>
      <c r="F1802" s="107" t="s">
        <v>242</v>
      </c>
      <c r="G1802" s="106"/>
      <c r="H1802" s="106"/>
      <c r="I1802" s="102">
        <v>1</v>
      </c>
      <c r="J1802" s="109">
        <v>5.8999999999999995</v>
      </c>
    </row>
    <row r="1803" spans="1:10" x14ac:dyDescent="0.25">
      <c r="A1803" s="102">
        <v>1802</v>
      </c>
      <c r="B1803" s="117" t="s">
        <v>5087</v>
      </c>
      <c r="C1803" s="104" t="s">
        <v>4939</v>
      </c>
      <c r="D1803" s="104" t="s">
        <v>5109</v>
      </c>
      <c r="E1803" s="106" t="s">
        <v>473</v>
      </c>
      <c r="F1803" s="107" t="s">
        <v>474</v>
      </c>
      <c r="G1803" s="106"/>
      <c r="H1803" s="106"/>
      <c r="I1803" s="102">
        <v>1</v>
      </c>
      <c r="J1803" s="109">
        <v>13.799999999999999</v>
      </c>
    </row>
    <row r="1804" spans="1:10" x14ac:dyDescent="0.25">
      <c r="A1804" s="102">
        <v>1803</v>
      </c>
      <c r="B1804" s="117" t="s">
        <v>5087</v>
      </c>
      <c r="C1804" s="104" t="s">
        <v>4939</v>
      </c>
      <c r="D1804" s="104" t="s">
        <v>5109</v>
      </c>
      <c r="E1804" s="106" t="s">
        <v>521</v>
      </c>
      <c r="F1804" s="107" t="s">
        <v>522</v>
      </c>
      <c r="G1804" s="106"/>
      <c r="H1804" s="106"/>
      <c r="I1804" s="102">
        <v>1</v>
      </c>
      <c r="J1804" s="109">
        <v>9.9</v>
      </c>
    </row>
    <row r="1805" spans="1:10" x14ac:dyDescent="0.25">
      <c r="A1805" s="102">
        <v>1804</v>
      </c>
      <c r="B1805" s="117" t="s">
        <v>5087</v>
      </c>
      <c r="C1805" s="104" t="s">
        <v>4939</v>
      </c>
      <c r="D1805" s="104" t="s">
        <v>5109</v>
      </c>
      <c r="E1805" s="106" t="s">
        <v>507</v>
      </c>
      <c r="F1805" s="107" t="s">
        <v>508</v>
      </c>
      <c r="G1805" s="106"/>
      <c r="H1805" s="106"/>
      <c r="I1805" s="102">
        <v>4</v>
      </c>
      <c r="J1805" s="109">
        <v>39.6</v>
      </c>
    </row>
    <row r="1806" spans="1:10" x14ac:dyDescent="0.25">
      <c r="A1806" s="102">
        <v>1805</v>
      </c>
      <c r="B1806" s="117" t="s">
        <v>5087</v>
      </c>
      <c r="C1806" s="104" t="s">
        <v>4939</v>
      </c>
      <c r="D1806" s="104" t="s">
        <v>5109</v>
      </c>
      <c r="E1806" s="106" t="s">
        <v>519</v>
      </c>
      <c r="F1806" s="107" t="s">
        <v>520</v>
      </c>
      <c r="G1806" s="106"/>
      <c r="H1806" s="106"/>
      <c r="I1806" s="102">
        <v>1</v>
      </c>
      <c r="J1806" s="109">
        <v>9.9</v>
      </c>
    </row>
    <row r="1807" spans="1:10" x14ac:dyDescent="0.25">
      <c r="A1807" s="102">
        <v>1806</v>
      </c>
      <c r="B1807" s="117" t="s">
        <v>5087</v>
      </c>
      <c r="C1807" s="104" t="s">
        <v>4939</v>
      </c>
      <c r="D1807" s="104" t="s">
        <v>5109</v>
      </c>
      <c r="E1807" s="106" t="s">
        <v>505</v>
      </c>
      <c r="F1807" s="107" t="s">
        <v>506</v>
      </c>
      <c r="G1807" s="106"/>
      <c r="H1807" s="106"/>
      <c r="I1807" s="102">
        <v>1</v>
      </c>
      <c r="J1807" s="109">
        <v>9.9</v>
      </c>
    </row>
    <row r="1808" spans="1:10" x14ac:dyDescent="0.25">
      <c r="A1808" s="102">
        <v>1807</v>
      </c>
      <c r="B1808" s="117" t="s">
        <v>5087</v>
      </c>
      <c r="C1808" s="104" t="s">
        <v>4939</v>
      </c>
      <c r="D1808" s="104" t="s">
        <v>5109</v>
      </c>
      <c r="E1808" s="106" t="s">
        <v>503</v>
      </c>
      <c r="F1808" s="107" t="s">
        <v>504</v>
      </c>
      <c r="G1808" s="106"/>
      <c r="H1808" s="106"/>
      <c r="I1808" s="102">
        <v>1</v>
      </c>
      <c r="J1808" s="109">
        <v>9.9</v>
      </c>
    </row>
    <row r="1809" spans="1:10" x14ac:dyDescent="0.25">
      <c r="A1809" s="102">
        <v>1808</v>
      </c>
      <c r="B1809" s="117" t="s">
        <v>5087</v>
      </c>
      <c r="C1809" s="104" t="s">
        <v>4939</v>
      </c>
      <c r="D1809" s="104" t="s">
        <v>5109</v>
      </c>
      <c r="E1809" s="106" t="s">
        <v>517</v>
      </c>
      <c r="F1809" s="107" t="s">
        <v>518</v>
      </c>
      <c r="G1809" s="106"/>
      <c r="H1809" s="106"/>
      <c r="I1809" s="102">
        <v>1</v>
      </c>
      <c r="J1809" s="109">
        <v>9.9</v>
      </c>
    </row>
    <row r="1810" spans="1:10" x14ac:dyDescent="0.25">
      <c r="A1810" s="102">
        <v>1809</v>
      </c>
      <c r="B1810" s="117" t="s">
        <v>5087</v>
      </c>
      <c r="C1810" s="104" t="s">
        <v>4939</v>
      </c>
      <c r="D1810" s="104" t="s">
        <v>5109</v>
      </c>
      <c r="E1810" s="106" t="s">
        <v>513</v>
      </c>
      <c r="F1810" s="107" t="s">
        <v>514</v>
      </c>
      <c r="G1810" s="106"/>
      <c r="H1810" s="106"/>
      <c r="I1810" s="102">
        <v>1</v>
      </c>
      <c r="J1810" s="109">
        <v>9.9</v>
      </c>
    </row>
    <row r="1811" spans="1:10" x14ac:dyDescent="0.25">
      <c r="A1811" s="102">
        <v>1810</v>
      </c>
      <c r="B1811" s="117" t="s">
        <v>5087</v>
      </c>
      <c r="C1811" s="104" t="s">
        <v>4939</v>
      </c>
      <c r="D1811" s="104" t="s">
        <v>5109</v>
      </c>
      <c r="E1811" s="106" t="s">
        <v>739</v>
      </c>
      <c r="F1811" s="107" t="s">
        <v>740</v>
      </c>
      <c r="G1811" s="106"/>
      <c r="H1811" s="106"/>
      <c r="I1811" s="102">
        <v>1</v>
      </c>
      <c r="J1811" s="109">
        <v>17.88</v>
      </c>
    </row>
    <row r="1812" spans="1:10" x14ac:dyDescent="0.25">
      <c r="A1812" s="102">
        <v>1811</v>
      </c>
      <c r="B1812" s="117" t="s">
        <v>5087</v>
      </c>
      <c r="C1812" s="104" t="s">
        <v>4939</v>
      </c>
      <c r="D1812" s="104" t="s">
        <v>5109</v>
      </c>
      <c r="E1812" s="106" t="s">
        <v>737</v>
      </c>
      <c r="F1812" s="107" t="s">
        <v>738</v>
      </c>
      <c r="G1812" s="106"/>
      <c r="H1812" s="106"/>
      <c r="I1812" s="102">
        <v>1</v>
      </c>
      <c r="J1812" s="109">
        <v>17.88</v>
      </c>
    </row>
    <row r="1813" spans="1:10" x14ac:dyDescent="0.25">
      <c r="A1813" s="102">
        <v>1812</v>
      </c>
      <c r="B1813" s="117" t="s">
        <v>5087</v>
      </c>
      <c r="C1813" s="104" t="s">
        <v>4939</v>
      </c>
      <c r="D1813" s="104" t="s">
        <v>5109</v>
      </c>
      <c r="E1813" s="106" t="s">
        <v>795</v>
      </c>
      <c r="F1813" s="107" t="s">
        <v>796</v>
      </c>
      <c r="G1813" s="106"/>
      <c r="H1813" s="106"/>
      <c r="I1813" s="102">
        <v>1</v>
      </c>
      <c r="J1813" s="109">
        <v>9.36</v>
      </c>
    </row>
    <row r="1814" spans="1:10" x14ac:dyDescent="0.25">
      <c r="A1814" s="102">
        <v>1813</v>
      </c>
      <c r="B1814" s="117" t="s">
        <v>5087</v>
      </c>
      <c r="C1814" s="104" t="s">
        <v>4939</v>
      </c>
      <c r="D1814" s="104" t="s">
        <v>5109</v>
      </c>
      <c r="E1814" s="106" t="s">
        <v>797</v>
      </c>
      <c r="F1814" s="107" t="s">
        <v>798</v>
      </c>
      <c r="G1814" s="106"/>
      <c r="H1814" s="106"/>
      <c r="I1814" s="102">
        <v>1</v>
      </c>
      <c r="J1814" s="109">
        <v>9.36</v>
      </c>
    </row>
    <row r="1815" spans="1:10" x14ac:dyDescent="0.25">
      <c r="A1815" s="102">
        <v>1814</v>
      </c>
      <c r="B1815" s="117" t="s">
        <v>5087</v>
      </c>
      <c r="C1815" s="104" t="s">
        <v>4939</v>
      </c>
      <c r="D1815" s="104" t="s">
        <v>5109</v>
      </c>
      <c r="E1815" s="106" t="s">
        <v>799</v>
      </c>
      <c r="F1815" s="107" t="s">
        <v>800</v>
      </c>
      <c r="G1815" s="106"/>
      <c r="H1815" s="106"/>
      <c r="I1815" s="102">
        <v>1</v>
      </c>
      <c r="J1815" s="109">
        <v>9.36</v>
      </c>
    </row>
    <row r="1816" spans="1:10" x14ac:dyDescent="0.25">
      <c r="A1816" s="102">
        <v>1815</v>
      </c>
      <c r="B1816" s="117" t="s">
        <v>5087</v>
      </c>
      <c r="C1816" s="104" t="s">
        <v>4939</v>
      </c>
      <c r="D1816" s="104" t="s">
        <v>5109</v>
      </c>
      <c r="E1816" s="106" t="s">
        <v>999</v>
      </c>
      <c r="F1816" s="107" t="s">
        <v>1000</v>
      </c>
      <c r="G1816" s="106"/>
      <c r="H1816" s="106"/>
      <c r="I1816" s="102">
        <v>8</v>
      </c>
      <c r="J1816" s="109">
        <v>90.32</v>
      </c>
    </row>
    <row r="1817" spans="1:10" x14ac:dyDescent="0.25">
      <c r="A1817" s="102">
        <v>1816</v>
      </c>
      <c r="B1817" s="117" t="s">
        <v>5087</v>
      </c>
      <c r="C1817" s="104" t="s">
        <v>4939</v>
      </c>
      <c r="D1817" s="104" t="s">
        <v>5109</v>
      </c>
      <c r="E1817" s="106" t="s">
        <v>1003</v>
      </c>
      <c r="F1817" s="107" t="s">
        <v>1004</v>
      </c>
      <c r="G1817" s="106"/>
      <c r="H1817" s="106"/>
      <c r="I1817" s="102">
        <v>2</v>
      </c>
      <c r="J1817" s="109">
        <v>22.58</v>
      </c>
    </row>
    <row r="1818" spans="1:10" x14ac:dyDescent="0.25">
      <c r="A1818" s="102">
        <v>1817</v>
      </c>
      <c r="B1818" s="117" t="s">
        <v>5087</v>
      </c>
      <c r="C1818" s="104" t="s">
        <v>4939</v>
      </c>
      <c r="D1818" s="104" t="s">
        <v>5109</v>
      </c>
      <c r="E1818" s="106" t="s">
        <v>1003</v>
      </c>
      <c r="F1818" s="107" t="s">
        <v>1004</v>
      </c>
      <c r="G1818" s="106"/>
      <c r="H1818" s="106"/>
      <c r="I1818" s="102">
        <v>1</v>
      </c>
      <c r="J1818" s="109">
        <v>0.01</v>
      </c>
    </row>
    <row r="1819" spans="1:10" x14ac:dyDescent="0.25">
      <c r="A1819" s="102">
        <v>1818</v>
      </c>
      <c r="B1819" s="117" t="s">
        <v>5087</v>
      </c>
      <c r="C1819" s="104" t="s">
        <v>4939</v>
      </c>
      <c r="D1819" s="104" t="s">
        <v>5109</v>
      </c>
      <c r="E1819" s="106" t="s">
        <v>1432</v>
      </c>
      <c r="F1819" s="107" t="s">
        <v>1433</v>
      </c>
      <c r="G1819" s="106"/>
      <c r="H1819" s="106"/>
      <c r="I1819" s="102">
        <v>1</v>
      </c>
      <c r="J1819" s="109">
        <v>71.34</v>
      </c>
    </row>
    <row r="1820" spans="1:10" x14ac:dyDescent="0.25">
      <c r="A1820" s="102">
        <v>1819</v>
      </c>
      <c r="B1820" s="117" t="s">
        <v>5087</v>
      </c>
      <c r="C1820" s="104" t="s">
        <v>4939</v>
      </c>
      <c r="D1820" s="104" t="s">
        <v>5109</v>
      </c>
      <c r="E1820" s="106" t="s">
        <v>233</v>
      </c>
      <c r="F1820" s="107" t="s">
        <v>234</v>
      </c>
      <c r="G1820" s="106"/>
      <c r="H1820" s="106"/>
      <c r="I1820" s="102">
        <v>1</v>
      </c>
      <c r="J1820" s="109">
        <v>8.9</v>
      </c>
    </row>
    <row r="1821" spans="1:10" x14ac:dyDescent="0.25">
      <c r="A1821" s="102">
        <v>1820</v>
      </c>
      <c r="B1821" s="117" t="s">
        <v>5087</v>
      </c>
      <c r="C1821" s="104" t="s">
        <v>4939</v>
      </c>
      <c r="D1821" s="104" t="s">
        <v>5109</v>
      </c>
      <c r="E1821" s="106" t="s">
        <v>1330</v>
      </c>
      <c r="F1821" s="107" t="s">
        <v>1331</v>
      </c>
      <c r="G1821" s="106"/>
      <c r="H1821" s="106"/>
      <c r="I1821" s="102">
        <v>2</v>
      </c>
      <c r="J1821" s="109">
        <v>0.2</v>
      </c>
    </row>
    <row r="1822" spans="1:10" x14ac:dyDescent="0.25">
      <c r="A1822" s="102">
        <v>1821</v>
      </c>
      <c r="B1822" s="117" t="s">
        <v>5087</v>
      </c>
      <c r="C1822" s="104" t="s">
        <v>4939</v>
      </c>
      <c r="D1822" s="104" t="s">
        <v>5109</v>
      </c>
      <c r="E1822" s="106" t="s">
        <v>1194</v>
      </c>
      <c r="F1822" s="107" t="s">
        <v>1195</v>
      </c>
      <c r="G1822" s="106"/>
      <c r="H1822" s="106"/>
      <c r="I1822" s="102">
        <v>4</v>
      </c>
      <c r="J1822" s="109">
        <v>27.799999999999997</v>
      </c>
    </row>
    <row r="1823" spans="1:10" x14ac:dyDescent="0.25">
      <c r="A1823" s="102">
        <v>1822</v>
      </c>
      <c r="B1823" s="117" t="s">
        <v>5087</v>
      </c>
      <c r="C1823" s="104" t="s">
        <v>4939</v>
      </c>
      <c r="D1823" s="104" t="s">
        <v>5109</v>
      </c>
      <c r="E1823" s="106" t="s">
        <v>1378</v>
      </c>
      <c r="F1823" s="107" t="s">
        <v>1379</v>
      </c>
      <c r="G1823" s="106"/>
      <c r="H1823" s="106"/>
      <c r="I1823" s="102">
        <v>2</v>
      </c>
      <c r="J1823" s="109">
        <v>0.1</v>
      </c>
    </row>
    <row r="1824" spans="1:10" x14ac:dyDescent="0.25">
      <c r="A1824" s="102">
        <v>1823</v>
      </c>
      <c r="B1824" s="117" t="s">
        <v>5087</v>
      </c>
      <c r="C1824" s="104" t="s">
        <v>4939</v>
      </c>
      <c r="D1824" s="104" t="s">
        <v>5109</v>
      </c>
      <c r="E1824" s="106" t="s">
        <v>1268</v>
      </c>
      <c r="F1824" s="107" t="s">
        <v>1269</v>
      </c>
      <c r="G1824" s="106"/>
      <c r="H1824" s="106"/>
      <c r="I1824" s="102">
        <v>3</v>
      </c>
      <c r="J1824" s="109">
        <v>23.700000000000003</v>
      </c>
    </row>
    <row r="1825" spans="1:10" x14ac:dyDescent="0.25">
      <c r="A1825" s="102">
        <v>1824</v>
      </c>
      <c r="B1825" s="117" t="s">
        <v>5087</v>
      </c>
      <c r="C1825" s="104" t="s">
        <v>4939</v>
      </c>
      <c r="D1825" s="104" t="s">
        <v>5109</v>
      </c>
      <c r="E1825" s="106" t="s">
        <v>1272</v>
      </c>
      <c r="F1825" s="107" t="s">
        <v>1273</v>
      </c>
      <c r="G1825" s="106"/>
      <c r="H1825" s="106"/>
      <c r="I1825" s="102">
        <v>4</v>
      </c>
      <c r="J1825" s="109">
        <v>51</v>
      </c>
    </row>
    <row r="1826" spans="1:10" x14ac:dyDescent="0.25">
      <c r="A1826" s="102">
        <v>1825</v>
      </c>
      <c r="B1826" s="117" t="s">
        <v>5087</v>
      </c>
      <c r="C1826" s="104" t="s">
        <v>4939</v>
      </c>
      <c r="D1826" s="104" t="s">
        <v>5109</v>
      </c>
      <c r="E1826" s="106" t="s">
        <v>1288</v>
      </c>
      <c r="F1826" s="107" t="s">
        <v>1289</v>
      </c>
      <c r="G1826" s="106"/>
      <c r="H1826" s="106"/>
      <c r="I1826" s="102">
        <v>1</v>
      </c>
      <c r="J1826" s="109">
        <v>7.9</v>
      </c>
    </row>
    <row r="1827" spans="1:10" x14ac:dyDescent="0.25">
      <c r="A1827" s="102">
        <v>1826</v>
      </c>
      <c r="B1827" s="117" t="s">
        <v>5087</v>
      </c>
      <c r="C1827" s="104" t="s">
        <v>4939</v>
      </c>
      <c r="D1827" s="104" t="s">
        <v>5109</v>
      </c>
      <c r="E1827" s="106" t="s">
        <v>251</v>
      </c>
      <c r="F1827" s="107" t="s">
        <v>252</v>
      </c>
      <c r="G1827" s="106"/>
      <c r="H1827" s="106"/>
      <c r="I1827" s="102">
        <v>1</v>
      </c>
      <c r="J1827" s="109">
        <v>5.7</v>
      </c>
    </row>
    <row r="1828" spans="1:10" x14ac:dyDescent="0.25">
      <c r="A1828" s="102">
        <v>1827</v>
      </c>
      <c r="B1828" s="117" t="s">
        <v>5087</v>
      </c>
      <c r="C1828" s="104" t="s">
        <v>4939</v>
      </c>
      <c r="D1828" s="104" t="s">
        <v>5109</v>
      </c>
      <c r="E1828" s="106" t="s">
        <v>261</v>
      </c>
      <c r="F1828" s="107" t="s">
        <v>262</v>
      </c>
      <c r="G1828" s="106"/>
      <c r="H1828" s="106"/>
      <c r="I1828" s="102">
        <v>1</v>
      </c>
      <c r="J1828" s="109">
        <v>15.9</v>
      </c>
    </row>
    <row r="1829" spans="1:10" x14ac:dyDescent="0.25">
      <c r="A1829" s="102">
        <v>1828</v>
      </c>
      <c r="B1829" s="117" t="s">
        <v>5087</v>
      </c>
      <c r="C1829" s="104" t="s">
        <v>4939</v>
      </c>
      <c r="D1829" s="104" t="s">
        <v>5109</v>
      </c>
      <c r="E1829" s="106" t="s">
        <v>2263</v>
      </c>
      <c r="F1829" s="107" t="s">
        <v>2264</v>
      </c>
      <c r="G1829" s="106"/>
      <c r="H1829" s="106"/>
      <c r="I1829" s="102">
        <v>1</v>
      </c>
      <c r="J1829" s="109">
        <v>41.88</v>
      </c>
    </row>
    <row r="1830" spans="1:10" x14ac:dyDescent="0.25">
      <c r="A1830" s="102">
        <v>1829</v>
      </c>
      <c r="B1830" s="117" t="s">
        <v>5087</v>
      </c>
      <c r="C1830" s="104" t="s">
        <v>4939</v>
      </c>
      <c r="D1830" s="104" t="s">
        <v>5109</v>
      </c>
      <c r="E1830" s="106" t="s">
        <v>2389</v>
      </c>
      <c r="F1830" s="107" t="s">
        <v>2390</v>
      </c>
      <c r="G1830" s="106"/>
      <c r="H1830" s="106"/>
      <c r="I1830" s="102">
        <v>1</v>
      </c>
      <c r="J1830" s="109">
        <v>27.48</v>
      </c>
    </row>
    <row r="1831" spans="1:10" x14ac:dyDescent="0.25">
      <c r="A1831" s="102">
        <v>1830</v>
      </c>
      <c r="B1831" s="117" t="s">
        <v>5087</v>
      </c>
      <c r="C1831" s="104" t="s">
        <v>4939</v>
      </c>
      <c r="D1831" s="104" t="s">
        <v>5109</v>
      </c>
      <c r="E1831" s="106" t="s">
        <v>2373</v>
      </c>
      <c r="F1831" s="107" t="s">
        <v>2374</v>
      </c>
      <c r="G1831" s="106"/>
      <c r="H1831" s="106"/>
      <c r="I1831" s="102">
        <v>1</v>
      </c>
      <c r="J1831" s="109">
        <v>15.48</v>
      </c>
    </row>
    <row r="1832" spans="1:10" x14ac:dyDescent="0.25">
      <c r="A1832" s="102">
        <v>1831</v>
      </c>
      <c r="B1832" s="117" t="s">
        <v>5087</v>
      </c>
      <c r="C1832" s="104" t="s">
        <v>4939</v>
      </c>
      <c r="D1832" s="104" t="s">
        <v>5109</v>
      </c>
      <c r="E1832" s="106" t="s">
        <v>275</v>
      </c>
      <c r="F1832" s="107" t="s">
        <v>276</v>
      </c>
      <c r="G1832" s="106"/>
      <c r="H1832" s="106"/>
      <c r="I1832" s="102">
        <v>2</v>
      </c>
      <c r="J1832" s="109">
        <v>46.08</v>
      </c>
    </row>
    <row r="1833" spans="1:10" x14ac:dyDescent="0.25">
      <c r="A1833" s="102">
        <v>1832</v>
      </c>
      <c r="B1833" s="117" t="s">
        <v>5087</v>
      </c>
      <c r="C1833" s="104" t="s">
        <v>4939</v>
      </c>
      <c r="D1833" s="104" t="s">
        <v>5109</v>
      </c>
      <c r="E1833" s="106" t="s">
        <v>2713</v>
      </c>
      <c r="F1833" s="107" t="s">
        <v>2714</v>
      </c>
      <c r="G1833" s="106"/>
      <c r="H1833" s="106"/>
      <c r="I1833" s="102">
        <v>1</v>
      </c>
      <c r="J1833" s="109">
        <v>16.68</v>
      </c>
    </row>
    <row r="1834" spans="1:10" x14ac:dyDescent="0.25">
      <c r="A1834" s="102">
        <v>1833</v>
      </c>
      <c r="B1834" s="117" t="s">
        <v>5087</v>
      </c>
      <c r="C1834" s="104" t="s">
        <v>4939</v>
      </c>
      <c r="D1834" s="104" t="s">
        <v>5109</v>
      </c>
      <c r="E1834" s="106" t="s">
        <v>2735</v>
      </c>
      <c r="F1834" s="107" t="s">
        <v>2736</v>
      </c>
      <c r="G1834" s="106"/>
      <c r="H1834" s="106"/>
      <c r="I1834" s="102">
        <v>1</v>
      </c>
      <c r="J1834" s="109">
        <v>14.34</v>
      </c>
    </row>
    <row r="1835" spans="1:10" x14ac:dyDescent="0.25">
      <c r="A1835" s="102">
        <v>1834</v>
      </c>
      <c r="B1835" s="117" t="s">
        <v>5087</v>
      </c>
      <c r="C1835" s="104" t="s">
        <v>4939</v>
      </c>
      <c r="D1835" s="104" t="s">
        <v>5109</v>
      </c>
      <c r="E1835" s="106" t="s">
        <v>2779</v>
      </c>
      <c r="F1835" s="107" t="s">
        <v>2780</v>
      </c>
      <c r="G1835" s="106"/>
      <c r="H1835" s="106"/>
      <c r="I1835" s="102">
        <v>1</v>
      </c>
      <c r="J1835" s="109">
        <v>14.34</v>
      </c>
    </row>
    <row r="1836" spans="1:10" x14ac:dyDescent="0.25">
      <c r="A1836" s="102">
        <v>1835</v>
      </c>
      <c r="B1836" s="117" t="s">
        <v>5087</v>
      </c>
      <c r="C1836" s="104" t="s">
        <v>4939</v>
      </c>
      <c r="D1836" s="104" t="s">
        <v>5109</v>
      </c>
      <c r="E1836" s="106" t="s">
        <v>2781</v>
      </c>
      <c r="F1836" s="107" t="s">
        <v>2782</v>
      </c>
      <c r="G1836" s="106"/>
      <c r="H1836" s="106"/>
      <c r="I1836" s="102">
        <v>1</v>
      </c>
      <c r="J1836" s="109">
        <v>14.34</v>
      </c>
    </row>
    <row r="1837" spans="1:10" x14ac:dyDescent="0.25">
      <c r="A1837" s="102">
        <v>1836</v>
      </c>
      <c r="B1837" s="117" t="s">
        <v>5087</v>
      </c>
      <c r="C1837" s="104" t="s">
        <v>4939</v>
      </c>
      <c r="D1837" s="104" t="s">
        <v>5109</v>
      </c>
      <c r="E1837" s="106" t="s">
        <v>199</v>
      </c>
      <c r="F1837" s="107" t="s">
        <v>200</v>
      </c>
      <c r="G1837" s="106"/>
      <c r="H1837" s="106"/>
      <c r="I1837" s="102">
        <v>1</v>
      </c>
      <c r="J1837" s="109">
        <v>10.199999999999999</v>
      </c>
    </row>
    <row r="1838" spans="1:10" x14ac:dyDescent="0.25">
      <c r="A1838" s="102">
        <v>1837</v>
      </c>
      <c r="B1838" s="117" t="s">
        <v>5087</v>
      </c>
      <c r="C1838" s="104" t="s">
        <v>4939</v>
      </c>
      <c r="D1838" s="104" t="s">
        <v>5109</v>
      </c>
      <c r="E1838" s="106" t="s">
        <v>3437</v>
      </c>
      <c r="F1838" s="107" t="s">
        <v>3438</v>
      </c>
      <c r="G1838" s="106"/>
      <c r="H1838" s="106"/>
      <c r="I1838" s="102">
        <v>1</v>
      </c>
      <c r="J1838" s="109">
        <v>13.14</v>
      </c>
    </row>
    <row r="1839" spans="1:10" x14ac:dyDescent="0.25">
      <c r="A1839" s="102">
        <v>1838</v>
      </c>
      <c r="B1839" s="117" t="s">
        <v>5087</v>
      </c>
      <c r="C1839" s="104" t="s">
        <v>4939</v>
      </c>
      <c r="D1839" s="104" t="s">
        <v>5109</v>
      </c>
      <c r="E1839" s="106" t="s">
        <v>3459</v>
      </c>
      <c r="F1839" s="107" t="s">
        <v>3460</v>
      </c>
      <c r="G1839" s="106"/>
      <c r="H1839" s="106"/>
      <c r="I1839" s="102">
        <v>1</v>
      </c>
      <c r="J1839" s="109">
        <v>13.14</v>
      </c>
    </row>
    <row r="1840" spans="1:10" x14ac:dyDescent="0.25">
      <c r="A1840" s="102">
        <v>1839</v>
      </c>
      <c r="B1840" s="117" t="s">
        <v>5087</v>
      </c>
      <c r="C1840" s="104" t="s">
        <v>4939</v>
      </c>
      <c r="D1840" s="104" t="s">
        <v>5109</v>
      </c>
      <c r="E1840" s="106" t="s">
        <v>3525</v>
      </c>
      <c r="F1840" s="107" t="s">
        <v>5110</v>
      </c>
      <c r="G1840" s="106"/>
      <c r="H1840" s="106"/>
      <c r="I1840" s="102" t="s">
        <v>4943</v>
      </c>
      <c r="J1840" s="109">
        <v>17.940000000000001</v>
      </c>
    </row>
    <row r="1841" spans="1:10" x14ac:dyDescent="0.25">
      <c r="A1841" s="102">
        <v>1840</v>
      </c>
      <c r="B1841" s="117" t="s">
        <v>5087</v>
      </c>
      <c r="C1841" s="104" t="s">
        <v>4939</v>
      </c>
      <c r="D1841" s="104" t="s">
        <v>5109</v>
      </c>
      <c r="E1841" s="106" t="s">
        <v>3517</v>
      </c>
      <c r="F1841" s="107" t="s">
        <v>4973</v>
      </c>
      <c r="G1841" s="106"/>
      <c r="H1841" s="106"/>
      <c r="I1841" s="102">
        <v>1</v>
      </c>
      <c r="J1841" s="109">
        <v>22.68</v>
      </c>
    </row>
    <row r="1842" spans="1:10" x14ac:dyDescent="0.25">
      <c r="A1842" s="102">
        <v>1841</v>
      </c>
      <c r="B1842" s="117" t="s">
        <v>5087</v>
      </c>
      <c r="C1842" s="104" t="s">
        <v>4939</v>
      </c>
      <c r="D1842" s="104" t="s">
        <v>5109</v>
      </c>
      <c r="E1842" s="106" t="s">
        <v>67</v>
      </c>
      <c r="F1842" s="107" t="s">
        <v>68</v>
      </c>
      <c r="G1842" s="106"/>
      <c r="H1842" s="106"/>
      <c r="I1842" s="102">
        <v>1</v>
      </c>
      <c r="J1842" s="109">
        <v>15.48</v>
      </c>
    </row>
    <row r="1843" spans="1:10" x14ac:dyDescent="0.25">
      <c r="A1843" s="102">
        <v>1842</v>
      </c>
      <c r="B1843" s="117" t="s">
        <v>5087</v>
      </c>
      <c r="C1843" s="104" t="s">
        <v>4939</v>
      </c>
      <c r="D1843" s="104" t="s">
        <v>5109</v>
      </c>
      <c r="E1843" s="106" t="s">
        <v>2955</v>
      </c>
      <c r="F1843" s="107" t="s">
        <v>2956</v>
      </c>
      <c r="G1843" s="106"/>
      <c r="H1843" s="106"/>
      <c r="I1843" s="102">
        <v>1</v>
      </c>
      <c r="J1843" s="109">
        <v>16.68</v>
      </c>
    </row>
    <row r="1844" spans="1:10" x14ac:dyDescent="0.25">
      <c r="A1844" s="102">
        <v>1843</v>
      </c>
      <c r="B1844" s="117" t="s">
        <v>5087</v>
      </c>
      <c r="C1844" s="104" t="s">
        <v>4939</v>
      </c>
      <c r="D1844" s="104" t="s">
        <v>5109</v>
      </c>
      <c r="E1844" s="106" t="s">
        <v>177</v>
      </c>
      <c r="F1844" s="107" t="s">
        <v>178</v>
      </c>
      <c r="G1844" s="106"/>
      <c r="H1844" s="106"/>
      <c r="I1844" s="102">
        <v>5</v>
      </c>
      <c r="J1844" s="109">
        <v>312</v>
      </c>
    </row>
    <row r="1845" spans="1:10" x14ac:dyDescent="0.25">
      <c r="A1845" s="102">
        <v>1844</v>
      </c>
      <c r="B1845" s="117" t="s">
        <v>5087</v>
      </c>
      <c r="C1845" s="104" t="s">
        <v>4939</v>
      </c>
      <c r="D1845" s="104" t="s">
        <v>5109</v>
      </c>
      <c r="E1845" s="106" t="s">
        <v>3945</v>
      </c>
      <c r="F1845" s="107" t="s">
        <v>3946</v>
      </c>
      <c r="G1845" s="106"/>
      <c r="H1845" s="106"/>
      <c r="I1845" s="102">
        <v>1</v>
      </c>
      <c r="J1845" s="109">
        <v>19.8</v>
      </c>
    </row>
    <row r="1846" spans="1:10" x14ac:dyDescent="0.25">
      <c r="A1846" s="102">
        <v>1845</v>
      </c>
      <c r="B1846" s="117" t="s">
        <v>5087</v>
      </c>
      <c r="C1846" s="104" t="s">
        <v>4939</v>
      </c>
      <c r="D1846" s="104" t="s">
        <v>5109</v>
      </c>
      <c r="E1846" s="106" t="s">
        <v>3591</v>
      </c>
      <c r="F1846" s="107" t="s">
        <v>3592</v>
      </c>
      <c r="G1846" s="106"/>
      <c r="H1846" s="106"/>
      <c r="I1846" s="102">
        <v>1</v>
      </c>
      <c r="J1846" s="109">
        <v>11.799999999999999</v>
      </c>
    </row>
    <row r="1847" spans="1:10" x14ac:dyDescent="0.25">
      <c r="A1847" s="102">
        <v>1846</v>
      </c>
      <c r="B1847" s="117" t="s">
        <v>5087</v>
      </c>
      <c r="C1847" s="104" t="s">
        <v>4939</v>
      </c>
      <c r="D1847" s="104" t="s">
        <v>5109</v>
      </c>
      <c r="E1847" s="106" t="s">
        <v>3729</v>
      </c>
      <c r="F1847" s="107" t="s">
        <v>3730</v>
      </c>
      <c r="G1847" s="106"/>
      <c r="H1847" s="106"/>
      <c r="I1847" s="102">
        <v>1</v>
      </c>
      <c r="J1847" s="109">
        <v>11</v>
      </c>
    </row>
    <row r="1848" spans="1:10" x14ac:dyDescent="0.25">
      <c r="A1848" s="102">
        <v>1847</v>
      </c>
      <c r="B1848" s="117" t="s">
        <v>5087</v>
      </c>
      <c r="C1848" s="104" t="s">
        <v>4939</v>
      </c>
      <c r="D1848" s="104" t="s">
        <v>5109</v>
      </c>
      <c r="E1848" s="106" t="s">
        <v>4459</v>
      </c>
      <c r="F1848" s="107" t="s">
        <v>4460</v>
      </c>
      <c r="G1848" s="106"/>
      <c r="H1848" s="106"/>
      <c r="I1848" s="102">
        <v>3</v>
      </c>
      <c r="J1848" s="109">
        <v>194.70000000000002</v>
      </c>
    </row>
    <row r="1849" spans="1:10" x14ac:dyDescent="0.25">
      <c r="A1849" s="102">
        <v>1848</v>
      </c>
      <c r="B1849" s="117" t="s">
        <v>5087</v>
      </c>
      <c r="C1849" s="104" t="s">
        <v>4939</v>
      </c>
      <c r="D1849" s="104" t="s">
        <v>5109</v>
      </c>
      <c r="E1849" s="106" t="s">
        <v>4407</v>
      </c>
      <c r="F1849" s="107" t="s">
        <v>4408</v>
      </c>
      <c r="G1849" s="106"/>
      <c r="H1849" s="106"/>
      <c r="I1849" s="102">
        <v>1</v>
      </c>
      <c r="J1849" s="109">
        <v>14.9</v>
      </c>
    </row>
    <row r="1850" spans="1:10" x14ac:dyDescent="0.25">
      <c r="A1850" s="102">
        <v>1849</v>
      </c>
      <c r="B1850" s="117" t="s">
        <v>5087</v>
      </c>
      <c r="C1850" s="104" t="s">
        <v>4939</v>
      </c>
      <c r="D1850" s="104" t="s">
        <v>5109</v>
      </c>
      <c r="E1850" s="106" t="s">
        <v>4587</v>
      </c>
      <c r="F1850" s="107" t="s">
        <v>4833</v>
      </c>
      <c r="G1850" s="106"/>
      <c r="H1850" s="106"/>
      <c r="I1850" s="102">
        <v>2</v>
      </c>
      <c r="J1850" s="109">
        <v>31.84</v>
      </c>
    </row>
    <row r="1851" spans="1:10" x14ac:dyDescent="0.25">
      <c r="A1851" s="102">
        <v>1850</v>
      </c>
      <c r="B1851" s="117" t="s">
        <v>5087</v>
      </c>
      <c r="C1851" s="104" t="s">
        <v>4939</v>
      </c>
      <c r="D1851" s="104" t="s">
        <v>5112</v>
      </c>
      <c r="E1851" s="106" t="s">
        <v>473</v>
      </c>
      <c r="F1851" s="107" t="s">
        <v>474</v>
      </c>
      <c r="G1851" s="106"/>
      <c r="H1851" s="106"/>
      <c r="I1851" s="102">
        <v>1</v>
      </c>
      <c r="J1851" s="109">
        <v>13.799999999999999</v>
      </c>
    </row>
    <row r="1852" spans="1:10" x14ac:dyDescent="0.25">
      <c r="A1852" s="102">
        <v>1851</v>
      </c>
      <c r="B1852" s="117" t="s">
        <v>5087</v>
      </c>
      <c r="C1852" s="104" t="s">
        <v>4939</v>
      </c>
      <c r="D1852" s="104" t="s">
        <v>5112</v>
      </c>
      <c r="E1852" s="106" t="s">
        <v>2503</v>
      </c>
      <c r="F1852" s="107" t="s">
        <v>2504</v>
      </c>
      <c r="G1852" s="106"/>
      <c r="H1852" s="106"/>
      <c r="I1852" s="102">
        <v>1</v>
      </c>
      <c r="J1852" s="109">
        <v>5.9399999999999995</v>
      </c>
    </row>
    <row r="1853" spans="1:10" x14ac:dyDescent="0.25">
      <c r="A1853" s="102">
        <v>1852</v>
      </c>
      <c r="B1853" s="117" t="s">
        <v>5087</v>
      </c>
      <c r="C1853" s="104" t="s">
        <v>4939</v>
      </c>
      <c r="D1853" s="104" t="s">
        <v>5112</v>
      </c>
      <c r="E1853" s="106" t="s">
        <v>2569</v>
      </c>
      <c r="F1853" s="107" t="s">
        <v>2570</v>
      </c>
      <c r="G1853" s="106"/>
      <c r="H1853" s="106"/>
      <c r="I1853" s="102">
        <v>1</v>
      </c>
      <c r="J1853" s="109">
        <v>5.9399999999999995</v>
      </c>
    </row>
    <row r="1854" spans="1:10" x14ac:dyDescent="0.25">
      <c r="A1854" s="102">
        <v>1853</v>
      </c>
      <c r="B1854" s="117" t="s">
        <v>5087</v>
      </c>
      <c r="C1854" s="104" t="s">
        <v>4939</v>
      </c>
      <c r="D1854" s="104" t="s">
        <v>5112</v>
      </c>
      <c r="E1854" s="106" t="s">
        <v>2489</v>
      </c>
      <c r="F1854" s="107" t="s">
        <v>2490</v>
      </c>
      <c r="G1854" s="106"/>
      <c r="H1854" s="106"/>
      <c r="I1854" s="102">
        <v>1</v>
      </c>
      <c r="J1854" s="109">
        <v>5.9399999999999995</v>
      </c>
    </row>
    <row r="1855" spans="1:10" x14ac:dyDescent="0.25">
      <c r="A1855" s="102">
        <v>1854</v>
      </c>
      <c r="B1855" s="117" t="s">
        <v>5087</v>
      </c>
      <c r="C1855" s="104" t="s">
        <v>4939</v>
      </c>
      <c r="D1855" s="104" t="s">
        <v>5112</v>
      </c>
      <c r="E1855" s="106" t="s">
        <v>2549</v>
      </c>
      <c r="F1855" s="107" t="s">
        <v>2550</v>
      </c>
      <c r="G1855" s="106"/>
      <c r="H1855" s="106"/>
      <c r="I1855" s="102">
        <v>1</v>
      </c>
      <c r="J1855" s="109">
        <v>5.9399999999999995</v>
      </c>
    </row>
    <row r="1856" spans="1:10" x14ac:dyDescent="0.25">
      <c r="A1856" s="102">
        <v>1855</v>
      </c>
      <c r="B1856" s="117" t="s">
        <v>5087</v>
      </c>
      <c r="C1856" s="104" t="s">
        <v>4939</v>
      </c>
      <c r="D1856" s="104" t="s">
        <v>5112</v>
      </c>
      <c r="E1856" s="106" t="s">
        <v>2743</v>
      </c>
      <c r="F1856" s="107" t="s">
        <v>5113</v>
      </c>
      <c r="G1856" s="106"/>
      <c r="H1856" s="106"/>
      <c r="I1856" s="102">
        <v>1</v>
      </c>
      <c r="J1856" s="109">
        <v>15.48</v>
      </c>
    </row>
    <row r="1857" spans="1:10" x14ac:dyDescent="0.25">
      <c r="A1857" s="102">
        <v>1856</v>
      </c>
      <c r="B1857" s="117" t="s">
        <v>5087</v>
      </c>
      <c r="C1857" s="104" t="s">
        <v>4939</v>
      </c>
      <c r="D1857" s="104" t="s">
        <v>5112</v>
      </c>
      <c r="E1857" s="106" t="s">
        <v>3037</v>
      </c>
      <c r="F1857" s="107" t="s">
        <v>3038</v>
      </c>
      <c r="G1857" s="106"/>
      <c r="H1857" s="106"/>
      <c r="I1857" s="102">
        <v>3</v>
      </c>
      <c r="J1857" s="109">
        <v>101.88</v>
      </c>
    </row>
    <row r="1858" spans="1:10" x14ac:dyDescent="0.25">
      <c r="A1858" s="102">
        <v>1857</v>
      </c>
      <c r="B1858" s="117" t="s">
        <v>5087</v>
      </c>
      <c r="C1858" s="104" t="s">
        <v>4939</v>
      </c>
      <c r="D1858" s="104" t="s">
        <v>5112</v>
      </c>
      <c r="E1858" s="106" t="s">
        <v>2845</v>
      </c>
      <c r="F1858" s="107" t="s">
        <v>2846</v>
      </c>
      <c r="G1858" s="106"/>
      <c r="H1858" s="106"/>
      <c r="I1858" s="102">
        <v>1</v>
      </c>
      <c r="J1858" s="109">
        <v>29.96</v>
      </c>
    </row>
    <row r="1859" spans="1:10" x14ac:dyDescent="0.25">
      <c r="A1859" s="102">
        <v>1858</v>
      </c>
      <c r="B1859" s="117" t="s">
        <v>5087</v>
      </c>
      <c r="C1859" s="104" t="s">
        <v>4939</v>
      </c>
      <c r="D1859" s="104" t="s">
        <v>5112</v>
      </c>
      <c r="E1859" s="106" t="s">
        <v>3389</v>
      </c>
      <c r="F1859" s="107" t="s">
        <v>3390</v>
      </c>
      <c r="G1859" s="106"/>
      <c r="H1859" s="106"/>
      <c r="I1859" s="102">
        <v>1</v>
      </c>
      <c r="J1859" s="109">
        <v>17.88</v>
      </c>
    </row>
    <row r="1860" spans="1:10" x14ac:dyDescent="0.25">
      <c r="A1860" s="102">
        <v>1859</v>
      </c>
      <c r="B1860" s="117" t="s">
        <v>5087</v>
      </c>
      <c r="C1860" s="104" t="s">
        <v>4939</v>
      </c>
      <c r="D1860" s="104" t="s">
        <v>5112</v>
      </c>
      <c r="E1860" s="106" t="s">
        <v>4043</v>
      </c>
      <c r="F1860" s="107" t="s">
        <v>4044</v>
      </c>
      <c r="G1860" s="106"/>
      <c r="H1860" s="106"/>
      <c r="I1860" s="102">
        <v>1</v>
      </c>
      <c r="J1860" s="109">
        <v>35.94</v>
      </c>
    </row>
    <row r="1861" spans="1:10" x14ac:dyDescent="0.25">
      <c r="A1861" s="102">
        <v>1860</v>
      </c>
      <c r="B1861" s="117" t="s">
        <v>5087</v>
      </c>
      <c r="C1861" s="104" t="s">
        <v>4939</v>
      </c>
      <c r="D1861" s="104" t="s">
        <v>5112</v>
      </c>
      <c r="E1861" s="106" t="s">
        <v>4045</v>
      </c>
      <c r="F1861" s="107" t="s">
        <v>4046</v>
      </c>
      <c r="G1861" s="106"/>
      <c r="H1861" s="106"/>
      <c r="I1861" s="102" t="s">
        <v>4993</v>
      </c>
      <c r="J1861" s="109">
        <v>19.200000000000003</v>
      </c>
    </row>
    <row r="1862" spans="1:10" x14ac:dyDescent="0.25">
      <c r="A1862" s="102">
        <v>1861</v>
      </c>
      <c r="B1862" s="117" t="s">
        <v>5087</v>
      </c>
      <c r="C1862" s="104" t="s">
        <v>4939</v>
      </c>
      <c r="D1862" s="104" t="s">
        <v>5112</v>
      </c>
      <c r="E1862" s="106" t="s">
        <v>3871</v>
      </c>
      <c r="F1862" s="107" t="s">
        <v>3872</v>
      </c>
      <c r="G1862" s="106"/>
      <c r="H1862" s="106"/>
      <c r="I1862" s="102">
        <v>1</v>
      </c>
      <c r="J1862" s="109">
        <v>25</v>
      </c>
    </row>
    <row r="1863" spans="1:10" x14ac:dyDescent="0.25">
      <c r="A1863" s="102">
        <v>1862</v>
      </c>
      <c r="B1863" s="117" t="s">
        <v>5087</v>
      </c>
      <c r="C1863" s="104" t="s">
        <v>4939</v>
      </c>
      <c r="D1863" s="104" t="s">
        <v>5112</v>
      </c>
      <c r="E1863" s="106" t="s">
        <v>3745</v>
      </c>
      <c r="F1863" s="107" t="s">
        <v>3746</v>
      </c>
      <c r="G1863" s="106"/>
      <c r="H1863" s="106"/>
      <c r="I1863" s="102">
        <v>1</v>
      </c>
      <c r="J1863" s="109">
        <v>9.8000000000000007</v>
      </c>
    </row>
    <row r="1864" spans="1:10" x14ac:dyDescent="0.25">
      <c r="A1864" s="102">
        <v>1863</v>
      </c>
      <c r="B1864" s="117" t="s">
        <v>5087</v>
      </c>
      <c r="C1864" s="104" t="s">
        <v>4939</v>
      </c>
      <c r="D1864" s="104" t="s">
        <v>5112</v>
      </c>
      <c r="E1864" s="106" t="s">
        <v>4503</v>
      </c>
      <c r="F1864" s="107" t="s">
        <v>4504</v>
      </c>
      <c r="G1864" s="106"/>
      <c r="H1864" s="106"/>
      <c r="I1864" s="102">
        <v>1</v>
      </c>
      <c r="J1864" s="109">
        <v>19.8</v>
      </c>
    </row>
    <row r="1865" spans="1:10" x14ac:dyDescent="0.25">
      <c r="A1865" s="102">
        <v>1864</v>
      </c>
      <c r="B1865" s="117" t="s">
        <v>5087</v>
      </c>
      <c r="C1865" s="104" t="s">
        <v>4939</v>
      </c>
      <c r="D1865" s="104" t="s">
        <v>4940</v>
      </c>
      <c r="E1865" s="106" t="s">
        <v>559</v>
      </c>
      <c r="F1865" s="107" t="s">
        <v>560</v>
      </c>
      <c r="G1865" s="106"/>
      <c r="H1865" s="106"/>
      <c r="I1865" s="102">
        <v>1</v>
      </c>
      <c r="J1865" s="109">
        <v>5.9399999999999995</v>
      </c>
    </row>
    <row r="1866" spans="1:10" x14ac:dyDescent="0.25">
      <c r="A1866" s="102">
        <v>1865</v>
      </c>
      <c r="B1866" s="117" t="s">
        <v>5087</v>
      </c>
      <c r="C1866" s="104" t="s">
        <v>4939</v>
      </c>
      <c r="D1866" s="104" t="s">
        <v>4940</v>
      </c>
      <c r="E1866" s="106" t="s">
        <v>565</v>
      </c>
      <c r="F1866" s="107" t="s">
        <v>566</v>
      </c>
      <c r="G1866" s="106"/>
      <c r="H1866" s="106"/>
      <c r="I1866" s="102">
        <v>1</v>
      </c>
      <c r="J1866" s="109">
        <v>9.5400000000000009</v>
      </c>
    </row>
    <row r="1867" spans="1:10" x14ac:dyDescent="0.25">
      <c r="A1867" s="102">
        <v>1866</v>
      </c>
      <c r="B1867" s="117" t="s">
        <v>5087</v>
      </c>
      <c r="C1867" s="104" t="s">
        <v>4939</v>
      </c>
      <c r="D1867" s="104" t="s">
        <v>4940</v>
      </c>
      <c r="E1867" s="106" t="s">
        <v>569</v>
      </c>
      <c r="F1867" s="107" t="s">
        <v>570</v>
      </c>
      <c r="G1867" s="106"/>
      <c r="H1867" s="106"/>
      <c r="I1867" s="102">
        <v>7</v>
      </c>
      <c r="J1867" s="109">
        <v>41.58</v>
      </c>
    </row>
    <row r="1868" spans="1:10" x14ac:dyDescent="0.25">
      <c r="A1868" s="102">
        <v>1867</v>
      </c>
      <c r="B1868" s="117" t="s">
        <v>5087</v>
      </c>
      <c r="C1868" s="104" t="s">
        <v>4939</v>
      </c>
      <c r="D1868" s="104" t="s">
        <v>4940</v>
      </c>
      <c r="E1868" s="106" t="s">
        <v>997</v>
      </c>
      <c r="F1868" s="107" t="s">
        <v>998</v>
      </c>
      <c r="G1868" s="106"/>
      <c r="H1868" s="106"/>
      <c r="I1868" s="102">
        <v>8</v>
      </c>
      <c r="J1868" s="109">
        <v>47.92</v>
      </c>
    </row>
    <row r="1869" spans="1:10" x14ac:dyDescent="0.25">
      <c r="A1869" s="102">
        <v>1868</v>
      </c>
      <c r="B1869" s="117" t="s">
        <v>5087</v>
      </c>
      <c r="C1869" s="104" t="s">
        <v>4939</v>
      </c>
      <c r="D1869" s="104" t="s">
        <v>4940</v>
      </c>
      <c r="E1869" s="106" t="s">
        <v>83</v>
      </c>
      <c r="F1869" s="107" t="s">
        <v>84</v>
      </c>
      <c r="G1869" s="106"/>
      <c r="H1869" s="106"/>
      <c r="I1869" s="102">
        <v>1</v>
      </c>
      <c r="J1869" s="109">
        <v>77.88</v>
      </c>
    </row>
    <row r="1870" spans="1:10" x14ac:dyDescent="0.25">
      <c r="A1870" s="102">
        <v>1869</v>
      </c>
      <c r="B1870" s="117" t="s">
        <v>5087</v>
      </c>
      <c r="C1870" s="104" t="s">
        <v>4939</v>
      </c>
      <c r="D1870" s="104" t="s">
        <v>4940</v>
      </c>
      <c r="E1870" s="106" t="s">
        <v>85</v>
      </c>
      <c r="F1870" s="107" t="s">
        <v>86</v>
      </c>
      <c r="G1870" s="106"/>
      <c r="H1870" s="106"/>
      <c r="I1870" s="102" t="s">
        <v>4957</v>
      </c>
      <c r="J1870" s="109">
        <v>23.88</v>
      </c>
    </row>
    <row r="1871" spans="1:10" x14ac:dyDescent="0.25">
      <c r="A1871" s="102">
        <v>1870</v>
      </c>
      <c r="B1871" s="117" t="s">
        <v>5087</v>
      </c>
      <c r="C1871" s="104" t="s">
        <v>4939</v>
      </c>
      <c r="D1871" s="104" t="s">
        <v>4940</v>
      </c>
      <c r="E1871" s="106" t="s">
        <v>4223</v>
      </c>
      <c r="F1871" s="107" t="s">
        <v>4224</v>
      </c>
      <c r="G1871" s="106"/>
      <c r="H1871" s="106"/>
      <c r="I1871" s="102">
        <v>1</v>
      </c>
      <c r="J1871" s="109">
        <v>8.85</v>
      </c>
    </row>
    <row r="1872" spans="1:10" x14ac:dyDescent="0.25">
      <c r="A1872" s="102">
        <v>1871</v>
      </c>
      <c r="B1872" s="117" t="s">
        <v>5087</v>
      </c>
      <c r="C1872" s="104" t="s">
        <v>4939</v>
      </c>
      <c r="D1872" s="104" t="s">
        <v>5116</v>
      </c>
      <c r="E1872" s="106" t="s">
        <v>633</v>
      </c>
      <c r="F1872" s="107" t="s">
        <v>634</v>
      </c>
      <c r="G1872" s="106"/>
      <c r="H1872" s="106"/>
      <c r="I1872" s="102">
        <v>1</v>
      </c>
      <c r="J1872" s="109">
        <v>17.88</v>
      </c>
    </row>
    <row r="1873" spans="1:10" x14ac:dyDescent="0.25">
      <c r="A1873" s="102">
        <v>1872</v>
      </c>
      <c r="B1873" s="117" t="s">
        <v>5087</v>
      </c>
      <c r="C1873" s="104" t="s">
        <v>4939</v>
      </c>
      <c r="D1873" s="104" t="s">
        <v>5116</v>
      </c>
      <c r="E1873" s="106" t="s">
        <v>1216</v>
      </c>
      <c r="F1873" s="107" t="s">
        <v>1217</v>
      </c>
      <c r="G1873" s="106"/>
      <c r="H1873" s="106"/>
      <c r="I1873" s="102">
        <v>1</v>
      </c>
      <c r="J1873" s="109">
        <v>7.9</v>
      </c>
    </row>
    <row r="1874" spans="1:10" x14ac:dyDescent="0.25">
      <c r="A1874" s="102">
        <v>1873</v>
      </c>
      <c r="B1874" s="117" t="s">
        <v>5087</v>
      </c>
      <c r="C1874" s="104" t="s">
        <v>4939</v>
      </c>
      <c r="D1874" s="104" t="s">
        <v>5116</v>
      </c>
      <c r="E1874" s="106" t="s">
        <v>1326</v>
      </c>
      <c r="F1874" s="107" t="s">
        <v>1327</v>
      </c>
      <c r="G1874" s="106"/>
      <c r="H1874" s="106"/>
      <c r="I1874" s="102">
        <v>1</v>
      </c>
      <c r="J1874" s="109">
        <v>7.9</v>
      </c>
    </row>
    <row r="1875" spans="1:10" x14ac:dyDescent="0.25">
      <c r="A1875" s="102">
        <v>1874</v>
      </c>
      <c r="B1875" s="117" t="s">
        <v>5087</v>
      </c>
      <c r="C1875" s="104" t="s">
        <v>4939</v>
      </c>
      <c r="D1875" s="104" t="s">
        <v>5116</v>
      </c>
      <c r="E1875" s="106" t="s">
        <v>1194</v>
      </c>
      <c r="F1875" s="107" t="s">
        <v>1195</v>
      </c>
      <c r="G1875" s="106"/>
      <c r="H1875" s="106"/>
      <c r="I1875" s="102">
        <v>1</v>
      </c>
      <c r="J1875" s="109">
        <v>6.9499999999999993</v>
      </c>
    </row>
    <row r="1876" spans="1:10" x14ac:dyDescent="0.25">
      <c r="A1876" s="102">
        <v>1875</v>
      </c>
      <c r="B1876" s="117" t="s">
        <v>5087</v>
      </c>
      <c r="C1876" s="104" t="s">
        <v>4939</v>
      </c>
      <c r="D1876" s="104" t="s">
        <v>5116</v>
      </c>
      <c r="E1876" s="106" t="s">
        <v>1252</v>
      </c>
      <c r="F1876" s="107" t="s">
        <v>1253</v>
      </c>
      <c r="G1876" s="106"/>
      <c r="H1876" s="106"/>
      <c r="I1876" s="102">
        <v>1</v>
      </c>
      <c r="J1876" s="109">
        <v>7.9</v>
      </c>
    </row>
    <row r="1877" spans="1:10" x14ac:dyDescent="0.25">
      <c r="A1877" s="102">
        <v>1876</v>
      </c>
      <c r="B1877" s="117" t="s">
        <v>5087</v>
      </c>
      <c r="C1877" s="104" t="s">
        <v>4939</v>
      </c>
      <c r="D1877" s="104" t="s">
        <v>5116</v>
      </c>
      <c r="E1877" s="106" t="s">
        <v>1190</v>
      </c>
      <c r="F1877" s="107" t="s">
        <v>1191</v>
      </c>
      <c r="G1877" s="106"/>
      <c r="H1877" s="106"/>
      <c r="I1877" s="102">
        <v>1</v>
      </c>
      <c r="J1877" s="109">
        <v>7.4</v>
      </c>
    </row>
    <row r="1878" spans="1:10" x14ac:dyDescent="0.25">
      <c r="A1878" s="102">
        <v>1877</v>
      </c>
      <c r="B1878" s="117" t="s">
        <v>5087</v>
      </c>
      <c r="C1878" s="104" t="s">
        <v>4939</v>
      </c>
      <c r="D1878" s="104" t="s">
        <v>5116</v>
      </c>
      <c r="E1878" s="106" t="s">
        <v>1268</v>
      </c>
      <c r="F1878" s="107" t="s">
        <v>1269</v>
      </c>
      <c r="G1878" s="106"/>
      <c r="H1878" s="106"/>
      <c r="I1878" s="102">
        <v>1</v>
      </c>
      <c r="J1878" s="109">
        <v>7.9</v>
      </c>
    </row>
    <row r="1879" spans="1:10" x14ac:dyDescent="0.25">
      <c r="A1879" s="102">
        <v>1878</v>
      </c>
      <c r="B1879" s="117" t="s">
        <v>5087</v>
      </c>
      <c r="C1879" s="104" t="s">
        <v>4939</v>
      </c>
      <c r="D1879" s="104" t="s">
        <v>5116</v>
      </c>
      <c r="E1879" s="106" t="s">
        <v>251</v>
      </c>
      <c r="F1879" s="107" t="s">
        <v>252</v>
      </c>
      <c r="G1879" s="106"/>
      <c r="H1879" s="106"/>
      <c r="I1879" s="102">
        <v>1</v>
      </c>
      <c r="J1879" s="109">
        <v>5.7</v>
      </c>
    </row>
    <row r="1880" spans="1:10" x14ac:dyDescent="0.25">
      <c r="A1880" s="102">
        <v>1879</v>
      </c>
      <c r="B1880" s="117" t="s">
        <v>5087</v>
      </c>
      <c r="C1880" s="104" t="s">
        <v>4939</v>
      </c>
      <c r="D1880" s="104" t="s">
        <v>5116</v>
      </c>
      <c r="E1880" s="106" t="s">
        <v>3523</v>
      </c>
      <c r="F1880" s="107" t="s">
        <v>5117</v>
      </c>
      <c r="G1880" s="106"/>
      <c r="H1880" s="106"/>
      <c r="I1880" s="102">
        <v>1</v>
      </c>
      <c r="J1880" s="109">
        <v>35.880000000000003</v>
      </c>
    </row>
    <row r="1881" spans="1:10" x14ac:dyDescent="0.25">
      <c r="A1881" s="102">
        <v>1880</v>
      </c>
      <c r="B1881" s="117" t="s">
        <v>5087</v>
      </c>
      <c r="C1881" s="104" t="s">
        <v>4939</v>
      </c>
      <c r="D1881" s="104" t="s">
        <v>5116</v>
      </c>
      <c r="E1881" s="106" t="s">
        <v>87</v>
      </c>
      <c r="F1881" s="107" t="s">
        <v>88</v>
      </c>
      <c r="G1881" s="106"/>
      <c r="H1881" s="106"/>
      <c r="I1881" s="102" t="s">
        <v>4943</v>
      </c>
      <c r="J1881" s="109">
        <v>41.88</v>
      </c>
    </row>
    <row r="1882" spans="1:10" x14ac:dyDescent="0.25">
      <c r="A1882" s="102">
        <v>1881</v>
      </c>
      <c r="B1882" s="117" t="s">
        <v>5087</v>
      </c>
      <c r="C1882" s="104" t="s">
        <v>4939</v>
      </c>
      <c r="D1882" s="104" t="s">
        <v>5116</v>
      </c>
      <c r="E1882" s="106" t="s">
        <v>3681</v>
      </c>
      <c r="F1882" s="107" t="s">
        <v>3682</v>
      </c>
      <c r="G1882" s="106"/>
      <c r="H1882" s="106"/>
      <c r="I1882" s="102">
        <v>1</v>
      </c>
      <c r="J1882" s="109">
        <v>17.8</v>
      </c>
    </row>
    <row r="1883" spans="1:10" x14ac:dyDescent="0.25">
      <c r="A1883" s="102">
        <v>1882</v>
      </c>
      <c r="B1883" s="117" t="s">
        <v>5087</v>
      </c>
      <c r="C1883" s="104" t="s">
        <v>4939</v>
      </c>
      <c r="D1883" s="104" t="s">
        <v>5116</v>
      </c>
      <c r="E1883" s="106" t="s">
        <v>3703</v>
      </c>
      <c r="F1883" s="107" t="s">
        <v>3704</v>
      </c>
      <c r="G1883" s="106"/>
      <c r="H1883" s="106"/>
      <c r="I1883" s="102">
        <v>1</v>
      </c>
      <c r="J1883" s="109">
        <v>15</v>
      </c>
    </row>
    <row r="1884" spans="1:10" x14ac:dyDescent="0.25">
      <c r="A1884" s="102">
        <v>1883</v>
      </c>
      <c r="B1884" s="117" t="s">
        <v>5087</v>
      </c>
      <c r="C1884" s="104" t="s">
        <v>4939</v>
      </c>
      <c r="D1884" s="104" t="s">
        <v>5116</v>
      </c>
      <c r="E1884" s="106" t="s">
        <v>3747</v>
      </c>
      <c r="F1884" s="107" t="s">
        <v>3748</v>
      </c>
      <c r="G1884" s="106"/>
      <c r="H1884" s="106"/>
      <c r="I1884" s="102">
        <v>1</v>
      </c>
      <c r="J1884" s="109">
        <v>15</v>
      </c>
    </row>
    <row r="1885" spans="1:10" x14ac:dyDescent="0.25">
      <c r="A1885" s="102">
        <v>1884</v>
      </c>
      <c r="B1885" s="117" t="s">
        <v>5087</v>
      </c>
      <c r="C1885" s="104" t="s">
        <v>4939</v>
      </c>
      <c r="D1885" s="104" t="s">
        <v>5116</v>
      </c>
      <c r="E1885" s="106" t="s">
        <v>3887</v>
      </c>
      <c r="F1885" s="107" t="s">
        <v>3888</v>
      </c>
      <c r="G1885" s="106"/>
      <c r="H1885" s="106"/>
      <c r="I1885" s="102">
        <v>1</v>
      </c>
      <c r="J1885" s="109">
        <v>15.9</v>
      </c>
    </row>
    <row r="1886" spans="1:10" x14ac:dyDescent="0.25">
      <c r="A1886" s="102">
        <v>1885</v>
      </c>
      <c r="B1886" s="117" t="s">
        <v>5087</v>
      </c>
      <c r="C1886" s="104" t="s">
        <v>4939</v>
      </c>
      <c r="D1886" s="104" t="s">
        <v>5116</v>
      </c>
      <c r="E1886" s="106" t="s">
        <v>3905</v>
      </c>
      <c r="F1886" s="107" t="s">
        <v>3906</v>
      </c>
      <c r="G1886" s="106"/>
      <c r="H1886" s="106"/>
      <c r="I1886" s="102">
        <v>1</v>
      </c>
      <c r="J1886" s="109">
        <v>13.899999999999999</v>
      </c>
    </row>
    <row r="1887" spans="1:10" x14ac:dyDescent="0.25">
      <c r="A1887" s="102">
        <v>1886</v>
      </c>
      <c r="B1887" s="117" t="s">
        <v>5087</v>
      </c>
      <c r="C1887" s="104" t="s">
        <v>4939</v>
      </c>
      <c r="D1887" s="104" t="s">
        <v>5116</v>
      </c>
      <c r="E1887" s="106" t="s">
        <v>4029</v>
      </c>
      <c r="F1887" s="107" t="s">
        <v>4030</v>
      </c>
      <c r="G1887" s="106"/>
      <c r="H1887" s="106"/>
      <c r="I1887" s="102">
        <v>1</v>
      </c>
      <c r="J1887" s="109">
        <v>17.34</v>
      </c>
    </row>
    <row r="1888" spans="1:10" x14ac:dyDescent="0.25">
      <c r="A1888" s="102">
        <v>1887</v>
      </c>
      <c r="B1888" s="117" t="s">
        <v>5087</v>
      </c>
      <c r="C1888" s="104" t="s">
        <v>4939</v>
      </c>
      <c r="D1888" s="104" t="s">
        <v>5116</v>
      </c>
      <c r="E1888" s="106" t="s">
        <v>3573</v>
      </c>
      <c r="F1888" s="107" t="s">
        <v>3574</v>
      </c>
      <c r="G1888" s="106"/>
      <c r="H1888" s="106"/>
      <c r="I1888" s="102">
        <v>1</v>
      </c>
      <c r="J1888" s="109">
        <v>13</v>
      </c>
    </row>
    <row r="1889" spans="1:10" x14ac:dyDescent="0.25">
      <c r="A1889" s="102">
        <v>1888</v>
      </c>
      <c r="B1889" s="117" t="s">
        <v>5087</v>
      </c>
      <c r="C1889" s="104" t="s">
        <v>4939</v>
      </c>
      <c r="D1889" s="104" t="s">
        <v>5116</v>
      </c>
      <c r="E1889" s="106" t="s">
        <v>3577</v>
      </c>
      <c r="F1889" s="107" t="s">
        <v>3578</v>
      </c>
      <c r="G1889" s="106"/>
      <c r="H1889" s="106"/>
      <c r="I1889" s="102">
        <v>1</v>
      </c>
      <c r="J1889" s="109">
        <v>22.9</v>
      </c>
    </row>
    <row r="1890" spans="1:10" x14ac:dyDescent="0.25">
      <c r="A1890" s="102">
        <v>1889</v>
      </c>
      <c r="B1890" s="117" t="s">
        <v>5087</v>
      </c>
      <c r="C1890" s="104" t="s">
        <v>4939</v>
      </c>
      <c r="D1890" s="104" t="s">
        <v>5116</v>
      </c>
      <c r="E1890" s="106" t="s">
        <v>3679</v>
      </c>
      <c r="F1890" s="107" t="s">
        <v>3680</v>
      </c>
      <c r="G1890" s="106"/>
      <c r="H1890" s="106"/>
      <c r="I1890" s="102">
        <v>1</v>
      </c>
      <c r="J1890" s="109">
        <v>16.899999999999999</v>
      </c>
    </row>
    <row r="1891" spans="1:10" x14ac:dyDescent="0.25">
      <c r="A1891" s="102">
        <v>1890</v>
      </c>
      <c r="B1891" s="117" t="s">
        <v>5087</v>
      </c>
      <c r="C1891" s="104" t="s">
        <v>4939</v>
      </c>
      <c r="D1891" s="104" t="s">
        <v>5116</v>
      </c>
      <c r="E1891" s="106" t="s">
        <v>3729</v>
      </c>
      <c r="F1891" s="107" t="s">
        <v>3730</v>
      </c>
      <c r="G1891" s="106"/>
      <c r="H1891" s="106"/>
      <c r="I1891" s="102">
        <v>1</v>
      </c>
      <c r="J1891" s="109">
        <v>11</v>
      </c>
    </row>
    <row r="1892" spans="1:10" x14ac:dyDescent="0.25">
      <c r="A1892" s="102">
        <v>1891</v>
      </c>
      <c r="B1892" s="117" t="s">
        <v>5087</v>
      </c>
      <c r="C1892" s="104" t="s">
        <v>4939</v>
      </c>
      <c r="D1892" s="104" t="s">
        <v>5116</v>
      </c>
      <c r="E1892" s="106" t="s">
        <v>1829</v>
      </c>
      <c r="F1892" s="107" t="s">
        <v>1830</v>
      </c>
      <c r="G1892" s="106"/>
      <c r="H1892" s="106"/>
      <c r="I1892" s="102">
        <v>1</v>
      </c>
      <c r="J1892" s="109">
        <v>15.36</v>
      </c>
    </row>
    <row r="1893" spans="1:10" x14ac:dyDescent="0.25">
      <c r="A1893" s="102">
        <v>1892</v>
      </c>
      <c r="B1893" s="117" t="s">
        <v>5087</v>
      </c>
      <c r="C1893" s="104" t="s">
        <v>4939</v>
      </c>
      <c r="D1893" s="104" t="s">
        <v>5119</v>
      </c>
      <c r="E1893" s="106" t="s">
        <v>207</v>
      </c>
      <c r="F1893" s="107" t="s">
        <v>208</v>
      </c>
      <c r="G1893" s="106"/>
      <c r="H1893" s="106"/>
      <c r="I1893" s="102">
        <v>1</v>
      </c>
      <c r="J1893" s="109">
        <v>18</v>
      </c>
    </row>
    <row r="1894" spans="1:10" x14ac:dyDescent="0.25">
      <c r="A1894" s="102">
        <v>1893</v>
      </c>
      <c r="B1894" s="117" t="s">
        <v>5087</v>
      </c>
      <c r="C1894" s="104" t="s">
        <v>4939</v>
      </c>
      <c r="D1894" s="104" t="s">
        <v>5119</v>
      </c>
      <c r="E1894" s="106" t="s">
        <v>1338</v>
      </c>
      <c r="F1894" s="107" t="s">
        <v>1339</v>
      </c>
      <c r="G1894" s="106"/>
      <c r="H1894" s="106"/>
      <c r="I1894" s="102">
        <v>1</v>
      </c>
      <c r="J1894" s="109">
        <v>7.9</v>
      </c>
    </row>
    <row r="1895" spans="1:10" x14ac:dyDescent="0.25">
      <c r="A1895" s="102">
        <v>1894</v>
      </c>
      <c r="B1895" s="117" t="s">
        <v>5087</v>
      </c>
      <c r="C1895" s="104" t="s">
        <v>4939</v>
      </c>
      <c r="D1895" s="104" t="s">
        <v>5119</v>
      </c>
      <c r="E1895" s="106" t="s">
        <v>1272</v>
      </c>
      <c r="F1895" s="107" t="s">
        <v>1273</v>
      </c>
      <c r="G1895" s="106"/>
      <c r="H1895" s="106"/>
      <c r="I1895" s="102">
        <v>1</v>
      </c>
      <c r="J1895" s="109">
        <v>12.75</v>
      </c>
    </row>
    <row r="1896" spans="1:10" x14ac:dyDescent="0.25">
      <c r="A1896" s="102">
        <v>1895</v>
      </c>
      <c r="B1896" s="117" t="s">
        <v>5087</v>
      </c>
      <c r="C1896" s="104" t="s">
        <v>4939</v>
      </c>
      <c r="D1896" s="104" t="s">
        <v>5119</v>
      </c>
      <c r="E1896" s="106" t="s">
        <v>3037</v>
      </c>
      <c r="F1896" s="107" t="s">
        <v>3038</v>
      </c>
      <c r="G1896" s="106"/>
      <c r="H1896" s="106"/>
      <c r="I1896" s="102">
        <v>1</v>
      </c>
      <c r="J1896" s="109">
        <v>33.96</v>
      </c>
    </row>
    <row r="1897" spans="1:10" x14ac:dyDescent="0.25">
      <c r="A1897" s="102">
        <v>1896</v>
      </c>
      <c r="B1897" s="117" t="s">
        <v>5087</v>
      </c>
      <c r="C1897" s="104" t="s">
        <v>4939</v>
      </c>
      <c r="D1897" s="104" t="s">
        <v>5119</v>
      </c>
      <c r="E1897" s="106" t="s">
        <v>4585</v>
      </c>
      <c r="F1897" s="107" t="s">
        <v>4586</v>
      </c>
      <c r="G1897" s="106"/>
      <c r="H1897" s="106"/>
      <c r="I1897" s="102">
        <v>1</v>
      </c>
      <c r="J1897" s="109">
        <v>14.85</v>
      </c>
    </row>
    <row r="1898" spans="1:10" x14ac:dyDescent="0.25">
      <c r="A1898" s="102">
        <v>1897</v>
      </c>
      <c r="B1898" s="117" t="s">
        <v>5087</v>
      </c>
      <c r="C1898" s="104" t="s">
        <v>4939</v>
      </c>
      <c r="D1898" s="104" t="s">
        <v>5119</v>
      </c>
      <c r="E1898" s="106" t="s">
        <v>4587</v>
      </c>
      <c r="F1898" s="107" t="s">
        <v>4833</v>
      </c>
      <c r="G1898" s="106"/>
      <c r="H1898" s="106"/>
      <c r="I1898" s="102">
        <v>1</v>
      </c>
      <c r="J1898" s="109">
        <v>15.92</v>
      </c>
    </row>
    <row r="1899" spans="1:10" x14ac:dyDescent="0.25">
      <c r="A1899" s="102">
        <v>1898</v>
      </c>
      <c r="B1899" s="117" t="s">
        <v>5087</v>
      </c>
      <c r="C1899" s="104" t="s">
        <v>4939</v>
      </c>
      <c r="D1899" s="104" t="s">
        <v>5119</v>
      </c>
      <c r="E1899" s="106" t="s">
        <v>4387</v>
      </c>
      <c r="F1899" s="107" t="s">
        <v>4388</v>
      </c>
      <c r="G1899" s="106"/>
      <c r="H1899" s="106"/>
      <c r="I1899" s="102">
        <v>1</v>
      </c>
      <c r="J1899" s="109">
        <v>20.849999999999998</v>
      </c>
    </row>
    <row r="1900" spans="1:10" x14ac:dyDescent="0.25">
      <c r="A1900" s="102">
        <v>1899</v>
      </c>
      <c r="B1900" s="117" t="s">
        <v>5087</v>
      </c>
      <c r="C1900" s="104" t="s">
        <v>4939</v>
      </c>
      <c r="D1900" s="104" t="s">
        <v>5121</v>
      </c>
      <c r="E1900" s="106" t="s">
        <v>995</v>
      </c>
      <c r="F1900" s="107" t="s">
        <v>996</v>
      </c>
      <c r="G1900" s="106"/>
      <c r="H1900" s="106"/>
      <c r="I1900" s="102">
        <v>2</v>
      </c>
      <c r="J1900" s="109">
        <v>20.399999999999999</v>
      </c>
    </row>
    <row r="1901" spans="1:10" x14ac:dyDescent="0.25">
      <c r="A1901" s="102">
        <v>1900</v>
      </c>
      <c r="B1901" s="117" t="s">
        <v>5087</v>
      </c>
      <c r="C1901" s="104" t="s">
        <v>4939</v>
      </c>
      <c r="D1901" s="104" t="s">
        <v>5121</v>
      </c>
      <c r="E1901" s="106" t="s">
        <v>2499</v>
      </c>
      <c r="F1901" s="107" t="s">
        <v>2500</v>
      </c>
      <c r="G1901" s="106"/>
      <c r="H1901" s="106"/>
      <c r="I1901" s="102">
        <v>1</v>
      </c>
      <c r="J1901" s="109">
        <v>27.48</v>
      </c>
    </row>
    <row r="1902" spans="1:10" x14ac:dyDescent="0.25">
      <c r="A1902" s="102">
        <v>1901</v>
      </c>
      <c r="B1902" s="117" t="s">
        <v>5087</v>
      </c>
      <c r="C1902" s="104" t="s">
        <v>4939</v>
      </c>
      <c r="D1902" s="104" t="s">
        <v>5121</v>
      </c>
      <c r="E1902" s="106" t="s">
        <v>3037</v>
      </c>
      <c r="F1902" s="107" t="s">
        <v>3038</v>
      </c>
      <c r="G1902" s="106"/>
      <c r="H1902" s="106"/>
      <c r="I1902" s="102">
        <v>2</v>
      </c>
      <c r="J1902" s="109">
        <v>67.92</v>
      </c>
    </row>
    <row r="1903" spans="1:10" x14ac:dyDescent="0.25">
      <c r="A1903" s="102">
        <v>1902</v>
      </c>
      <c r="B1903" s="117" t="s">
        <v>5087</v>
      </c>
      <c r="C1903" s="104" t="s">
        <v>4939</v>
      </c>
      <c r="D1903" s="104" t="s">
        <v>5121</v>
      </c>
      <c r="E1903" s="106" t="s">
        <v>295</v>
      </c>
      <c r="F1903" s="107" t="s">
        <v>296</v>
      </c>
      <c r="G1903" s="106"/>
      <c r="H1903" s="106"/>
      <c r="I1903" s="102">
        <v>3</v>
      </c>
      <c r="J1903" s="109">
        <v>5.67</v>
      </c>
    </row>
    <row r="1904" spans="1:10" x14ac:dyDescent="0.25">
      <c r="A1904" s="102">
        <v>1903</v>
      </c>
      <c r="B1904" s="117" t="s">
        <v>5087</v>
      </c>
      <c r="C1904" s="104" t="s">
        <v>4939</v>
      </c>
      <c r="D1904" s="104" t="s">
        <v>5121</v>
      </c>
      <c r="E1904" s="106" t="s">
        <v>4233</v>
      </c>
      <c r="F1904" s="107" t="s">
        <v>4830</v>
      </c>
      <c r="G1904" s="106"/>
      <c r="H1904" s="106"/>
      <c r="I1904" s="102">
        <v>1</v>
      </c>
      <c r="J1904" s="109">
        <v>13.35</v>
      </c>
    </row>
    <row r="1905" spans="1:10" x14ac:dyDescent="0.25">
      <c r="A1905" s="102">
        <v>1904</v>
      </c>
      <c r="B1905" s="117" t="s">
        <v>5087</v>
      </c>
      <c r="C1905" s="104" t="s">
        <v>4939</v>
      </c>
      <c r="D1905" s="104" t="s">
        <v>5121</v>
      </c>
      <c r="E1905" s="106" t="s">
        <v>4303</v>
      </c>
      <c r="F1905" s="107" t="s">
        <v>4304</v>
      </c>
      <c r="G1905" s="106"/>
      <c r="H1905" s="106"/>
      <c r="I1905" s="102">
        <v>1</v>
      </c>
      <c r="J1905" s="109">
        <v>13.35</v>
      </c>
    </row>
    <row r="1906" spans="1:10" x14ac:dyDescent="0.25">
      <c r="A1906" s="102">
        <v>1905</v>
      </c>
      <c r="B1906" s="117" t="s">
        <v>5087</v>
      </c>
      <c r="C1906" s="104" t="s">
        <v>4939</v>
      </c>
      <c r="D1906" s="104" t="s">
        <v>5123</v>
      </c>
      <c r="E1906" s="106" t="s">
        <v>473</v>
      </c>
      <c r="F1906" s="107" t="s">
        <v>474</v>
      </c>
      <c r="G1906" s="106"/>
      <c r="H1906" s="106"/>
      <c r="I1906" s="102">
        <v>1</v>
      </c>
      <c r="J1906" s="109">
        <v>13.799999999999999</v>
      </c>
    </row>
    <row r="1907" spans="1:10" x14ac:dyDescent="0.25">
      <c r="A1907" s="102">
        <v>1906</v>
      </c>
      <c r="B1907" s="117" t="s">
        <v>5087</v>
      </c>
      <c r="C1907" s="104" t="s">
        <v>4939</v>
      </c>
      <c r="D1907" s="104" t="s">
        <v>5123</v>
      </c>
      <c r="E1907" s="106" t="s">
        <v>999</v>
      </c>
      <c r="F1907" s="107" t="s">
        <v>1000</v>
      </c>
      <c r="G1907" s="106"/>
      <c r="H1907" s="106"/>
      <c r="I1907" s="102">
        <v>2</v>
      </c>
      <c r="J1907" s="109">
        <v>22.58</v>
      </c>
    </row>
    <row r="1908" spans="1:10" x14ac:dyDescent="0.25">
      <c r="A1908" s="102">
        <v>1907</v>
      </c>
      <c r="B1908" s="117" t="s">
        <v>5087</v>
      </c>
      <c r="C1908" s="104" t="s">
        <v>4939</v>
      </c>
      <c r="D1908" s="104" t="s">
        <v>5123</v>
      </c>
      <c r="E1908" s="106" t="s">
        <v>999</v>
      </c>
      <c r="F1908" s="107" t="s">
        <v>1000</v>
      </c>
      <c r="G1908" s="106"/>
      <c r="H1908" s="106"/>
      <c r="I1908" s="102">
        <v>2</v>
      </c>
      <c r="J1908" s="109">
        <v>0.02</v>
      </c>
    </row>
    <row r="1909" spans="1:10" x14ac:dyDescent="0.25">
      <c r="A1909" s="102">
        <v>1908</v>
      </c>
      <c r="B1909" s="117" t="s">
        <v>5087</v>
      </c>
      <c r="C1909" s="104" t="s">
        <v>4939</v>
      </c>
      <c r="D1909" s="104" t="s">
        <v>5123</v>
      </c>
      <c r="E1909" s="106" t="s">
        <v>1003</v>
      </c>
      <c r="F1909" s="107" t="s">
        <v>1004</v>
      </c>
      <c r="G1909" s="106"/>
      <c r="H1909" s="106"/>
      <c r="I1909" s="102">
        <v>18</v>
      </c>
      <c r="J1909" s="109">
        <v>203.21999999999997</v>
      </c>
    </row>
    <row r="1910" spans="1:10" x14ac:dyDescent="0.25">
      <c r="A1910" s="102">
        <v>1909</v>
      </c>
      <c r="B1910" s="117" t="s">
        <v>5087</v>
      </c>
      <c r="C1910" s="104" t="s">
        <v>4939</v>
      </c>
      <c r="D1910" s="104" t="s">
        <v>5123</v>
      </c>
      <c r="E1910" s="106" t="s">
        <v>1216</v>
      </c>
      <c r="F1910" s="107" t="s">
        <v>1217</v>
      </c>
      <c r="G1910" s="106"/>
      <c r="H1910" s="106"/>
      <c r="I1910" s="102">
        <v>1</v>
      </c>
      <c r="J1910" s="109">
        <v>7.9</v>
      </c>
    </row>
    <row r="1911" spans="1:10" x14ac:dyDescent="0.25">
      <c r="A1911" s="102">
        <v>1910</v>
      </c>
      <c r="B1911" s="117" t="s">
        <v>5087</v>
      </c>
      <c r="C1911" s="104" t="s">
        <v>4939</v>
      </c>
      <c r="D1911" s="104" t="s">
        <v>5123</v>
      </c>
      <c r="E1911" s="106" t="s">
        <v>1242</v>
      </c>
      <c r="F1911" s="107" t="s">
        <v>1243</v>
      </c>
      <c r="G1911" s="106"/>
      <c r="H1911" s="106"/>
      <c r="I1911" s="102">
        <v>1</v>
      </c>
      <c r="J1911" s="109">
        <v>16.350000000000001</v>
      </c>
    </row>
    <row r="1912" spans="1:10" x14ac:dyDescent="0.25">
      <c r="A1912" s="102">
        <v>1911</v>
      </c>
      <c r="B1912" s="117" t="s">
        <v>5087</v>
      </c>
      <c r="C1912" s="104" t="s">
        <v>4939</v>
      </c>
      <c r="D1912" s="104" t="s">
        <v>5123</v>
      </c>
      <c r="E1912" s="106" t="s">
        <v>1272</v>
      </c>
      <c r="F1912" s="107" t="s">
        <v>1273</v>
      </c>
      <c r="G1912" s="106"/>
      <c r="H1912" s="106"/>
      <c r="I1912" s="102">
        <v>1</v>
      </c>
      <c r="J1912" s="109">
        <v>12.75</v>
      </c>
    </row>
    <row r="1913" spans="1:10" x14ac:dyDescent="0.25">
      <c r="A1913" s="102">
        <v>1912</v>
      </c>
      <c r="B1913" s="117" t="s">
        <v>5087</v>
      </c>
      <c r="C1913" s="104" t="s">
        <v>4939</v>
      </c>
      <c r="D1913" s="104" t="s">
        <v>5123</v>
      </c>
      <c r="E1913" s="106" t="s">
        <v>2739</v>
      </c>
      <c r="F1913" s="107" t="s">
        <v>2740</v>
      </c>
      <c r="G1913" s="106"/>
      <c r="H1913" s="106"/>
      <c r="I1913" s="102">
        <v>1</v>
      </c>
      <c r="J1913" s="109">
        <v>15.48</v>
      </c>
    </row>
    <row r="1914" spans="1:10" x14ac:dyDescent="0.25">
      <c r="A1914" s="102">
        <v>1913</v>
      </c>
      <c r="B1914" s="117" t="s">
        <v>5087</v>
      </c>
      <c r="C1914" s="104" t="s">
        <v>4939</v>
      </c>
      <c r="D1914" s="104" t="s">
        <v>5123</v>
      </c>
      <c r="E1914" s="106" t="s">
        <v>3037</v>
      </c>
      <c r="F1914" s="107" t="s">
        <v>3038</v>
      </c>
      <c r="G1914" s="106"/>
      <c r="H1914" s="106"/>
      <c r="I1914" s="102">
        <v>1</v>
      </c>
      <c r="J1914" s="109">
        <v>33.96</v>
      </c>
    </row>
    <row r="1915" spans="1:10" x14ac:dyDescent="0.25">
      <c r="A1915" s="102">
        <v>1914</v>
      </c>
      <c r="B1915" s="117" t="s">
        <v>5087</v>
      </c>
      <c r="C1915" s="104" t="s">
        <v>4939</v>
      </c>
      <c r="D1915" s="104" t="s">
        <v>5123</v>
      </c>
      <c r="E1915" s="106" t="s">
        <v>67</v>
      </c>
      <c r="F1915" s="107" t="s">
        <v>68</v>
      </c>
      <c r="G1915" s="106"/>
      <c r="H1915" s="106"/>
      <c r="I1915" s="102">
        <v>1</v>
      </c>
      <c r="J1915" s="109">
        <v>15.48</v>
      </c>
    </row>
    <row r="1916" spans="1:10" x14ac:dyDescent="0.25">
      <c r="A1916" s="102">
        <v>1915</v>
      </c>
      <c r="B1916" s="117" t="s">
        <v>5087</v>
      </c>
      <c r="C1916" s="104" t="s">
        <v>4939</v>
      </c>
      <c r="D1916" s="104" t="s">
        <v>5123</v>
      </c>
      <c r="E1916" s="106" t="s">
        <v>83</v>
      </c>
      <c r="F1916" s="107" t="s">
        <v>84</v>
      </c>
      <c r="G1916" s="106"/>
      <c r="H1916" s="106"/>
      <c r="I1916" s="102" t="s">
        <v>4943</v>
      </c>
      <c r="J1916" s="109">
        <v>38.94</v>
      </c>
    </row>
    <row r="1917" spans="1:10" x14ac:dyDescent="0.25">
      <c r="A1917" s="102">
        <v>1916</v>
      </c>
      <c r="B1917" s="117" t="s">
        <v>5087</v>
      </c>
      <c r="C1917" s="104" t="s">
        <v>4939</v>
      </c>
      <c r="D1917" s="104" t="s">
        <v>5123</v>
      </c>
      <c r="E1917" s="106" t="s">
        <v>3887</v>
      </c>
      <c r="F1917" s="107" t="s">
        <v>3888</v>
      </c>
      <c r="G1917" s="106"/>
      <c r="H1917" s="106"/>
      <c r="I1917" s="102">
        <v>1</v>
      </c>
      <c r="J1917" s="109">
        <v>15.9</v>
      </c>
    </row>
    <row r="1918" spans="1:10" x14ac:dyDescent="0.25">
      <c r="A1918" s="102">
        <v>1917</v>
      </c>
      <c r="B1918" s="117" t="s">
        <v>5087</v>
      </c>
      <c r="C1918" s="104" t="s">
        <v>4939</v>
      </c>
      <c r="D1918" s="104" t="s">
        <v>5123</v>
      </c>
      <c r="E1918" s="106" t="s">
        <v>3883</v>
      </c>
      <c r="F1918" s="107" t="s">
        <v>3884</v>
      </c>
      <c r="G1918" s="106"/>
      <c r="H1918" s="106"/>
      <c r="I1918" s="102">
        <v>1</v>
      </c>
      <c r="J1918" s="109">
        <v>17.940000000000001</v>
      </c>
    </row>
    <row r="1919" spans="1:10" x14ac:dyDescent="0.25">
      <c r="A1919" s="102">
        <v>1918</v>
      </c>
      <c r="B1919" s="117" t="s">
        <v>5087</v>
      </c>
      <c r="C1919" s="104" t="s">
        <v>4939</v>
      </c>
      <c r="D1919" s="104" t="s">
        <v>5123</v>
      </c>
      <c r="E1919" s="106" t="s">
        <v>3895</v>
      </c>
      <c r="F1919" s="107" t="s">
        <v>3896</v>
      </c>
      <c r="G1919" s="106"/>
      <c r="H1919" s="106"/>
      <c r="I1919" s="102">
        <v>1</v>
      </c>
      <c r="J1919" s="109">
        <v>17.940000000000001</v>
      </c>
    </row>
    <row r="1920" spans="1:10" x14ac:dyDescent="0.25">
      <c r="A1920" s="102">
        <v>1919</v>
      </c>
      <c r="B1920" s="117" t="s">
        <v>5087</v>
      </c>
      <c r="C1920" s="104" t="s">
        <v>4939</v>
      </c>
      <c r="D1920" s="104" t="s">
        <v>5123</v>
      </c>
      <c r="E1920" s="106" t="s">
        <v>3699</v>
      </c>
      <c r="F1920" s="107" t="s">
        <v>3700</v>
      </c>
      <c r="G1920" s="106"/>
      <c r="H1920" s="106"/>
      <c r="I1920" s="102">
        <v>1</v>
      </c>
      <c r="J1920" s="109">
        <v>25.14</v>
      </c>
    </row>
    <row r="1921" spans="1:10" x14ac:dyDescent="0.25">
      <c r="A1921" s="102">
        <v>1920</v>
      </c>
      <c r="B1921" s="117" t="s">
        <v>5087</v>
      </c>
      <c r="C1921" s="104" t="s">
        <v>4939</v>
      </c>
      <c r="D1921" s="104" t="s">
        <v>5123</v>
      </c>
      <c r="E1921" s="106" t="s">
        <v>3753</v>
      </c>
      <c r="F1921" s="107" t="s">
        <v>3754</v>
      </c>
      <c r="G1921" s="106"/>
      <c r="H1921" s="106"/>
      <c r="I1921" s="102">
        <v>1</v>
      </c>
      <c r="J1921" s="109">
        <v>10.9</v>
      </c>
    </row>
    <row r="1922" spans="1:10" x14ac:dyDescent="0.25">
      <c r="A1922" s="102">
        <v>1921</v>
      </c>
      <c r="B1922" s="117" t="s">
        <v>5087</v>
      </c>
      <c r="C1922" s="104" t="s">
        <v>4939</v>
      </c>
      <c r="D1922" s="104" t="s">
        <v>5123</v>
      </c>
      <c r="E1922" s="106" t="s">
        <v>3809</v>
      </c>
      <c r="F1922" s="107" t="s">
        <v>3810</v>
      </c>
      <c r="G1922" s="106"/>
      <c r="H1922" s="106"/>
      <c r="I1922" s="102">
        <v>1</v>
      </c>
      <c r="J1922" s="109">
        <v>19.14</v>
      </c>
    </row>
    <row r="1923" spans="1:10" x14ac:dyDescent="0.25">
      <c r="A1923" s="102">
        <v>1922</v>
      </c>
      <c r="B1923" s="117" t="s">
        <v>5087</v>
      </c>
      <c r="C1923" s="104" t="s">
        <v>4939</v>
      </c>
      <c r="D1923" s="104" t="s">
        <v>5123</v>
      </c>
      <c r="E1923" s="106" t="s">
        <v>4449</v>
      </c>
      <c r="F1923" s="107" t="s">
        <v>4450</v>
      </c>
      <c r="G1923" s="106"/>
      <c r="H1923" s="106"/>
      <c r="I1923" s="102">
        <v>1</v>
      </c>
      <c r="J1923" s="109">
        <v>52.35</v>
      </c>
    </row>
    <row r="1924" spans="1:10" x14ac:dyDescent="0.25">
      <c r="A1924" s="102">
        <v>1923</v>
      </c>
      <c r="B1924" s="117" t="s">
        <v>5087</v>
      </c>
      <c r="C1924" s="104" t="s">
        <v>4939</v>
      </c>
      <c r="D1924" s="104" t="s">
        <v>5125</v>
      </c>
      <c r="E1924" s="106" t="s">
        <v>473</v>
      </c>
      <c r="F1924" s="107" t="s">
        <v>474</v>
      </c>
      <c r="G1924" s="106"/>
      <c r="H1924" s="106"/>
      <c r="I1924" s="102">
        <v>1</v>
      </c>
      <c r="J1924" s="109">
        <v>13.799999999999999</v>
      </c>
    </row>
    <row r="1925" spans="1:10" x14ac:dyDescent="0.25">
      <c r="A1925" s="102">
        <v>1924</v>
      </c>
      <c r="B1925" s="117" t="s">
        <v>5087</v>
      </c>
      <c r="C1925" s="104" t="s">
        <v>4939</v>
      </c>
      <c r="D1925" s="104" t="s">
        <v>5125</v>
      </c>
      <c r="E1925" s="106" t="s">
        <v>569</v>
      </c>
      <c r="F1925" s="107" t="s">
        <v>570</v>
      </c>
      <c r="G1925" s="106"/>
      <c r="H1925" s="106"/>
      <c r="I1925" s="102">
        <v>2</v>
      </c>
      <c r="J1925" s="109">
        <v>11.879999999999999</v>
      </c>
    </row>
    <row r="1926" spans="1:10" x14ac:dyDescent="0.25">
      <c r="A1926" s="102">
        <v>1925</v>
      </c>
      <c r="B1926" s="117" t="s">
        <v>5087</v>
      </c>
      <c r="C1926" s="104" t="s">
        <v>4939</v>
      </c>
      <c r="D1926" s="104" t="s">
        <v>5125</v>
      </c>
      <c r="E1926" s="106" t="s">
        <v>1216</v>
      </c>
      <c r="F1926" s="107" t="s">
        <v>1217</v>
      </c>
      <c r="G1926" s="106"/>
      <c r="H1926" s="106"/>
      <c r="I1926" s="102">
        <v>1</v>
      </c>
      <c r="J1926" s="109">
        <v>7.9</v>
      </c>
    </row>
    <row r="1927" spans="1:10" x14ac:dyDescent="0.25">
      <c r="A1927" s="102">
        <v>1926</v>
      </c>
      <c r="B1927" s="117" t="s">
        <v>5087</v>
      </c>
      <c r="C1927" s="104" t="s">
        <v>4939</v>
      </c>
      <c r="D1927" s="104" t="s">
        <v>5125</v>
      </c>
      <c r="E1927" s="106" t="s">
        <v>1190</v>
      </c>
      <c r="F1927" s="107" t="s">
        <v>1191</v>
      </c>
      <c r="G1927" s="106"/>
      <c r="H1927" s="106"/>
      <c r="I1927" s="102">
        <v>1</v>
      </c>
      <c r="J1927" s="109">
        <v>7.4</v>
      </c>
    </row>
    <row r="1928" spans="1:10" x14ac:dyDescent="0.25">
      <c r="A1928" s="102">
        <v>1927</v>
      </c>
      <c r="B1928" s="117" t="s">
        <v>5087</v>
      </c>
      <c r="C1928" s="104" t="s">
        <v>4939</v>
      </c>
      <c r="D1928" s="104" t="s">
        <v>5125</v>
      </c>
      <c r="E1928" s="106" t="s">
        <v>1272</v>
      </c>
      <c r="F1928" s="107" t="s">
        <v>1273</v>
      </c>
      <c r="G1928" s="106"/>
      <c r="H1928" s="106"/>
      <c r="I1928" s="102">
        <v>1</v>
      </c>
      <c r="J1928" s="109">
        <v>12.75</v>
      </c>
    </row>
    <row r="1929" spans="1:10" x14ac:dyDescent="0.25">
      <c r="A1929" s="102">
        <v>1928</v>
      </c>
      <c r="B1929" s="117" t="s">
        <v>5087</v>
      </c>
      <c r="C1929" s="104" t="s">
        <v>4939</v>
      </c>
      <c r="D1929" s="104" t="s">
        <v>5125</v>
      </c>
      <c r="E1929" s="106" t="s">
        <v>1300</v>
      </c>
      <c r="F1929" s="107" t="s">
        <v>1301</v>
      </c>
      <c r="G1929" s="106"/>
      <c r="H1929" s="106"/>
      <c r="I1929" s="102" t="s">
        <v>4957</v>
      </c>
      <c r="J1929" s="109">
        <v>7.9</v>
      </c>
    </row>
    <row r="1930" spans="1:10" x14ac:dyDescent="0.25">
      <c r="A1930" s="102">
        <v>1929</v>
      </c>
      <c r="B1930" s="117" t="s">
        <v>5087</v>
      </c>
      <c r="C1930" s="104" t="s">
        <v>4939</v>
      </c>
      <c r="D1930" s="104" t="s">
        <v>5125</v>
      </c>
      <c r="E1930" s="106" t="s">
        <v>2217</v>
      </c>
      <c r="F1930" s="107" t="s">
        <v>2218</v>
      </c>
      <c r="G1930" s="106"/>
      <c r="H1930" s="106"/>
      <c r="I1930" s="102">
        <v>1</v>
      </c>
      <c r="J1930" s="109">
        <v>8.2799999999999994</v>
      </c>
    </row>
    <row r="1931" spans="1:10" x14ac:dyDescent="0.25">
      <c r="A1931" s="102">
        <v>1930</v>
      </c>
      <c r="B1931" s="117" t="s">
        <v>5087</v>
      </c>
      <c r="C1931" s="104" t="s">
        <v>4939</v>
      </c>
      <c r="D1931" s="104" t="s">
        <v>5125</v>
      </c>
      <c r="E1931" s="106" t="s">
        <v>2397</v>
      </c>
      <c r="F1931" s="107" t="s">
        <v>2398</v>
      </c>
      <c r="G1931" s="106"/>
      <c r="H1931" s="106"/>
      <c r="I1931" s="102">
        <v>1</v>
      </c>
      <c r="J1931" s="109">
        <v>21.48</v>
      </c>
    </row>
    <row r="1932" spans="1:10" x14ac:dyDescent="0.25">
      <c r="A1932" s="102">
        <v>1931</v>
      </c>
      <c r="B1932" s="117" t="s">
        <v>5087</v>
      </c>
      <c r="C1932" s="104" t="s">
        <v>4939</v>
      </c>
      <c r="D1932" s="104" t="s">
        <v>5125</v>
      </c>
      <c r="E1932" s="106" t="s">
        <v>275</v>
      </c>
      <c r="F1932" s="107" t="s">
        <v>276</v>
      </c>
      <c r="G1932" s="106"/>
      <c r="H1932" s="106"/>
      <c r="I1932" s="102">
        <v>1</v>
      </c>
      <c r="J1932" s="109">
        <v>23.04</v>
      </c>
    </row>
    <row r="1933" spans="1:10" x14ac:dyDescent="0.25">
      <c r="A1933" s="102">
        <v>1932</v>
      </c>
      <c r="B1933" s="117" t="s">
        <v>5087</v>
      </c>
      <c r="C1933" s="104" t="s">
        <v>4939</v>
      </c>
      <c r="D1933" s="104" t="s">
        <v>5125</v>
      </c>
      <c r="E1933" s="106" t="s">
        <v>2669</v>
      </c>
      <c r="F1933" s="107" t="s">
        <v>2670</v>
      </c>
      <c r="G1933" s="106"/>
      <c r="H1933" s="106"/>
      <c r="I1933" s="102">
        <v>1</v>
      </c>
      <c r="J1933" s="109">
        <v>9.9</v>
      </c>
    </row>
    <row r="1934" spans="1:10" x14ac:dyDescent="0.25">
      <c r="A1934" s="102">
        <v>1933</v>
      </c>
      <c r="B1934" s="117" t="s">
        <v>5087</v>
      </c>
      <c r="C1934" s="104" t="s">
        <v>4939</v>
      </c>
      <c r="D1934" s="104" t="s">
        <v>5125</v>
      </c>
      <c r="E1934" s="106" t="s">
        <v>2631</v>
      </c>
      <c r="F1934" s="107" t="s">
        <v>2632</v>
      </c>
      <c r="G1934" s="106"/>
      <c r="H1934" s="106"/>
      <c r="I1934" s="102">
        <v>1</v>
      </c>
      <c r="J1934" s="109">
        <v>10.14</v>
      </c>
    </row>
    <row r="1935" spans="1:10" x14ac:dyDescent="0.25">
      <c r="A1935" s="102">
        <v>1934</v>
      </c>
      <c r="B1935" s="117" t="s">
        <v>5087</v>
      </c>
      <c r="C1935" s="104" t="s">
        <v>4939</v>
      </c>
      <c r="D1935" s="104" t="s">
        <v>5125</v>
      </c>
      <c r="E1935" s="106" t="s">
        <v>2629</v>
      </c>
      <c r="F1935" s="107" t="s">
        <v>2630</v>
      </c>
      <c r="G1935" s="106"/>
      <c r="H1935" s="106"/>
      <c r="I1935" s="102">
        <v>1</v>
      </c>
      <c r="J1935" s="109">
        <v>11</v>
      </c>
    </row>
    <row r="1936" spans="1:10" x14ac:dyDescent="0.25">
      <c r="A1936" s="102">
        <v>1935</v>
      </c>
      <c r="B1936" s="117" t="s">
        <v>5087</v>
      </c>
      <c r="C1936" s="104" t="s">
        <v>4939</v>
      </c>
      <c r="D1936" s="104" t="s">
        <v>5125</v>
      </c>
      <c r="E1936" s="106" t="s">
        <v>153</v>
      </c>
      <c r="F1936" s="107" t="s">
        <v>154</v>
      </c>
      <c r="G1936" s="106"/>
      <c r="H1936" s="106"/>
      <c r="I1936" s="102">
        <v>2</v>
      </c>
      <c r="J1936" s="109">
        <v>37.979999999999997</v>
      </c>
    </row>
    <row r="1937" spans="1:10" x14ac:dyDescent="0.25">
      <c r="A1937" s="102">
        <v>1936</v>
      </c>
      <c r="B1937" s="117" t="s">
        <v>5087</v>
      </c>
      <c r="C1937" s="104" t="s">
        <v>4939</v>
      </c>
      <c r="D1937" s="104" t="s">
        <v>5125</v>
      </c>
      <c r="E1937" s="106" t="s">
        <v>83</v>
      </c>
      <c r="F1937" s="107" t="s">
        <v>84</v>
      </c>
      <c r="G1937" s="106"/>
      <c r="H1937" s="106"/>
      <c r="I1937" s="102" t="s">
        <v>4943</v>
      </c>
      <c r="J1937" s="109">
        <v>38.94</v>
      </c>
    </row>
    <row r="1938" spans="1:10" x14ac:dyDescent="0.25">
      <c r="A1938" s="102">
        <v>1937</v>
      </c>
      <c r="B1938" s="117" t="s">
        <v>5087</v>
      </c>
      <c r="C1938" s="104" t="s">
        <v>4939</v>
      </c>
      <c r="D1938" s="104" t="s">
        <v>5125</v>
      </c>
      <c r="E1938" s="106" t="s">
        <v>3753</v>
      </c>
      <c r="F1938" s="107" t="s">
        <v>3754</v>
      </c>
      <c r="G1938" s="106"/>
      <c r="H1938" s="106"/>
      <c r="I1938" s="102">
        <v>1</v>
      </c>
      <c r="J1938" s="109">
        <v>10.9</v>
      </c>
    </row>
    <row r="1939" spans="1:10" x14ac:dyDescent="0.25">
      <c r="A1939" s="102">
        <v>1938</v>
      </c>
      <c r="B1939" s="117" t="s">
        <v>5087</v>
      </c>
      <c r="C1939" s="104" t="s">
        <v>4939</v>
      </c>
      <c r="D1939" s="104" t="s">
        <v>5125</v>
      </c>
      <c r="E1939" s="106" t="s">
        <v>3755</v>
      </c>
      <c r="F1939" s="107" t="s">
        <v>3756</v>
      </c>
      <c r="G1939" s="106"/>
      <c r="H1939" s="106"/>
      <c r="I1939" s="102">
        <v>1</v>
      </c>
      <c r="J1939" s="109">
        <v>12.54</v>
      </c>
    </row>
    <row r="1940" spans="1:10" x14ac:dyDescent="0.25">
      <c r="A1940" s="102">
        <v>1939</v>
      </c>
      <c r="B1940" s="117" t="s">
        <v>5087</v>
      </c>
      <c r="C1940" s="104" t="s">
        <v>4939</v>
      </c>
      <c r="D1940" s="104" t="s">
        <v>5127</v>
      </c>
      <c r="E1940" s="106" t="s">
        <v>999</v>
      </c>
      <c r="F1940" s="107" t="s">
        <v>1000</v>
      </c>
      <c r="G1940" s="106"/>
      <c r="H1940" s="106"/>
      <c r="I1940" s="102">
        <v>5</v>
      </c>
      <c r="J1940" s="109">
        <v>56.449999999999996</v>
      </c>
    </row>
    <row r="1941" spans="1:10" x14ac:dyDescent="0.25">
      <c r="A1941" s="102">
        <v>1940</v>
      </c>
      <c r="B1941" s="117" t="s">
        <v>5087</v>
      </c>
      <c r="C1941" s="104" t="s">
        <v>4939</v>
      </c>
      <c r="D1941" s="104" t="s">
        <v>5127</v>
      </c>
      <c r="E1941" s="106" t="s">
        <v>999</v>
      </c>
      <c r="F1941" s="107" t="s">
        <v>1000</v>
      </c>
      <c r="G1941" s="106"/>
      <c r="H1941" s="106"/>
      <c r="I1941" s="102">
        <v>1</v>
      </c>
      <c r="J1941" s="109">
        <v>0.01</v>
      </c>
    </row>
    <row r="1942" spans="1:10" x14ac:dyDescent="0.25">
      <c r="A1942" s="102">
        <v>1941</v>
      </c>
      <c r="B1942" s="117" t="s">
        <v>5087</v>
      </c>
      <c r="C1942" s="104" t="s">
        <v>4939</v>
      </c>
      <c r="D1942" s="104" t="s">
        <v>5127</v>
      </c>
      <c r="E1942" s="106" t="s">
        <v>1003</v>
      </c>
      <c r="F1942" s="107" t="s">
        <v>1004</v>
      </c>
      <c r="G1942" s="106"/>
      <c r="H1942" s="106"/>
      <c r="I1942" s="102">
        <v>5</v>
      </c>
      <c r="J1942" s="109">
        <v>56.449999999999996</v>
      </c>
    </row>
    <row r="1943" spans="1:10" x14ac:dyDescent="0.25">
      <c r="A1943" s="102">
        <v>1942</v>
      </c>
      <c r="B1943" s="117" t="s">
        <v>5087</v>
      </c>
      <c r="C1943" s="104" t="s">
        <v>4939</v>
      </c>
      <c r="D1943" s="104" t="s">
        <v>5127</v>
      </c>
      <c r="E1943" s="106" t="s">
        <v>3887</v>
      </c>
      <c r="F1943" s="107" t="s">
        <v>3888</v>
      </c>
      <c r="G1943" s="106"/>
      <c r="H1943" s="106"/>
      <c r="I1943" s="102">
        <v>1</v>
      </c>
      <c r="J1943" s="109">
        <v>15.9</v>
      </c>
    </row>
    <row r="1944" spans="1:10" x14ac:dyDescent="0.25">
      <c r="A1944" s="102">
        <v>1943</v>
      </c>
      <c r="B1944" s="117" t="s">
        <v>5087</v>
      </c>
      <c r="C1944" s="104" t="s">
        <v>4939</v>
      </c>
      <c r="D1944" s="104" t="s">
        <v>5127</v>
      </c>
      <c r="E1944" s="106" t="s">
        <v>3929</v>
      </c>
      <c r="F1944" s="107" t="s">
        <v>3930</v>
      </c>
      <c r="G1944" s="106"/>
      <c r="H1944" s="106"/>
      <c r="I1944" s="102">
        <v>1</v>
      </c>
      <c r="J1944" s="109">
        <v>12.9</v>
      </c>
    </row>
    <row r="1945" spans="1:10" x14ac:dyDescent="0.25">
      <c r="A1945" s="102">
        <v>1944</v>
      </c>
      <c r="B1945" s="117" t="s">
        <v>5087</v>
      </c>
      <c r="C1945" s="104" t="s">
        <v>4939</v>
      </c>
      <c r="D1945" s="104" t="s">
        <v>5127</v>
      </c>
      <c r="E1945" s="106" t="s">
        <v>3555</v>
      </c>
      <c r="F1945" s="107" t="s">
        <v>3556</v>
      </c>
      <c r="G1945" s="106"/>
      <c r="H1945" s="106"/>
      <c r="I1945" s="102">
        <v>1</v>
      </c>
      <c r="J1945" s="109">
        <v>12.9</v>
      </c>
    </row>
    <row r="1946" spans="1:10" x14ac:dyDescent="0.25">
      <c r="A1946" s="102">
        <v>1945</v>
      </c>
      <c r="B1946" s="117" t="s">
        <v>5087</v>
      </c>
      <c r="C1946" s="104" t="s">
        <v>4939</v>
      </c>
      <c r="D1946" s="104" t="s">
        <v>5127</v>
      </c>
      <c r="E1946" s="106" t="s">
        <v>3697</v>
      </c>
      <c r="F1946" s="107" t="s">
        <v>3698</v>
      </c>
      <c r="G1946" s="106"/>
      <c r="H1946" s="106"/>
      <c r="I1946" s="102">
        <v>1</v>
      </c>
      <c r="J1946" s="109">
        <v>21.9</v>
      </c>
    </row>
    <row r="1947" spans="1:10" x14ac:dyDescent="0.25">
      <c r="A1947" s="102">
        <v>1946</v>
      </c>
      <c r="B1947" s="117" t="s">
        <v>5087</v>
      </c>
      <c r="C1947" s="104" t="s">
        <v>4939</v>
      </c>
      <c r="D1947" s="104" t="s">
        <v>5127</v>
      </c>
      <c r="E1947" s="106" t="s">
        <v>3755</v>
      </c>
      <c r="F1947" s="107" t="s">
        <v>3756</v>
      </c>
      <c r="G1947" s="106"/>
      <c r="H1947" s="106"/>
      <c r="I1947" s="102">
        <v>1</v>
      </c>
      <c r="J1947" s="109">
        <v>12.54</v>
      </c>
    </row>
    <row r="1948" spans="1:10" x14ac:dyDescent="0.25">
      <c r="A1948" s="102">
        <v>1947</v>
      </c>
      <c r="B1948" s="117" t="s">
        <v>5087</v>
      </c>
      <c r="C1948" s="104" t="s">
        <v>4939</v>
      </c>
      <c r="D1948" s="104" t="s">
        <v>5127</v>
      </c>
      <c r="E1948" s="106" t="s">
        <v>4583</v>
      </c>
      <c r="F1948" s="107" t="s">
        <v>4584</v>
      </c>
      <c r="G1948" s="106"/>
      <c r="H1948" s="106"/>
      <c r="I1948" s="102">
        <v>1</v>
      </c>
      <c r="J1948" s="109">
        <v>17.899999999999999</v>
      </c>
    </row>
    <row r="1949" spans="1:10" x14ac:dyDescent="0.25">
      <c r="A1949" s="102">
        <v>1948</v>
      </c>
      <c r="B1949" s="117" t="s">
        <v>5087</v>
      </c>
      <c r="C1949" s="104" t="s">
        <v>4939</v>
      </c>
      <c r="D1949" s="104" t="s">
        <v>5127</v>
      </c>
      <c r="E1949" s="106" t="s">
        <v>4225</v>
      </c>
      <c r="F1949" s="107" t="s">
        <v>4226</v>
      </c>
      <c r="G1949" s="106"/>
      <c r="H1949" s="106"/>
      <c r="I1949" s="102">
        <v>1</v>
      </c>
      <c r="J1949" s="109">
        <v>13.35</v>
      </c>
    </row>
    <row r="1950" spans="1:10" x14ac:dyDescent="0.25">
      <c r="A1950" s="102">
        <v>1949</v>
      </c>
      <c r="B1950" s="117" t="s">
        <v>5087</v>
      </c>
      <c r="C1950" s="104" t="s">
        <v>4939</v>
      </c>
      <c r="D1950" s="104" t="s">
        <v>5129</v>
      </c>
      <c r="E1950" s="106" t="s">
        <v>241</v>
      </c>
      <c r="F1950" s="107" t="s">
        <v>242</v>
      </c>
      <c r="G1950" s="106"/>
      <c r="H1950" s="106"/>
      <c r="I1950" s="102">
        <v>1</v>
      </c>
      <c r="J1950" s="109">
        <v>5.8999999999999995</v>
      </c>
    </row>
    <row r="1951" spans="1:10" x14ac:dyDescent="0.25">
      <c r="A1951" s="102">
        <v>1950</v>
      </c>
      <c r="B1951" s="117" t="s">
        <v>5087</v>
      </c>
      <c r="C1951" s="104" t="s">
        <v>4939</v>
      </c>
      <c r="D1951" s="104" t="s">
        <v>5129</v>
      </c>
      <c r="E1951" s="106" t="s">
        <v>2739</v>
      </c>
      <c r="F1951" s="107" t="s">
        <v>2740</v>
      </c>
      <c r="G1951" s="106"/>
      <c r="H1951" s="106"/>
      <c r="I1951" s="102">
        <v>4</v>
      </c>
      <c r="J1951" s="109">
        <v>61.92</v>
      </c>
    </row>
    <row r="1952" spans="1:10" x14ac:dyDescent="0.25">
      <c r="A1952" s="102">
        <v>1951</v>
      </c>
      <c r="B1952" s="117" t="s">
        <v>5087</v>
      </c>
      <c r="C1952" s="104" t="s">
        <v>4939</v>
      </c>
      <c r="D1952" s="104" t="s">
        <v>5129</v>
      </c>
      <c r="E1952" s="106" t="s">
        <v>2781</v>
      </c>
      <c r="F1952" s="107" t="s">
        <v>2782</v>
      </c>
      <c r="G1952" s="106"/>
      <c r="H1952" s="106"/>
      <c r="I1952" s="102">
        <v>1</v>
      </c>
      <c r="J1952" s="109">
        <v>14.34</v>
      </c>
    </row>
    <row r="1953" spans="1:10" x14ac:dyDescent="0.25">
      <c r="A1953" s="102">
        <v>1952</v>
      </c>
      <c r="B1953" s="117" t="s">
        <v>5087</v>
      </c>
      <c r="C1953" s="104" t="s">
        <v>4939</v>
      </c>
      <c r="D1953" s="104" t="s">
        <v>5129</v>
      </c>
      <c r="E1953" s="106" t="s">
        <v>3033</v>
      </c>
      <c r="F1953" s="107" t="s">
        <v>3034</v>
      </c>
      <c r="G1953" s="106"/>
      <c r="H1953" s="106"/>
      <c r="I1953" s="102">
        <v>1</v>
      </c>
      <c r="J1953" s="109">
        <v>0.01</v>
      </c>
    </row>
    <row r="1954" spans="1:10" x14ac:dyDescent="0.25">
      <c r="A1954" s="102">
        <v>1953</v>
      </c>
      <c r="B1954" s="117" t="s">
        <v>5087</v>
      </c>
      <c r="C1954" s="104" t="s">
        <v>4939</v>
      </c>
      <c r="D1954" s="104" t="s">
        <v>5129</v>
      </c>
      <c r="E1954" s="106" t="s">
        <v>3037</v>
      </c>
      <c r="F1954" s="107" t="s">
        <v>3038</v>
      </c>
      <c r="G1954" s="106"/>
      <c r="H1954" s="106"/>
      <c r="I1954" s="102">
        <v>10</v>
      </c>
      <c r="J1954" s="109">
        <v>339.6</v>
      </c>
    </row>
    <row r="1955" spans="1:10" x14ac:dyDescent="0.25">
      <c r="A1955" s="102">
        <v>1954</v>
      </c>
      <c r="B1955" s="117" t="s">
        <v>5087</v>
      </c>
      <c r="C1955" s="104" t="s">
        <v>4939</v>
      </c>
      <c r="D1955" s="104" t="s">
        <v>5129</v>
      </c>
      <c r="E1955" s="106" t="s">
        <v>3515</v>
      </c>
      <c r="F1955" s="107" t="s">
        <v>5130</v>
      </c>
      <c r="G1955" s="106"/>
      <c r="H1955" s="106"/>
      <c r="I1955" s="102">
        <v>1</v>
      </c>
      <c r="J1955" s="109">
        <v>23.52</v>
      </c>
    </row>
    <row r="1956" spans="1:10" x14ac:dyDescent="0.25">
      <c r="A1956" s="102">
        <v>1955</v>
      </c>
      <c r="B1956" s="117" t="s">
        <v>5087</v>
      </c>
      <c r="C1956" s="104" t="s">
        <v>4939</v>
      </c>
      <c r="D1956" s="104" t="s">
        <v>5129</v>
      </c>
      <c r="E1956" s="106" t="s">
        <v>3587</v>
      </c>
      <c r="F1956" s="107" t="s">
        <v>3588</v>
      </c>
      <c r="G1956" s="106"/>
      <c r="H1956" s="106"/>
      <c r="I1956" s="102">
        <v>1</v>
      </c>
      <c r="J1956" s="109">
        <v>9.8000000000000007</v>
      </c>
    </row>
    <row r="1957" spans="1:10" x14ac:dyDescent="0.25">
      <c r="A1957" s="102">
        <v>1956</v>
      </c>
      <c r="B1957" s="117" t="s">
        <v>5087</v>
      </c>
      <c r="C1957" s="104" t="s">
        <v>4939</v>
      </c>
      <c r="D1957" s="104" t="s">
        <v>5129</v>
      </c>
      <c r="E1957" s="106" t="s">
        <v>3721</v>
      </c>
      <c r="F1957" s="107" t="s">
        <v>3722</v>
      </c>
      <c r="G1957" s="106"/>
      <c r="H1957" s="106"/>
      <c r="I1957" s="102">
        <v>1</v>
      </c>
      <c r="J1957" s="109">
        <v>13.080000000000002</v>
      </c>
    </row>
    <row r="1958" spans="1:10" x14ac:dyDescent="0.25">
      <c r="A1958" s="102">
        <v>1957</v>
      </c>
      <c r="B1958" s="117" t="s">
        <v>5087</v>
      </c>
      <c r="C1958" s="104" t="s">
        <v>4939</v>
      </c>
      <c r="D1958" s="104" t="s">
        <v>5129</v>
      </c>
      <c r="E1958" s="106" t="s">
        <v>4235</v>
      </c>
      <c r="F1958" s="107" t="s">
        <v>4236</v>
      </c>
      <c r="G1958" s="106"/>
      <c r="H1958" s="106"/>
      <c r="I1958" s="102">
        <v>1</v>
      </c>
      <c r="J1958" s="109">
        <v>13.35</v>
      </c>
    </row>
    <row r="1959" spans="1:10" x14ac:dyDescent="0.25">
      <c r="A1959" s="102">
        <v>1958</v>
      </c>
      <c r="B1959" s="117" t="s">
        <v>5087</v>
      </c>
      <c r="C1959" s="104" t="s">
        <v>4939</v>
      </c>
      <c r="D1959" s="104" t="s">
        <v>5129</v>
      </c>
      <c r="E1959" s="106" t="s">
        <v>4237</v>
      </c>
      <c r="F1959" s="107" t="s">
        <v>4238</v>
      </c>
      <c r="G1959" s="106"/>
      <c r="H1959" s="106"/>
      <c r="I1959" s="102">
        <v>1</v>
      </c>
      <c r="J1959" s="109">
        <v>14.32</v>
      </c>
    </row>
    <row r="1960" spans="1:10" x14ac:dyDescent="0.25">
      <c r="A1960" s="102">
        <v>1959</v>
      </c>
      <c r="B1960" s="117" t="s">
        <v>5087</v>
      </c>
      <c r="C1960" s="104" t="s">
        <v>4939</v>
      </c>
      <c r="D1960" s="104" t="s">
        <v>5129</v>
      </c>
      <c r="E1960" s="106" t="s">
        <v>4295</v>
      </c>
      <c r="F1960" s="107" t="s">
        <v>5101</v>
      </c>
      <c r="G1960" s="106"/>
      <c r="H1960" s="106"/>
      <c r="I1960" s="102">
        <v>2</v>
      </c>
      <c r="J1960" s="109">
        <v>47.84</v>
      </c>
    </row>
    <row r="1961" spans="1:10" x14ac:dyDescent="0.25">
      <c r="A1961" s="102">
        <v>1960</v>
      </c>
      <c r="B1961" s="117" t="s">
        <v>5087</v>
      </c>
      <c r="C1961" s="104" t="s">
        <v>4939</v>
      </c>
      <c r="D1961" s="104" t="s">
        <v>5129</v>
      </c>
      <c r="E1961" s="106" t="s">
        <v>4293</v>
      </c>
      <c r="F1961" s="107" t="s">
        <v>5072</v>
      </c>
      <c r="G1961" s="106"/>
      <c r="H1961" s="106"/>
      <c r="I1961" s="102">
        <v>1</v>
      </c>
      <c r="J1961" s="109">
        <v>26.85</v>
      </c>
    </row>
    <row r="1962" spans="1:10" x14ac:dyDescent="0.25">
      <c r="A1962" s="102">
        <v>1961</v>
      </c>
      <c r="B1962" s="117" t="s">
        <v>5087</v>
      </c>
      <c r="C1962" s="104" t="s">
        <v>4939</v>
      </c>
      <c r="D1962" s="104" t="s">
        <v>5132</v>
      </c>
      <c r="E1962" s="106" t="s">
        <v>633</v>
      </c>
      <c r="F1962" s="107" t="s">
        <v>634</v>
      </c>
      <c r="G1962" s="106"/>
      <c r="H1962" s="106"/>
      <c r="I1962" s="102">
        <v>1</v>
      </c>
      <c r="J1962" s="109">
        <v>17.88</v>
      </c>
    </row>
    <row r="1963" spans="1:10" x14ac:dyDescent="0.25">
      <c r="A1963" s="102">
        <v>1962</v>
      </c>
      <c r="B1963" s="117" t="s">
        <v>5087</v>
      </c>
      <c r="C1963" s="104" t="s">
        <v>4939</v>
      </c>
      <c r="D1963" s="104" t="s">
        <v>5132</v>
      </c>
      <c r="E1963" s="106" t="s">
        <v>1040</v>
      </c>
      <c r="F1963" s="107" t="s">
        <v>1041</v>
      </c>
      <c r="G1963" s="106"/>
      <c r="H1963" s="106"/>
      <c r="I1963" s="102">
        <v>2</v>
      </c>
      <c r="J1963" s="109">
        <v>67.92</v>
      </c>
    </row>
    <row r="1964" spans="1:10" x14ac:dyDescent="0.25">
      <c r="A1964" s="102">
        <v>1963</v>
      </c>
      <c r="B1964" s="117" t="s">
        <v>5087</v>
      </c>
      <c r="C1964" s="104" t="s">
        <v>4939</v>
      </c>
      <c r="D1964" s="104" t="s">
        <v>5132</v>
      </c>
      <c r="E1964" s="106" t="s">
        <v>207</v>
      </c>
      <c r="F1964" s="107" t="s">
        <v>208</v>
      </c>
      <c r="G1964" s="106"/>
      <c r="H1964" s="106"/>
      <c r="I1964" s="102">
        <v>2</v>
      </c>
      <c r="J1964" s="109">
        <v>36</v>
      </c>
    </row>
    <row r="1965" spans="1:10" x14ac:dyDescent="0.25">
      <c r="A1965" s="102">
        <v>1964</v>
      </c>
      <c r="B1965" s="117" t="s">
        <v>5087</v>
      </c>
      <c r="C1965" s="104" t="s">
        <v>4939</v>
      </c>
      <c r="D1965" s="104" t="s">
        <v>5132</v>
      </c>
      <c r="E1965" s="106" t="s">
        <v>1272</v>
      </c>
      <c r="F1965" s="107" t="s">
        <v>1273</v>
      </c>
      <c r="G1965" s="106"/>
      <c r="H1965" s="106"/>
      <c r="I1965" s="102">
        <v>4</v>
      </c>
      <c r="J1965" s="109">
        <v>51</v>
      </c>
    </row>
    <row r="1966" spans="1:10" x14ac:dyDescent="0.25">
      <c r="A1966" s="102">
        <v>1965</v>
      </c>
      <c r="B1966" s="117" t="s">
        <v>5087</v>
      </c>
      <c r="C1966" s="104" t="s">
        <v>4939</v>
      </c>
      <c r="D1966" s="104" t="s">
        <v>5132</v>
      </c>
      <c r="E1966" s="106" t="s">
        <v>1292</v>
      </c>
      <c r="F1966" s="107" t="s">
        <v>1293</v>
      </c>
      <c r="G1966" s="106"/>
      <c r="H1966" s="106"/>
      <c r="I1966" s="102" t="s">
        <v>4942</v>
      </c>
      <c r="J1966" s="109">
        <v>7.95</v>
      </c>
    </row>
    <row r="1967" spans="1:10" x14ac:dyDescent="0.25">
      <c r="A1967" s="102">
        <v>1966</v>
      </c>
      <c r="B1967" s="117" t="s">
        <v>5087</v>
      </c>
      <c r="C1967" s="104" t="s">
        <v>4939</v>
      </c>
      <c r="D1967" s="104" t="s">
        <v>5132</v>
      </c>
      <c r="E1967" s="106" t="s">
        <v>1294</v>
      </c>
      <c r="F1967" s="107" t="s">
        <v>1295</v>
      </c>
      <c r="G1967" s="106"/>
      <c r="H1967" s="106"/>
      <c r="I1967" s="102" t="s">
        <v>4957</v>
      </c>
      <c r="J1967" s="109">
        <v>11.25</v>
      </c>
    </row>
    <row r="1968" spans="1:10" x14ac:dyDescent="0.25">
      <c r="A1968" s="102">
        <v>1967</v>
      </c>
      <c r="B1968" s="117" t="s">
        <v>5087</v>
      </c>
      <c r="C1968" s="104" t="s">
        <v>4939</v>
      </c>
      <c r="D1968" s="104" t="s">
        <v>5132</v>
      </c>
      <c r="E1968" s="106" t="s">
        <v>3515</v>
      </c>
      <c r="F1968" s="107" t="s">
        <v>5130</v>
      </c>
      <c r="G1968" s="106"/>
      <c r="H1968" s="106"/>
      <c r="I1968" s="102">
        <v>1</v>
      </c>
      <c r="J1968" s="109">
        <v>23.52</v>
      </c>
    </row>
    <row r="1969" spans="1:10" x14ac:dyDescent="0.25">
      <c r="A1969" s="102">
        <v>1968</v>
      </c>
      <c r="B1969" s="117" t="s">
        <v>5087</v>
      </c>
      <c r="C1969" s="104" t="s">
        <v>4939</v>
      </c>
      <c r="D1969" s="104" t="s">
        <v>5132</v>
      </c>
      <c r="E1969" s="106" t="s">
        <v>3517</v>
      </c>
      <c r="F1969" s="107" t="s">
        <v>4973</v>
      </c>
      <c r="G1969" s="106"/>
      <c r="H1969" s="106"/>
      <c r="I1969" s="102">
        <v>1</v>
      </c>
      <c r="J1969" s="109">
        <v>22.68</v>
      </c>
    </row>
    <row r="1970" spans="1:10" x14ac:dyDescent="0.25">
      <c r="A1970" s="102">
        <v>1969</v>
      </c>
      <c r="B1970" s="117" t="s">
        <v>5087</v>
      </c>
      <c r="C1970" s="104" t="s">
        <v>4939</v>
      </c>
      <c r="D1970" s="104" t="s">
        <v>5132</v>
      </c>
      <c r="E1970" s="106" t="s">
        <v>3769</v>
      </c>
      <c r="F1970" s="107" t="s">
        <v>3770</v>
      </c>
      <c r="G1970" s="106"/>
      <c r="H1970" s="106"/>
      <c r="I1970" s="102">
        <v>1</v>
      </c>
      <c r="J1970" s="109">
        <v>15.9</v>
      </c>
    </row>
    <row r="1971" spans="1:10" x14ac:dyDescent="0.25">
      <c r="A1971" s="102">
        <v>1970</v>
      </c>
      <c r="B1971" s="117" t="s">
        <v>5087</v>
      </c>
      <c r="C1971" s="104" t="s">
        <v>4939</v>
      </c>
      <c r="D1971" s="104" t="s">
        <v>5132</v>
      </c>
      <c r="E1971" s="106" t="s">
        <v>3883</v>
      </c>
      <c r="F1971" s="107" t="s">
        <v>3884</v>
      </c>
      <c r="G1971" s="106"/>
      <c r="H1971" s="106"/>
      <c r="I1971" s="102">
        <v>1</v>
      </c>
      <c r="J1971" s="109">
        <v>17.940000000000001</v>
      </c>
    </row>
    <row r="1972" spans="1:10" x14ac:dyDescent="0.25">
      <c r="A1972" s="102">
        <v>1971</v>
      </c>
      <c r="B1972" s="117" t="s">
        <v>5087</v>
      </c>
      <c r="C1972" s="104" t="s">
        <v>4939</v>
      </c>
      <c r="D1972" s="104" t="s">
        <v>5132</v>
      </c>
      <c r="E1972" s="106" t="s">
        <v>3961</v>
      </c>
      <c r="F1972" s="107" t="s">
        <v>3962</v>
      </c>
      <c r="G1972" s="106"/>
      <c r="H1972" s="106"/>
      <c r="I1972" s="102">
        <v>1</v>
      </c>
      <c r="J1972" s="109">
        <v>9.9</v>
      </c>
    </row>
    <row r="1973" spans="1:10" x14ac:dyDescent="0.25">
      <c r="A1973" s="102">
        <v>1972</v>
      </c>
      <c r="B1973" s="117" t="s">
        <v>5087</v>
      </c>
      <c r="C1973" s="104" t="s">
        <v>4939</v>
      </c>
      <c r="D1973" s="104" t="s">
        <v>5132</v>
      </c>
      <c r="E1973" s="106" t="s">
        <v>3971</v>
      </c>
      <c r="F1973" s="107" t="s">
        <v>3972</v>
      </c>
      <c r="G1973" s="106"/>
      <c r="H1973" s="106"/>
      <c r="I1973" s="102">
        <v>1</v>
      </c>
      <c r="J1973" s="109">
        <v>11.899999999999999</v>
      </c>
    </row>
    <row r="1974" spans="1:10" x14ac:dyDescent="0.25">
      <c r="A1974" s="102">
        <v>1973</v>
      </c>
      <c r="B1974" s="117" t="s">
        <v>5087</v>
      </c>
      <c r="C1974" s="104" t="s">
        <v>4939</v>
      </c>
      <c r="D1974" s="104" t="s">
        <v>5132</v>
      </c>
      <c r="E1974" s="106" t="s">
        <v>3555</v>
      </c>
      <c r="F1974" s="107" t="s">
        <v>3556</v>
      </c>
      <c r="G1974" s="106"/>
      <c r="H1974" s="106"/>
      <c r="I1974" s="102">
        <v>1</v>
      </c>
      <c r="J1974" s="109">
        <v>12.9</v>
      </c>
    </row>
    <row r="1975" spans="1:10" x14ac:dyDescent="0.25">
      <c r="A1975" s="102">
        <v>1974</v>
      </c>
      <c r="B1975" s="117" t="s">
        <v>5087</v>
      </c>
      <c r="C1975" s="104" t="s">
        <v>4939</v>
      </c>
      <c r="D1975" s="104" t="s">
        <v>5132</v>
      </c>
      <c r="E1975" s="106" t="s">
        <v>3577</v>
      </c>
      <c r="F1975" s="107" t="s">
        <v>3578</v>
      </c>
      <c r="G1975" s="106"/>
      <c r="H1975" s="106"/>
      <c r="I1975" s="102">
        <v>1</v>
      </c>
      <c r="J1975" s="109">
        <v>22.9</v>
      </c>
    </row>
    <row r="1976" spans="1:10" x14ac:dyDescent="0.25">
      <c r="A1976" s="102">
        <v>1975</v>
      </c>
      <c r="B1976" s="117" t="s">
        <v>5087</v>
      </c>
      <c r="C1976" s="104" t="s">
        <v>4939</v>
      </c>
      <c r="D1976" s="104" t="s">
        <v>5132</v>
      </c>
      <c r="E1976" s="106" t="s">
        <v>3579</v>
      </c>
      <c r="F1976" s="107" t="s">
        <v>3580</v>
      </c>
      <c r="G1976" s="106"/>
      <c r="H1976" s="106"/>
      <c r="I1976" s="102">
        <v>1</v>
      </c>
      <c r="J1976" s="109">
        <v>13.899999999999999</v>
      </c>
    </row>
    <row r="1977" spans="1:10" x14ac:dyDescent="0.25">
      <c r="A1977" s="102">
        <v>1976</v>
      </c>
      <c r="B1977" s="117" t="s">
        <v>5087</v>
      </c>
      <c r="C1977" s="104" t="s">
        <v>4939</v>
      </c>
      <c r="D1977" s="104" t="s">
        <v>5132</v>
      </c>
      <c r="E1977" s="106" t="s">
        <v>3613</v>
      </c>
      <c r="F1977" s="107" t="s">
        <v>3614</v>
      </c>
      <c r="G1977" s="106"/>
      <c r="H1977" s="106"/>
      <c r="I1977" s="102">
        <v>1</v>
      </c>
      <c r="J1977" s="109">
        <v>12.5</v>
      </c>
    </row>
    <row r="1978" spans="1:10" x14ac:dyDescent="0.25">
      <c r="A1978" s="102">
        <v>1977</v>
      </c>
      <c r="B1978" s="117" t="s">
        <v>5087</v>
      </c>
      <c r="C1978" s="104" t="s">
        <v>4939</v>
      </c>
      <c r="D1978" s="104" t="s">
        <v>5132</v>
      </c>
      <c r="E1978" s="106" t="s">
        <v>3697</v>
      </c>
      <c r="F1978" s="107" t="s">
        <v>3698</v>
      </c>
      <c r="G1978" s="106"/>
      <c r="H1978" s="106"/>
      <c r="I1978" s="102">
        <v>1</v>
      </c>
      <c r="J1978" s="109">
        <v>21.9</v>
      </c>
    </row>
    <row r="1979" spans="1:10" x14ac:dyDescent="0.25">
      <c r="A1979" s="102">
        <v>1978</v>
      </c>
      <c r="B1979" s="117" t="s">
        <v>5087</v>
      </c>
      <c r="C1979" s="104" t="s">
        <v>4939</v>
      </c>
      <c r="D1979" s="104" t="s">
        <v>5132</v>
      </c>
      <c r="E1979" s="106" t="s">
        <v>3721</v>
      </c>
      <c r="F1979" s="107" t="s">
        <v>3722</v>
      </c>
      <c r="G1979" s="106"/>
      <c r="H1979" s="106"/>
      <c r="I1979" s="102">
        <v>1</v>
      </c>
      <c r="J1979" s="109">
        <v>13.080000000000002</v>
      </c>
    </row>
    <row r="1980" spans="1:10" x14ac:dyDescent="0.25">
      <c r="A1980" s="102">
        <v>1979</v>
      </c>
      <c r="B1980" s="117" t="s">
        <v>5087</v>
      </c>
      <c r="C1980" s="104" t="s">
        <v>4939</v>
      </c>
      <c r="D1980" s="104" t="s">
        <v>5132</v>
      </c>
      <c r="E1980" s="106" t="s">
        <v>3809</v>
      </c>
      <c r="F1980" s="107" t="s">
        <v>3810</v>
      </c>
      <c r="G1980" s="106"/>
      <c r="H1980" s="106"/>
      <c r="I1980" s="102">
        <v>1</v>
      </c>
      <c r="J1980" s="109">
        <v>19.14</v>
      </c>
    </row>
    <row r="1981" spans="1:10" x14ac:dyDescent="0.25">
      <c r="A1981" s="102">
        <v>1980</v>
      </c>
      <c r="B1981" s="117" t="s">
        <v>5087</v>
      </c>
      <c r="C1981" s="104" t="s">
        <v>4939</v>
      </c>
      <c r="D1981" s="104" t="s">
        <v>5132</v>
      </c>
      <c r="E1981" s="106" t="s">
        <v>4221</v>
      </c>
      <c r="F1981" s="107" t="s">
        <v>4222</v>
      </c>
      <c r="G1981" s="106"/>
      <c r="H1981" s="106"/>
      <c r="I1981" s="102">
        <v>1</v>
      </c>
      <c r="J1981" s="109">
        <v>14.32</v>
      </c>
    </row>
    <row r="1982" spans="1:10" x14ac:dyDescent="0.25">
      <c r="A1982" s="102">
        <v>1981</v>
      </c>
      <c r="B1982" s="117" t="s">
        <v>5087</v>
      </c>
      <c r="C1982" s="104" t="s">
        <v>4939</v>
      </c>
      <c r="D1982" s="104" t="s">
        <v>5132</v>
      </c>
      <c r="E1982" s="106" t="s">
        <v>4385</v>
      </c>
      <c r="F1982" s="107" t="s">
        <v>4619</v>
      </c>
      <c r="G1982" s="106"/>
      <c r="H1982" s="106"/>
      <c r="I1982" s="102">
        <v>1</v>
      </c>
      <c r="J1982" s="109">
        <v>20.849999999999998</v>
      </c>
    </row>
    <row r="1983" spans="1:10" x14ac:dyDescent="0.25">
      <c r="A1983" s="102">
        <v>1982</v>
      </c>
      <c r="B1983" s="117" t="s">
        <v>5087</v>
      </c>
      <c r="C1983" s="104" t="s">
        <v>4939</v>
      </c>
      <c r="D1983" s="104" t="s">
        <v>5132</v>
      </c>
      <c r="E1983" s="106" t="s">
        <v>4379</v>
      </c>
      <c r="F1983" s="107" t="s">
        <v>4829</v>
      </c>
      <c r="G1983" s="106"/>
      <c r="H1983" s="106"/>
      <c r="I1983" s="102">
        <v>1</v>
      </c>
      <c r="J1983" s="109">
        <v>22.35</v>
      </c>
    </row>
    <row r="1984" spans="1:10" x14ac:dyDescent="0.25">
      <c r="A1984" s="102">
        <v>1983</v>
      </c>
      <c r="B1984" s="117" t="s">
        <v>5087</v>
      </c>
      <c r="C1984" s="104" t="s">
        <v>4939</v>
      </c>
      <c r="D1984" s="104" t="s">
        <v>5132</v>
      </c>
      <c r="E1984" s="106" t="s">
        <v>4391</v>
      </c>
      <c r="F1984" s="107" t="s">
        <v>4392</v>
      </c>
      <c r="G1984" s="106"/>
      <c r="H1984" s="106"/>
      <c r="I1984" s="102">
        <v>1</v>
      </c>
      <c r="J1984" s="109">
        <v>21.52</v>
      </c>
    </row>
    <row r="1985" spans="1:10" x14ac:dyDescent="0.25">
      <c r="A1985" s="102">
        <v>1984</v>
      </c>
      <c r="B1985" s="117" t="s">
        <v>5087</v>
      </c>
      <c r="C1985" s="104" t="s">
        <v>4939</v>
      </c>
      <c r="D1985" s="104" t="s">
        <v>5134</v>
      </c>
      <c r="E1985" s="106" t="s">
        <v>623</v>
      </c>
      <c r="F1985" s="107" t="s">
        <v>624</v>
      </c>
      <c r="G1985" s="106"/>
      <c r="H1985" s="106"/>
      <c r="I1985" s="102">
        <v>1</v>
      </c>
      <c r="J1985" s="109">
        <v>15.48</v>
      </c>
    </row>
    <row r="1986" spans="1:10" x14ac:dyDescent="0.25">
      <c r="A1986" s="102">
        <v>1985</v>
      </c>
      <c r="B1986" s="117" t="s">
        <v>5087</v>
      </c>
      <c r="C1986" s="104" t="s">
        <v>4939</v>
      </c>
      <c r="D1986" s="104" t="s">
        <v>5134</v>
      </c>
      <c r="E1986" s="106" t="s">
        <v>207</v>
      </c>
      <c r="F1986" s="107" t="s">
        <v>208</v>
      </c>
      <c r="G1986" s="106"/>
      <c r="H1986" s="106"/>
      <c r="I1986" s="102">
        <v>3</v>
      </c>
      <c r="J1986" s="109">
        <v>54</v>
      </c>
    </row>
    <row r="1987" spans="1:10" x14ac:dyDescent="0.25">
      <c r="A1987" s="102">
        <v>1986</v>
      </c>
      <c r="B1987" s="117" t="s">
        <v>5087</v>
      </c>
      <c r="C1987" s="104" t="s">
        <v>4939</v>
      </c>
      <c r="D1987" s="104" t="s">
        <v>5134</v>
      </c>
      <c r="E1987" s="106" t="s">
        <v>1216</v>
      </c>
      <c r="F1987" s="107" t="s">
        <v>1217</v>
      </c>
      <c r="G1987" s="106"/>
      <c r="H1987" s="106"/>
      <c r="I1987" s="102">
        <v>2</v>
      </c>
      <c r="J1987" s="109">
        <v>15.8</v>
      </c>
    </row>
    <row r="1988" spans="1:10" x14ac:dyDescent="0.25">
      <c r="A1988" s="102">
        <v>1987</v>
      </c>
      <c r="B1988" s="117" t="s">
        <v>5087</v>
      </c>
      <c r="C1988" s="104" t="s">
        <v>4939</v>
      </c>
      <c r="D1988" s="104" t="s">
        <v>5134</v>
      </c>
      <c r="E1988" s="106" t="s">
        <v>1264</v>
      </c>
      <c r="F1988" s="107" t="s">
        <v>1265</v>
      </c>
      <c r="G1988" s="106"/>
      <c r="H1988" s="106"/>
      <c r="I1988" s="102">
        <v>1</v>
      </c>
      <c r="J1988" s="109">
        <v>8.9</v>
      </c>
    </row>
    <row r="1989" spans="1:10" x14ac:dyDescent="0.25">
      <c r="A1989" s="102">
        <v>1988</v>
      </c>
      <c r="B1989" s="117" t="s">
        <v>5087</v>
      </c>
      <c r="C1989" s="104" t="s">
        <v>4939</v>
      </c>
      <c r="D1989" s="104" t="s">
        <v>5134</v>
      </c>
      <c r="E1989" s="106" t="s">
        <v>1268</v>
      </c>
      <c r="F1989" s="107" t="s">
        <v>1269</v>
      </c>
      <c r="G1989" s="106"/>
      <c r="H1989" s="106"/>
      <c r="I1989" s="102">
        <v>1</v>
      </c>
      <c r="J1989" s="109">
        <v>7.9</v>
      </c>
    </row>
    <row r="1990" spans="1:10" x14ac:dyDescent="0.25">
      <c r="A1990" s="102">
        <v>1989</v>
      </c>
      <c r="B1990" s="117" t="s">
        <v>5087</v>
      </c>
      <c r="C1990" s="104" t="s">
        <v>4939</v>
      </c>
      <c r="D1990" s="104" t="s">
        <v>5134</v>
      </c>
      <c r="E1990" s="106" t="s">
        <v>1272</v>
      </c>
      <c r="F1990" s="107" t="s">
        <v>1273</v>
      </c>
      <c r="G1990" s="106"/>
      <c r="H1990" s="106"/>
      <c r="I1990" s="102">
        <v>4</v>
      </c>
      <c r="J1990" s="109">
        <v>51</v>
      </c>
    </row>
    <row r="1991" spans="1:10" x14ac:dyDescent="0.25">
      <c r="A1991" s="102">
        <v>1990</v>
      </c>
      <c r="B1991" s="117" t="s">
        <v>5087</v>
      </c>
      <c r="C1991" s="104" t="s">
        <v>4939</v>
      </c>
      <c r="D1991" s="104" t="s">
        <v>5134</v>
      </c>
      <c r="E1991" s="106" t="s">
        <v>2669</v>
      </c>
      <c r="F1991" s="107" t="s">
        <v>2670</v>
      </c>
      <c r="G1991" s="106"/>
      <c r="H1991" s="106"/>
      <c r="I1991" s="102">
        <v>1</v>
      </c>
      <c r="J1991" s="109">
        <v>9.9</v>
      </c>
    </row>
    <row r="1992" spans="1:10" x14ac:dyDescent="0.25">
      <c r="A1992" s="102">
        <v>1991</v>
      </c>
      <c r="B1992" s="117" t="s">
        <v>5087</v>
      </c>
      <c r="C1992" s="104" t="s">
        <v>4939</v>
      </c>
      <c r="D1992" s="104" t="s">
        <v>5134</v>
      </c>
      <c r="E1992" s="106" t="s">
        <v>2631</v>
      </c>
      <c r="F1992" s="107" t="s">
        <v>2632</v>
      </c>
      <c r="G1992" s="106"/>
      <c r="H1992" s="106"/>
      <c r="I1992" s="102">
        <v>4</v>
      </c>
      <c r="J1992" s="109">
        <v>40.56</v>
      </c>
    </row>
    <row r="1993" spans="1:10" x14ac:dyDescent="0.25">
      <c r="A1993" s="102">
        <v>1992</v>
      </c>
      <c r="B1993" s="117" t="s">
        <v>5087</v>
      </c>
      <c r="C1993" s="104" t="s">
        <v>4939</v>
      </c>
      <c r="D1993" s="104" t="s">
        <v>5134</v>
      </c>
      <c r="E1993" s="106" t="s">
        <v>3037</v>
      </c>
      <c r="F1993" s="107" t="s">
        <v>3038</v>
      </c>
      <c r="G1993" s="106"/>
      <c r="H1993" s="106"/>
      <c r="I1993" s="102">
        <v>1</v>
      </c>
      <c r="J1993" s="109">
        <v>33.96</v>
      </c>
    </row>
    <row r="1994" spans="1:10" x14ac:dyDescent="0.25">
      <c r="A1994" s="102">
        <v>1993</v>
      </c>
      <c r="B1994" s="117" t="s">
        <v>5087</v>
      </c>
      <c r="C1994" s="104" t="s">
        <v>4939</v>
      </c>
      <c r="D1994" s="104" t="s">
        <v>5134</v>
      </c>
      <c r="E1994" s="106" t="s">
        <v>73</v>
      </c>
      <c r="F1994" s="107" t="s">
        <v>74</v>
      </c>
      <c r="G1994" s="106"/>
      <c r="H1994" s="106"/>
      <c r="I1994" s="102">
        <v>1</v>
      </c>
      <c r="J1994" s="109">
        <v>20.28</v>
      </c>
    </row>
    <row r="1995" spans="1:10" x14ac:dyDescent="0.25">
      <c r="A1995" s="102">
        <v>1994</v>
      </c>
      <c r="B1995" s="117" t="s">
        <v>5087</v>
      </c>
      <c r="C1995" s="104" t="s">
        <v>4939</v>
      </c>
      <c r="D1995" s="104" t="s">
        <v>5134</v>
      </c>
      <c r="E1995" s="106" t="s">
        <v>83</v>
      </c>
      <c r="F1995" s="107" t="s">
        <v>84</v>
      </c>
      <c r="G1995" s="106"/>
      <c r="H1995" s="106"/>
      <c r="I1995" s="102">
        <v>1</v>
      </c>
      <c r="J1995" s="109">
        <v>77.88</v>
      </c>
    </row>
    <row r="1996" spans="1:10" x14ac:dyDescent="0.25">
      <c r="A1996" s="102">
        <v>1995</v>
      </c>
      <c r="B1996" s="117" t="s">
        <v>5087</v>
      </c>
      <c r="C1996" s="104" t="s">
        <v>4939</v>
      </c>
      <c r="D1996" s="104" t="s">
        <v>5134</v>
      </c>
      <c r="E1996" s="106" t="s">
        <v>87</v>
      </c>
      <c r="F1996" s="107" t="s">
        <v>88</v>
      </c>
      <c r="G1996" s="106"/>
      <c r="H1996" s="106"/>
      <c r="I1996" s="102">
        <v>1</v>
      </c>
      <c r="J1996" s="109">
        <v>83.76</v>
      </c>
    </row>
    <row r="1997" spans="1:10" x14ac:dyDescent="0.25">
      <c r="A1997" s="102">
        <v>1996</v>
      </c>
      <c r="B1997" s="117" t="s">
        <v>5087</v>
      </c>
      <c r="C1997" s="104" t="s">
        <v>4939</v>
      </c>
      <c r="D1997" s="104" t="s">
        <v>5134</v>
      </c>
      <c r="E1997" s="106" t="s">
        <v>3907</v>
      </c>
      <c r="F1997" s="107" t="s">
        <v>3908</v>
      </c>
      <c r="G1997" s="106"/>
      <c r="H1997" s="106"/>
      <c r="I1997" s="102">
        <v>1</v>
      </c>
      <c r="J1997" s="109">
        <v>9.8000000000000007</v>
      </c>
    </row>
    <row r="1998" spans="1:10" x14ac:dyDescent="0.25">
      <c r="A1998" s="102">
        <v>1997</v>
      </c>
      <c r="B1998" s="117" t="s">
        <v>5087</v>
      </c>
      <c r="C1998" s="104" t="s">
        <v>4939</v>
      </c>
      <c r="D1998" s="104" t="s">
        <v>5134</v>
      </c>
      <c r="E1998" s="106" t="s">
        <v>4029</v>
      </c>
      <c r="F1998" s="107" t="s">
        <v>4030</v>
      </c>
      <c r="G1998" s="106"/>
      <c r="H1998" s="106"/>
      <c r="I1998" s="102">
        <v>2</v>
      </c>
      <c r="J1998" s="109">
        <v>34.68</v>
      </c>
    </row>
    <row r="1999" spans="1:10" x14ac:dyDescent="0.25">
      <c r="A1999" s="102">
        <v>1998</v>
      </c>
      <c r="B1999" s="117" t="s">
        <v>5087</v>
      </c>
      <c r="C1999" s="104" t="s">
        <v>4939</v>
      </c>
      <c r="D1999" s="104" t="s">
        <v>5134</v>
      </c>
      <c r="E1999" s="106" t="s">
        <v>3851</v>
      </c>
      <c r="F1999" s="107" t="s">
        <v>3852</v>
      </c>
      <c r="G1999" s="106"/>
      <c r="H1999" s="106"/>
      <c r="I1999" s="102">
        <v>1</v>
      </c>
      <c r="J1999" s="109">
        <v>9.9</v>
      </c>
    </row>
    <row r="2000" spans="1:10" x14ac:dyDescent="0.25">
      <c r="A2000" s="102">
        <v>1999</v>
      </c>
      <c r="B2000" s="117" t="s">
        <v>5087</v>
      </c>
      <c r="C2000" s="104" t="s">
        <v>4939</v>
      </c>
      <c r="D2000" s="104" t="s">
        <v>5134</v>
      </c>
      <c r="E2000" s="106" t="s">
        <v>3729</v>
      </c>
      <c r="F2000" s="107" t="s">
        <v>3730</v>
      </c>
      <c r="G2000" s="106"/>
      <c r="H2000" s="106"/>
      <c r="I2000" s="102">
        <v>1</v>
      </c>
      <c r="J2000" s="109">
        <v>11</v>
      </c>
    </row>
    <row r="2001" spans="1:10" x14ac:dyDescent="0.25">
      <c r="A2001" s="102">
        <v>2000</v>
      </c>
      <c r="B2001" s="117" t="s">
        <v>5087</v>
      </c>
      <c r="C2001" s="104" t="s">
        <v>4939</v>
      </c>
      <c r="D2001" s="104" t="s">
        <v>5136</v>
      </c>
      <c r="E2001" s="106" t="s">
        <v>519</v>
      </c>
      <c r="F2001" s="107" t="s">
        <v>520</v>
      </c>
      <c r="G2001" s="106"/>
      <c r="H2001" s="106"/>
      <c r="I2001" s="102">
        <v>1</v>
      </c>
      <c r="J2001" s="109">
        <v>9.9</v>
      </c>
    </row>
    <row r="2002" spans="1:10" x14ac:dyDescent="0.25">
      <c r="A2002" s="102">
        <v>2001</v>
      </c>
      <c r="B2002" s="117" t="s">
        <v>5087</v>
      </c>
      <c r="C2002" s="104" t="s">
        <v>4939</v>
      </c>
      <c r="D2002" s="104" t="s">
        <v>5136</v>
      </c>
      <c r="E2002" s="106" t="s">
        <v>579</v>
      </c>
      <c r="F2002" s="107" t="s">
        <v>580</v>
      </c>
      <c r="G2002" s="106"/>
      <c r="H2002" s="106"/>
      <c r="I2002" s="102">
        <v>3</v>
      </c>
      <c r="J2002" s="109">
        <v>46.44</v>
      </c>
    </row>
    <row r="2003" spans="1:10" x14ac:dyDescent="0.25">
      <c r="A2003" s="102">
        <v>2002</v>
      </c>
      <c r="B2003" s="117" t="s">
        <v>5087</v>
      </c>
      <c r="C2003" s="104" t="s">
        <v>4939</v>
      </c>
      <c r="D2003" s="104" t="s">
        <v>5136</v>
      </c>
      <c r="E2003" s="106" t="s">
        <v>623</v>
      </c>
      <c r="F2003" s="107" t="s">
        <v>624</v>
      </c>
      <c r="G2003" s="106"/>
      <c r="H2003" s="106"/>
      <c r="I2003" s="102">
        <v>3</v>
      </c>
      <c r="J2003" s="109">
        <v>0.36</v>
      </c>
    </row>
    <row r="2004" spans="1:10" x14ac:dyDescent="0.25">
      <c r="A2004" s="102">
        <v>2003</v>
      </c>
      <c r="B2004" s="117" t="s">
        <v>5087</v>
      </c>
      <c r="C2004" s="104" t="s">
        <v>4939</v>
      </c>
      <c r="D2004" s="104" t="s">
        <v>5136</v>
      </c>
      <c r="E2004" s="106" t="s">
        <v>689</v>
      </c>
      <c r="F2004" s="107" t="s">
        <v>690</v>
      </c>
      <c r="G2004" s="106"/>
      <c r="H2004" s="106"/>
      <c r="I2004" s="102">
        <v>2</v>
      </c>
      <c r="J2004" s="109">
        <v>30.96</v>
      </c>
    </row>
    <row r="2005" spans="1:10" x14ac:dyDescent="0.25">
      <c r="A2005" s="102">
        <v>2004</v>
      </c>
      <c r="B2005" s="117" t="s">
        <v>5087</v>
      </c>
      <c r="C2005" s="104" t="s">
        <v>4939</v>
      </c>
      <c r="D2005" s="104" t="s">
        <v>5136</v>
      </c>
      <c r="E2005" s="106" t="s">
        <v>697</v>
      </c>
      <c r="F2005" s="107" t="s">
        <v>698</v>
      </c>
      <c r="G2005" s="106"/>
      <c r="H2005" s="106"/>
      <c r="I2005" s="102">
        <v>2</v>
      </c>
      <c r="J2005" s="109">
        <v>30.96</v>
      </c>
    </row>
    <row r="2006" spans="1:10" x14ac:dyDescent="0.25">
      <c r="A2006" s="102">
        <v>2005</v>
      </c>
      <c r="B2006" s="117" t="s">
        <v>5087</v>
      </c>
      <c r="C2006" s="104" t="s">
        <v>4939</v>
      </c>
      <c r="D2006" s="104" t="s">
        <v>5136</v>
      </c>
      <c r="E2006" s="106" t="s">
        <v>583</v>
      </c>
      <c r="F2006" s="107" t="s">
        <v>584</v>
      </c>
      <c r="G2006" s="106"/>
      <c r="H2006" s="106"/>
      <c r="I2006" s="102">
        <v>3</v>
      </c>
      <c r="J2006" s="109">
        <v>46.44</v>
      </c>
    </row>
    <row r="2007" spans="1:10" x14ac:dyDescent="0.25">
      <c r="A2007" s="102">
        <v>2006</v>
      </c>
      <c r="B2007" s="117" t="s">
        <v>5087</v>
      </c>
      <c r="C2007" s="104" t="s">
        <v>4939</v>
      </c>
      <c r="D2007" s="104" t="s">
        <v>5136</v>
      </c>
      <c r="E2007" s="106" t="s">
        <v>913</v>
      </c>
      <c r="F2007" s="107" t="s">
        <v>914</v>
      </c>
      <c r="G2007" s="106"/>
      <c r="H2007" s="106"/>
      <c r="I2007" s="102">
        <v>1</v>
      </c>
      <c r="J2007" s="109">
        <v>13.14</v>
      </c>
    </row>
    <row r="2008" spans="1:10" x14ac:dyDescent="0.25">
      <c r="A2008" s="102">
        <v>2007</v>
      </c>
      <c r="B2008" s="117" t="s">
        <v>5087</v>
      </c>
      <c r="C2008" s="104" t="s">
        <v>4939</v>
      </c>
      <c r="D2008" s="104" t="s">
        <v>5136</v>
      </c>
      <c r="E2008" s="106" t="s">
        <v>207</v>
      </c>
      <c r="F2008" s="107" t="s">
        <v>208</v>
      </c>
      <c r="G2008" s="106"/>
      <c r="H2008" s="106"/>
      <c r="I2008" s="102">
        <v>4</v>
      </c>
      <c r="J2008" s="109">
        <v>72</v>
      </c>
    </row>
    <row r="2009" spans="1:10" x14ac:dyDescent="0.25">
      <c r="A2009" s="102">
        <v>2008</v>
      </c>
      <c r="B2009" s="117" t="s">
        <v>5087</v>
      </c>
      <c r="C2009" s="104" t="s">
        <v>4939</v>
      </c>
      <c r="D2009" s="104" t="s">
        <v>5136</v>
      </c>
      <c r="E2009" s="106" t="s">
        <v>1216</v>
      </c>
      <c r="F2009" s="107" t="s">
        <v>1217</v>
      </c>
      <c r="G2009" s="106"/>
      <c r="H2009" s="106"/>
      <c r="I2009" s="102">
        <v>2</v>
      </c>
      <c r="J2009" s="109">
        <v>15.8</v>
      </c>
    </row>
    <row r="2010" spans="1:10" x14ac:dyDescent="0.25">
      <c r="A2010" s="102">
        <v>2009</v>
      </c>
      <c r="B2010" s="117" t="s">
        <v>5087</v>
      </c>
      <c r="C2010" s="104" t="s">
        <v>4939</v>
      </c>
      <c r="D2010" s="104" t="s">
        <v>5136</v>
      </c>
      <c r="E2010" s="106" t="s">
        <v>1282</v>
      </c>
      <c r="F2010" s="107" t="s">
        <v>5137</v>
      </c>
      <c r="G2010" s="106"/>
      <c r="H2010" s="106"/>
      <c r="I2010" s="102">
        <v>1</v>
      </c>
      <c r="J2010" s="109">
        <v>7.9</v>
      </c>
    </row>
    <row r="2011" spans="1:10" x14ac:dyDescent="0.25">
      <c r="A2011" s="102">
        <v>2010</v>
      </c>
      <c r="B2011" s="117" t="s">
        <v>5087</v>
      </c>
      <c r="C2011" s="104" t="s">
        <v>4939</v>
      </c>
      <c r="D2011" s="104" t="s">
        <v>5136</v>
      </c>
      <c r="E2011" s="106" t="s">
        <v>1272</v>
      </c>
      <c r="F2011" s="107" t="s">
        <v>1273</v>
      </c>
      <c r="G2011" s="106"/>
      <c r="H2011" s="106"/>
      <c r="I2011" s="102">
        <v>8</v>
      </c>
      <c r="J2011" s="109">
        <v>102</v>
      </c>
    </row>
    <row r="2012" spans="1:10" x14ac:dyDescent="0.25">
      <c r="A2012" s="102">
        <v>2011</v>
      </c>
      <c r="B2012" s="117" t="s">
        <v>5087</v>
      </c>
      <c r="C2012" s="104" t="s">
        <v>4939</v>
      </c>
      <c r="D2012" s="104" t="s">
        <v>5136</v>
      </c>
      <c r="E2012" s="106" t="s">
        <v>2425</v>
      </c>
      <c r="F2012" s="107" t="s">
        <v>2426</v>
      </c>
      <c r="G2012" s="106"/>
      <c r="H2012" s="106"/>
      <c r="I2012" s="102">
        <v>1</v>
      </c>
      <c r="J2012" s="109">
        <v>23.88</v>
      </c>
    </row>
    <row r="2013" spans="1:10" x14ac:dyDescent="0.25">
      <c r="A2013" s="102">
        <v>2012</v>
      </c>
      <c r="B2013" s="117" t="s">
        <v>5087</v>
      </c>
      <c r="C2013" s="104" t="s">
        <v>4939</v>
      </c>
      <c r="D2013" s="104" t="s">
        <v>5136</v>
      </c>
      <c r="E2013" s="106" t="s">
        <v>2547</v>
      </c>
      <c r="F2013" s="107" t="s">
        <v>2548</v>
      </c>
      <c r="G2013" s="106"/>
      <c r="H2013" s="106"/>
      <c r="I2013" s="102">
        <v>1</v>
      </c>
      <c r="J2013" s="109">
        <v>5.9399999999999995</v>
      </c>
    </row>
    <row r="2014" spans="1:10" x14ac:dyDescent="0.25">
      <c r="A2014" s="102">
        <v>2013</v>
      </c>
      <c r="B2014" s="117" t="s">
        <v>5087</v>
      </c>
      <c r="C2014" s="104" t="s">
        <v>4939</v>
      </c>
      <c r="D2014" s="104" t="s">
        <v>5136</v>
      </c>
      <c r="E2014" s="106" t="s">
        <v>2479</v>
      </c>
      <c r="F2014" s="107" t="s">
        <v>2480</v>
      </c>
      <c r="G2014" s="106"/>
      <c r="H2014" s="106"/>
      <c r="I2014" s="102">
        <v>1</v>
      </c>
      <c r="J2014" s="109">
        <v>5.9399999999999995</v>
      </c>
    </row>
    <row r="2015" spans="1:10" x14ac:dyDescent="0.25">
      <c r="A2015" s="102">
        <v>2014</v>
      </c>
      <c r="B2015" s="117" t="s">
        <v>5087</v>
      </c>
      <c r="C2015" s="104" t="s">
        <v>4939</v>
      </c>
      <c r="D2015" s="104" t="s">
        <v>5136</v>
      </c>
      <c r="E2015" s="106" t="s">
        <v>2669</v>
      </c>
      <c r="F2015" s="107" t="s">
        <v>2670</v>
      </c>
      <c r="G2015" s="106"/>
      <c r="H2015" s="106"/>
      <c r="I2015" s="102">
        <v>2</v>
      </c>
      <c r="J2015" s="109">
        <v>19.8</v>
      </c>
    </row>
    <row r="2016" spans="1:10" x14ac:dyDescent="0.25">
      <c r="A2016" s="102">
        <v>2015</v>
      </c>
      <c r="B2016" s="117" t="s">
        <v>5087</v>
      </c>
      <c r="C2016" s="104" t="s">
        <v>4939</v>
      </c>
      <c r="D2016" s="104" t="s">
        <v>5136</v>
      </c>
      <c r="E2016" s="106" t="s">
        <v>2657</v>
      </c>
      <c r="F2016" s="107" t="s">
        <v>2658</v>
      </c>
      <c r="G2016" s="106"/>
      <c r="H2016" s="106"/>
      <c r="I2016" s="102">
        <v>1</v>
      </c>
      <c r="J2016" s="109">
        <v>9.9</v>
      </c>
    </row>
    <row r="2017" spans="1:10" x14ac:dyDescent="0.25">
      <c r="A2017" s="102">
        <v>2016</v>
      </c>
      <c r="B2017" s="117" t="s">
        <v>5087</v>
      </c>
      <c r="C2017" s="104" t="s">
        <v>4939</v>
      </c>
      <c r="D2017" s="104" t="s">
        <v>5136</v>
      </c>
      <c r="E2017" s="106" t="s">
        <v>3031</v>
      </c>
      <c r="F2017" s="107" t="s">
        <v>3032</v>
      </c>
      <c r="G2017" s="106"/>
      <c r="H2017" s="106"/>
      <c r="I2017" s="102">
        <v>1</v>
      </c>
      <c r="J2017" s="109">
        <v>0.02</v>
      </c>
    </row>
    <row r="2018" spans="1:10" x14ac:dyDescent="0.25">
      <c r="A2018" s="102">
        <v>2017</v>
      </c>
      <c r="B2018" s="117" t="s">
        <v>5087</v>
      </c>
      <c r="C2018" s="104" t="s">
        <v>4939</v>
      </c>
      <c r="D2018" s="104" t="s">
        <v>5136</v>
      </c>
      <c r="E2018" s="106" t="s">
        <v>3037</v>
      </c>
      <c r="F2018" s="107" t="s">
        <v>3038</v>
      </c>
      <c r="G2018" s="106"/>
      <c r="H2018" s="106"/>
      <c r="I2018" s="102">
        <v>10</v>
      </c>
      <c r="J2018" s="109">
        <v>339.6</v>
      </c>
    </row>
    <row r="2019" spans="1:10" x14ac:dyDescent="0.25">
      <c r="A2019" s="102">
        <v>2018</v>
      </c>
      <c r="B2019" s="117" t="s">
        <v>5087</v>
      </c>
      <c r="C2019" s="104" t="s">
        <v>4939</v>
      </c>
      <c r="D2019" s="104" t="s">
        <v>5136</v>
      </c>
      <c r="E2019" s="106" t="s">
        <v>2845</v>
      </c>
      <c r="F2019" s="107" t="s">
        <v>2846</v>
      </c>
      <c r="G2019" s="106"/>
      <c r="H2019" s="106"/>
      <c r="I2019" s="102">
        <v>4</v>
      </c>
      <c r="J2019" s="109">
        <v>117.12</v>
      </c>
    </row>
    <row r="2020" spans="1:10" x14ac:dyDescent="0.25">
      <c r="A2020" s="102">
        <v>2019</v>
      </c>
      <c r="B2020" s="117" t="s">
        <v>5087</v>
      </c>
      <c r="C2020" s="104" t="s">
        <v>4939</v>
      </c>
      <c r="D2020" s="104" t="s">
        <v>5136</v>
      </c>
      <c r="E2020" s="106" t="s">
        <v>3435</v>
      </c>
      <c r="F2020" s="107" t="s">
        <v>3436</v>
      </c>
      <c r="G2020" s="106"/>
      <c r="H2020" s="106"/>
      <c r="I2020" s="102">
        <v>1</v>
      </c>
      <c r="J2020" s="109">
        <v>15.48</v>
      </c>
    </row>
    <row r="2021" spans="1:10" x14ac:dyDescent="0.25">
      <c r="A2021" s="102">
        <v>2020</v>
      </c>
      <c r="B2021" s="117" t="s">
        <v>5087</v>
      </c>
      <c r="C2021" s="104" t="s">
        <v>4939</v>
      </c>
      <c r="D2021" s="104" t="s">
        <v>5136</v>
      </c>
      <c r="E2021" s="106" t="s">
        <v>159</v>
      </c>
      <c r="F2021" s="107" t="s">
        <v>160</v>
      </c>
      <c r="G2021" s="106"/>
      <c r="H2021" s="106"/>
      <c r="I2021" s="102" t="s">
        <v>5138</v>
      </c>
      <c r="J2021" s="109">
        <v>1.99</v>
      </c>
    </row>
    <row r="2022" spans="1:10" x14ac:dyDescent="0.25">
      <c r="A2022" s="102">
        <v>2021</v>
      </c>
      <c r="B2022" s="117" t="s">
        <v>5087</v>
      </c>
      <c r="C2022" s="104" t="s">
        <v>4939</v>
      </c>
      <c r="D2022" s="104" t="s">
        <v>5136</v>
      </c>
      <c r="E2022" s="106" t="s">
        <v>653</v>
      </c>
      <c r="F2022" s="107" t="s">
        <v>654</v>
      </c>
      <c r="G2022" s="106"/>
      <c r="H2022" s="106"/>
      <c r="I2022" s="102" t="s">
        <v>5138</v>
      </c>
      <c r="J2022" s="109">
        <v>0.99</v>
      </c>
    </row>
    <row r="2023" spans="1:10" x14ac:dyDescent="0.25">
      <c r="A2023" s="102">
        <v>2022</v>
      </c>
      <c r="B2023" s="117" t="s">
        <v>5087</v>
      </c>
      <c r="C2023" s="104" t="s">
        <v>4939</v>
      </c>
      <c r="D2023" s="104" t="s">
        <v>5136</v>
      </c>
      <c r="E2023" s="106" t="s">
        <v>3991</v>
      </c>
      <c r="F2023" s="107" t="s">
        <v>3992</v>
      </c>
      <c r="G2023" s="106"/>
      <c r="H2023" s="106"/>
      <c r="I2023" s="102">
        <v>1</v>
      </c>
      <c r="J2023" s="109">
        <v>20.9</v>
      </c>
    </row>
    <row r="2024" spans="1:10" x14ac:dyDescent="0.25">
      <c r="A2024" s="102">
        <v>2023</v>
      </c>
      <c r="B2024" s="117" t="s">
        <v>5087</v>
      </c>
      <c r="C2024" s="104" t="s">
        <v>4939</v>
      </c>
      <c r="D2024" s="104" t="s">
        <v>5136</v>
      </c>
      <c r="E2024" s="106" t="s">
        <v>4019</v>
      </c>
      <c r="F2024" s="107" t="s">
        <v>4020</v>
      </c>
      <c r="G2024" s="106"/>
      <c r="H2024" s="106"/>
      <c r="I2024" s="102">
        <v>1</v>
      </c>
      <c r="J2024" s="109">
        <v>25.349999999999998</v>
      </c>
    </row>
    <row r="2025" spans="1:10" x14ac:dyDescent="0.25">
      <c r="A2025" s="102">
        <v>2024</v>
      </c>
      <c r="B2025" s="117" t="s">
        <v>5087</v>
      </c>
      <c r="C2025" s="104" t="s">
        <v>4939</v>
      </c>
      <c r="D2025" s="104" t="s">
        <v>5136</v>
      </c>
      <c r="E2025" s="106" t="s">
        <v>3623</v>
      </c>
      <c r="F2025" s="107" t="s">
        <v>3624</v>
      </c>
      <c r="G2025" s="106"/>
      <c r="H2025" s="106"/>
      <c r="I2025" s="102">
        <v>1</v>
      </c>
      <c r="J2025" s="109">
        <v>11.899999999999999</v>
      </c>
    </row>
    <row r="2026" spans="1:10" x14ac:dyDescent="0.25">
      <c r="A2026" s="102">
        <v>2025</v>
      </c>
      <c r="B2026" s="117" t="s">
        <v>5087</v>
      </c>
      <c r="C2026" s="104" t="s">
        <v>4939</v>
      </c>
      <c r="D2026" s="104" t="s">
        <v>5136</v>
      </c>
      <c r="E2026" s="106" t="s">
        <v>3715</v>
      </c>
      <c r="F2026" s="107" t="s">
        <v>3716</v>
      </c>
      <c r="G2026" s="106"/>
      <c r="H2026" s="106"/>
      <c r="I2026" s="102">
        <v>1</v>
      </c>
      <c r="J2026" s="109">
        <v>7.08</v>
      </c>
    </row>
    <row r="2027" spans="1:10" x14ac:dyDescent="0.25">
      <c r="A2027" s="102">
        <v>2026</v>
      </c>
      <c r="B2027" s="117" t="s">
        <v>5087</v>
      </c>
      <c r="C2027" s="104" t="s">
        <v>4939</v>
      </c>
      <c r="D2027" s="104" t="s">
        <v>5136</v>
      </c>
      <c r="E2027" s="106" t="s">
        <v>3763</v>
      </c>
      <c r="F2027" s="107" t="s">
        <v>3764</v>
      </c>
      <c r="G2027" s="106"/>
      <c r="H2027" s="106"/>
      <c r="I2027" s="102">
        <v>2</v>
      </c>
      <c r="J2027" s="109">
        <v>27.599999999999998</v>
      </c>
    </row>
    <row r="2028" spans="1:10" x14ac:dyDescent="0.25">
      <c r="A2028" s="102">
        <v>2027</v>
      </c>
      <c r="B2028" s="117" t="s">
        <v>5087</v>
      </c>
      <c r="C2028" s="104" t="s">
        <v>4939</v>
      </c>
      <c r="D2028" s="104" t="s">
        <v>5136</v>
      </c>
      <c r="E2028" s="106" t="s">
        <v>4579</v>
      </c>
      <c r="F2028" s="107" t="s">
        <v>4580</v>
      </c>
      <c r="G2028" s="106"/>
      <c r="H2028" s="106"/>
      <c r="I2028" s="102">
        <v>1</v>
      </c>
      <c r="J2028" s="109">
        <v>34.32</v>
      </c>
    </row>
    <row r="2029" spans="1:10" x14ac:dyDescent="0.25">
      <c r="A2029" s="102">
        <v>2028</v>
      </c>
      <c r="B2029" s="117" t="s">
        <v>5087</v>
      </c>
      <c r="C2029" s="104" t="s">
        <v>4939</v>
      </c>
      <c r="D2029" s="104" t="s">
        <v>5136</v>
      </c>
      <c r="E2029" s="106" t="s">
        <v>4233</v>
      </c>
      <c r="F2029" s="107" t="s">
        <v>4830</v>
      </c>
      <c r="G2029" s="106"/>
      <c r="H2029" s="106"/>
      <c r="I2029" s="102">
        <v>1</v>
      </c>
      <c r="J2029" s="109">
        <v>13.35</v>
      </c>
    </row>
    <row r="2030" spans="1:10" x14ac:dyDescent="0.25">
      <c r="A2030" s="102">
        <v>2029</v>
      </c>
      <c r="B2030" s="117" t="s">
        <v>5087</v>
      </c>
      <c r="C2030" s="104" t="s">
        <v>4939</v>
      </c>
      <c r="D2030" s="104" t="s">
        <v>5136</v>
      </c>
      <c r="E2030" s="106" t="s">
        <v>4295</v>
      </c>
      <c r="F2030" s="107" t="s">
        <v>5101</v>
      </c>
      <c r="G2030" s="106"/>
      <c r="H2030" s="106"/>
      <c r="I2030" s="102">
        <v>2</v>
      </c>
      <c r="J2030" s="109">
        <v>47.84</v>
      </c>
    </row>
    <row r="2031" spans="1:10" x14ac:dyDescent="0.25">
      <c r="A2031" s="102">
        <v>2030</v>
      </c>
      <c r="B2031" s="117" t="s">
        <v>5087</v>
      </c>
      <c r="C2031" s="104" t="s">
        <v>4939</v>
      </c>
      <c r="D2031" s="104" t="s">
        <v>5127</v>
      </c>
      <c r="E2031" s="106" t="s">
        <v>157</v>
      </c>
      <c r="F2031" s="107" t="s">
        <v>158</v>
      </c>
      <c r="G2031" s="106"/>
      <c r="H2031" s="106"/>
      <c r="I2031" s="102">
        <v>10</v>
      </c>
      <c r="J2031" s="109">
        <v>18.899999999999999</v>
      </c>
    </row>
    <row r="2032" spans="1:10" x14ac:dyDescent="0.25">
      <c r="A2032" s="102">
        <v>2031</v>
      </c>
      <c r="B2032" s="117" t="s">
        <v>5087</v>
      </c>
      <c r="C2032" s="104" t="s">
        <v>4939</v>
      </c>
      <c r="D2032" s="104" t="s">
        <v>5127</v>
      </c>
      <c r="E2032" s="106" t="s">
        <v>987</v>
      </c>
      <c r="F2032" s="107" t="s">
        <v>988</v>
      </c>
      <c r="G2032" s="106"/>
      <c r="H2032" s="106"/>
      <c r="I2032" s="102">
        <v>5</v>
      </c>
      <c r="J2032" s="109">
        <v>24.950000000000003</v>
      </c>
    </row>
    <row r="2033" spans="1:10" x14ac:dyDescent="0.25">
      <c r="A2033" s="102">
        <v>2032</v>
      </c>
      <c r="B2033" s="117" t="s">
        <v>5087</v>
      </c>
      <c r="C2033" s="104" t="s">
        <v>4939</v>
      </c>
      <c r="D2033" s="104" t="s">
        <v>5127</v>
      </c>
      <c r="E2033" s="106" t="s">
        <v>995</v>
      </c>
      <c r="F2033" s="107" t="s">
        <v>996</v>
      </c>
      <c r="G2033" s="106"/>
      <c r="H2033" s="106"/>
      <c r="I2033" s="102">
        <v>10</v>
      </c>
      <c r="J2033" s="109">
        <v>102</v>
      </c>
    </row>
    <row r="2034" spans="1:10" x14ac:dyDescent="0.25">
      <c r="A2034" s="102">
        <v>2033</v>
      </c>
      <c r="B2034" s="117" t="s">
        <v>5087</v>
      </c>
      <c r="C2034" s="104" t="s">
        <v>4939</v>
      </c>
      <c r="D2034" s="104" t="s">
        <v>5127</v>
      </c>
      <c r="E2034" s="106" t="s">
        <v>1216</v>
      </c>
      <c r="F2034" s="107" t="s">
        <v>1217</v>
      </c>
      <c r="G2034" s="106"/>
      <c r="H2034" s="106"/>
      <c r="I2034" s="102">
        <v>1</v>
      </c>
      <c r="J2034" s="109">
        <v>7.9</v>
      </c>
    </row>
    <row r="2035" spans="1:10" x14ac:dyDescent="0.25">
      <c r="A2035" s="102">
        <v>2034</v>
      </c>
      <c r="B2035" s="117" t="s">
        <v>5087</v>
      </c>
      <c r="C2035" s="104" t="s">
        <v>4939</v>
      </c>
      <c r="D2035" s="104" t="s">
        <v>5127</v>
      </c>
      <c r="E2035" s="106" t="s">
        <v>1266</v>
      </c>
      <c r="F2035" s="107" t="s">
        <v>1267</v>
      </c>
      <c r="G2035" s="106"/>
      <c r="H2035" s="106"/>
      <c r="I2035" s="102">
        <v>1</v>
      </c>
      <c r="J2035" s="109">
        <v>7.9</v>
      </c>
    </row>
    <row r="2036" spans="1:10" x14ac:dyDescent="0.25">
      <c r="A2036" s="102">
        <v>2035</v>
      </c>
      <c r="B2036" s="117" t="s">
        <v>5087</v>
      </c>
      <c r="C2036" s="104" t="s">
        <v>4939</v>
      </c>
      <c r="D2036" s="104" t="s">
        <v>5127</v>
      </c>
      <c r="E2036" s="106" t="s">
        <v>2459</v>
      </c>
      <c r="F2036" s="107" t="s">
        <v>2460</v>
      </c>
      <c r="G2036" s="106"/>
      <c r="H2036" s="106"/>
      <c r="I2036" s="102">
        <v>1</v>
      </c>
      <c r="J2036" s="109">
        <v>5.9399999999999995</v>
      </c>
    </row>
    <row r="2037" spans="1:10" x14ac:dyDescent="0.25">
      <c r="A2037" s="102">
        <v>2036</v>
      </c>
      <c r="B2037" s="117" t="s">
        <v>5087</v>
      </c>
      <c r="C2037" s="104" t="s">
        <v>4939</v>
      </c>
      <c r="D2037" s="104" t="s">
        <v>5127</v>
      </c>
      <c r="E2037" s="106" t="s">
        <v>2579</v>
      </c>
      <c r="F2037" s="107" t="s">
        <v>2580</v>
      </c>
      <c r="G2037" s="106"/>
      <c r="H2037" s="106"/>
      <c r="I2037" s="102">
        <v>1</v>
      </c>
      <c r="J2037" s="109">
        <v>5.9399999999999995</v>
      </c>
    </row>
    <row r="2038" spans="1:10" x14ac:dyDescent="0.25">
      <c r="A2038" s="102">
        <v>2037</v>
      </c>
      <c r="B2038" s="117" t="s">
        <v>5087</v>
      </c>
      <c r="C2038" s="104" t="s">
        <v>4939</v>
      </c>
      <c r="D2038" s="104" t="s">
        <v>5127</v>
      </c>
      <c r="E2038" s="106" t="s">
        <v>2465</v>
      </c>
      <c r="F2038" s="107" t="s">
        <v>2466</v>
      </c>
      <c r="G2038" s="106"/>
      <c r="H2038" s="106"/>
      <c r="I2038" s="102">
        <v>1</v>
      </c>
      <c r="J2038" s="109">
        <v>5.9399999999999995</v>
      </c>
    </row>
    <row r="2039" spans="1:10" x14ac:dyDescent="0.25">
      <c r="A2039" s="102">
        <v>2038</v>
      </c>
      <c r="B2039" s="117" t="s">
        <v>5087</v>
      </c>
      <c r="C2039" s="104" t="s">
        <v>4939</v>
      </c>
      <c r="D2039" s="104" t="s">
        <v>5127</v>
      </c>
      <c r="E2039" s="106" t="s">
        <v>2479</v>
      </c>
      <c r="F2039" s="107" t="s">
        <v>2480</v>
      </c>
      <c r="G2039" s="106"/>
      <c r="H2039" s="106"/>
      <c r="I2039" s="102">
        <v>1</v>
      </c>
      <c r="J2039" s="109">
        <v>5.9399999999999995</v>
      </c>
    </row>
    <row r="2040" spans="1:10" x14ac:dyDescent="0.25">
      <c r="A2040" s="102">
        <v>2039</v>
      </c>
      <c r="B2040" s="117" t="s">
        <v>5087</v>
      </c>
      <c r="C2040" s="104" t="s">
        <v>4939</v>
      </c>
      <c r="D2040" s="104" t="s">
        <v>5127</v>
      </c>
      <c r="E2040" s="106" t="s">
        <v>2533</v>
      </c>
      <c r="F2040" s="107" t="s">
        <v>2534</v>
      </c>
      <c r="G2040" s="106"/>
      <c r="H2040" s="106"/>
      <c r="I2040" s="102">
        <v>1</v>
      </c>
      <c r="J2040" s="109">
        <v>5.9399999999999995</v>
      </c>
    </row>
    <row r="2041" spans="1:10" x14ac:dyDescent="0.25">
      <c r="A2041" s="102">
        <v>2040</v>
      </c>
      <c r="B2041" s="117" t="s">
        <v>5087</v>
      </c>
      <c r="C2041" s="104" t="s">
        <v>4939</v>
      </c>
      <c r="D2041" s="104" t="s">
        <v>5127</v>
      </c>
      <c r="E2041" s="106" t="s">
        <v>2555</v>
      </c>
      <c r="F2041" s="107" t="s">
        <v>2556</v>
      </c>
      <c r="G2041" s="106"/>
      <c r="H2041" s="106"/>
      <c r="I2041" s="102">
        <v>1</v>
      </c>
      <c r="J2041" s="109">
        <v>5.9399999999999995</v>
      </c>
    </row>
    <row r="2042" spans="1:10" x14ac:dyDescent="0.25">
      <c r="A2042" s="102">
        <v>2041</v>
      </c>
      <c r="B2042" s="117" t="s">
        <v>5087</v>
      </c>
      <c r="C2042" s="104" t="s">
        <v>4939</v>
      </c>
      <c r="D2042" s="104" t="s">
        <v>5127</v>
      </c>
      <c r="E2042" s="106" t="s">
        <v>2743</v>
      </c>
      <c r="F2042" s="107" t="s">
        <v>5140</v>
      </c>
      <c r="G2042" s="106"/>
      <c r="H2042" s="106"/>
      <c r="I2042" s="102">
        <v>1</v>
      </c>
      <c r="J2042" s="109">
        <v>4.1999999999999993</v>
      </c>
    </row>
    <row r="2043" spans="1:10" x14ac:dyDescent="0.25">
      <c r="A2043" s="102">
        <v>2042</v>
      </c>
      <c r="B2043" s="117" t="s">
        <v>5087</v>
      </c>
      <c r="C2043" s="104" t="s">
        <v>4939</v>
      </c>
      <c r="D2043" s="104" t="s">
        <v>5127</v>
      </c>
      <c r="E2043" s="106" t="s">
        <v>2811</v>
      </c>
      <c r="F2043" s="107" t="s">
        <v>2812</v>
      </c>
      <c r="G2043" s="106"/>
      <c r="H2043" s="106"/>
      <c r="I2043" s="102">
        <v>1</v>
      </c>
      <c r="J2043" s="109">
        <v>15.48</v>
      </c>
    </row>
    <row r="2044" spans="1:10" x14ac:dyDescent="0.25">
      <c r="A2044" s="102">
        <v>2043</v>
      </c>
      <c r="B2044" s="117" t="s">
        <v>5087</v>
      </c>
      <c r="C2044" s="104" t="s">
        <v>4939</v>
      </c>
      <c r="D2044" s="104" t="s">
        <v>5127</v>
      </c>
      <c r="E2044" s="106" t="s">
        <v>481</v>
      </c>
      <c r="F2044" s="107" t="s">
        <v>5141</v>
      </c>
      <c r="G2044" s="106"/>
      <c r="H2044" s="106"/>
      <c r="I2044" s="102">
        <v>1</v>
      </c>
      <c r="J2044" s="109">
        <v>11.879999999999999</v>
      </c>
    </row>
    <row r="2045" spans="1:10" x14ac:dyDescent="0.25">
      <c r="A2045" s="102">
        <v>2044</v>
      </c>
      <c r="B2045" s="117" t="s">
        <v>5087</v>
      </c>
      <c r="C2045" s="104" t="s">
        <v>4939</v>
      </c>
      <c r="D2045" s="104" t="s">
        <v>5127</v>
      </c>
      <c r="E2045" s="106" t="s">
        <v>3423</v>
      </c>
      <c r="F2045" s="107" t="s">
        <v>3424</v>
      </c>
      <c r="G2045" s="106"/>
      <c r="H2045" s="106"/>
      <c r="I2045" s="102">
        <v>1</v>
      </c>
      <c r="J2045" s="109">
        <v>10.68</v>
      </c>
    </row>
    <row r="2046" spans="1:10" x14ac:dyDescent="0.25">
      <c r="A2046" s="102">
        <v>2045</v>
      </c>
      <c r="B2046" s="117" t="s">
        <v>5087</v>
      </c>
      <c r="C2046" s="104" t="s">
        <v>4939</v>
      </c>
      <c r="D2046" s="104" t="s">
        <v>5127</v>
      </c>
      <c r="E2046" s="106" t="s">
        <v>3381</v>
      </c>
      <c r="F2046" s="107" t="s">
        <v>3382</v>
      </c>
      <c r="G2046" s="106"/>
      <c r="H2046" s="106"/>
      <c r="I2046" s="102">
        <v>1</v>
      </c>
      <c r="J2046" s="109">
        <v>17.88</v>
      </c>
    </row>
    <row r="2047" spans="1:10" x14ac:dyDescent="0.25">
      <c r="A2047" s="102">
        <v>2046</v>
      </c>
      <c r="B2047" s="117" t="s">
        <v>5087</v>
      </c>
      <c r="C2047" s="104" t="s">
        <v>4939</v>
      </c>
      <c r="D2047" s="104" t="s">
        <v>5127</v>
      </c>
      <c r="E2047" s="106" t="s">
        <v>4009</v>
      </c>
      <c r="F2047" s="107" t="s">
        <v>4010</v>
      </c>
      <c r="G2047" s="106"/>
      <c r="H2047" s="106"/>
      <c r="I2047" s="102">
        <v>1</v>
      </c>
      <c r="J2047" s="109">
        <v>11.799999999999999</v>
      </c>
    </row>
    <row r="2048" spans="1:10" x14ac:dyDescent="0.25">
      <c r="A2048" s="102">
        <v>2047</v>
      </c>
      <c r="B2048" s="117" t="s">
        <v>5087</v>
      </c>
      <c r="C2048" s="104" t="s">
        <v>4939</v>
      </c>
      <c r="D2048" s="104" t="s">
        <v>5127</v>
      </c>
      <c r="E2048" s="106" t="s">
        <v>3553</v>
      </c>
      <c r="F2048" s="107" t="s">
        <v>3554</v>
      </c>
      <c r="G2048" s="106"/>
      <c r="H2048" s="106"/>
      <c r="I2048" s="102">
        <v>1</v>
      </c>
      <c r="J2048" s="109">
        <v>17.940000000000001</v>
      </c>
    </row>
    <row r="2049" spans="1:10" x14ac:dyDescent="0.25">
      <c r="A2049" s="102">
        <v>2048</v>
      </c>
      <c r="B2049" s="117" t="s">
        <v>5087</v>
      </c>
      <c r="C2049" s="104" t="s">
        <v>4939</v>
      </c>
      <c r="D2049" s="104" t="s">
        <v>5127</v>
      </c>
      <c r="E2049" s="106" t="s">
        <v>3579</v>
      </c>
      <c r="F2049" s="107" t="s">
        <v>3580</v>
      </c>
      <c r="G2049" s="106"/>
      <c r="H2049" s="106"/>
      <c r="I2049" s="102">
        <v>1</v>
      </c>
      <c r="J2049" s="109">
        <v>13.899999999999999</v>
      </c>
    </row>
    <row r="2050" spans="1:10" x14ac:dyDescent="0.25">
      <c r="A2050" s="102">
        <v>2049</v>
      </c>
      <c r="B2050" s="117" t="s">
        <v>5087</v>
      </c>
      <c r="C2050" s="104" t="s">
        <v>4939</v>
      </c>
      <c r="D2050" s="104" t="s">
        <v>5127</v>
      </c>
      <c r="E2050" s="106" t="s">
        <v>3587</v>
      </c>
      <c r="F2050" s="107" t="s">
        <v>3588</v>
      </c>
      <c r="G2050" s="106"/>
      <c r="H2050" s="106"/>
      <c r="I2050" s="102">
        <v>1</v>
      </c>
      <c r="J2050" s="109">
        <v>9.8000000000000007</v>
      </c>
    </row>
    <row r="2051" spans="1:10" x14ac:dyDescent="0.25">
      <c r="A2051" s="102">
        <v>2050</v>
      </c>
      <c r="B2051" s="117" t="s">
        <v>5087</v>
      </c>
      <c r="C2051" s="104" t="s">
        <v>4939</v>
      </c>
      <c r="D2051" s="104" t="s">
        <v>5127</v>
      </c>
      <c r="E2051" s="106" t="s">
        <v>3629</v>
      </c>
      <c r="F2051" s="107" t="s">
        <v>3630</v>
      </c>
      <c r="G2051" s="106"/>
      <c r="H2051" s="106"/>
      <c r="I2051" s="102">
        <v>1</v>
      </c>
      <c r="J2051" s="109">
        <v>7.8000000000000007</v>
      </c>
    </row>
    <row r="2052" spans="1:10" x14ac:dyDescent="0.25">
      <c r="A2052" s="102">
        <v>2051</v>
      </c>
      <c r="B2052" s="117" t="s">
        <v>5087</v>
      </c>
      <c r="C2052" s="104" t="s">
        <v>4939</v>
      </c>
      <c r="D2052" s="104" t="s">
        <v>5127</v>
      </c>
      <c r="E2052" s="106" t="s">
        <v>3753</v>
      </c>
      <c r="F2052" s="107" t="s">
        <v>3754</v>
      </c>
      <c r="G2052" s="106"/>
      <c r="H2052" s="106"/>
      <c r="I2052" s="102">
        <v>1</v>
      </c>
      <c r="J2052" s="109">
        <v>10.9</v>
      </c>
    </row>
    <row r="2053" spans="1:10" x14ac:dyDescent="0.25">
      <c r="A2053" s="102">
        <v>2052</v>
      </c>
      <c r="B2053" s="117" t="s">
        <v>5087</v>
      </c>
      <c r="C2053" s="104" t="s">
        <v>4939</v>
      </c>
      <c r="D2053" s="104" t="s">
        <v>5127</v>
      </c>
      <c r="E2053" s="106" t="s">
        <v>3755</v>
      </c>
      <c r="F2053" s="107" t="s">
        <v>3756</v>
      </c>
      <c r="G2053" s="106"/>
      <c r="H2053" s="106"/>
      <c r="I2053" s="102">
        <v>1</v>
      </c>
      <c r="J2053" s="109">
        <v>12.54</v>
      </c>
    </row>
    <row r="2054" spans="1:10" x14ac:dyDescent="0.25">
      <c r="A2054" s="102">
        <v>2053</v>
      </c>
      <c r="B2054" s="117" t="s">
        <v>5087</v>
      </c>
      <c r="C2054" s="104" t="s">
        <v>4939</v>
      </c>
      <c r="D2054" s="104" t="s">
        <v>5127</v>
      </c>
      <c r="E2054" s="106" t="s">
        <v>3809</v>
      </c>
      <c r="F2054" s="107" t="s">
        <v>3810</v>
      </c>
      <c r="G2054" s="106"/>
      <c r="H2054" s="106"/>
      <c r="I2054" s="102">
        <v>1</v>
      </c>
      <c r="J2054" s="109">
        <v>19.14</v>
      </c>
    </row>
    <row r="2055" spans="1:10" x14ac:dyDescent="0.25">
      <c r="A2055" s="102">
        <v>2054</v>
      </c>
      <c r="B2055" s="117" t="s">
        <v>5087</v>
      </c>
      <c r="C2055" s="104" t="s">
        <v>4939</v>
      </c>
      <c r="D2055" s="104" t="s">
        <v>5127</v>
      </c>
      <c r="E2055" s="106" t="s">
        <v>4818</v>
      </c>
      <c r="F2055" s="107" t="s">
        <v>4819</v>
      </c>
      <c r="G2055" s="106"/>
      <c r="H2055" s="106"/>
      <c r="I2055" s="102">
        <v>1</v>
      </c>
      <c r="J2055" s="109">
        <v>55.8</v>
      </c>
    </row>
    <row r="2056" spans="1:10" x14ac:dyDescent="0.25">
      <c r="A2056" s="102">
        <v>2055</v>
      </c>
      <c r="B2056" s="117" t="s">
        <v>5087</v>
      </c>
      <c r="C2056" s="104" t="s">
        <v>4939</v>
      </c>
      <c r="D2056" s="104" t="s">
        <v>5127</v>
      </c>
      <c r="E2056" s="106" t="s">
        <v>4453</v>
      </c>
      <c r="F2056" s="107" t="s">
        <v>4950</v>
      </c>
      <c r="G2056" s="106"/>
      <c r="H2056" s="106"/>
      <c r="I2056" s="102">
        <v>1</v>
      </c>
      <c r="J2056" s="109">
        <v>17.849999999999998</v>
      </c>
    </row>
    <row r="2057" spans="1:10" x14ac:dyDescent="0.25">
      <c r="A2057" s="102">
        <v>2056</v>
      </c>
      <c r="B2057" s="117" t="s">
        <v>5087</v>
      </c>
      <c r="C2057" s="104" t="s">
        <v>4939</v>
      </c>
      <c r="D2057" s="104" t="s">
        <v>5127</v>
      </c>
      <c r="E2057" s="106" t="s">
        <v>4467</v>
      </c>
      <c r="F2057" s="107" t="s">
        <v>5142</v>
      </c>
      <c r="G2057" s="106"/>
      <c r="H2057" s="106"/>
      <c r="I2057" s="102">
        <v>1</v>
      </c>
      <c r="J2057" s="109">
        <v>16.350000000000001</v>
      </c>
    </row>
    <row r="2058" spans="1:10" x14ac:dyDescent="0.25">
      <c r="A2058" s="102">
        <v>2057</v>
      </c>
      <c r="B2058" s="117" t="s">
        <v>5087</v>
      </c>
      <c r="C2058" s="104" t="s">
        <v>4939</v>
      </c>
      <c r="D2058" s="104" t="s">
        <v>5127</v>
      </c>
      <c r="E2058" s="106" t="s">
        <v>4557</v>
      </c>
      <c r="F2058" s="107" t="s">
        <v>4558</v>
      </c>
      <c r="G2058" s="106"/>
      <c r="H2058" s="106"/>
      <c r="I2058" s="102">
        <v>1</v>
      </c>
      <c r="J2058" s="109">
        <v>13.35</v>
      </c>
    </row>
    <row r="2059" spans="1:10" x14ac:dyDescent="0.25">
      <c r="A2059" s="102">
        <v>2058</v>
      </c>
      <c r="B2059" s="117" t="s">
        <v>5087</v>
      </c>
      <c r="C2059" s="104" t="s">
        <v>4939</v>
      </c>
      <c r="D2059" s="104" t="s">
        <v>5127</v>
      </c>
      <c r="E2059" s="106" t="s">
        <v>4583</v>
      </c>
      <c r="F2059" s="107" t="s">
        <v>4584</v>
      </c>
      <c r="G2059" s="106"/>
      <c r="H2059" s="106"/>
      <c r="I2059" s="102">
        <v>1</v>
      </c>
      <c r="J2059" s="109">
        <v>17.899999999999999</v>
      </c>
    </row>
    <row r="2060" spans="1:10" x14ac:dyDescent="0.25">
      <c r="A2060" s="102">
        <v>2059</v>
      </c>
      <c r="B2060" s="117" t="s">
        <v>5087</v>
      </c>
      <c r="C2060" s="104" t="s">
        <v>4939</v>
      </c>
      <c r="D2060" s="104" t="s">
        <v>5127</v>
      </c>
      <c r="E2060" s="106" t="s">
        <v>4225</v>
      </c>
      <c r="F2060" s="107" t="s">
        <v>4226</v>
      </c>
      <c r="G2060" s="106"/>
      <c r="H2060" s="106"/>
      <c r="I2060" s="102">
        <v>1</v>
      </c>
      <c r="J2060" s="109">
        <v>13.35</v>
      </c>
    </row>
    <row r="2061" spans="1:10" x14ac:dyDescent="0.25">
      <c r="A2061" s="102">
        <v>2060</v>
      </c>
      <c r="B2061" s="117" t="s">
        <v>5087</v>
      </c>
      <c r="C2061" s="104" t="s">
        <v>4939</v>
      </c>
      <c r="D2061" s="104" t="s">
        <v>5127</v>
      </c>
      <c r="E2061" s="106" t="s">
        <v>4263</v>
      </c>
      <c r="F2061" s="107" t="s">
        <v>4264</v>
      </c>
      <c r="G2061" s="106"/>
      <c r="H2061" s="106"/>
      <c r="I2061" s="102">
        <v>1</v>
      </c>
      <c r="J2061" s="109">
        <v>21.52</v>
      </c>
    </row>
    <row r="2062" spans="1:10" x14ac:dyDescent="0.25">
      <c r="A2062" s="102">
        <v>2061</v>
      </c>
      <c r="B2062" s="117" t="s">
        <v>5087</v>
      </c>
      <c r="C2062" s="104" t="s">
        <v>4939</v>
      </c>
      <c r="D2062" s="104" t="s">
        <v>5127</v>
      </c>
      <c r="E2062" s="106" t="s">
        <v>4267</v>
      </c>
      <c r="F2062" s="107" t="s">
        <v>4268</v>
      </c>
      <c r="G2062" s="106"/>
      <c r="H2062" s="106"/>
      <c r="I2062" s="102">
        <v>1</v>
      </c>
      <c r="J2062" s="109">
        <v>17.849999999999998</v>
      </c>
    </row>
    <row r="2063" spans="1:10" x14ac:dyDescent="0.25">
      <c r="A2063" s="102">
        <v>2062</v>
      </c>
      <c r="B2063" s="117" t="s">
        <v>5087</v>
      </c>
      <c r="C2063" s="104" t="s">
        <v>4939</v>
      </c>
      <c r="D2063" s="104" t="s">
        <v>5127</v>
      </c>
      <c r="E2063" s="106" t="s">
        <v>4293</v>
      </c>
      <c r="F2063" s="107" t="s">
        <v>5072</v>
      </c>
      <c r="G2063" s="106"/>
      <c r="H2063" s="106"/>
      <c r="I2063" s="102">
        <v>1</v>
      </c>
      <c r="J2063" s="109">
        <v>26.85</v>
      </c>
    </row>
    <row r="2064" spans="1:10" x14ac:dyDescent="0.25">
      <c r="A2064" s="102">
        <v>2063</v>
      </c>
      <c r="B2064" s="117" t="s">
        <v>5087</v>
      </c>
      <c r="C2064" s="104" t="s">
        <v>4939</v>
      </c>
      <c r="D2064" s="104" t="s">
        <v>5144</v>
      </c>
      <c r="E2064" s="106" t="s">
        <v>1003</v>
      </c>
      <c r="F2064" s="107" t="s">
        <v>1004</v>
      </c>
      <c r="G2064" s="106"/>
      <c r="H2064" s="106"/>
      <c r="I2064" s="102">
        <v>4</v>
      </c>
      <c r="J2064" s="109">
        <v>45.16</v>
      </c>
    </row>
    <row r="2065" spans="1:10" x14ac:dyDescent="0.25">
      <c r="A2065" s="102">
        <v>2064</v>
      </c>
      <c r="B2065" s="117" t="s">
        <v>5087</v>
      </c>
      <c r="C2065" s="104" t="s">
        <v>4939</v>
      </c>
      <c r="D2065" s="104" t="s">
        <v>5144</v>
      </c>
      <c r="E2065" s="106" t="s">
        <v>207</v>
      </c>
      <c r="F2065" s="107" t="s">
        <v>208</v>
      </c>
      <c r="G2065" s="106"/>
      <c r="H2065" s="106"/>
      <c r="I2065" s="102">
        <v>1</v>
      </c>
      <c r="J2065" s="109">
        <v>18</v>
      </c>
    </row>
    <row r="2066" spans="1:10" x14ac:dyDescent="0.25">
      <c r="A2066" s="102">
        <v>2065</v>
      </c>
      <c r="B2066" s="117" t="s">
        <v>5087</v>
      </c>
      <c r="C2066" s="104" t="s">
        <v>4939</v>
      </c>
      <c r="D2066" s="104" t="s">
        <v>5144</v>
      </c>
      <c r="E2066" s="106" t="s">
        <v>1378</v>
      </c>
      <c r="F2066" s="107" t="s">
        <v>1379</v>
      </c>
      <c r="G2066" s="106"/>
      <c r="H2066" s="106"/>
      <c r="I2066" s="102">
        <v>1</v>
      </c>
      <c r="J2066" s="109">
        <v>4.45</v>
      </c>
    </row>
    <row r="2067" spans="1:10" x14ac:dyDescent="0.25">
      <c r="A2067" s="102">
        <v>2066</v>
      </c>
      <c r="B2067" s="117" t="s">
        <v>5087</v>
      </c>
      <c r="C2067" s="104" t="s">
        <v>4939</v>
      </c>
      <c r="D2067" s="104" t="s">
        <v>5144</v>
      </c>
      <c r="E2067" s="106" t="s">
        <v>1252</v>
      </c>
      <c r="F2067" s="107" t="s">
        <v>1253</v>
      </c>
      <c r="G2067" s="106"/>
      <c r="H2067" s="106"/>
      <c r="I2067" s="102">
        <v>1</v>
      </c>
      <c r="J2067" s="109">
        <v>7.9</v>
      </c>
    </row>
    <row r="2068" spans="1:10" x14ac:dyDescent="0.25">
      <c r="A2068" s="102">
        <v>2067</v>
      </c>
      <c r="B2068" s="117" t="s">
        <v>5087</v>
      </c>
      <c r="C2068" s="104" t="s">
        <v>4939</v>
      </c>
      <c r="D2068" s="104" t="s">
        <v>5144</v>
      </c>
      <c r="E2068" s="106" t="s">
        <v>1268</v>
      </c>
      <c r="F2068" s="107" t="s">
        <v>1269</v>
      </c>
      <c r="G2068" s="106"/>
      <c r="H2068" s="106"/>
      <c r="I2068" s="102">
        <v>1</v>
      </c>
      <c r="J2068" s="109">
        <v>7.9</v>
      </c>
    </row>
    <row r="2069" spans="1:10" x14ac:dyDescent="0.25">
      <c r="A2069" s="102">
        <v>2068</v>
      </c>
      <c r="B2069" s="117" t="s">
        <v>5087</v>
      </c>
      <c r="C2069" s="104" t="s">
        <v>4939</v>
      </c>
      <c r="D2069" s="104" t="s">
        <v>5144</v>
      </c>
      <c r="E2069" s="106" t="s">
        <v>1272</v>
      </c>
      <c r="F2069" s="107" t="s">
        <v>1273</v>
      </c>
      <c r="G2069" s="106"/>
      <c r="H2069" s="106"/>
      <c r="I2069" s="102">
        <v>1</v>
      </c>
      <c r="J2069" s="109">
        <v>12.75</v>
      </c>
    </row>
    <row r="2070" spans="1:10" x14ac:dyDescent="0.25">
      <c r="A2070" s="102">
        <v>2069</v>
      </c>
      <c r="B2070" s="117" t="s">
        <v>5087</v>
      </c>
      <c r="C2070" s="104" t="s">
        <v>4939</v>
      </c>
      <c r="D2070" s="104" t="s">
        <v>5144</v>
      </c>
      <c r="E2070" s="106" t="s">
        <v>2697</v>
      </c>
      <c r="F2070" s="107" t="s">
        <v>2698</v>
      </c>
      <c r="G2070" s="106"/>
      <c r="H2070" s="106"/>
      <c r="I2070" s="102">
        <v>1</v>
      </c>
      <c r="J2070" s="109">
        <v>17.88</v>
      </c>
    </row>
    <row r="2071" spans="1:10" x14ac:dyDescent="0.25">
      <c r="A2071" s="102">
        <v>2070</v>
      </c>
      <c r="B2071" s="117" t="s">
        <v>5087</v>
      </c>
      <c r="C2071" s="104" t="s">
        <v>4939</v>
      </c>
      <c r="D2071" s="104" t="s">
        <v>5144</v>
      </c>
      <c r="E2071" s="106" t="s">
        <v>2713</v>
      </c>
      <c r="F2071" s="107" t="s">
        <v>2714</v>
      </c>
      <c r="G2071" s="106"/>
      <c r="H2071" s="106"/>
      <c r="I2071" s="102">
        <v>1</v>
      </c>
      <c r="J2071" s="109">
        <v>16.68</v>
      </c>
    </row>
    <row r="2072" spans="1:10" x14ac:dyDescent="0.25">
      <c r="A2072" s="102">
        <v>2071</v>
      </c>
      <c r="B2072" s="117" t="s">
        <v>5087</v>
      </c>
      <c r="C2072" s="104" t="s">
        <v>4939</v>
      </c>
      <c r="D2072" s="104" t="s">
        <v>5144</v>
      </c>
      <c r="E2072" s="106" t="s">
        <v>2739</v>
      </c>
      <c r="F2072" s="107" t="s">
        <v>2740</v>
      </c>
      <c r="G2072" s="106"/>
      <c r="H2072" s="106"/>
      <c r="I2072" s="102">
        <v>1</v>
      </c>
      <c r="J2072" s="109">
        <v>15.48</v>
      </c>
    </row>
    <row r="2073" spans="1:10" x14ac:dyDescent="0.25">
      <c r="A2073" s="102">
        <v>2072</v>
      </c>
      <c r="B2073" s="117" t="s">
        <v>5087</v>
      </c>
      <c r="C2073" s="104" t="s">
        <v>4939</v>
      </c>
      <c r="D2073" s="104" t="s">
        <v>5144</v>
      </c>
      <c r="E2073" s="106" t="s">
        <v>3037</v>
      </c>
      <c r="F2073" s="107" t="s">
        <v>3038</v>
      </c>
      <c r="G2073" s="106"/>
      <c r="H2073" s="106"/>
      <c r="I2073" s="102">
        <v>1</v>
      </c>
      <c r="J2073" s="109">
        <v>33.96</v>
      </c>
    </row>
    <row r="2074" spans="1:10" x14ac:dyDescent="0.25">
      <c r="A2074" s="102">
        <v>2073</v>
      </c>
      <c r="B2074" s="117" t="s">
        <v>5087</v>
      </c>
      <c r="C2074" s="104" t="s">
        <v>4939</v>
      </c>
      <c r="D2074" s="104" t="s">
        <v>5144</v>
      </c>
      <c r="E2074" s="106" t="s">
        <v>295</v>
      </c>
      <c r="F2074" s="107" t="s">
        <v>296</v>
      </c>
      <c r="G2074" s="106"/>
      <c r="H2074" s="106"/>
      <c r="I2074" s="102">
        <v>8</v>
      </c>
      <c r="J2074" s="109">
        <v>15.12</v>
      </c>
    </row>
    <row r="2075" spans="1:10" x14ac:dyDescent="0.25">
      <c r="A2075" s="102">
        <v>2074</v>
      </c>
      <c r="B2075" s="117" t="s">
        <v>5087</v>
      </c>
      <c r="C2075" s="104" t="s">
        <v>4939</v>
      </c>
      <c r="D2075" s="104" t="s">
        <v>5144</v>
      </c>
      <c r="E2075" s="106" t="s">
        <v>3389</v>
      </c>
      <c r="F2075" s="107" t="s">
        <v>3390</v>
      </c>
      <c r="G2075" s="106"/>
      <c r="H2075" s="106"/>
      <c r="I2075" s="102">
        <v>1</v>
      </c>
      <c r="J2075" s="109">
        <v>17.88</v>
      </c>
    </row>
    <row r="2076" spans="1:10" x14ac:dyDescent="0.25">
      <c r="A2076" s="102">
        <v>2075</v>
      </c>
      <c r="B2076" s="117" t="s">
        <v>5087</v>
      </c>
      <c r="C2076" s="104" t="s">
        <v>4939</v>
      </c>
      <c r="D2076" s="104" t="s">
        <v>5144</v>
      </c>
      <c r="E2076" s="106" t="s">
        <v>3883</v>
      </c>
      <c r="F2076" s="107" t="s">
        <v>3884</v>
      </c>
      <c r="G2076" s="106"/>
      <c r="H2076" s="106"/>
      <c r="I2076" s="102">
        <v>1</v>
      </c>
      <c r="J2076" s="109">
        <v>17.940000000000001</v>
      </c>
    </row>
    <row r="2077" spans="1:10" x14ac:dyDescent="0.25">
      <c r="A2077" s="102">
        <v>2076</v>
      </c>
      <c r="B2077" s="117" t="s">
        <v>5087</v>
      </c>
      <c r="C2077" s="104" t="s">
        <v>4939</v>
      </c>
      <c r="D2077" s="104" t="s">
        <v>5144</v>
      </c>
      <c r="E2077" s="106" t="s">
        <v>3575</v>
      </c>
      <c r="F2077" s="107" t="s">
        <v>3576</v>
      </c>
      <c r="G2077" s="106"/>
      <c r="H2077" s="106"/>
      <c r="I2077" s="102">
        <v>1</v>
      </c>
      <c r="J2077" s="109">
        <v>33.54</v>
      </c>
    </row>
    <row r="2078" spans="1:10" x14ac:dyDescent="0.25">
      <c r="A2078" s="102">
        <v>2077</v>
      </c>
      <c r="B2078" s="117" t="s">
        <v>5087</v>
      </c>
      <c r="C2078" s="104" t="s">
        <v>4939</v>
      </c>
      <c r="D2078" s="104" t="s">
        <v>5144</v>
      </c>
      <c r="E2078" s="106" t="s">
        <v>3827</v>
      </c>
      <c r="F2078" s="107" t="s">
        <v>3828</v>
      </c>
      <c r="G2078" s="106"/>
      <c r="H2078" s="106"/>
      <c r="I2078" s="102">
        <v>1</v>
      </c>
      <c r="J2078" s="109">
        <v>12.54</v>
      </c>
    </row>
    <row r="2079" spans="1:10" x14ac:dyDescent="0.25">
      <c r="A2079" s="102">
        <v>2078</v>
      </c>
      <c r="B2079" s="117" t="s">
        <v>5087</v>
      </c>
      <c r="C2079" s="104" t="s">
        <v>4939</v>
      </c>
      <c r="D2079" s="104" t="s">
        <v>5144</v>
      </c>
      <c r="E2079" s="106" t="s">
        <v>3657</v>
      </c>
      <c r="F2079" s="107" t="s">
        <v>3658</v>
      </c>
      <c r="G2079" s="106"/>
      <c r="H2079" s="106"/>
      <c r="I2079" s="102">
        <v>1</v>
      </c>
      <c r="J2079" s="109">
        <v>20.34</v>
      </c>
    </row>
    <row r="2080" spans="1:10" x14ac:dyDescent="0.25">
      <c r="A2080" s="102">
        <v>2079</v>
      </c>
      <c r="B2080" s="117" t="s">
        <v>5087</v>
      </c>
      <c r="C2080" s="104" t="s">
        <v>4939</v>
      </c>
      <c r="D2080" s="104" t="s">
        <v>5144</v>
      </c>
      <c r="E2080" s="106" t="s">
        <v>4818</v>
      </c>
      <c r="F2080" s="107" t="s">
        <v>4819</v>
      </c>
      <c r="G2080" s="106"/>
      <c r="H2080" s="106"/>
      <c r="I2080" s="102">
        <v>1</v>
      </c>
      <c r="J2080" s="109">
        <v>55.8</v>
      </c>
    </row>
    <row r="2081" spans="1:10" x14ac:dyDescent="0.25">
      <c r="A2081" s="102">
        <v>2080</v>
      </c>
      <c r="B2081" s="117" t="s">
        <v>5087</v>
      </c>
      <c r="C2081" s="104" t="s">
        <v>4939</v>
      </c>
      <c r="D2081" s="104" t="s">
        <v>5146</v>
      </c>
      <c r="E2081" s="106" t="s">
        <v>569</v>
      </c>
      <c r="F2081" s="107" t="s">
        <v>570</v>
      </c>
      <c r="G2081" s="106"/>
      <c r="H2081" s="106"/>
      <c r="I2081" s="102">
        <v>3</v>
      </c>
      <c r="J2081" s="109">
        <v>17.82</v>
      </c>
    </row>
    <row r="2082" spans="1:10" x14ac:dyDescent="0.25">
      <c r="A2082" s="102">
        <v>2081</v>
      </c>
      <c r="B2082" s="117" t="s">
        <v>5087</v>
      </c>
      <c r="C2082" s="104" t="s">
        <v>4939</v>
      </c>
      <c r="D2082" s="104" t="s">
        <v>5146</v>
      </c>
      <c r="E2082" s="106" t="s">
        <v>1216</v>
      </c>
      <c r="F2082" s="107" t="s">
        <v>1217</v>
      </c>
      <c r="G2082" s="106"/>
      <c r="H2082" s="106"/>
      <c r="I2082" s="102">
        <v>1</v>
      </c>
      <c r="J2082" s="109">
        <v>7.9</v>
      </c>
    </row>
    <row r="2083" spans="1:10" x14ac:dyDescent="0.25">
      <c r="A2083" s="102">
        <v>2082</v>
      </c>
      <c r="B2083" s="117" t="s">
        <v>5087</v>
      </c>
      <c r="C2083" s="104" t="s">
        <v>4939</v>
      </c>
      <c r="D2083" s="104" t="s">
        <v>5146</v>
      </c>
      <c r="E2083" s="106" t="s">
        <v>1148</v>
      </c>
      <c r="F2083" s="107" t="s">
        <v>1149</v>
      </c>
      <c r="G2083" s="106"/>
      <c r="H2083" s="106"/>
      <c r="I2083" s="102">
        <v>1</v>
      </c>
      <c r="J2083" s="109">
        <v>6.9499999999999993</v>
      </c>
    </row>
    <row r="2084" spans="1:10" x14ac:dyDescent="0.25">
      <c r="A2084" s="102">
        <v>2083</v>
      </c>
      <c r="B2084" s="117" t="s">
        <v>5087</v>
      </c>
      <c r="C2084" s="104" t="s">
        <v>4939</v>
      </c>
      <c r="D2084" s="104" t="s">
        <v>5146</v>
      </c>
      <c r="E2084" s="106" t="s">
        <v>1252</v>
      </c>
      <c r="F2084" s="107" t="s">
        <v>1253</v>
      </c>
      <c r="G2084" s="106"/>
      <c r="H2084" s="106"/>
      <c r="I2084" s="102">
        <v>1</v>
      </c>
      <c r="J2084" s="109">
        <v>7.9</v>
      </c>
    </row>
    <row r="2085" spans="1:10" x14ac:dyDescent="0.25">
      <c r="A2085" s="102">
        <v>2084</v>
      </c>
      <c r="B2085" s="117" t="s">
        <v>5087</v>
      </c>
      <c r="C2085" s="104" t="s">
        <v>4939</v>
      </c>
      <c r="D2085" s="104" t="s">
        <v>5146</v>
      </c>
      <c r="E2085" s="106" t="s">
        <v>275</v>
      </c>
      <c r="F2085" s="107" t="s">
        <v>276</v>
      </c>
      <c r="G2085" s="106"/>
      <c r="H2085" s="106"/>
      <c r="I2085" s="102">
        <v>1</v>
      </c>
      <c r="J2085" s="109">
        <v>23.04</v>
      </c>
    </row>
    <row r="2086" spans="1:10" x14ac:dyDescent="0.25">
      <c r="A2086" s="102">
        <v>2085</v>
      </c>
      <c r="B2086" s="117" t="s">
        <v>5087</v>
      </c>
      <c r="C2086" s="104" t="s">
        <v>4939</v>
      </c>
      <c r="D2086" s="104" t="s">
        <v>5146</v>
      </c>
      <c r="E2086" s="106" t="s">
        <v>2833</v>
      </c>
      <c r="F2086" s="107" t="s">
        <v>2834</v>
      </c>
      <c r="G2086" s="106"/>
      <c r="H2086" s="106"/>
      <c r="I2086" s="102">
        <v>1</v>
      </c>
      <c r="J2086" s="109">
        <v>16.32</v>
      </c>
    </row>
    <row r="2087" spans="1:10" x14ac:dyDescent="0.25">
      <c r="A2087" s="102">
        <v>2086</v>
      </c>
      <c r="B2087" s="117" t="s">
        <v>5087</v>
      </c>
      <c r="C2087" s="104" t="s">
        <v>4939</v>
      </c>
      <c r="D2087" s="104" t="s">
        <v>5146</v>
      </c>
      <c r="E2087" s="106" t="s">
        <v>337</v>
      </c>
      <c r="F2087" s="107" t="s">
        <v>338</v>
      </c>
      <c r="G2087" s="106"/>
      <c r="H2087" s="106"/>
      <c r="I2087" s="102">
        <v>1</v>
      </c>
      <c r="J2087" s="109">
        <v>21.36</v>
      </c>
    </row>
    <row r="2088" spans="1:10" x14ac:dyDescent="0.25">
      <c r="A2088" s="102">
        <v>2087</v>
      </c>
      <c r="B2088" s="117" t="s">
        <v>5087</v>
      </c>
      <c r="C2088" s="104" t="s">
        <v>4939</v>
      </c>
      <c r="D2088" s="104" t="s">
        <v>5146</v>
      </c>
      <c r="E2088" s="106" t="s">
        <v>4011</v>
      </c>
      <c r="F2088" s="107" t="s">
        <v>4012</v>
      </c>
      <c r="G2088" s="106"/>
      <c r="H2088" s="106"/>
      <c r="I2088" s="102">
        <v>1</v>
      </c>
      <c r="J2088" s="109">
        <v>9.8000000000000007</v>
      </c>
    </row>
    <row r="2089" spans="1:10" x14ac:dyDescent="0.25">
      <c r="A2089" s="102">
        <v>2088</v>
      </c>
      <c r="B2089" s="117" t="s">
        <v>5087</v>
      </c>
      <c r="C2089" s="104" t="s">
        <v>4939</v>
      </c>
      <c r="D2089" s="104" t="s">
        <v>5146</v>
      </c>
      <c r="E2089" s="106" t="s">
        <v>3855</v>
      </c>
      <c r="F2089" s="107" t="s">
        <v>3856</v>
      </c>
      <c r="G2089" s="106"/>
      <c r="H2089" s="106"/>
      <c r="I2089" s="102">
        <v>1</v>
      </c>
      <c r="J2089" s="109">
        <v>5.4</v>
      </c>
    </row>
    <row r="2090" spans="1:10" x14ac:dyDescent="0.25">
      <c r="A2090" s="102">
        <v>2089</v>
      </c>
      <c r="B2090" s="117" t="s">
        <v>5087</v>
      </c>
      <c r="C2090" s="104" t="s">
        <v>4939</v>
      </c>
      <c r="D2090" s="104" t="s">
        <v>5146</v>
      </c>
      <c r="E2090" s="106" t="s">
        <v>3575</v>
      </c>
      <c r="F2090" s="107" t="s">
        <v>3576</v>
      </c>
      <c r="G2090" s="106"/>
      <c r="H2090" s="106"/>
      <c r="I2090" s="102">
        <v>1</v>
      </c>
      <c r="J2090" s="109">
        <v>33.54</v>
      </c>
    </row>
    <row r="2091" spans="1:10" x14ac:dyDescent="0.25">
      <c r="A2091" s="102">
        <v>2090</v>
      </c>
      <c r="B2091" s="117" t="s">
        <v>5087</v>
      </c>
      <c r="C2091" s="104" t="s">
        <v>4939</v>
      </c>
      <c r="D2091" s="104" t="s">
        <v>5146</v>
      </c>
      <c r="E2091" s="106" t="s">
        <v>3581</v>
      </c>
      <c r="F2091" s="107" t="s">
        <v>3582</v>
      </c>
      <c r="G2091" s="106"/>
      <c r="H2091" s="106"/>
      <c r="I2091" s="102">
        <v>1</v>
      </c>
      <c r="J2091" s="109">
        <v>16.740000000000002</v>
      </c>
    </row>
    <row r="2092" spans="1:10" x14ac:dyDescent="0.25">
      <c r="A2092" s="102">
        <v>2091</v>
      </c>
      <c r="B2092" s="117" t="s">
        <v>5087</v>
      </c>
      <c r="C2092" s="104" t="s">
        <v>4939</v>
      </c>
      <c r="D2092" s="104" t="s">
        <v>5146</v>
      </c>
      <c r="E2092" s="106" t="s">
        <v>3609</v>
      </c>
      <c r="F2092" s="107" t="s">
        <v>3610</v>
      </c>
      <c r="G2092" s="106"/>
      <c r="H2092" s="106"/>
      <c r="I2092" s="102">
        <v>1</v>
      </c>
      <c r="J2092" s="109">
        <v>9.3999999999999986</v>
      </c>
    </row>
    <row r="2093" spans="1:10" x14ac:dyDescent="0.25">
      <c r="A2093" s="102">
        <v>2092</v>
      </c>
      <c r="B2093" s="117" t="s">
        <v>5087</v>
      </c>
      <c r="C2093" s="104" t="s">
        <v>4939</v>
      </c>
      <c r="D2093" s="104" t="s">
        <v>5146</v>
      </c>
      <c r="E2093" s="106" t="s">
        <v>3613</v>
      </c>
      <c r="F2093" s="107" t="s">
        <v>3614</v>
      </c>
      <c r="G2093" s="106"/>
      <c r="H2093" s="106"/>
      <c r="I2093" s="102">
        <v>1</v>
      </c>
      <c r="J2093" s="109">
        <v>12.5</v>
      </c>
    </row>
    <row r="2094" spans="1:10" x14ac:dyDescent="0.25">
      <c r="A2094" s="102">
        <v>2093</v>
      </c>
      <c r="B2094" s="117" t="s">
        <v>5087</v>
      </c>
      <c r="C2094" s="104" t="s">
        <v>4939</v>
      </c>
      <c r="D2094" s="104" t="s">
        <v>5146</v>
      </c>
      <c r="E2094" s="106" t="s">
        <v>3721</v>
      </c>
      <c r="F2094" s="107" t="s">
        <v>3722</v>
      </c>
      <c r="G2094" s="106"/>
      <c r="H2094" s="106"/>
      <c r="I2094" s="102">
        <v>1</v>
      </c>
      <c r="J2094" s="109">
        <v>13.080000000000002</v>
      </c>
    </row>
    <row r="2095" spans="1:10" x14ac:dyDescent="0.25">
      <c r="A2095" s="102">
        <v>2094</v>
      </c>
      <c r="B2095" s="117" t="s">
        <v>5087</v>
      </c>
      <c r="C2095" s="104" t="s">
        <v>4939</v>
      </c>
      <c r="D2095" s="104" t="s">
        <v>5146</v>
      </c>
      <c r="E2095" s="106" t="s">
        <v>4587</v>
      </c>
      <c r="F2095" s="107" t="s">
        <v>4833</v>
      </c>
      <c r="G2095" s="106"/>
      <c r="H2095" s="106"/>
      <c r="I2095" s="102">
        <v>1</v>
      </c>
      <c r="J2095" s="109">
        <v>15.92</v>
      </c>
    </row>
    <row r="2096" spans="1:10" x14ac:dyDescent="0.25">
      <c r="A2096" s="102">
        <v>2095</v>
      </c>
      <c r="B2096" s="117" t="s">
        <v>5087</v>
      </c>
      <c r="C2096" s="104" t="s">
        <v>4939</v>
      </c>
      <c r="D2096" s="104" t="s">
        <v>5146</v>
      </c>
      <c r="E2096" s="106" t="s">
        <v>4391</v>
      </c>
      <c r="F2096" s="107" t="s">
        <v>4392</v>
      </c>
      <c r="G2096" s="106"/>
      <c r="H2096" s="106"/>
      <c r="I2096" s="102">
        <v>1</v>
      </c>
      <c r="J2096" s="109">
        <v>21.52</v>
      </c>
    </row>
    <row r="2097" spans="1:10" x14ac:dyDescent="0.25">
      <c r="A2097" s="102">
        <v>2096</v>
      </c>
      <c r="B2097" s="117" t="s">
        <v>5087</v>
      </c>
      <c r="C2097" s="104" t="s">
        <v>4939</v>
      </c>
      <c r="D2097" s="104" t="s">
        <v>5148</v>
      </c>
      <c r="E2097" s="106" t="s">
        <v>913</v>
      </c>
      <c r="F2097" s="107" t="s">
        <v>914</v>
      </c>
      <c r="G2097" s="106"/>
      <c r="H2097" s="106"/>
      <c r="I2097" s="102">
        <v>1</v>
      </c>
      <c r="J2097" s="109">
        <v>13.14</v>
      </c>
    </row>
    <row r="2098" spans="1:10" x14ac:dyDescent="0.25">
      <c r="A2098" s="102">
        <v>2097</v>
      </c>
      <c r="B2098" s="117" t="s">
        <v>5087</v>
      </c>
      <c r="C2098" s="104" t="s">
        <v>4939</v>
      </c>
      <c r="D2098" s="104" t="s">
        <v>5148</v>
      </c>
      <c r="E2098" s="106" t="s">
        <v>827</v>
      </c>
      <c r="F2098" s="107" t="s">
        <v>828</v>
      </c>
      <c r="G2098" s="106"/>
      <c r="H2098" s="106"/>
      <c r="I2098" s="102">
        <v>1</v>
      </c>
      <c r="J2098" s="109">
        <v>11.879999999999999</v>
      </c>
    </row>
    <row r="2099" spans="1:10" x14ac:dyDescent="0.25">
      <c r="A2099" s="102">
        <v>2098</v>
      </c>
      <c r="B2099" s="117" t="s">
        <v>5087</v>
      </c>
      <c r="C2099" s="104" t="s">
        <v>4939</v>
      </c>
      <c r="D2099" s="104" t="s">
        <v>5148</v>
      </c>
      <c r="E2099" s="106" t="s">
        <v>1001</v>
      </c>
      <c r="F2099" s="107" t="s">
        <v>1002</v>
      </c>
      <c r="G2099" s="106"/>
      <c r="H2099" s="106"/>
      <c r="I2099" s="102">
        <v>5</v>
      </c>
      <c r="J2099" s="109">
        <v>29.950000000000003</v>
      </c>
    </row>
    <row r="2100" spans="1:10" x14ac:dyDescent="0.25">
      <c r="A2100" s="102">
        <v>2099</v>
      </c>
      <c r="B2100" s="117" t="s">
        <v>5087</v>
      </c>
      <c r="C2100" s="104" t="s">
        <v>4939</v>
      </c>
      <c r="D2100" s="104" t="s">
        <v>5148</v>
      </c>
      <c r="E2100" s="106" t="s">
        <v>1003</v>
      </c>
      <c r="F2100" s="107" t="s">
        <v>1004</v>
      </c>
      <c r="G2100" s="106"/>
      <c r="H2100" s="106"/>
      <c r="I2100" s="102">
        <v>10</v>
      </c>
      <c r="J2100" s="109">
        <v>112.89999999999999</v>
      </c>
    </row>
    <row r="2101" spans="1:10" x14ac:dyDescent="0.25">
      <c r="A2101" s="102">
        <v>2100</v>
      </c>
      <c r="B2101" s="117" t="s">
        <v>5087</v>
      </c>
      <c r="C2101" s="104" t="s">
        <v>4939</v>
      </c>
      <c r="D2101" s="104" t="s">
        <v>5148</v>
      </c>
      <c r="E2101" s="106" t="s">
        <v>1003</v>
      </c>
      <c r="F2101" s="107" t="s">
        <v>1004</v>
      </c>
      <c r="G2101" s="106"/>
      <c r="H2101" s="106"/>
      <c r="I2101" s="102">
        <v>1</v>
      </c>
      <c r="J2101" s="109">
        <v>0.01</v>
      </c>
    </row>
    <row r="2102" spans="1:10" x14ac:dyDescent="0.25">
      <c r="A2102" s="102">
        <v>2101</v>
      </c>
      <c r="B2102" s="117" t="s">
        <v>5087</v>
      </c>
      <c r="C2102" s="104" t="s">
        <v>4939</v>
      </c>
      <c r="D2102" s="104" t="s">
        <v>5148</v>
      </c>
      <c r="E2102" s="106" t="s">
        <v>1272</v>
      </c>
      <c r="F2102" s="107" t="s">
        <v>1273</v>
      </c>
      <c r="G2102" s="106"/>
      <c r="H2102" s="106"/>
      <c r="I2102" s="102">
        <v>2</v>
      </c>
      <c r="J2102" s="109">
        <v>25.5</v>
      </c>
    </row>
    <row r="2103" spans="1:10" x14ac:dyDescent="0.25">
      <c r="A2103" s="102">
        <v>2102</v>
      </c>
      <c r="B2103" s="117" t="s">
        <v>5087</v>
      </c>
      <c r="C2103" s="104" t="s">
        <v>4939</v>
      </c>
      <c r="D2103" s="104" t="s">
        <v>5148</v>
      </c>
      <c r="E2103" s="106" t="s">
        <v>1300</v>
      </c>
      <c r="F2103" s="107" t="s">
        <v>1301</v>
      </c>
      <c r="G2103" s="106"/>
      <c r="H2103" s="106"/>
      <c r="I2103" s="102" t="s">
        <v>4957</v>
      </c>
      <c r="J2103" s="109">
        <v>7.9</v>
      </c>
    </row>
    <row r="2104" spans="1:10" x14ac:dyDescent="0.25">
      <c r="A2104" s="102">
        <v>2103</v>
      </c>
      <c r="B2104" s="117" t="s">
        <v>5087</v>
      </c>
      <c r="C2104" s="104" t="s">
        <v>4939</v>
      </c>
      <c r="D2104" s="104" t="s">
        <v>5148</v>
      </c>
      <c r="E2104" s="106" t="s">
        <v>1162</v>
      </c>
      <c r="F2104" s="107" t="s">
        <v>1163</v>
      </c>
      <c r="G2104" s="106"/>
      <c r="H2104" s="106"/>
      <c r="I2104" s="102" t="s">
        <v>4957</v>
      </c>
      <c r="J2104" s="109">
        <v>7.9</v>
      </c>
    </row>
    <row r="2105" spans="1:10" x14ac:dyDescent="0.25">
      <c r="A2105" s="102">
        <v>2104</v>
      </c>
      <c r="B2105" s="117" t="s">
        <v>5087</v>
      </c>
      <c r="C2105" s="104" t="s">
        <v>4939</v>
      </c>
      <c r="D2105" s="104" t="s">
        <v>5148</v>
      </c>
      <c r="E2105" s="106" t="s">
        <v>2425</v>
      </c>
      <c r="F2105" s="107" t="s">
        <v>2426</v>
      </c>
      <c r="G2105" s="106"/>
      <c r="H2105" s="106"/>
      <c r="I2105" s="102">
        <v>1</v>
      </c>
      <c r="J2105" s="109">
        <v>23.88</v>
      </c>
    </row>
    <row r="2106" spans="1:10" x14ac:dyDescent="0.25">
      <c r="A2106" s="102">
        <v>2105</v>
      </c>
      <c r="B2106" s="117" t="s">
        <v>5087</v>
      </c>
      <c r="C2106" s="104" t="s">
        <v>4939</v>
      </c>
      <c r="D2106" s="104" t="s">
        <v>5148</v>
      </c>
      <c r="E2106" s="106" t="s">
        <v>2397</v>
      </c>
      <c r="F2106" s="107" t="s">
        <v>2398</v>
      </c>
      <c r="G2106" s="106"/>
      <c r="H2106" s="106"/>
      <c r="I2106" s="102">
        <v>1</v>
      </c>
      <c r="J2106" s="109">
        <v>21.48</v>
      </c>
    </row>
    <row r="2107" spans="1:10" x14ac:dyDescent="0.25">
      <c r="A2107" s="102">
        <v>2106</v>
      </c>
      <c r="B2107" s="117" t="s">
        <v>5087</v>
      </c>
      <c r="C2107" s="104" t="s">
        <v>4939</v>
      </c>
      <c r="D2107" s="104" t="s">
        <v>5148</v>
      </c>
      <c r="E2107" s="106" t="s">
        <v>2405</v>
      </c>
      <c r="F2107" s="107" t="s">
        <v>2406</v>
      </c>
      <c r="G2107" s="106"/>
      <c r="H2107" s="106"/>
      <c r="I2107" s="102">
        <v>1</v>
      </c>
      <c r="J2107" s="109">
        <v>23.88</v>
      </c>
    </row>
    <row r="2108" spans="1:10" x14ac:dyDescent="0.25">
      <c r="A2108" s="102">
        <v>2107</v>
      </c>
      <c r="B2108" s="117" t="s">
        <v>5087</v>
      </c>
      <c r="C2108" s="104" t="s">
        <v>4939</v>
      </c>
      <c r="D2108" s="104" t="s">
        <v>5148</v>
      </c>
      <c r="E2108" s="106" t="s">
        <v>2739</v>
      </c>
      <c r="F2108" s="107" t="s">
        <v>2740</v>
      </c>
      <c r="G2108" s="106"/>
      <c r="H2108" s="106"/>
      <c r="I2108" s="102">
        <v>1</v>
      </c>
      <c r="J2108" s="109">
        <v>15.48</v>
      </c>
    </row>
    <row r="2109" spans="1:10" x14ac:dyDescent="0.25">
      <c r="A2109" s="102">
        <v>2108</v>
      </c>
      <c r="B2109" s="117" t="s">
        <v>5087</v>
      </c>
      <c r="C2109" s="104" t="s">
        <v>4939</v>
      </c>
      <c r="D2109" s="104" t="s">
        <v>5148</v>
      </c>
      <c r="E2109" s="106" t="s">
        <v>2755</v>
      </c>
      <c r="F2109" s="107" t="s">
        <v>2756</v>
      </c>
      <c r="G2109" s="106"/>
      <c r="H2109" s="106"/>
      <c r="I2109" s="102">
        <v>1</v>
      </c>
      <c r="J2109" s="109">
        <v>8.2799999999999994</v>
      </c>
    </row>
    <row r="2110" spans="1:10" x14ac:dyDescent="0.25">
      <c r="A2110" s="102">
        <v>2109</v>
      </c>
      <c r="B2110" s="117" t="s">
        <v>5087</v>
      </c>
      <c r="C2110" s="104" t="s">
        <v>4939</v>
      </c>
      <c r="D2110" s="104" t="s">
        <v>5148</v>
      </c>
      <c r="E2110" s="106" t="s">
        <v>2833</v>
      </c>
      <c r="F2110" s="107" t="s">
        <v>2834</v>
      </c>
      <c r="G2110" s="106"/>
      <c r="H2110" s="106"/>
      <c r="I2110" s="102">
        <v>1</v>
      </c>
      <c r="J2110" s="109">
        <v>16.32</v>
      </c>
    </row>
    <row r="2111" spans="1:10" x14ac:dyDescent="0.25">
      <c r="A2111" s="102">
        <v>2110</v>
      </c>
      <c r="B2111" s="117" t="s">
        <v>5087</v>
      </c>
      <c r="C2111" s="104" t="s">
        <v>4939</v>
      </c>
      <c r="D2111" s="104" t="s">
        <v>5148</v>
      </c>
      <c r="E2111" s="106" t="s">
        <v>3037</v>
      </c>
      <c r="F2111" s="107" t="s">
        <v>3038</v>
      </c>
      <c r="G2111" s="106"/>
      <c r="H2111" s="106"/>
      <c r="I2111" s="102">
        <v>2</v>
      </c>
      <c r="J2111" s="109">
        <v>67.92</v>
      </c>
    </row>
    <row r="2112" spans="1:10" x14ac:dyDescent="0.25">
      <c r="A2112" s="102">
        <v>2111</v>
      </c>
      <c r="B2112" s="117" t="s">
        <v>5087</v>
      </c>
      <c r="C2112" s="104" t="s">
        <v>4939</v>
      </c>
      <c r="D2112" s="104" t="s">
        <v>5148</v>
      </c>
      <c r="E2112" s="106" t="s">
        <v>3511</v>
      </c>
      <c r="F2112" s="107" t="s">
        <v>3512</v>
      </c>
      <c r="G2112" s="106"/>
      <c r="H2112" s="106"/>
      <c r="I2112" s="102">
        <v>1</v>
      </c>
      <c r="J2112" s="109">
        <v>30.96</v>
      </c>
    </row>
    <row r="2113" spans="1:10" x14ac:dyDescent="0.25">
      <c r="A2113" s="102">
        <v>2112</v>
      </c>
      <c r="B2113" s="117" t="s">
        <v>5087</v>
      </c>
      <c r="C2113" s="104" t="s">
        <v>4939</v>
      </c>
      <c r="D2113" s="104" t="s">
        <v>5148</v>
      </c>
      <c r="E2113" s="106" t="s">
        <v>2939</v>
      </c>
      <c r="F2113" s="107" t="s">
        <v>2940</v>
      </c>
      <c r="G2113" s="106"/>
      <c r="H2113" s="106"/>
      <c r="I2113" s="102">
        <v>1</v>
      </c>
      <c r="J2113" s="109">
        <v>17.940000000000001</v>
      </c>
    </row>
    <row r="2114" spans="1:10" x14ac:dyDescent="0.25">
      <c r="A2114" s="102">
        <v>2113</v>
      </c>
      <c r="B2114" s="117" t="s">
        <v>5087</v>
      </c>
      <c r="C2114" s="104" t="s">
        <v>4939</v>
      </c>
      <c r="D2114" s="104" t="s">
        <v>5148</v>
      </c>
      <c r="E2114" s="106" t="s">
        <v>3953</v>
      </c>
      <c r="F2114" s="107" t="s">
        <v>3954</v>
      </c>
      <c r="G2114" s="106"/>
      <c r="H2114" s="106"/>
      <c r="I2114" s="102">
        <v>1</v>
      </c>
      <c r="J2114" s="109">
        <v>8.4</v>
      </c>
    </row>
    <row r="2115" spans="1:10" x14ac:dyDescent="0.25">
      <c r="A2115" s="102">
        <v>2114</v>
      </c>
      <c r="B2115" s="117" t="s">
        <v>5087</v>
      </c>
      <c r="C2115" s="104" t="s">
        <v>4939</v>
      </c>
      <c r="D2115" s="104" t="s">
        <v>5148</v>
      </c>
      <c r="E2115" s="106" t="s">
        <v>3555</v>
      </c>
      <c r="F2115" s="107" t="s">
        <v>3556</v>
      </c>
      <c r="G2115" s="106"/>
      <c r="H2115" s="106"/>
      <c r="I2115" s="102">
        <v>1</v>
      </c>
      <c r="J2115" s="109">
        <v>12.9</v>
      </c>
    </row>
    <row r="2116" spans="1:10" x14ac:dyDescent="0.25">
      <c r="A2116" s="102">
        <v>2115</v>
      </c>
      <c r="B2116" s="117" t="s">
        <v>5087</v>
      </c>
      <c r="C2116" s="104" t="s">
        <v>4939</v>
      </c>
      <c r="D2116" s="104" t="s">
        <v>5148</v>
      </c>
      <c r="E2116" s="106" t="s">
        <v>3577</v>
      </c>
      <c r="F2116" s="107" t="s">
        <v>3578</v>
      </c>
      <c r="G2116" s="106"/>
      <c r="H2116" s="106"/>
      <c r="I2116" s="102">
        <v>1</v>
      </c>
      <c r="J2116" s="109">
        <v>22.9</v>
      </c>
    </row>
    <row r="2117" spans="1:10" x14ac:dyDescent="0.25">
      <c r="A2117" s="102">
        <v>2116</v>
      </c>
      <c r="B2117" s="117" t="s">
        <v>5087</v>
      </c>
      <c r="C2117" s="104" t="s">
        <v>4939</v>
      </c>
      <c r="D2117" s="104" t="s">
        <v>5148</v>
      </c>
      <c r="E2117" s="106" t="s">
        <v>4455</v>
      </c>
      <c r="F2117" s="107" t="s">
        <v>4456</v>
      </c>
      <c r="G2117" s="106"/>
      <c r="H2117" s="106"/>
      <c r="I2117" s="102">
        <v>1</v>
      </c>
      <c r="J2117" s="109">
        <v>18.32</v>
      </c>
    </row>
    <row r="2118" spans="1:10" x14ac:dyDescent="0.25">
      <c r="A2118" s="102">
        <v>2117</v>
      </c>
      <c r="B2118" s="117" t="s">
        <v>5087</v>
      </c>
      <c r="C2118" s="104" t="s">
        <v>4939</v>
      </c>
      <c r="D2118" s="104" t="s">
        <v>5148</v>
      </c>
      <c r="E2118" s="106" t="s">
        <v>4221</v>
      </c>
      <c r="F2118" s="107" t="s">
        <v>4222</v>
      </c>
      <c r="G2118" s="106"/>
      <c r="H2118" s="106"/>
      <c r="I2118" s="102">
        <v>1</v>
      </c>
      <c r="J2118" s="109">
        <v>14.32</v>
      </c>
    </row>
    <row r="2119" spans="1:10" x14ac:dyDescent="0.25">
      <c r="A2119" s="102">
        <v>2118</v>
      </c>
      <c r="B2119" s="117" t="s">
        <v>5087</v>
      </c>
      <c r="C2119" s="104" t="s">
        <v>4939</v>
      </c>
      <c r="D2119" s="104" t="s">
        <v>5148</v>
      </c>
      <c r="E2119" s="106" t="s">
        <v>4247</v>
      </c>
      <c r="F2119" s="107" t="s">
        <v>4248</v>
      </c>
      <c r="G2119" s="106"/>
      <c r="H2119" s="106"/>
      <c r="I2119" s="102">
        <v>1</v>
      </c>
      <c r="J2119" s="109">
        <v>21.52</v>
      </c>
    </row>
    <row r="2120" spans="1:10" x14ac:dyDescent="0.25">
      <c r="A2120" s="102">
        <v>2119</v>
      </c>
      <c r="B2120" s="117" t="s">
        <v>5087</v>
      </c>
      <c r="C2120" s="104" t="s">
        <v>4939</v>
      </c>
      <c r="D2120" s="104" t="s">
        <v>5150</v>
      </c>
      <c r="E2120" s="106" t="s">
        <v>999</v>
      </c>
      <c r="F2120" s="107" t="s">
        <v>1000</v>
      </c>
      <c r="G2120" s="106"/>
      <c r="H2120" s="106"/>
      <c r="I2120" s="102">
        <v>1</v>
      </c>
      <c r="J2120" s="109">
        <v>11.29</v>
      </c>
    </row>
    <row r="2121" spans="1:10" x14ac:dyDescent="0.25">
      <c r="A2121" s="102">
        <v>2120</v>
      </c>
      <c r="B2121" s="117" t="s">
        <v>5087</v>
      </c>
      <c r="C2121" s="104" t="s">
        <v>4939</v>
      </c>
      <c r="D2121" s="104" t="s">
        <v>5150</v>
      </c>
      <c r="E2121" s="106" t="s">
        <v>999</v>
      </c>
      <c r="F2121" s="107" t="s">
        <v>1000</v>
      </c>
      <c r="G2121" s="106"/>
      <c r="H2121" s="106"/>
      <c r="I2121" s="102">
        <v>2</v>
      </c>
      <c r="J2121" s="109">
        <v>0.02</v>
      </c>
    </row>
    <row r="2122" spans="1:10" x14ac:dyDescent="0.25">
      <c r="A2122" s="102">
        <v>2121</v>
      </c>
      <c r="B2122" s="117" t="s">
        <v>5087</v>
      </c>
      <c r="C2122" s="104" t="s">
        <v>4939</v>
      </c>
      <c r="D2122" s="104" t="s">
        <v>5150</v>
      </c>
      <c r="E2122" s="106" t="s">
        <v>1001</v>
      </c>
      <c r="F2122" s="107" t="s">
        <v>1002</v>
      </c>
      <c r="G2122" s="106"/>
      <c r="H2122" s="106"/>
      <c r="I2122" s="102">
        <v>5</v>
      </c>
      <c r="J2122" s="109">
        <v>29.950000000000003</v>
      </c>
    </row>
    <row r="2123" spans="1:10" x14ac:dyDescent="0.25">
      <c r="A2123" s="102">
        <v>2122</v>
      </c>
      <c r="B2123" s="117" t="s">
        <v>5087</v>
      </c>
      <c r="C2123" s="104" t="s">
        <v>4939</v>
      </c>
      <c r="D2123" s="104" t="s">
        <v>5150</v>
      </c>
      <c r="E2123" s="106" t="s">
        <v>1003</v>
      </c>
      <c r="F2123" s="107" t="s">
        <v>1004</v>
      </c>
      <c r="G2123" s="106"/>
      <c r="H2123" s="106"/>
      <c r="I2123" s="102">
        <v>19</v>
      </c>
      <c r="J2123" s="109">
        <v>214.51</v>
      </c>
    </row>
    <row r="2124" spans="1:10" x14ac:dyDescent="0.25">
      <c r="A2124" s="102">
        <v>2123</v>
      </c>
      <c r="B2124" s="117" t="s">
        <v>5087</v>
      </c>
      <c r="C2124" s="104" t="s">
        <v>4939</v>
      </c>
      <c r="D2124" s="104" t="s">
        <v>5150</v>
      </c>
      <c r="E2124" s="106" t="s">
        <v>1276</v>
      </c>
      <c r="F2124" s="107" t="s">
        <v>4952</v>
      </c>
      <c r="G2124" s="106"/>
      <c r="H2124" s="106"/>
      <c r="I2124" s="102">
        <v>1</v>
      </c>
      <c r="J2124" s="109">
        <v>23.88</v>
      </c>
    </row>
    <row r="2125" spans="1:10" x14ac:dyDescent="0.25">
      <c r="A2125" s="102">
        <v>2124</v>
      </c>
      <c r="B2125" s="117" t="s">
        <v>5087</v>
      </c>
      <c r="C2125" s="104" t="s">
        <v>4939</v>
      </c>
      <c r="D2125" s="104" t="s">
        <v>5150</v>
      </c>
      <c r="E2125" s="106" t="s">
        <v>2391</v>
      </c>
      <c r="F2125" s="107" t="s">
        <v>2392</v>
      </c>
      <c r="G2125" s="106"/>
      <c r="H2125" s="106"/>
      <c r="I2125" s="102">
        <v>1</v>
      </c>
      <c r="J2125" s="109">
        <v>0.12</v>
      </c>
    </row>
    <row r="2126" spans="1:10" x14ac:dyDescent="0.25">
      <c r="A2126" s="102">
        <v>2125</v>
      </c>
      <c r="B2126" s="117" t="s">
        <v>5087</v>
      </c>
      <c r="C2126" s="104" t="s">
        <v>4939</v>
      </c>
      <c r="D2126" s="104" t="s">
        <v>5150</v>
      </c>
      <c r="E2126" s="106" t="s">
        <v>2525</v>
      </c>
      <c r="F2126" s="107" t="s">
        <v>2526</v>
      </c>
      <c r="G2126" s="106"/>
      <c r="H2126" s="106"/>
      <c r="I2126" s="102">
        <v>1</v>
      </c>
      <c r="J2126" s="109">
        <v>5.9399999999999995</v>
      </c>
    </row>
    <row r="2127" spans="1:10" x14ac:dyDescent="0.25">
      <c r="A2127" s="102">
        <v>2126</v>
      </c>
      <c r="B2127" s="117" t="s">
        <v>5087</v>
      </c>
      <c r="C2127" s="104" t="s">
        <v>4939</v>
      </c>
      <c r="D2127" s="104" t="s">
        <v>5150</v>
      </c>
      <c r="E2127" s="106" t="s">
        <v>2519</v>
      </c>
      <c r="F2127" s="107" t="s">
        <v>2520</v>
      </c>
      <c r="G2127" s="106"/>
      <c r="H2127" s="106"/>
      <c r="I2127" s="102">
        <v>1</v>
      </c>
      <c r="J2127" s="109">
        <v>5.9399999999999995</v>
      </c>
    </row>
    <row r="2128" spans="1:10" x14ac:dyDescent="0.25">
      <c r="A2128" s="102">
        <v>2127</v>
      </c>
      <c r="B2128" s="117" t="s">
        <v>5087</v>
      </c>
      <c r="C2128" s="104" t="s">
        <v>4939</v>
      </c>
      <c r="D2128" s="104" t="s">
        <v>5150</v>
      </c>
      <c r="E2128" s="106" t="s">
        <v>2631</v>
      </c>
      <c r="F2128" s="107" t="s">
        <v>2632</v>
      </c>
      <c r="G2128" s="106"/>
      <c r="H2128" s="106"/>
      <c r="I2128" s="102">
        <v>3</v>
      </c>
      <c r="J2128" s="109">
        <v>30.419999999999998</v>
      </c>
    </row>
    <row r="2129" spans="1:10" x14ac:dyDescent="0.25">
      <c r="A2129" s="102">
        <v>2128</v>
      </c>
      <c r="B2129" s="117" t="s">
        <v>5087</v>
      </c>
      <c r="C2129" s="104" t="s">
        <v>4939</v>
      </c>
      <c r="D2129" s="104" t="s">
        <v>5150</v>
      </c>
      <c r="E2129" s="106" t="s">
        <v>2739</v>
      </c>
      <c r="F2129" s="107" t="s">
        <v>2740</v>
      </c>
      <c r="G2129" s="106"/>
      <c r="H2129" s="106"/>
      <c r="I2129" s="102">
        <v>1</v>
      </c>
      <c r="J2129" s="109">
        <v>15.48</v>
      </c>
    </row>
    <row r="2130" spans="1:10" x14ac:dyDescent="0.25">
      <c r="A2130" s="102">
        <v>2129</v>
      </c>
      <c r="B2130" s="117" t="s">
        <v>5087</v>
      </c>
      <c r="C2130" s="104" t="s">
        <v>4939</v>
      </c>
      <c r="D2130" s="104" t="s">
        <v>5150</v>
      </c>
      <c r="E2130" s="106" t="s">
        <v>481</v>
      </c>
      <c r="F2130" s="107" t="s">
        <v>5141</v>
      </c>
      <c r="G2130" s="106"/>
      <c r="H2130" s="106"/>
      <c r="I2130" s="102">
        <v>1</v>
      </c>
      <c r="J2130" s="109">
        <v>11.879999999999999</v>
      </c>
    </row>
    <row r="2131" spans="1:10" x14ac:dyDescent="0.25">
      <c r="A2131" s="102">
        <v>2130</v>
      </c>
      <c r="B2131" s="117" t="s">
        <v>5087</v>
      </c>
      <c r="C2131" s="104" t="s">
        <v>4939</v>
      </c>
      <c r="D2131" s="104" t="s">
        <v>5150</v>
      </c>
      <c r="E2131" s="106" t="s">
        <v>3035</v>
      </c>
      <c r="F2131" s="107" t="s">
        <v>3036</v>
      </c>
      <c r="G2131" s="106"/>
      <c r="H2131" s="106"/>
      <c r="I2131" s="102">
        <v>1</v>
      </c>
      <c r="J2131" s="109">
        <v>37.9</v>
      </c>
    </row>
    <row r="2132" spans="1:10" x14ac:dyDescent="0.25">
      <c r="A2132" s="102">
        <v>2131</v>
      </c>
      <c r="B2132" s="117" t="s">
        <v>5087</v>
      </c>
      <c r="C2132" s="104" t="s">
        <v>4939</v>
      </c>
      <c r="D2132" s="104" t="s">
        <v>5150</v>
      </c>
      <c r="E2132" s="106" t="s">
        <v>3037</v>
      </c>
      <c r="F2132" s="107" t="s">
        <v>3038</v>
      </c>
      <c r="G2132" s="106"/>
      <c r="H2132" s="106"/>
      <c r="I2132" s="102">
        <v>1</v>
      </c>
      <c r="J2132" s="109">
        <v>33.96</v>
      </c>
    </row>
    <row r="2133" spans="1:10" x14ac:dyDescent="0.25">
      <c r="A2133" s="102">
        <v>2132</v>
      </c>
      <c r="B2133" s="117" t="s">
        <v>5087</v>
      </c>
      <c r="C2133" s="104" t="s">
        <v>4939</v>
      </c>
      <c r="D2133" s="104" t="s">
        <v>5150</v>
      </c>
      <c r="E2133" s="106" t="s">
        <v>3251</v>
      </c>
      <c r="F2133" s="107" t="s">
        <v>3252</v>
      </c>
      <c r="G2133" s="106"/>
      <c r="H2133" s="106"/>
      <c r="I2133" s="102">
        <v>1</v>
      </c>
      <c r="J2133" s="109">
        <v>10.530000000000001</v>
      </c>
    </row>
    <row r="2134" spans="1:10" x14ac:dyDescent="0.25">
      <c r="A2134" s="102">
        <v>2133</v>
      </c>
      <c r="B2134" s="117" t="s">
        <v>5087</v>
      </c>
      <c r="C2134" s="104" t="s">
        <v>4939</v>
      </c>
      <c r="D2134" s="104" t="s">
        <v>5150</v>
      </c>
      <c r="E2134" s="106" t="s">
        <v>3257</v>
      </c>
      <c r="F2134" s="107" t="s">
        <v>3258</v>
      </c>
      <c r="G2134" s="106"/>
      <c r="H2134" s="106"/>
      <c r="I2134" s="102">
        <v>1</v>
      </c>
      <c r="J2134" s="109">
        <v>13.080000000000002</v>
      </c>
    </row>
    <row r="2135" spans="1:10" x14ac:dyDescent="0.25">
      <c r="A2135" s="102">
        <v>2134</v>
      </c>
      <c r="B2135" s="117" t="s">
        <v>5087</v>
      </c>
      <c r="C2135" s="104" t="s">
        <v>4939</v>
      </c>
      <c r="D2135" s="104" t="s">
        <v>5150</v>
      </c>
      <c r="E2135" s="106" t="s">
        <v>3227</v>
      </c>
      <c r="F2135" s="107" t="s">
        <v>3228</v>
      </c>
      <c r="G2135" s="106"/>
      <c r="H2135" s="106"/>
      <c r="I2135" s="102">
        <v>1</v>
      </c>
      <c r="J2135" s="109">
        <v>15.48</v>
      </c>
    </row>
    <row r="2136" spans="1:10" x14ac:dyDescent="0.25">
      <c r="A2136" s="102">
        <v>2135</v>
      </c>
      <c r="B2136" s="117" t="s">
        <v>5087</v>
      </c>
      <c r="C2136" s="104" t="s">
        <v>4939</v>
      </c>
      <c r="D2136" s="104" t="s">
        <v>5150</v>
      </c>
      <c r="E2136" s="106" t="s">
        <v>3893</v>
      </c>
      <c r="F2136" s="107" t="s">
        <v>3894</v>
      </c>
      <c r="G2136" s="106"/>
      <c r="H2136" s="106"/>
      <c r="I2136" s="102">
        <v>1</v>
      </c>
      <c r="J2136" s="109">
        <v>14.9</v>
      </c>
    </row>
    <row r="2137" spans="1:10" x14ac:dyDescent="0.25">
      <c r="A2137" s="102">
        <v>2136</v>
      </c>
      <c r="B2137" s="117" t="s">
        <v>5087</v>
      </c>
      <c r="C2137" s="104" t="s">
        <v>4939</v>
      </c>
      <c r="D2137" s="104" t="s">
        <v>5150</v>
      </c>
      <c r="E2137" s="106" t="s">
        <v>4029</v>
      </c>
      <c r="F2137" s="107" t="s">
        <v>4030</v>
      </c>
      <c r="G2137" s="106"/>
      <c r="H2137" s="106"/>
      <c r="I2137" s="102">
        <v>1</v>
      </c>
      <c r="J2137" s="109">
        <v>17.34</v>
      </c>
    </row>
    <row r="2138" spans="1:10" x14ac:dyDescent="0.25">
      <c r="A2138" s="102">
        <v>2137</v>
      </c>
      <c r="B2138" s="117" t="s">
        <v>5087</v>
      </c>
      <c r="C2138" s="104" t="s">
        <v>4939</v>
      </c>
      <c r="D2138" s="104" t="s">
        <v>5150</v>
      </c>
      <c r="E2138" s="106" t="s">
        <v>3575</v>
      </c>
      <c r="F2138" s="107" t="s">
        <v>3576</v>
      </c>
      <c r="G2138" s="106"/>
      <c r="H2138" s="106"/>
      <c r="I2138" s="102">
        <v>1</v>
      </c>
      <c r="J2138" s="109">
        <v>33.54</v>
      </c>
    </row>
    <row r="2139" spans="1:10" x14ac:dyDescent="0.25">
      <c r="A2139" s="102">
        <v>2138</v>
      </c>
      <c r="B2139" s="117" t="s">
        <v>5087</v>
      </c>
      <c r="C2139" s="104" t="s">
        <v>4939</v>
      </c>
      <c r="D2139" s="104" t="s">
        <v>5150</v>
      </c>
      <c r="E2139" s="106" t="s">
        <v>3647</v>
      </c>
      <c r="F2139" s="107" t="s">
        <v>3648</v>
      </c>
      <c r="G2139" s="106"/>
      <c r="H2139" s="106"/>
      <c r="I2139" s="102">
        <v>1</v>
      </c>
      <c r="J2139" s="109">
        <v>18.899999999999999</v>
      </c>
    </row>
    <row r="2140" spans="1:10" x14ac:dyDescent="0.25">
      <c r="A2140" s="102">
        <v>2139</v>
      </c>
      <c r="B2140" s="117" t="s">
        <v>5087</v>
      </c>
      <c r="C2140" s="104" t="s">
        <v>4939</v>
      </c>
      <c r="D2140" s="104" t="s">
        <v>5150</v>
      </c>
      <c r="E2140" s="106" t="s">
        <v>3643</v>
      </c>
      <c r="F2140" s="107" t="s">
        <v>3644</v>
      </c>
      <c r="G2140" s="106"/>
      <c r="H2140" s="106"/>
      <c r="I2140" s="102">
        <v>1</v>
      </c>
      <c r="J2140" s="109">
        <v>22.5</v>
      </c>
    </row>
    <row r="2141" spans="1:10" x14ac:dyDescent="0.25">
      <c r="A2141" s="102">
        <v>2140</v>
      </c>
      <c r="B2141" s="117" t="s">
        <v>5087</v>
      </c>
      <c r="C2141" s="104" t="s">
        <v>4939</v>
      </c>
      <c r="D2141" s="104" t="s">
        <v>5150</v>
      </c>
      <c r="E2141" s="106" t="s">
        <v>3689</v>
      </c>
      <c r="F2141" s="107" t="s">
        <v>3690</v>
      </c>
      <c r="G2141" s="106"/>
      <c r="H2141" s="106"/>
      <c r="I2141" s="102">
        <v>1</v>
      </c>
      <c r="J2141" s="109">
        <v>13.799999999999999</v>
      </c>
    </row>
    <row r="2142" spans="1:10" x14ac:dyDescent="0.25">
      <c r="A2142" s="102">
        <v>2141</v>
      </c>
      <c r="B2142" s="117" t="s">
        <v>5087</v>
      </c>
      <c r="C2142" s="104" t="s">
        <v>4939</v>
      </c>
      <c r="D2142" s="104" t="s">
        <v>5150</v>
      </c>
      <c r="E2142" s="106" t="s">
        <v>3751</v>
      </c>
      <c r="F2142" s="107" t="s">
        <v>3752</v>
      </c>
      <c r="G2142" s="106"/>
      <c r="H2142" s="106"/>
      <c r="I2142" s="102">
        <v>1</v>
      </c>
      <c r="J2142" s="109">
        <v>17.5</v>
      </c>
    </row>
    <row r="2143" spans="1:10" x14ac:dyDescent="0.25">
      <c r="A2143" s="102">
        <v>2142</v>
      </c>
      <c r="B2143" s="117" t="s">
        <v>5087</v>
      </c>
      <c r="C2143" s="104" t="s">
        <v>4939</v>
      </c>
      <c r="D2143" s="104" t="s">
        <v>5150</v>
      </c>
      <c r="E2143" s="106" t="s">
        <v>4583</v>
      </c>
      <c r="F2143" s="107" t="s">
        <v>4584</v>
      </c>
      <c r="G2143" s="106"/>
      <c r="H2143" s="106"/>
      <c r="I2143" s="102">
        <v>1</v>
      </c>
      <c r="J2143" s="109">
        <v>17.899999999999999</v>
      </c>
    </row>
    <row r="2144" spans="1:10" x14ac:dyDescent="0.25">
      <c r="A2144" s="102">
        <v>2143</v>
      </c>
      <c r="B2144" s="117" t="s">
        <v>5087</v>
      </c>
      <c r="C2144" s="104" t="s">
        <v>4939</v>
      </c>
      <c r="D2144" s="104" t="s">
        <v>5150</v>
      </c>
      <c r="E2144" s="106" t="s">
        <v>4207</v>
      </c>
      <c r="F2144" s="107" t="s">
        <v>4208</v>
      </c>
      <c r="G2144" s="106"/>
      <c r="H2144" s="106"/>
      <c r="I2144" s="102">
        <v>1</v>
      </c>
      <c r="J2144" s="109">
        <v>25.349999999999998</v>
      </c>
    </row>
    <row r="2145" spans="1:10" x14ac:dyDescent="0.25">
      <c r="A2145" s="102">
        <v>2144</v>
      </c>
      <c r="B2145" s="117" t="s">
        <v>5087</v>
      </c>
      <c r="C2145" s="104" t="s">
        <v>4939</v>
      </c>
      <c r="D2145" s="104" t="s">
        <v>5152</v>
      </c>
      <c r="E2145" s="106" t="s">
        <v>603</v>
      </c>
      <c r="F2145" s="107" t="s">
        <v>604</v>
      </c>
      <c r="G2145" s="106"/>
      <c r="H2145" s="106"/>
      <c r="I2145" s="102">
        <v>1</v>
      </c>
      <c r="J2145" s="109">
        <v>31.08</v>
      </c>
    </row>
    <row r="2146" spans="1:10" x14ac:dyDescent="0.25">
      <c r="A2146" s="102">
        <v>2145</v>
      </c>
      <c r="B2146" s="117" t="s">
        <v>5087</v>
      </c>
      <c r="C2146" s="104" t="s">
        <v>4939</v>
      </c>
      <c r="D2146" s="104" t="s">
        <v>5152</v>
      </c>
      <c r="E2146" s="106" t="s">
        <v>633</v>
      </c>
      <c r="F2146" s="107" t="s">
        <v>634</v>
      </c>
      <c r="G2146" s="106"/>
      <c r="H2146" s="106"/>
      <c r="I2146" s="102">
        <v>1</v>
      </c>
      <c r="J2146" s="109">
        <v>17.88</v>
      </c>
    </row>
    <row r="2147" spans="1:10" x14ac:dyDescent="0.25">
      <c r="A2147" s="102">
        <v>2146</v>
      </c>
      <c r="B2147" s="117" t="s">
        <v>5087</v>
      </c>
      <c r="C2147" s="104" t="s">
        <v>4939</v>
      </c>
      <c r="D2147" s="104" t="s">
        <v>5152</v>
      </c>
      <c r="E2147" s="106" t="s">
        <v>1186</v>
      </c>
      <c r="F2147" s="107" t="s">
        <v>1187</v>
      </c>
      <c r="G2147" s="106"/>
      <c r="H2147" s="106"/>
      <c r="I2147" s="102">
        <v>1</v>
      </c>
      <c r="J2147" s="109">
        <v>4.4399999999999995</v>
      </c>
    </row>
    <row r="2148" spans="1:10" x14ac:dyDescent="0.25">
      <c r="A2148" s="102">
        <v>2147</v>
      </c>
      <c r="B2148" s="117" t="s">
        <v>5087</v>
      </c>
      <c r="C2148" s="104" t="s">
        <v>4939</v>
      </c>
      <c r="D2148" s="104" t="s">
        <v>5152</v>
      </c>
      <c r="E2148" s="106" t="s">
        <v>1370</v>
      </c>
      <c r="F2148" s="107" t="s">
        <v>1371</v>
      </c>
      <c r="G2148" s="106"/>
      <c r="H2148" s="106"/>
      <c r="I2148" s="102">
        <v>1</v>
      </c>
      <c r="J2148" s="109">
        <v>7.9</v>
      </c>
    </row>
    <row r="2149" spans="1:10" x14ac:dyDescent="0.25">
      <c r="A2149" s="102">
        <v>2148</v>
      </c>
      <c r="B2149" s="117" t="s">
        <v>5087</v>
      </c>
      <c r="C2149" s="104" t="s">
        <v>4939</v>
      </c>
      <c r="D2149" s="104" t="s">
        <v>5152</v>
      </c>
      <c r="E2149" s="106" t="s">
        <v>1378</v>
      </c>
      <c r="F2149" s="107" t="s">
        <v>1379</v>
      </c>
      <c r="G2149" s="106"/>
      <c r="H2149" s="106"/>
      <c r="I2149" s="102">
        <v>1</v>
      </c>
      <c r="J2149" s="109">
        <v>4.45</v>
      </c>
    </row>
    <row r="2150" spans="1:10" x14ac:dyDescent="0.25">
      <c r="A2150" s="102">
        <v>2149</v>
      </c>
      <c r="B2150" s="117" t="s">
        <v>5087</v>
      </c>
      <c r="C2150" s="104" t="s">
        <v>4939</v>
      </c>
      <c r="D2150" s="104" t="s">
        <v>5152</v>
      </c>
      <c r="E2150" s="106" t="s">
        <v>1258</v>
      </c>
      <c r="F2150" s="107" t="s">
        <v>1259</v>
      </c>
      <c r="G2150" s="106"/>
      <c r="H2150" s="106"/>
      <c r="I2150" s="102">
        <v>1</v>
      </c>
      <c r="J2150" s="109">
        <v>4.25</v>
      </c>
    </row>
    <row r="2151" spans="1:10" x14ac:dyDescent="0.25">
      <c r="A2151" s="102">
        <v>2150</v>
      </c>
      <c r="B2151" s="117" t="s">
        <v>5087</v>
      </c>
      <c r="C2151" s="104" t="s">
        <v>4939</v>
      </c>
      <c r="D2151" s="104" t="s">
        <v>5152</v>
      </c>
      <c r="E2151" s="106" t="s">
        <v>1268</v>
      </c>
      <c r="F2151" s="107" t="s">
        <v>1269</v>
      </c>
      <c r="G2151" s="106"/>
      <c r="H2151" s="106"/>
      <c r="I2151" s="102">
        <v>2</v>
      </c>
      <c r="J2151" s="109">
        <v>15.8</v>
      </c>
    </row>
    <row r="2152" spans="1:10" x14ac:dyDescent="0.25">
      <c r="A2152" s="102">
        <v>2151</v>
      </c>
      <c r="B2152" s="117" t="s">
        <v>5087</v>
      </c>
      <c r="C2152" s="104" t="s">
        <v>4939</v>
      </c>
      <c r="D2152" s="104" t="s">
        <v>5152</v>
      </c>
      <c r="E2152" s="106" t="s">
        <v>1272</v>
      </c>
      <c r="F2152" s="107" t="s">
        <v>1273</v>
      </c>
      <c r="G2152" s="106"/>
      <c r="H2152" s="106"/>
      <c r="I2152" s="102">
        <v>2</v>
      </c>
      <c r="J2152" s="109">
        <v>25.5</v>
      </c>
    </row>
    <row r="2153" spans="1:10" x14ac:dyDescent="0.25">
      <c r="A2153" s="102">
        <v>2152</v>
      </c>
      <c r="B2153" s="117" t="s">
        <v>5087</v>
      </c>
      <c r="C2153" s="104" t="s">
        <v>4939</v>
      </c>
      <c r="D2153" s="104" t="s">
        <v>5152</v>
      </c>
      <c r="E2153" s="106" t="s">
        <v>1274</v>
      </c>
      <c r="F2153" s="107" t="s">
        <v>1275</v>
      </c>
      <c r="G2153" s="106"/>
      <c r="H2153" s="106"/>
      <c r="I2153" s="102">
        <v>1</v>
      </c>
      <c r="J2153" s="109">
        <v>13.899999999999999</v>
      </c>
    </row>
    <row r="2154" spans="1:10" x14ac:dyDescent="0.25">
      <c r="A2154" s="102">
        <v>2153</v>
      </c>
      <c r="B2154" s="117" t="s">
        <v>5087</v>
      </c>
      <c r="C2154" s="104" t="s">
        <v>4939</v>
      </c>
      <c r="D2154" s="104" t="s">
        <v>5152</v>
      </c>
      <c r="E2154" s="106" t="s">
        <v>1276</v>
      </c>
      <c r="F2154" s="107" t="s">
        <v>4952</v>
      </c>
      <c r="G2154" s="106"/>
      <c r="H2154" s="106"/>
      <c r="I2154" s="102" t="s">
        <v>4943</v>
      </c>
      <c r="J2154" s="109">
        <v>11.94</v>
      </c>
    </row>
    <row r="2155" spans="1:10" x14ac:dyDescent="0.25">
      <c r="A2155" s="102">
        <v>2154</v>
      </c>
      <c r="B2155" s="117" t="s">
        <v>5087</v>
      </c>
      <c r="C2155" s="104" t="s">
        <v>4939</v>
      </c>
      <c r="D2155" s="104" t="s">
        <v>5152</v>
      </c>
      <c r="E2155" s="106" t="s">
        <v>3717</v>
      </c>
      <c r="F2155" s="107" t="s">
        <v>3718</v>
      </c>
      <c r="G2155" s="106"/>
      <c r="H2155" s="106"/>
      <c r="I2155" s="102">
        <v>1</v>
      </c>
      <c r="J2155" s="109">
        <v>10.9</v>
      </c>
    </row>
    <row r="2156" spans="1:10" x14ac:dyDescent="0.25">
      <c r="A2156" s="102">
        <v>2155</v>
      </c>
      <c r="B2156" s="117" t="s">
        <v>5087</v>
      </c>
      <c r="C2156" s="104" t="s">
        <v>4939</v>
      </c>
      <c r="D2156" s="104" t="s">
        <v>5154</v>
      </c>
      <c r="E2156" s="106" t="s">
        <v>609</v>
      </c>
      <c r="F2156" s="107" t="s">
        <v>610</v>
      </c>
      <c r="G2156" s="106"/>
      <c r="H2156" s="106"/>
      <c r="I2156" s="102">
        <v>4</v>
      </c>
      <c r="J2156" s="109">
        <v>23.759999999999998</v>
      </c>
    </row>
    <row r="2157" spans="1:10" x14ac:dyDescent="0.25">
      <c r="A2157" s="102">
        <v>2156</v>
      </c>
      <c r="B2157" s="117" t="s">
        <v>5087</v>
      </c>
      <c r="C2157" s="104" t="s">
        <v>4939</v>
      </c>
      <c r="D2157" s="104" t="s">
        <v>5154</v>
      </c>
      <c r="E2157" s="106" t="s">
        <v>621</v>
      </c>
      <c r="F2157" s="107" t="s">
        <v>622</v>
      </c>
      <c r="G2157" s="106"/>
      <c r="H2157" s="106"/>
      <c r="I2157" s="102">
        <v>1</v>
      </c>
      <c r="J2157" s="109">
        <v>47.800000000000004</v>
      </c>
    </row>
    <row r="2158" spans="1:10" x14ac:dyDescent="0.25">
      <c r="A2158" s="102">
        <v>2157</v>
      </c>
      <c r="B2158" s="117" t="s">
        <v>5087</v>
      </c>
      <c r="C2158" s="104" t="s">
        <v>4939</v>
      </c>
      <c r="D2158" s="104" t="s">
        <v>5154</v>
      </c>
      <c r="E2158" s="106" t="s">
        <v>999</v>
      </c>
      <c r="F2158" s="107" t="s">
        <v>1000</v>
      </c>
      <c r="G2158" s="106"/>
      <c r="H2158" s="106"/>
      <c r="I2158" s="102">
        <v>10</v>
      </c>
      <c r="J2158" s="109">
        <v>112.89999999999999</v>
      </c>
    </row>
    <row r="2159" spans="1:10" x14ac:dyDescent="0.25">
      <c r="A2159" s="102">
        <v>2158</v>
      </c>
      <c r="B2159" s="117" t="s">
        <v>5087</v>
      </c>
      <c r="C2159" s="104" t="s">
        <v>4939</v>
      </c>
      <c r="D2159" s="104" t="s">
        <v>5154</v>
      </c>
      <c r="E2159" s="106" t="s">
        <v>999</v>
      </c>
      <c r="F2159" s="107" t="s">
        <v>1000</v>
      </c>
      <c r="G2159" s="106"/>
      <c r="H2159" s="106"/>
      <c r="I2159" s="102">
        <v>1</v>
      </c>
      <c r="J2159" s="109">
        <v>0.01</v>
      </c>
    </row>
    <row r="2160" spans="1:10" x14ac:dyDescent="0.25">
      <c r="A2160" s="102">
        <v>2159</v>
      </c>
      <c r="B2160" s="117" t="s">
        <v>5087</v>
      </c>
      <c r="C2160" s="104" t="s">
        <v>4939</v>
      </c>
      <c r="D2160" s="104" t="s">
        <v>5154</v>
      </c>
      <c r="E2160" s="106" t="s">
        <v>1216</v>
      </c>
      <c r="F2160" s="107" t="s">
        <v>1217</v>
      </c>
      <c r="G2160" s="106"/>
      <c r="H2160" s="106"/>
      <c r="I2160" s="102">
        <v>8</v>
      </c>
      <c r="J2160" s="109">
        <v>63.2</v>
      </c>
    </row>
    <row r="2161" spans="1:10" x14ac:dyDescent="0.25">
      <c r="A2161" s="102">
        <v>2160</v>
      </c>
      <c r="B2161" s="117" t="s">
        <v>5087</v>
      </c>
      <c r="C2161" s="104" t="s">
        <v>4939</v>
      </c>
      <c r="D2161" s="104" t="s">
        <v>5154</v>
      </c>
      <c r="E2161" s="106" t="s">
        <v>1272</v>
      </c>
      <c r="F2161" s="107" t="s">
        <v>1273</v>
      </c>
      <c r="G2161" s="106"/>
      <c r="H2161" s="106"/>
      <c r="I2161" s="102">
        <v>8</v>
      </c>
      <c r="J2161" s="109">
        <v>102</v>
      </c>
    </row>
    <row r="2162" spans="1:10" x14ac:dyDescent="0.25">
      <c r="A2162" s="102">
        <v>2161</v>
      </c>
      <c r="B2162" s="117" t="s">
        <v>5087</v>
      </c>
      <c r="C2162" s="104" t="s">
        <v>4939</v>
      </c>
      <c r="D2162" s="104" t="s">
        <v>5154</v>
      </c>
      <c r="E2162" s="106" t="s">
        <v>2697</v>
      </c>
      <c r="F2162" s="107" t="s">
        <v>2698</v>
      </c>
      <c r="G2162" s="106"/>
      <c r="H2162" s="106"/>
      <c r="I2162" s="102">
        <v>1</v>
      </c>
      <c r="J2162" s="109">
        <v>17.88</v>
      </c>
    </row>
    <row r="2163" spans="1:10" x14ac:dyDescent="0.25">
      <c r="A2163" s="102">
        <v>2162</v>
      </c>
      <c r="B2163" s="117" t="s">
        <v>5087</v>
      </c>
      <c r="C2163" s="104" t="s">
        <v>4939</v>
      </c>
      <c r="D2163" s="104" t="s">
        <v>5154</v>
      </c>
      <c r="E2163" s="106" t="s">
        <v>2713</v>
      </c>
      <c r="F2163" s="107" t="s">
        <v>2714</v>
      </c>
      <c r="G2163" s="106"/>
      <c r="H2163" s="106"/>
      <c r="I2163" s="102">
        <v>1</v>
      </c>
      <c r="J2163" s="109">
        <v>16.68</v>
      </c>
    </row>
    <row r="2164" spans="1:10" x14ac:dyDescent="0.25">
      <c r="A2164" s="102">
        <v>2163</v>
      </c>
      <c r="B2164" s="117" t="s">
        <v>5087</v>
      </c>
      <c r="C2164" s="104" t="s">
        <v>4939</v>
      </c>
      <c r="D2164" s="104" t="s">
        <v>5154</v>
      </c>
      <c r="E2164" s="106" t="s">
        <v>2769</v>
      </c>
      <c r="F2164" s="107" t="s">
        <v>2770</v>
      </c>
      <c r="G2164" s="106"/>
      <c r="H2164" s="106"/>
      <c r="I2164" s="102">
        <v>2</v>
      </c>
      <c r="J2164" s="109">
        <v>28.68</v>
      </c>
    </row>
    <row r="2165" spans="1:10" x14ac:dyDescent="0.25">
      <c r="A2165" s="102">
        <v>2164</v>
      </c>
      <c r="B2165" s="117" t="s">
        <v>5087</v>
      </c>
      <c r="C2165" s="104" t="s">
        <v>4939</v>
      </c>
      <c r="D2165" s="104" t="s">
        <v>5154</v>
      </c>
      <c r="E2165" s="106" t="s">
        <v>2771</v>
      </c>
      <c r="F2165" s="107" t="s">
        <v>2772</v>
      </c>
      <c r="G2165" s="106"/>
      <c r="H2165" s="106"/>
      <c r="I2165" s="102">
        <v>1</v>
      </c>
      <c r="J2165" s="109">
        <v>15.48</v>
      </c>
    </row>
    <row r="2166" spans="1:10" x14ac:dyDescent="0.25">
      <c r="A2166" s="102">
        <v>2165</v>
      </c>
      <c r="B2166" s="117" t="s">
        <v>5087</v>
      </c>
      <c r="C2166" s="104" t="s">
        <v>4939</v>
      </c>
      <c r="D2166" s="104" t="s">
        <v>5154</v>
      </c>
      <c r="E2166" s="106" t="s">
        <v>2845</v>
      </c>
      <c r="F2166" s="107" t="s">
        <v>2846</v>
      </c>
      <c r="G2166" s="106"/>
      <c r="H2166" s="106"/>
      <c r="I2166" s="102">
        <v>4</v>
      </c>
      <c r="J2166" s="109">
        <v>119.84</v>
      </c>
    </row>
    <row r="2167" spans="1:10" x14ac:dyDescent="0.25">
      <c r="A2167" s="102">
        <v>2166</v>
      </c>
      <c r="B2167" s="117" t="s">
        <v>5087</v>
      </c>
      <c r="C2167" s="104" t="s">
        <v>4939</v>
      </c>
      <c r="D2167" s="104" t="s">
        <v>5154</v>
      </c>
      <c r="E2167" s="106" t="s">
        <v>3523</v>
      </c>
      <c r="F2167" s="107" t="s">
        <v>5117</v>
      </c>
      <c r="G2167" s="106"/>
      <c r="H2167" s="106"/>
      <c r="I2167" s="102">
        <v>1</v>
      </c>
      <c r="J2167" s="109">
        <v>35.880000000000003</v>
      </c>
    </row>
    <row r="2168" spans="1:10" x14ac:dyDescent="0.25">
      <c r="A2168" s="102">
        <v>2167</v>
      </c>
      <c r="B2168" s="117" t="s">
        <v>5087</v>
      </c>
      <c r="C2168" s="104" t="s">
        <v>4939</v>
      </c>
      <c r="D2168" s="104" t="s">
        <v>5154</v>
      </c>
      <c r="E2168" s="106" t="s">
        <v>3515</v>
      </c>
      <c r="F2168" s="107" t="s">
        <v>5130</v>
      </c>
      <c r="G2168" s="106"/>
      <c r="H2168" s="106"/>
      <c r="I2168" s="102">
        <v>1</v>
      </c>
      <c r="J2168" s="109">
        <v>23.52</v>
      </c>
    </row>
    <row r="2169" spans="1:10" x14ac:dyDescent="0.25">
      <c r="A2169" s="102">
        <v>2168</v>
      </c>
      <c r="B2169" s="117" t="s">
        <v>5087</v>
      </c>
      <c r="C2169" s="104" t="s">
        <v>4939</v>
      </c>
      <c r="D2169" s="104" t="s">
        <v>5154</v>
      </c>
      <c r="E2169" s="106" t="s">
        <v>2921</v>
      </c>
      <c r="F2169" s="107" t="s">
        <v>2922</v>
      </c>
      <c r="G2169" s="106"/>
      <c r="H2169" s="106"/>
      <c r="I2169" s="102">
        <v>1</v>
      </c>
      <c r="J2169" s="109">
        <v>35.880000000000003</v>
      </c>
    </row>
    <row r="2170" spans="1:10" x14ac:dyDescent="0.25">
      <c r="A2170" s="102">
        <v>2169</v>
      </c>
      <c r="B2170" s="117" t="s">
        <v>5087</v>
      </c>
      <c r="C2170" s="104" t="s">
        <v>4939</v>
      </c>
      <c r="D2170" s="104" t="s">
        <v>5154</v>
      </c>
      <c r="E2170" s="106" t="s">
        <v>77</v>
      </c>
      <c r="F2170" s="107" t="s">
        <v>78</v>
      </c>
      <c r="G2170" s="106"/>
      <c r="H2170" s="106"/>
      <c r="I2170" s="102">
        <v>5</v>
      </c>
      <c r="J2170" s="109">
        <v>230</v>
      </c>
    </row>
    <row r="2171" spans="1:10" x14ac:dyDescent="0.25">
      <c r="A2171" s="102">
        <v>2170</v>
      </c>
      <c r="B2171" s="117" t="s">
        <v>5087</v>
      </c>
      <c r="C2171" s="104" t="s">
        <v>4939</v>
      </c>
      <c r="D2171" s="104" t="s">
        <v>5154</v>
      </c>
      <c r="E2171" s="106" t="s">
        <v>3945</v>
      </c>
      <c r="F2171" s="107" t="s">
        <v>3946</v>
      </c>
      <c r="G2171" s="106"/>
      <c r="H2171" s="106"/>
      <c r="I2171" s="102">
        <v>1</v>
      </c>
      <c r="J2171" s="109">
        <v>19.8</v>
      </c>
    </row>
    <row r="2172" spans="1:10" x14ac:dyDescent="0.25">
      <c r="A2172" s="102">
        <v>2171</v>
      </c>
      <c r="B2172" s="117" t="s">
        <v>5087</v>
      </c>
      <c r="C2172" s="104" t="s">
        <v>4939</v>
      </c>
      <c r="D2172" s="104" t="s">
        <v>5154</v>
      </c>
      <c r="E2172" s="106" t="s">
        <v>3593</v>
      </c>
      <c r="F2172" s="107" t="s">
        <v>3594</v>
      </c>
      <c r="G2172" s="106"/>
      <c r="H2172" s="106"/>
      <c r="I2172" s="102">
        <v>1</v>
      </c>
      <c r="J2172" s="109">
        <v>7.8000000000000007</v>
      </c>
    </row>
    <row r="2173" spans="1:10" x14ac:dyDescent="0.25">
      <c r="A2173" s="102">
        <v>2172</v>
      </c>
      <c r="B2173" s="117" t="s">
        <v>5087</v>
      </c>
      <c r="C2173" s="104" t="s">
        <v>4939</v>
      </c>
      <c r="D2173" s="104" t="s">
        <v>5154</v>
      </c>
      <c r="E2173" s="106" t="s">
        <v>3991</v>
      </c>
      <c r="F2173" s="107" t="s">
        <v>3992</v>
      </c>
      <c r="G2173" s="106"/>
      <c r="H2173" s="106"/>
      <c r="I2173" s="102">
        <v>2</v>
      </c>
      <c r="J2173" s="109">
        <v>41.8</v>
      </c>
    </row>
    <row r="2174" spans="1:10" x14ac:dyDescent="0.25">
      <c r="A2174" s="102">
        <v>2173</v>
      </c>
      <c r="B2174" s="117" t="s">
        <v>5087</v>
      </c>
      <c r="C2174" s="104" t="s">
        <v>4939</v>
      </c>
      <c r="D2174" s="104" t="s">
        <v>5154</v>
      </c>
      <c r="E2174" s="106" t="s">
        <v>3577</v>
      </c>
      <c r="F2174" s="107" t="s">
        <v>3578</v>
      </c>
      <c r="G2174" s="106"/>
      <c r="H2174" s="106"/>
      <c r="I2174" s="102">
        <v>2</v>
      </c>
      <c r="J2174" s="109">
        <v>45.8</v>
      </c>
    </row>
    <row r="2175" spans="1:10" x14ac:dyDescent="0.25">
      <c r="A2175" s="102">
        <v>2174</v>
      </c>
      <c r="B2175" s="117" t="s">
        <v>5087</v>
      </c>
      <c r="C2175" s="104" t="s">
        <v>4939</v>
      </c>
      <c r="D2175" s="104" t="s">
        <v>5156</v>
      </c>
      <c r="E2175" s="106" t="s">
        <v>207</v>
      </c>
      <c r="F2175" s="107" t="s">
        <v>208</v>
      </c>
      <c r="G2175" s="106"/>
      <c r="H2175" s="106"/>
      <c r="I2175" s="102">
        <v>25</v>
      </c>
      <c r="J2175" s="109">
        <v>425</v>
      </c>
    </row>
    <row r="2176" spans="1:10" x14ac:dyDescent="0.25">
      <c r="A2176" s="102">
        <v>2175</v>
      </c>
      <c r="B2176" s="117" t="s">
        <v>5087</v>
      </c>
      <c r="C2176" s="104" t="s">
        <v>4939</v>
      </c>
      <c r="D2176" s="104" t="s">
        <v>5156</v>
      </c>
      <c r="E2176" s="106" t="s">
        <v>2699</v>
      </c>
      <c r="F2176" s="107" t="s">
        <v>4719</v>
      </c>
      <c r="G2176" s="106"/>
      <c r="H2176" s="106"/>
      <c r="I2176" s="102">
        <v>1</v>
      </c>
      <c r="J2176" s="109">
        <v>5.9399999999999995</v>
      </c>
    </row>
    <row r="2177" spans="1:10" x14ac:dyDescent="0.25">
      <c r="A2177" s="102">
        <v>2176</v>
      </c>
      <c r="B2177" s="117" t="s">
        <v>5087</v>
      </c>
      <c r="C2177" s="104" t="s">
        <v>4939</v>
      </c>
      <c r="D2177" s="104" t="s">
        <v>5156</v>
      </c>
      <c r="E2177" s="106" t="s">
        <v>2701</v>
      </c>
      <c r="F2177" s="107" t="s">
        <v>4721</v>
      </c>
      <c r="G2177" s="106"/>
      <c r="H2177" s="106"/>
      <c r="I2177" s="102">
        <v>1</v>
      </c>
      <c r="J2177" s="109">
        <v>5.9399999999999995</v>
      </c>
    </row>
    <row r="2178" spans="1:10" x14ac:dyDescent="0.25">
      <c r="A2178" s="102">
        <v>2177</v>
      </c>
      <c r="B2178" s="117" t="s">
        <v>5087</v>
      </c>
      <c r="C2178" s="104" t="s">
        <v>4939</v>
      </c>
      <c r="D2178" s="104" t="s">
        <v>5156</v>
      </c>
      <c r="E2178" s="106" t="s">
        <v>2703</v>
      </c>
      <c r="F2178" s="107" t="s">
        <v>4722</v>
      </c>
      <c r="G2178" s="106"/>
      <c r="H2178" s="106"/>
      <c r="I2178" s="102">
        <v>1</v>
      </c>
      <c r="J2178" s="109">
        <v>5.9399999999999995</v>
      </c>
    </row>
    <row r="2179" spans="1:10" x14ac:dyDescent="0.25">
      <c r="A2179" s="102">
        <v>2178</v>
      </c>
      <c r="B2179" s="117" t="s">
        <v>5087</v>
      </c>
      <c r="C2179" s="104" t="s">
        <v>4939</v>
      </c>
      <c r="D2179" s="104" t="s">
        <v>5156</v>
      </c>
      <c r="E2179" s="106" t="s">
        <v>2723</v>
      </c>
      <c r="F2179" s="107" t="s">
        <v>4733</v>
      </c>
      <c r="G2179" s="106"/>
      <c r="H2179" s="106"/>
      <c r="I2179" s="102">
        <v>1</v>
      </c>
      <c r="J2179" s="109">
        <v>13.080000000000002</v>
      </c>
    </row>
    <row r="2180" spans="1:10" x14ac:dyDescent="0.25">
      <c r="A2180" s="102">
        <v>2179</v>
      </c>
      <c r="B2180" s="117" t="s">
        <v>5087</v>
      </c>
      <c r="C2180" s="104" t="s">
        <v>4939</v>
      </c>
      <c r="D2180" s="104" t="s">
        <v>5156</v>
      </c>
      <c r="E2180" s="106" t="s">
        <v>2777</v>
      </c>
      <c r="F2180" s="107" t="s">
        <v>4730</v>
      </c>
      <c r="G2180" s="106"/>
      <c r="H2180" s="106"/>
      <c r="I2180" s="102">
        <v>1</v>
      </c>
      <c r="J2180" s="109">
        <v>13.080000000000002</v>
      </c>
    </row>
    <row r="2181" spans="1:10" x14ac:dyDescent="0.25">
      <c r="A2181" s="102">
        <v>2180</v>
      </c>
      <c r="B2181" s="117" t="s">
        <v>5087</v>
      </c>
      <c r="C2181" s="104" t="s">
        <v>4939</v>
      </c>
      <c r="D2181" s="104" t="s">
        <v>5156</v>
      </c>
      <c r="E2181" s="106" t="s">
        <v>2783</v>
      </c>
      <c r="F2181" s="107" t="s">
        <v>4732</v>
      </c>
      <c r="G2181" s="106"/>
      <c r="H2181" s="106"/>
      <c r="I2181" s="102">
        <v>1</v>
      </c>
      <c r="J2181" s="109">
        <v>13.080000000000002</v>
      </c>
    </row>
    <row r="2182" spans="1:10" x14ac:dyDescent="0.25">
      <c r="A2182" s="102">
        <v>2181</v>
      </c>
      <c r="B2182" s="117" t="s">
        <v>5087</v>
      </c>
      <c r="C2182" s="104" t="s">
        <v>4939</v>
      </c>
      <c r="D2182" s="104" t="s">
        <v>5156</v>
      </c>
      <c r="E2182" s="106" t="s">
        <v>2739</v>
      </c>
      <c r="F2182" s="107" t="s">
        <v>4742</v>
      </c>
      <c r="G2182" s="106"/>
      <c r="H2182" s="106"/>
      <c r="I2182" s="102">
        <v>5</v>
      </c>
      <c r="J2182" s="109">
        <v>77.400000000000006</v>
      </c>
    </row>
    <row r="2183" spans="1:10" x14ac:dyDescent="0.25">
      <c r="A2183" s="102">
        <v>2182</v>
      </c>
      <c r="B2183" s="117" t="s">
        <v>5087</v>
      </c>
      <c r="C2183" s="104" t="s">
        <v>4939</v>
      </c>
      <c r="D2183" s="104" t="s">
        <v>5156</v>
      </c>
      <c r="E2183" s="106" t="s">
        <v>2811</v>
      </c>
      <c r="F2183" s="107" t="s">
        <v>4744</v>
      </c>
      <c r="G2183" s="106"/>
      <c r="H2183" s="106"/>
      <c r="I2183" s="102">
        <v>2</v>
      </c>
      <c r="J2183" s="109">
        <v>30.96</v>
      </c>
    </row>
    <row r="2184" spans="1:10" x14ac:dyDescent="0.25">
      <c r="A2184" s="102">
        <v>2183</v>
      </c>
      <c r="B2184" s="117" t="s">
        <v>5087</v>
      </c>
      <c r="C2184" s="104" t="s">
        <v>4939</v>
      </c>
      <c r="D2184" s="104" t="s">
        <v>5156</v>
      </c>
      <c r="E2184" s="106" t="s">
        <v>2997</v>
      </c>
      <c r="F2184" s="107" t="s">
        <v>2998</v>
      </c>
      <c r="G2184" s="106"/>
      <c r="H2184" s="106"/>
      <c r="I2184" s="102">
        <v>5</v>
      </c>
      <c r="J2184" s="109">
        <v>189</v>
      </c>
    </row>
    <row r="2185" spans="1:10" x14ac:dyDescent="0.25">
      <c r="A2185" s="102">
        <v>2184</v>
      </c>
      <c r="B2185" s="117" t="s">
        <v>5087</v>
      </c>
      <c r="C2185" s="104" t="s">
        <v>4939</v>
      </c>
      <c r="D2185" s="104" t="s">
        <v>5156</v>
      </c>
      <c r="E2185" s="106" t="s">
        <v>3033</v>
      </c>
      <c r="F2185" s="107" t="s">
        <v>3034</v>
      </c>
      <c r="G2185" s="106"/>
      <c r="H2185" s="106"/>
      <c r="I2185" s="102">
        <v>2</v>
      </c>
      <c r="J2185" s="109">
        <v>0.02</v>
      </c>
    </row>
    <row r="2186" spans="1:10" x14ac:dyDescent="0.25">
      <c r="A2186" s="102">
        <v>2185</v>
      </c>
      <c r="B2186" s="117" t="s">
        <v>5087</v>
      </c>
      <c r="C2186" s="104" t="s">
        <v>4939</v>
      </c>
      <c r="D2186" s="104" t="s">
        <v>5156</v>
      </c>
      <c r="E2186" s="106" t="s">
        <v>3037</v>
      </c>
      <c r="F2186" s="107" t="s">
        <v>3038</v>
      </c>
      <c r="G2186" s="106"/>
      <c r="H2186" s="106"/>
      <c r="I2186" s="102">
        <v>20</v>
      </c>
      <c r="J2186" s="109">
        <v>679.2</v>
      </c>
    </row>
    <row r="2187" spans="1:10" x14ac:dyDescent="0.25">
      <c r="A2187" s="102">
        <v>2186</v>
      </c>
      <c r="B2187" s="117" t="s">
        <v>5087</v>
      </c>
      <c r="C2187" s="104" t="s">
        <v>4939</v>
      </c>
      <c r="D2187" s="104" t="s">
        <v>5156</v>
      </c>
      <c r="E2187" s="106" t="s">
        <v>4213</v>
      </c>
      <c r="F2187" s="107" t="s">
        <v>4214</v>
      </c>
      <c r="G2187" s="106"/>
      <c r="H2187" s="106"/>
      <c r="I2187" s="102">
        <v>2</v>
      </c>
      <c r="J2187" s="109">
        <v>37.799999999999997</v>
      </c>
    </row>
    <row r="2188" spans="1:10" x14ac:dyDescent="0.25">
      <c r="A2188" s="102">
        <v>2187</v>
      </c>
      <c r="B2188" s="117" t="s">
        <v>5087</v>
      </c>
      <c r="C2188" s="104" t="s">
        <v>4939</v>
      </c>
      <c r="D2188" s="104" t="s">
        <v>5158</v>
      </c>
      <c r="E2188" s="106" t="s">
        <v>233</v>
      </c>
      <c r="F2188" s="107" t="s">
        <v>234</v>
      </c>
      <c r="G2188" s="106"/>
      <c r="H2188" s="106"/>
      <c r="I2188" s="102">
        <v>1</v>
      </c>
      <c r="J2188" s="109">
        <v>8.9</v>
      </c>
    </row>
    <row r="2189" spans="1:10" x14ac:dyDescent="0.25">
      <c r="A2189" s="102">
        <v>2188</v>
      </c>
      <c r="B2189" s="117" t="s">
        <v>5087</v>
      </c>
      <c r="C2189" s="104" t="s">
        <v>4939</v>
      </c>
      <c r="D2189" s="104" t="s">
        <v>5158</v>
      </c>
      <c r="E2189" s="106" t="s">
        <v>2263</v>
      </c>
      <c r="F2189" s="107" t="s">
        <v>2264</v>
      </c>
      <c r="G2189" s="106"/>
      <c r="H2189" s="106"/>
      <c r="I2189" s="102">
        <v>2</v>
      </c>
      <c r="J2189" s="109">
        <v>83.76</v>
      </c>
    </row>
    <row r="2190" spans="1:10" x14ac:dyDescent="0.25">
      <c r="A2190" s="102">
        <v>2189</v>
      </c>
      <c r="B2190" s="117" t="s">
        <v>5087</v>
      </c>
      <c r="C2190" s="104" t="s">
        <v>4939</v>
      </c>
      <c r="D2190" s="104" t="s">
        <v>5158</v>
      </c>
      <c r="E2190" s="106" t="s">
        <v>3087</v>
      </c>
      <c r="F2190" s="107" t="s">
        <v>3088</v>
      </c>
      <c r="G2190" s="106"/>
      <c r="H2190" s="106"/>
      <c r="I2190" s="102">
        <v>3</v>
      </c>
      <c r="J2190" s="109">
        <v>63</v>
      </c>
    </row>
    <row r="2191" spans="1:10" x14ac:dyDescent="0.25">
      <c r="A2191" s="102">
        <v>2190</v>
      </c>
      <c r="B2191" s="117" t="s">
        <v>5087</v>
      </c>
      <c r="C2191" s="104" t="s">
        <v>4939</v>
      </c>
      <c r="D2191" s="104" t="s">
        <v>5158</v>
      </c>
      <c r="E2191" s="106" t="s">
        <v>3385</v>
      </c>
      <c r="F2191" s="107" t="s">
        <v>3386</v>
      </c>
      <c r="G2191" s="106"/>
      <c r="H2191" s="106"/>
      <c r="I2191" s="102">
        <v>6</v>
      </c>
      <c r="J2191" s="109">
        <v>173.94</v>
      </c>
    </row>
    <row r="2192" spans="1:10" x14ac:dyDescent="0.25">
      <c r="A2192" s="102">
        <v>2191</v>
      </c>
      <c r="B2192" s="117" t="s">
        <v>5087</v>
      </c>
      <c r="C2192" s="104" t="s">
        <v>4939</v>
      </c>
      <c r="D2192" s="104" t="s">
        <v>5158</v>
      </c>
      <c r="E2192" s="106" t="s">
        <v>4011</v>
      </c>
      <c r="F2192" s="107" t="s">
        <v>4012</v>
      </c>
      <c r="G2192" s="106"/>
      <c r="H2192" s="106"/>
      <c r="I2192" s="102">
        <v>1</v>
      </c>
      <c r="J2192" s="109">
        <v>9.8000000000000007</v>
      </c>
    </row>
    <row r="2193" spans="1:10" x14ac:dyDescent="0.25">
      <c r="A2193" s="102">
        <v>2192</v>
      </c>
      <c r="B2193" s="117" t="s">
        <v>5087</v>
      </c>
      <c r="C2193" s="104" t="s">
        <v>4939</v>
      </c>
      <c r="D2193" s="104" t="s">
        <v>5158</v>
      </c>
      <c r="E2193" s="106" t="s">
        <v>3857</v>
      </c>
      <c r="F2193" s="107" t="s">
        <v>3858</v>
      </c>
      <c r="G2193" s="106"/>
      <c r="H2193" s="106"/>
      <c r="I2193" s="102">
        <v>2</v>
      </c>
      <c r="J2193" s="109">
        <v>69.800000000000011</v>
      </c>
    </row>
    <row r="2194" spans="1:10" x14ac:dyDescent="0.25">
      <c r="A2194" s="102">
        <v>2193</v>
      </c>
      <c r="B2194" s="117" t="s">
        <v>5087</v>
      </c>
      <c r="C2194" s="104" t="s">
        <v>4939</v>
      </c>
      <c r="D2194" s="104" t="s">
        <v>5158</v>
      </c>
      <c r="E2194" s="106" t="s">
        <v>3903</v>
      </c>
      <c r="F2194" s="107" t="s">
        <v>3904</v>
      </c>
      <c r="G2194" s="106"/>
      <c r="H2194" s="106"/>
      <c r="I2194" s="102">
        <v>1</v>
      </c>
      <c r="J2194" s="109">
        <v>9.75</v>
      </c>
    </row>
    <row r="2195" spans="1:10" x14ac:dyDescent="0.25">
      <c r="A2195" s="102">
        <v>2194</v>
      </c>
      <c r="B2195" s="117" t="s">
        <v>5087</v>
      </c>
      <c r="C2195" s="104" t="s">
        <v>4939</v>
      </c>
      <c r="D2195" s="104" t="s">
        <v>5158</v>
      </c>
      <c r="E2195" s="106" t="s">
        <v>3905</v>
      </c>
      <c r="F2195" s="107" t="s">
        <v>3906</v>
      </c>
      <c r="G2195" s="106"/>
      <c r="H2195" s="106"/>
      <c r="I2195" s="102">
        <v>1</v>
      </c>
      <c r="J2195" s="109">
        <v>13.899999999999999</v>
      </c>
    </row>
    <row r="2196" spans="1:10" x14ac:dyDescent="0.25">
      <c r="A2196" s="102">
        <v>2195</v>
      </c>
      <c r="B2196" s="117" t="s">
        <v>5087</v>
      </c>
      <c r="C2196" s="104" t="s">
        <v>4939</v>
      </c>
      <c r="D2196" s="104" t="s">
        <v>5158</v>
      </c>
      <c r="E2196" s="106" t="s">
        <v>3961</v>
      </c>
      <c r="F2196" s="107" t="s">
        <v>3962</v>
      </c>
      <c r="G2196" s="106"/>
      <c r="H2196" s="106"/>
      <c r="I2196" s="102">
        <v>1</v>
      </c>
      <c r="J2196" s="109">
        <v>9.9</v>
      </c>
    </row>
    <row r="2197" spans="1:10" x14ac:dyDescent="0.25">
      <c r="A2197" s="102">
        <v>2196</v>
      </c>
      <c r="B2197" s="117" t="s">
        <v>5087</v>
      </c>
      <c r="C2197" s="104" t="s">
        <v>4939</v>
      </c>
      <c r="D2197" s="104" t="s">
        <v>5158</v>
      </c>
      <c r="E2197" s="106" t="s">
        <v>4001</v>
      </c>
      <c r="F2197" s="107" t="s">
        <v>4002</v>
      </c>
      <c r="G2197" s="106"/>
      <c r="H2197" s="106"/>
      <c r="I2197" s="102">
        <v>2</v>
      </c>
      <c r="J2197" s="109">
        <v>27.599999999999998</v>
      </c>
    </row>
    <row r="2198" spans="1:10" x14ac:dyDescent="0.25">
      <c r="A2198" s="102">
        <v>2197</v>
      </c>
      <c r="B2198" s="117" t="s">
        <v>5087</v>
      </c>
      <c r="C2198" s="104" t="s">
        <v>4939</v>
      </c>
      <c r="D2198" s="104" t="s">
        <v>5158</v>
      </c>
      <c r="E2198" s="106" t="s">
        <v>3573</v>
      </c>
      <c r="F2198" s="107" t="s">
        <v>3574</v>
      </c>
      <c r="G2198" s="106"/>
      <c r="H2198" s="106"/>
      <c r="I2198" s="102">
        <v>1</v>
      </c>
      <c r="J2198" s="109">
        <v>13</v>
      </c>
    </row>
    <row r="2199" spans="1:10" x14ac:dyDescent="0.25">
      <c r="A2199" s="102">
        <v>2198</v>
      </c>
      <c r="B2199" s="117" t="s">
        <v>5087</v>
      </c>
      <c r="C2199" s="104" t="s">
        <v>4939</v>
      </c>
      <c r="D2199" s="104" t="s">
        <v>5158</v>
      </c>
      <c r="E2199" s="106" t="s">
        <v>4225</v>
      </c>
      <c r="F2199" s="107" t="s">
        <v>4226</v>
      </c>
      <c r="G2199" s="106"/>
      <c r="H2199" s="106"/>
      <c r="I2199" s="102">
        <v>3</v>
      </c>
      <c r="J2199" s="109">
        <v>40.049999999999997</v>
      </c>
    </row>
    <row r="2200" spans="1:10" x14ac:dyDescent="0.25">
      <c r="A2200" s="102">
        <v>2199</v>
      </c>
      <c r="B2200" s="117" t="s">
        <v>5087</v>
      </c>
      <c r="C2200" s="104" t="s">
        <v>4939</v>
      </c>
      <c r="D2200" s="104" t="s">
        <v>5158</v>
      </c>
      <c r="E2200" s="106" t="s">
        <v>4221</v>
      </c>
      <c r="F2200" s="107" t="s">
        <v>4222</v>
      </c>
      <c r="G2200" s="106"/>
      <c r="H2200" s="106"/>
      <c r="I2200" s="102">
        <v>8</v>
      </c>
      <c r="J2200" s="109">
        <v>114.56</v>
      </c>
    </row>
    <row r="2201" spans="1:10" x14ac:dyDescent="0.25">
      <c r="A2201" s="102">
        <v>2200</v>
      </c>
      <c r="B2201" s="117" t="s">
        <v>5087</v>
      </c>
      <c r="C2201" s="104" t="s">
        <v>4939</v>
      </c>
      <c r="D2201" s="104" t="s">
        <v>5158</v>
      </c>
      <c r="E2201" s="106" t="s">
        <v>4223</v>
      </c>
      <c r="F2201" s="107" t="s">
        <v>4224</v>
      </c>
      <c r="G2201" s="106"/>
      <c r="H2201" s="106"/>
      <c r="I2201" s="102">
        <v>3</v>
      </c>
      <c r="J2201" s="109">
        <v>26.549999999999997</v>
      </c>
    </row>
    <row r="2202" spans="1:10" x14ac:dyDescent="0.25">
      <c r="A2202" s="102">
        <v>2201</v>
      </c>
      <c r="B2202" s="117" t="s">
        <v>5087</v>
      </c>
      <c r="C2202" s="104" t="s">
        <v>4939</v>
      </c>
      <c r="D2202" s="104" t="s">
        <v>5158</v>
      </c>
      <c r="E2202" s="106" t="s">
        <v>4227</v>
      </c>
      <c r="F2202" s="107" t="s">
        <v>4228</v>
      </c>
      <c r="G2202" s="106"/>
      <c r="H2202" s="106"/>
      <c r="I2202" s="102">
        <v>2</v>
      </c>
      <c r="J2202" s="109">
        <v>35.04</v>
      </c>
    </row>
    <row r="2203" spans="1:10" x14ac:dyDescent="0.25">
      <c r="A2203" s="102">
        <v>2202</v>
      </c>
      <c r="B2203" s="117" t="s">
        <v>5087</v>
      </c>
      <c r="C2203" s="104" t="s">
        <v>4939</v>
      </c>
      <c r="D2203" s="104" t="s">
        <v>5158</v>
      </c>
      <c r="E2203" s="106" t="s">
        <v>4259</v>
      </c>
      <c r="F2203" s="107" t="s">
        <v>4820</v>
      </c>
      <c r="G2203" s="106"/>
      <c r="H2203" s="106"/>
      <c r="I2203" s="102">
        <v>1</v>
      </c>
      <c r="J2203" s="109">
        <v>20.849999999999998</v>
      </c>
    </row>
    <row r="2204" spans="1:10" x14ac:dyDescent="0.25">
      <c r="A2204" s="102">
        <v>2203</v>
      </c>
      <c r="B2204" s="117" t="s">
        <v>5087</v>
      </c>
      <c r="C2204" s="104" t="s">
        <v>4939</v>
      </c>
      <c r="D2204" s="104" t="s">
        <v>5158</v>
      </c>
      <c r="E2204" s="106" t="s">
        <v>4265</v>
      </c>
      <c r="F2204" s="107" t="s">
        <v>4266</v>
      </c>
      <c r="G2204" s="106"/>
      <c r="H2204" s="106"/>
      <c r="I2204" s="102">
        <v>2</v>
      </c>
      <c r="J2204" s="109">
        <v>23.700000000000003</v>
      </c>
    </row>
    <row r="2205" spans="1:10" x14ac:dyDescent="0.25">
      <c r="A2205" s="102">
        <v>2204</v>
      </c>
      <c r="B2205" s="117" t="s">
        <v>5087</v>
      </c>
      <c r="C2205" s="104" t="s">
        <v>4939</v>
      </c>
      <c r="D2205" s="104" t="s">
        <v>5158</v>
      </c>
      <c r="E2205" s="106" t="s">
        <v>4303</v>
      </c>
      <c r="F2205" s="107" t="s">
        <v>4304</v>
      </c>
      <c r="G2205" s="106"/>
      <c r="H2205" s="106"/>
      <c r="I2205" s="102">
        <v>1</v>
      </c>
      <c r="J2205" s="109">
        <v>13.35</v>
      </c>
    </row>
    <row r="2206" spans="1:10" x14ac:dyDescent="0.25">
      <c r="A2206" s="102">
        <v>2205</v>
      </c>
      <c r="B2206" s="117" t="s">
        <v>5087</v>
      </c>
      <c r="C2206" s="104" t="s">
        <v>4939</v>
      </c>
      <c r="D2206" s="104" t="s">
        <v>5158</v>
      </c>
      <c r="E2206" s="106" t="s">
        <v>4373</v>
      </c>
      <c r="F2206" s="107" t="s">
        <v>4374</v>
      </c>
      <c r="G2206" s="106"/>
      <c r="H2206" s="106"/>
      <c r="I2206" s="102">
        <v>1</v>
      </c>
      <c r="J2206" s="109">
        <v>17.8</v>
      </c>
    </row>
    <row r="2207" spans="1:10" x14ac:dyDescent="0.25">
      <c r="A2207" s="102">
        <v>2206</v>
      </c>
      <c r="B2207" s="117" t="s">
        <v>5087</v>
      </c>
      <c r="C2207" s="104" t="s">
        <v>4939</v>
      </c>
      <c r="D2207" s="104" t="s">
        <v>5158</v>
      </c>
      <c r="E2207" s="106" t="s">
        <v>4377</v>
      </c>
      <c r="F2207" s="107" t="s">
        <v>4378</v>
      </c>
      <c r="G2207" s="106"/>
      <c r="H2207" s="106"/>
      <c r="I2207" s="102">
        <v>2</v>
      </c>
      <c r="J2207" s="109">
        <v>23.700000000000003</v>
      </c>
    </row>
    <row r="2208" spans="1:10" x14ac:dyDescent="0.25">
      <c r="A2208" s="102">
        <v>2207</v>
      </c>
      <c r="B2208" s="117" t="s">
        <v>5087</v>
      </c>
      <c r="C2208" s="104" t="s">
        <v>4939</v>
      </c>
      <c r="D2208" s="104" t="s">
        <v>5158</v>
      </c>
      <c r="E2208" s="106" t="s">
        <v>1726</v>
      </c>
      <c r="F2208" s="107" t="s">
        <v>1727</v>
      </c>
      <c r="G2208" s="106"/>
      <c r="H2208" s="106"/>
      <c r="I2208" s="102">
        <v>1</v>
      </c>
      <c r="J2208" s="109">
        <v>25.5</v>
      </c>
    </row>
    <row r="2209" spans="1:10" x14ac:dyDescent="0.25">
      <c r="A2209" s="102">
        <v>2208</v>
      </c>
      <c r="B2209" s="117" t="s">
        <v>5087</v>
      </c>
      <c r="C2209" s="104" t="s">
        <v>4939</v>
      </c>
      <c r="D2209" s="104" t="s">
        <v>5158</v>
      </c>
      <c r="E2209" s="106" t="s">
        <v>2503</v>
      </c>
      <c r="F2209" s="107" t="s">
        <v>2504</v>
      </c>
      <c r="G2209" s="106"/>
      <c r="H2209" s="106"/>
      <c r="I2209" s="102">
        <v>1</v>
      </c>
      <c r="J2209" s="109">
        <v>5.9399999999999995</v>
      </c>
    </row>
    <row r="2210" spans="1:10" x14ac:dyDescent="0.25">
      <c r="A2210" s="102">
        <v>2209</v>
      </c>
      <c r="B2210" s="117" t="s">
        <v>5087</v>
      </c>
      <c r="C2210" s="104" t="s">
        <v>4939</v>
      </c>
      <c r="D2210" s="104" t="s">
        <v>5158</v>
      </c>
      <c r="E2210" s="106" t="s">
        <v>2541</v>
      </c>
      <c r="F2210" s="107" t="s">
        <v>2542</v>
      </c>
      <c r="G2210" s="106"/>
      <c r="H2210" s="106"/>
      <c r="I2210" s="102">
        <v>1</v>
      </c>
      <c r="J2210" s="109">
        <v>5.9399999999999995</v>
      </c>
    </row>
    <row r="2211" spans="1:10" x14ac:dyDescent="0.25">
      <c r="A2211" s="102">
        <v>2210</v>
      </c>
      <c r="B2211" s="117" t="s">
        <v>5087</v>
      </c>
      <c r="C2211" s="104" t="s">
        <v>4939</v>
      </c>
      <c r="D2211" s="104" t="s">
        <v>5158</v>
      </c>
      <c r="E2211" s="106" t="s">
        <v>2555</v>
      </c>
      <c r="F2211" s="107" t="s">
        <v>2556</v>
      </c>
      <c r="G2211" s="106"/>
      <c r="H2211" s="106"/>
      <c r="I2211" s="102">
        <v>1</v>
      </c>
      <c r="J2211" s="109">
        <v>5.9399999999999995</v>
      </c>
    </row>
    <row r="2212" spans="1:10" x14ac:dyDescent="0.25">
      <c r="A2212" s="102">
        <v>2211</v>
      </c>
      <c r="B2212" s="117" t="s">
        <v>5087</v>
      </c>
      <c r="C2212" s="104" t="s">
        <v>4939</v>
      </c>
      <c r="D2212" s="104" t="s">
        <v>5158</v>
      </c>
      <c r="E2212" s="106" t="s">
        <v>3033</v>
      </c>
      <c r="F2212" s="107" t="s">
        <v>3034</v>
      </c>
      <c r="G2212" s="106"/>
      <c r="H2212" s="106"/>
      <c r="I2212" s="102">
        <v>2</v>
      </c>
      <c r="J2212" s="109">
        <v>65.98</v>
      </c>
    </row>
    <row r="2213" spans="1:10" x14ac:dyDescent="0.25">
      <c r="A2213" s="102">
        <v>2212</v>
      </c>
      <c r="B2213" s="117" t="s">
        <v>5087</v>
      </c>
      <c r="C2213" s="104" t="s">
        <v>4939</v>
      </c>
      <c r="D2213" s="104" t="s">
        <v>5158</v>
      </c>
      <c r="E2213" s="106" t="s">
        <v>3037</v>
      </c>
      <c r="F2213" s="107" t="s">
        <v>3038</v>
      </c>
      <c r="G2213" s="106"/>
      <c r="H2213" s="106"/>
      <c r="I2213" s="102">
        <v>1</v>
      </c>
      <c r="J2213" s="109">
        <v>33.96</v>
      </c>
    </row>
    <row r="2214" spans="1:10" x14ac:dyDescent="0.25">
      <c r="A2214" s="102">
        <v>2213</v>
      </c>
      <c r="B2214" s="117" t="s">
        <v>5087</v>
      </c>
      <c r="C2214" s="104" t="s">
        <v>4939</v>
      </c>
      <c r="D2214" s="104" t="s">
        <v>5158</v>
      </c>
      <c r="E2214" s="106" t="s">
        <v>2855</v>
      </c>
      <c r="F2214" s="107" t="s">
        <v>2856</v>
      </c>
      <c r="G2214" s="106"/>
      <c r="H2214" s="106"/>
      <c r="I2214" s="102">
        <v>1</v>
      </c>
      <c r="J2214" s="109">
        <v>15</v>
      </c>
    </row>
    <row r="2215" spans="1:10" x14ac:dyDescent="0.25">
      <c r="A2215" s="102">
        <v>2214</v>
      </c>
      <c r="B2215" s="117" t="s">
        <v>5087</v>
      </c>
      <c r="C2215" s="104" t="s">
        <v>4939</v>
      </c>
      <c r="D2215" s="104" t="s">
        <v>5158</v>
      </c>
      <c r="E2215" s="106" t="s">
        <v>3747</v>
      </c>
      <c r="F2215" s="107" t="s">
        <v>3748</v>
      </c>
      <c r="G2215" s="106"/>
      <c r="H2215" s="106"/>
      <c r="I2215" s="102">
        <v>1</v>
      </c>
      <c r="J2215" s="109">
        <v>15</v>
      </c>
    </row>
    <row r="2216" spans="1:10" x14ac:dyDescent="0.25">
      <c r="A2216" s="102">
        <v>2215</v>
      </c>
      <c r="B2216" s="117" t="s">
        <v>5087</v>
      </c>
      <c r="C2216" s="104" t="s">
        <v>4939</v>
      </c>
      <c r="D2216" s="104" t="s">
        <v>5158</v>
      </c>
      <c r="E2216" s="106" t="s">
        <v>3927</v>
      </c>
      <c r="F2216" s="107" t="s">
        <v>3928</v>
      </c>
      <c r="G2216" s="106"/>
      <c r="H2216" s="106"/>
      <c r="I2216" s="102">
        <v>1</v>
      </c>
      <c r="J2216" s="109">
        <v>17.8</v>
      </c>
    </row>
    <row r="2217" spans="1:10" x14ac:dyDescent="0.25">
      <c r="A2217" s="102">
        <v>2216</v>
      </c>
      <c r="B2217" s="117" t="s">
        <v>5087</v>
      </c>
      <c r="C2217" s="104" t="s">
        <v>4939</v>
      </c>
      <c r="D2217" s="104" t="s">
        <v>5158</v>
      </c>
      <c r="E2217" s="106" t="s">
        <v>3551</v>
      </c>
      <c r="F2217" s="107" t="s">
        <v>3552</v>
      </c>
      <c r="G2217" s="106"/>
      <c r="H2217" s="106"/>
      <c r="I2217" s="102">
        <v>1</v>
      </c>
      <c r="J2217" s="109">
        <v>8.6</v>
      </c>
    </row>
    <row r="2218" spans="1:10" x14ac:dyDescent="0.25">
      <c r="A2218" s="102">
        <v>2217</v>
      </c>
      <c r="B2218" s="117" t="s">
        <v>5087</v>
      </c>
      <c r="C2218" s="104" t="s">
        <v>4939</v>
      </c>
      <c r="D2218" s="104" t="s">
        <v>5158</v>
      </c>
      <c r="E2218" s="106" t="s">
        <v>4225</v>
      </c>
      <c r="F2218" s="107" t="s">
        <v>5160</v>
      </c>
      <c r="G2218" s="106"/>
      <c r="H2218" s="106"/>
      <c r="I2218" s="102" t="s">
        <v>5161</v>
      </c>
      <c r="J2218" s="109">
        <v>28.48</v>
      </c>
    </row>
    <row r="2219" spans="1:10" x14ac:dyDescent="0.25">
      <c r="A2219" s="102">
        <v>2218</v>
      </c>
      <c r="B2219" s="117" t="s">
        <v>5087</v>
      </c>
      <c r="C2219" s="104" t="s">
        <v>4939</v>
      </c>
      <c r="D2219" s="104" t="s">
        <v>5158</v>
      </c>
      <c r="E2219" s="106" t="s">
        <v>4221</v>
      </c>
      <c r="F2219" s="107" t="s">
        <v>4222</v>
      </c>
      <c r="G2219" s="106"/>
      <c r="H2219" s="106"/>
      <c r="I2219" s="102">
        <v>4</v>
      </c>
      <c r="J2219" s="109">
        <v>57.28</v>
      </c>
    </row>
    <row r="2220" spans="1:10" x14ac:dyDescent="0.25">
      <c r="A2220" s="102">
        <v>2219</v>
      </c>
      <c r="B2220" s="117" t="s">
        <v>5087</v>
      </c>
      <c r="C2220" s="104" t="s">
        <v>4939</v>
      </c>
      <c r="D2220" s="104" t="s">
        <v>5158</v>
      </c>
      <c r="E2220" s="106" t="s">
        <v>4223</v>
      </c>
      <c r="F2220" s="107" t="s">
        <v>4224</v>
      </c>
      <c r="G2220" s="106"/>
      <c r="H2220" s="106"/>
      <c r="I2220" s="102">
        <v>1</v>
      </c>
      <c r="J2220" s="109">
        <v>8.85</v>
      </c>
    </row>
    <row r="2221" spans="1:10" x14ac:dyDescent="0.25">
      <c r="A2221" s="102">
        <v>2220</v>
      </c>
      <c r="B2221" s="117" t="s">
        <v>5087</v>
      </c>
      <c r="C2221" s="104" t="s">
        <v>4939</v>
      </c>
      <c r="D2221" s="104" t="s">
        <v>5158</v>
      </c>
      <c r="E2221" s="106" t="s">
        <v>4377</v>
      </c>
      <c r="F2221" s="107" t="s">
        <v>4378</v>
      </c>
      <c r="G2221" s="106"/>
      <c r="H2221" s="106"/>
      <c r="I2221" s="102">
        <v>1</v>
      </c>
      <c r="J2221" s="109">
        <v>11.850000000000001</v>
      </c>
    </row>
    <row r="2222" spans="1:10" x14ac:dyDescent="0.25">
      <c r="A2222" s="102">
        <v>2221</v>
      </c>
      <c r="B2222" s="117" t="s">
        <v>5087</v>
      </c>
      <c r="C2222" s="104" t="s">
        <v>4939</v>
      </c>
      <c r="D2222" s="104" t="s">
        <v>5163</v>
      </c>
      <c r="E2222" s="106" t="s">
        <v>3073</v>
      </c>
      <c r="F2222" s="107" t="s">
        <v>3074</v>
      </c>
      <c r="G2222" s="106"/>
      <c r="H2222" s="106"/>
      <c r="I2222" s="102">
        <v>1</v>
      </c>
      <c r="J2222" s="109">
        <v>23.96</v>
      </c>
    </row>
    <row r="2223" spans="1:10" x14ac:dyDescent="0.25">
      <c r="A2223" s="102">
        <v>2222</v>
      </c>
      <c r="B2223" s="117" t="s">
        <v>5087</v>
      </c>
      <c r="C2223" s="104" t="s">
        <v>4939</v>
      </c>
      <c r="D2223" s="104" t="s">
        <v>5163</v>
      </c>
      <c r="E2223" s="106" t="s">
        <v>633</v>
      </c>
      <c r="F2223" s="107" t="s">
        <v>634</v>
      </c>
      <c r="G2223" s="106"/>
      <c r="H2223" s="106"/>
      <c r="I2223" s="102">
        <v>2</v>
      </c>
      <c r="J2223" s="109">
        <v>35.76</v>
      </c>
    </row>
    <row r="2224" spans="1:10" x14ac:dyDescent="0.25">
      <c r="A2224" s="102">
        <v>2223</v>
      </c>
      <c r="B2224" s="117" t="s">
        <v>5087</v>
      </c>
      <c r="C2224" s="104" t="s">
        <v>4939</v>
      </c>
      <c r="D2224" s="104" t="s">
        <v>5163</v>
      </c>
      <c r="E2224" s="106" t="s">
        <v>747</v>
      </c>
      <c r="F2224" s="107" t="s">
        <v>748</v>
      </c>
      <c r="G2224" s="106"/>
      <c r="H2224" s="106"/>
      <c r="I2224" s="102">
        <v>1</v>
      </c>
      <c r="J2224" s="109">
        <v>11.94</v>
      </c>
    </row>
    <row r="2225" spans="1:10" x14ac:dyDescent="0.25">
      <c r="A2225" s="102">
        <v>2224</v>
      </c>
      <c r="B2225" s="117" t="s">
        <v>5087</v>
      </c>
      <c r="C2225" s="104" t="s">
        <v>4939</v>
      </c>
      <c r="D2225" s="104" t="s">
        <v>5163</v>
      </c>
      <c r="E2225" s="106" t="s">
        <v>745</v>
      </c>
      <c r="F2225" s="107" t="s">
        <v>746</v>
      </c>
      <c r="G2225" s="106"/>
      <c r="H2225" s="106"/>
      <c r="I2225" s="102">
        <v>1</v>
      </c>
      <c r="J2225" s="109">
        <v>10.74</v>
      </c>
    </row>
    <row r="2226" spans="1:10" x14ac:dyDescent="0.25">
      <c r="A2226" s="102">
        <v>2225</v>
      </c>
      <c r="B2226" s="117" t="s">
        <v>5087</v>
      </c>
      <c r="C2226" s="104" t="s">
        <v>4939</v>
      </c>
      <c r="D2226" s="104" t="s">
        <v>5163</v>
      </c>
      <c r="E2226" s="106" t="s">
        <v>563</v>
      </c>
      <c r="F2226" s="107" t="s">
        <v>564</v>
      </c>
      <c r="G2226" s="106"/>
      <c r="H2226" s="106"/>
      <c r="I2226" s="102">
        <v>2</v>
      </c>
      <c r="J2226" s="109">
        <v>29.94</v>
      </c>
    </row>
    <row r="2227" spans="1:10" x14ac:dyDescent="0.25">
      <c r="A2227" s="102">
        <v>2226</v>
      </c>
      <c r="B2227" s="117" t="s">
        <v>5087</v>
      </c>
      <c r="C2227" s="104" t="s">
        <v>4939</v>
      </c>
      <c r="D2227" s="104" t="s">
        <v>5163</v>
      </c>
      <c r="E2227" s="106" t="s">
        <v>639</v>
      </c>
      <c r="F2227" s="107" t="s">
        <v>640</v>
      </c>
      <c r="G2227" s="106"/>
      <c r="H2227" s="106"/>
      <c r="I2227" s="102" t="s">
        <v>4993</v>
      </c>
      <c r="J2227" s="109">
        <v>15.8</v>
      </c>
    </row>
    <row r="2228" spans="1:10" x14ac:dyDescent="0.25">
      <c r="A2228" s="102">
        <v>2227</v>
      </c>
      <c r="B2228" s="117" t="s">
        <v>5087</v>
      </c>
      <c r="C2228" s="104" t="s">
        <v>4939</v>
      </c>
      <c r="D2228" s="104" t="s">
        <v>5163</v>
      </c>
      <c r="E2228" s="106" t="s">
        <v>795</v>
      </c>
      <c r="F2228" s="107" t="s">
        <v>796</v>
      </c>
      <c r="G2228" s="106"/>
      <c r="H2228" s="106"/>
      <c r="I2228" s="102">
        <v>1</v>
      </c>
      <c r="J2228" s="109">
        <v>9.36</v>
      </c>
    </row>
    <row r="2229" spans="1:10" x14ac:dyDescent="0.25">
      <c r="A2229" s="102">
        <v>2228</v>
      </c>
      <c r="B2229" s="117" t="s">
        <v>5087</v>
      </c>
      <c r="C2229" s="104" t="s">
        <v>4939</v>
      </c>
      <c r="D2229" s="104" t="s">
        <v>5163</v>
      </c>
      <c r="E2229" s="106" t="s">
        <v>797</v>
      </c>
      <c r="F2229" s="107" t="s">
        <v>798</v>
      </c>
      <c r="G2229" s="106"/>
      <c r="H2229" s="106"/>
      <c r="I2229" s="102">
        <v>1</v>
      </c>
      <c r="J2229" s="109">
        <v>9.36</v>
      </c>
    </row>
    <row r="2230" spans="1:10" x14ac:dyDescent="0.25">
      <c r="A2230" s="102">
        <v>2229</v>
      </c>
      <c r="B2230" s="117" t="s">
        <v>5087</v>
      </c>
      <c r="C2230" s="104" t="s">
        <v>4939</v>
      </c>
      <c r="D2230" s="104" t="s">
        <v>5163</v>
      </c>
      <c r="E2230" s="106" t="s">
        <v>921</v>
      </c>
      <c r="F2230" s="107" t="s">
        <v>922</v>
      </c>
      <c r="G2230" s="106"/>
      <c r="H2230" s="106"/>
      <c r="I2230" s="102">
        <v>3</v>
      </c>
      <c r="J2230" s="109">
        <v>30.419999999999998</v>
      </c>
    </row>
    <row r="2231" spans="1:10" x14ac:dyDescent="0.25">
      <c r="A2231" s="102">
        <v>2230</v>
      </c>
      <c r="B2231" s="117" t="s">
        <v>5087</v>
      </c>
      <c r="C2231" s="104" t="s">
        <v>4939</v>
      </c>
      <c r="D2231" s="104" t="s">
        <v>5163</v>
      </c>
      <c r="E2231" s="106" t="s">
        <v>1216</v>
      </c>
      <c r="F2231" s="107" t="s">
        <v>1217</v>
      </c>
      <c r="G2231" s="106"/>
      <c r="H2231" s="106"/>
      <c r="I2231" s="102">
        <v>3</v>
      </c>
      <c r="J2231" s="109">
        <v>23.700000000000003</v>
      </c>
    </row>
    <row r="2232" spans="1:10" x14ac:dyDescent="0.25">
      <c r="A2232" s="102">
        <v>2231</v>
      </c>
      <c r="B2232" s="117" t="s">
        <v>5087</v>
      </c>
      <c r="C2232" s="104" t="s">
        <v>4939</v>
      </c>
      <c r="D2232" s="104" t="s">
        <v>5163</v>
      </c>
      <c r="E2232" s="106" t="s">
        <v>1186</v>
      </c>
      <c r="F2232" s="107" t="s">
        <v>1187</v>
      </c>
      <c r="G2232" s="106"/>
      <c r="H2232" s="106"/>
      <c r="I2232" s="102">
        <v>4</v>
      </c>
      <c r="J2232" s="109">
        <v>17.759999999999998</v>
      </c>
    </row>
    <row r="2233" spans="1:10" x14ac:dyDescent="0.25">
      <c r="A2233" s="102">
        <v>2232</v>
      </c>
      <c r="B2233" s="117" t="s">
        <v>5087</v>
      </c>
      <c r="C2233" s="104" t="s">
        <v>4939</v>
      </c>
      <c r="D2233" s="104" t="s">
        <v>5163</v>
      </c>
      <c r="E2233" s="106" t="s">
        <v>1330</v>
      </c>
      <c r="F2233" s="107" t="s">
        <v>1331</v>
      </c>
      <c r="G2233" s="106"/>
      <c r="H2233" s="106"/>
      <c r="I2233" s="102">
        <v>2</v>
      </c>
      <c r="J2233" s="109">
        <v>0.2</v>
      </c>
    </row>
    <row r="2234" spans="1:10" x14ac:dyDescent="0.25">
      <c r="A2234" s="102">
        <v>2233</v>
      </c>
      <c r="B2234" s="117" t="s">
        <v>5087</v>
      </c>
      <c r="C2234" s="104" t="s">
        <v>4939</v>
      </c>
      <c r="D2234" s="104" t="s">
        <v>5163</v>
      </c>
      <c r="E2234" s="106" t="s">
        <v>1282</v>
      </c>
      <c r="F2234" s="107" t="s">
        <v>1283</v>
      </c>
      <c r="G2234" s="106"/>
      <c r="H2234" s="106"/>
      <c r="I2234" s="102">
        <v>2</v>
      </c>
      <c r="J2234" s="109">
        <v>15.8</v>
      </c>
    </row>
    <row r="2235" spans="1:10" x14ac:dyDescent="0.25">
      <c r="A2235" s="102">
        <v>2234</v>
      </c>
      <c r="B2235" s="117" t="s">
        <v>5087</v>
      </c>
      <c r="C2235" s="104" t="s">
        <v>4939</v>
      </c>
      <c r="D2235" s="104" t="s">
        <v>5163</v>
      </c>
      <c r="E2235" s="106" t="s">
        <v>1304</v>
      </c>
      <c r="F2235" s="107" t="s">
        <v>1305</v>
      </c>
      <c r="G2235" s="106"/>
      <c r="H2235" s="106"/>
      <c r="I2235" s="102">
        <v>1</v>
      </c>
      <c r="J2235" s="109">
        <v>7.9</v>
      </c>
    </row>
    <row r="2236" spans="1:10" x14ac:dyDescent="0.25">
      <c r="A2236" s="102">
        <v>2235</v>
      </c>
      <c r="B2236" s="117" t="s">
        <v>5087</v>
      </c>
      <c r="C2236" s="104" t="s">
        <v>4939</v>
      </c>
      <c r="D2236" s="104" t="s">
        <v>5163</v>
      </c>
      <c r="E2236" s="106" t="s">
        <v>1326</v>
      </c>
      <c r="F2236" s="107" t="s">
        <v>1327</v>
      </c>
      <c r="G2236" s="106"/>
      <c r="H2236" s="106"/>
      <c r="I2236" s="102">
        <v>1</v>
      </c>
      <c r="J2236" s="109">
        <v>7.9</v>
      </c>
    </row>
    <row r="2237" spans="1:10" x14ac:dyDescent="0.25">
      <c r="A2237" s="102">
        <v>2236</v>
      </c>
      <c r="B2237" s="117" t="s">
        <v>5087</v>
      </c>
      <c r="C2237" s="104" t="s">
        <v>4939</v>
      </c>
      <c r="D2237" s="104" t="s">
        <v>5163</v>
      </c>
      <c r="E2237" s="106" t="s">
        <v>1370</v>
      </c>
      <c r="F2237" s="107" t="s">
        <v>1371</v>
      </c>
      <c r="G2237" s="106"/>
      <c r="H2237" s="106"/>
      <c r="I2237" s="102">
        <v>1</v>
      </c>
      <c r="J2237" s="109">
        <v>7.9</v>
      </c>
    </row>
    <row r="2238" spans="1:10" x14ac:dyDescent="0.25">
      <c r="A2238" s="102">
        <v>2237</v>
      </c>
      <c r="B2238" s="117" t="s">
        <v>5087</v>
      </c>
      <c r="C2238" s="104" t="s">
        <v>4939</v>
      </c>
      <c r="D2238" s="104" t="s">
        <v>5163</v>
      </c>
      <c r="E2238" s="106" t="s">
        <v>1170</v>
      </c>
      <c r="F2238" s="107" t="s">
        <v>1171</v>
      </c>
      <c r="G2238" s="106"/>
      <c r="H2238" s="106"/>
      <c r="I2238" s="102">
        <v>2</v>
      </c>
      <c r="J2238" s="109">
        <v>7.9</v>
      </c>
    </row>
    <row r="2239" spans="1:10" x14ac:dyDescent="0.25">
      <c r="A2239" s="102">
        <v>2238</v>
      </c>
      <c r="B2239" s="117" t="s">
        <v>5087</v>
      </c>
      <c r="C2239" s="104" t="s">
        <v>4939</v>
      </c>
      <c r="D2239" s="104" t="s">
        <v>5163</v>
      </c>
      <c r="E2239" s="106" t="s">
        <v>1184</v>
      </c>
      <c r="F2239" s="107" t="s">
        <v>1185</v>
      </c>
      <c r="G2239" s="106"/>
      <c r="H2239" s="106"/>
      <c r="I2239" s="102">
        <v>1</v>
      </c>
      <c r="J2239" s="109">
        <v>8.2799999999999994</v>
      </c>
    </row>
    <row r="2240" spans="1:10" x14ac:dyDescent="0.25">
      <c r="A2240" s="102">
        <v>2239</v>
      </c>
      <c r="B2240" s="117" t="s">
        <v>5087</v>
      </c>
      <c r="C2240" s="104" t="s">
        <v>4939</v>
      </c>
      <c r="D2240" s="104" t="s">
        <v>5163</v>
      </c>
      <c r="E2240" s="106" t="s">
        <v>1338</v>
      </c>
      <c r="F2240" s="107" t="s">
        <v>1339</v>
      </c>
      <c r="G2240" s="106"/>
      <c r="H2240" s="106"/>
      <c r="I2240" s="102">
        <v>2</v>
      </c>
      <c r="J2240" s="109">
        <v>15.8</v>
      </c>
    </row>
    <row r="2241" spans="1:10" x14ac:dyDescent="0.25">
      <c r="A2241" s="102">
        <v>2240</v>
      </c>
      <c r="B2241" s="117" t="s">
        <v>5087</v>
      </c>
      <c r="C2241" s="104" t="s">
        <v>4939</v>
      </c>
      <c r="D2241" s="104" t="s">
        <v>5163</v>
      </c>
      <c r="E2241" s="106" t="s">
        <v>1236</v>
      </c>
      <c r="F2241" s="107" t="s">
        <v>1237</v>
      </c>
      <c r="G2241" s="106"/>
      <c r="H2241" s="106"/>
      <c r="I2241" s="102">
        <v>1</v>
      </c>
      <c r="J2241" s="109">
        <v>19.350000000000001</v>
      </c>
    </row>
    <row r="2242" spans="1:10" x14ac:dyDescent="0.25">
      <c r="A2242" s="102">
        <v>2241</v>
      </c>
      <c r="B2242" s="117" t="s">
        <v>5087</v>
      </c>
      <c r="C2242" s="104" t="s">
        <v>4939</v>
      </c>
      <c r="D2242" s="104" t="s">
        <v>5163</v>
      </c>
      <c r="E2242" s="106" t="s">
        <v>1252</v>
      </c>
      <c r="F2242" s="107" t="s">
        <v>1253</v>
      </c>
      <c r="G2242" s="106"/>
      <c r="H2242" s="106"/>
      <c r="I2242" s="102">
        <v>2</v>
      </c>
      <c r="J2242" s="109">
        <v>15.8</v>
      </c>
    </row>
    <row r="2243" spans="1:10" x14ac:dyDescent="0.25">
      <c r="A2243" s="102">
        <v>2242</v>
      </c>
      <c r="B2243" s="117" t="s">
        <v>5087</v>
      </c>
      <c r="C2243" s="104" t="s">
        <v>4939</v>
      </c>
      <c r="D2243" s="104" t="s">
        <v>5163</v>
      </c>
      <c r="E2243" s="106" t="s">
        <v>1190</v>
      </c>
      <c r="F2243" s="107" t="s">
        <v>1191</v>
      </c>
      <c r="G2243" s="106"/>
      <c r="H2243" s="106"/>
      <c r="I2243" s="102">
        <v>2</v>
      </c>
      <c r="J2243" s="109">
        <v>14.8</v>
      </c>
    </row>
    <row r="2244" spans="1:10" x14ac:dyDescent="0.25">
      <c r="A2244" s="102">
        <v>2243</v>
      </c>
      <c r="B2244" s="117" t="s">
        <v>5087</v>
      </c>
      <c r="C2244" s="104" t="s">
        <v>4939</v>
      </c>
      <c r="D2244" s="104" t="s">
        <v>5163</v>
      </c>
      <c r="E2244" s="106" t="s">
        <v>1264</v>
      </c>
      <c r="F2244" s="107" t="s">
        <v>1265</v>
      </c>
      <c r="G2244" s="106"/>
      <c r="H2244" s="106"/>
      <c r="I2244" s="102">
        <v>1</v>
      </c>
      <c r="J2244" s="109">
        <v>8.9</v>
      </c>
    </row>
    <row r="2245" spans="1:10" x14ac:dyDescent="0.25">
      <c r="A2245" s="102">
        <v>2244</v>
      </c>
      <c r="B2245" s="117" t="s">
        <v>5087</v>
      </c>
      <c r="C2245" s="104" t="s">
        <v>4939</v>
      </c>
      <c r="D2245" s="104" t="s">
        <v>5163</v>
      </c>
      <c r="E2245" s="106" t="s">
        <v>1266</v>
      </c>
      <c r="F2245" s="107" t="s">
        <v>1267</v>
      </c>
      <c r="G2245" s="106"/>
      <c r="H2245" s="106"/>
      <c r="I2245" s="102">
        <v>1</v>
      </c>
      <c r="J2245" s="109">
        <v>7.9</v>
      </c>
    </row>
    <row r="2246" spans="1:10" x14ac:dyDescent="0.25">
      <c r="A2246" s="102">
        <v>2245</v>
      </c>
      <c r="B2246" s="117" t="s">
        <v>5087</v>
      </c>
      <c r="C2246" s="104" t="s">
        <v>4939</v>
      </c>
      <c r="D2246" s="104" t="s">
        <v>5163</v>
      </c>
      <c r="E2246" s="106" t="s">
        <v>1272</v>
      </c>
      <c r="F2246" s="107" t="s">
        <v>1273</v>
      </c>
      <c r="G2246" s="106"/>
      <c r="H2246" s="106"/>
      <c r="I2246" s="102">
        <v>2</v>
      </c>
      <c r="J2246" s="109">
        <v>25.5</v>
      </c>
    </row>
    <row r="2247" spans="1:10" x14ac:dyDescent="0.25">
      <c r="A2247" s="102">
        <v>2246</v>
      </c>
      <c r="B2247" s="117" t="s">
        <v>5087</v>
      </c>
      <c r="C2247" s="104" t="s">
        <v>4939</v>
      </c>
      <c r="D2247" s="104" t="s">
        <v>5163</v>
      </c>
      <c r="E2247" s="106" t="s">
        <v>1182</v>
      </c>
      <c r="F2247" s="107" t="s">
        <v>1183</v>
      </c>
      <c r="G2247" s="106"/>
      <c r="H2247" s="106"/>
      <c r="I2247" s="102">
        <v>1</v>
      </c>
      <c r="J2247" s="109">
        <v>5.52</v>
      </c>
    </row>
    <row r="2248" spans="1:10" x14ac:dyDescent="0.25">
      <c r="A2248" s="102">
        <v>2247</v>
      </c>
      <c r="B2248" s="117" t="s">
        <v>5087</v>
      </c>
      <c r="C2248" s="104" t="s">
        <v>4939</v>
      </c>
      <c r="D2248" s="104" t="s">
        <v>5163</v>
      </c>
      <c r="E2248" s="106" t="s">
        <v>1288</v>
      </c>
      <c r="F2248" s="107" t="s">
        <v>1289</v>
      </c>
      <c r="G2248" s="106"/>
      <c r="H2248" s="106"/>
      <c r="I2248" s="102">
        <v>2</v>
      </c>
      <c r="J2248" s="109">
        <v>15.8</v>
      </c>
    </row>
    <row r="2249" spans="1:10" x14ac:dyDescent="0.25">
      <c r="A2249" s="102">
        <v>2248</v>
      </c>
      <c r="B2249" s="117" t="s">
        <v>5087</v>
      </c>
      <c r="C2249" s="104" t="s">
        <v>4939</v>
      </c>
      <c r="D2249" s="104" t="s">
        <v>5163</v>
      </c>
      <c r="E2249" s="106" t="s">
        <v>1322</v>
      </c>
      <c r="F2249" s="107" t="s">
        <v>1323</v>
      </c>
      <c r="G2249" s="106"/>
      <c r="H2249" s="106"/>
      <c r="I2249" s="102" t="s">
        <v>4957</v>
      </c>
      <c r="J2249" s="109">
        <v>7.9</v>
      </c>
    </row>
    <row r="2250" spans="1:10" x14ac:dyDescent="0.25">
      <c r="A2250" s="102">
        <v>2249</v>
      </c>
      <c r="B2250" s="117" t="s">
        <v>5087</v>
      </c>
      <c r="C2250" s="104" t="s">
        <v>4939</v>
      </c>
      <c r="D2250" s="104" t="s">
        <v>5163</v>
      </c>
      <c r="E2250" s="106" t="s">
        <v>2263</v>
      </c>
      <c r="F2250" s="107" t="s">
        <v>2264</v>
      </c>
      <c r="G2250" s="106"/>
      <c r="H2250" s="106"/>
      <c r="I2250" s="102">
        <v>1</v>
      </c>
      <c r="J2250" s="109">
        <v>41.88</v>
      </c>
    </row>
    <row r="2251" spans="1:10" x14ac:dyDescent="0.25">
      <c r="A2251" s="102">
        <v>2250</v>
      </c>
      <c r="B2251" s="117" t="s">
        <v>5087</v>
      </c>
      <c r="C2251" s="104" t="s">
        <v>4939</v>
      </c>
      <c r="D2251" s="104" t="s">
        <v>5163</v>
      </c>
      <c r="E2251" s="106" t="s">
        <v>2309</v>
      </c>
      <c r="F2251" s="107" t="s">
        <v>5164</v>
      </c>
      <c r="G2251" s="106"/>
      <c r="H2251" s="106"/>
      <c r="I2251" s="102" t="s">
        <v>5038</v>
      </c>
      <c r="J2251" s="109">
        <v>14.950000000000001</v>
      </c>
    </row>
    <row r="2252" spans="1:10" x14ac:dyDescent="0.25">
      <c r="A2252" s="102">
        <v>2251</v>
      </c>
      <c r="B2252" s="117" t="s">
        <v>5087</v>
      </c>
      <c r="C2252" s="104" t="s">
        <v>4939</v>
      </c>
      <c r="D2252" s="104" t="s">
        <v>5163</v>
      </c>
      <c r="E2252" s="106" t="s">
        <v>2375</v>
      </c>
      <c r="F2252" s="107" t="s">
        <v>2376</v>
      </c>
      <c r="G2252" s="106"/>
      <c r="H2252" s="106"/>
      <c r="I2252" s="102">
        <v>1</v>
      </c>
      <c r="J2252" s="109">
        <v>26.28</v>
      </c>
    </row>
    <row r="2253" spans="1:10" x14ac:dyDescent="0.25">
      <c r="A2253" s="102">
        <v>2252</v>
      </c>
      <c r="B2253" s="117" t="s">
        <v>5087</v>
      </c>
      <c r="C2253" s="104" t="s">
        <v>4939</v>
      </c>
      <c r="D2253" s="104" t="s">
        <v>5163</v>
      </c>
      <c r="E2253" s="106" t="s">
        <v>2503</v>
      </c>
      <c r="F2253" s="107" t="s">
        <v>2504</v>
      </c>
      <c r="G2253" s="106"/>
      <c r="H2253" s="106"/>
      <c r="I2253" s="102">
        <v>1</v>
      </c>
      <c r="J2253" s="109">
        <v>5.9399999999999995</v>
      </c>
    </row>
    <row r="2254" spans="1:10" x14ac:dyDescent="0.25">
      <c r="A2254" s="102">
        <v>2253</v>
      </c>
      <c r="B2254" s="117" t="s">
        <v>5087</v>
      </c>
      <c r="C2254" s="104" t="s">
        <v>4939</v>
      </c>
      <c r="D2254" s="104" t="s">
        <v>5163</v>
      </c>
      <c r="E2254" s="106" t="s">
        <v>2541</v>
      </c>
      <c r="F2254" s="107" t="s">
        <v>2542</v>
      </c>
      <c r="G2254" s="106"/>
      <c r="H2254" s="106"/>
      <c r="I2254" s="102">
        <v>1</v>
      </c>
      <c r="J2254" s="109">
        <v>5.9399999999999995</v>
      </c>
    </row>
    <row r="2255" spans="1:10" x14ac:dyDescent="0.25">
      <c r="A2255" s="102">
        <v>2254</v>
      </c>
      <c r="B2255" s="117" t="s">
        <v>5087</v>
      </c>
      <c r="C2255" s="104" t="s">
        <v>4939</v>
      </c>
      <c r="D2255" s="104" t="s">
        <v>5163</v>
      </c>
      <c r="E2255" s="106" t="s">
        <v>2673</v>
      </c>
      <c r="F2255" s="107" t="s">
        <v>2674</v>
      </c>
      <c r="G2255" s="106"/>
      <c r="H2255" s="106"/>
      <c r="I2255" s="102">
        <v>1</v>
      </c>
      <c r="J2255" s="109">
        <v>9.9</v>
      </c>
    </row>
    <row r="2256" spans="1:10" x14ac:dyDescent="0.25">
      <c r="A2256" s="102">
        <v>2255</v>
      </c>
      <c r="B2256" s="117" t="s">
        <v>5087</v>
      </c>
      <c r="C2256" s="104" t="s">
        <v>4939</v>
      </c>
      <c r="D2256" s="104" t="s">
        <v>5163</v>
      </c>
      <c r="E2256" s="106" t="s">
        <v>2675</v>
      </c>
      <c r="F2256" s="107" t="s">
        <v>2676</v>
      </c>
      <c r="G2256" s="106"/>
      <c r="H2256" s="106"/>
      <c r="I2256" s="102">
        <v>1</v>
      </c>
      <c r="J2256" s="109">
        <v>9.9</v>
      </c>
    </row>
    <row r="2257" spans="1:10" x14ac:dyDescent="0.25">
      <c r="A2257" s="102">
        <v>2256</v>
      </c>
      <c r="B2257" s="117" t="s">
        <v>5087</v>
      </c>
      <c r="C2257" s="104" t="s">
        <v>4939</v>
      </c>
      <c r="D2257" s="104" t="s">
        <v>5163</v>
      </c>
      <c r="E2257" s="106" t="s">
        <v>2659</v>
      </c>
      <c r="F2257" s="107" t="s">
        <v>2660</v>
      </c>
      <c r="G2257" s="106"/>
      <c r="H2257" s="106"/>
      <c r="I2257" s="102">
        <v>1</v>
      </c>
      <c r="J2257" s="109">
        <v>9.9</v>
      </c>
    </row>
    <row r="2258" spans="1:10" x14ac:dyDescent="0.25">
      <c r="A2258" s="102">
        <v>2257</v>
      </c>
      <c r="B2258" s="117" t="s">
        <v>5087</v>
      </c>
      <c r="C2258" s="104" t="s">
        <v>4939</v>
      </c>
      <c r="D2258" s="104" t="s">
        <v>5163</v>
      </c>
      <c r="E2258" s="106" t="s">
        <v>2669</v>
      </c>
      <c r="F2258" s="107" t="s">
        <v>2670</v>
      </c>
      <c r="G2258" s="106"/>
      <c r="H2258" s="106"/>
      <c r="I2258" s="102">
        <v>1</v>
      </c>
      <c r="J2258" s="109">
        <v>9.9</v>
      </c>
    </row>
    <row r="2259" spans="1:10" x14ac:dyDescent="0.25">
      <c r="A2259" s="102">
        <v>2258</v>
      </c>
      <c r="B2259" s="117" t="s">
        <v>5087</v>
      </c>
      <c r="C2259" s="104" t="s">
        <v>4939</v>
      </c>
      <c r="D2259" s="104" t="s">
        <v>5163</v>
      </c>
      <c r="E2259" s="106" t="s">
        <v>2627</v>
      </c>
      <c r="F2259" s="107" t="s">
        <v>2628</v>
      </c>
      <c r="G2259" s="106"/>
      <c r="H2259" s="106"/>
      <c r="I2259" s="102">
        <v>1</v>
      </c>
      <c r="J2259" s="109">
        <v>9.5</v>
      </c>
    </row>
    <row r="2260" spans="1:10" x14ac:dyDescent="0.25">
      <c r="A2260" s="102">
        <v>2259</v>
      </c>
      <c r="B2260" s="117" t="s">
        <v>5087</v>
      </c>
      <c r="C2260" s="104" t="s">
        <v>4939</v>
      </c>
      <c r="D2260" s="104" t="s">
        <v>5163</v>
      </c>
      <c r="E2260" s="106" t="s">
        <v>2653</v>
      </c>
      <c r="F2260" s="107" t="s">
        <v>2654</v>
      </c>
      <c r="G2260" s="106"/>
      <c r="H2260" s="106"/>
      <c r="I2260" s="102">
        <v>1</v>
      </c>
      <c r="J2260" s="109">
        <v>9.9</v>
      </c>
    </row>
    <row r="2261" spans="1:10" x14ac:dyDescent="0.25">
      <c r="A2261" s="102">
        <v>2260</v>
      </c>
      <c r="B2261" s="117" t="s">
        <v>5087</v>
      </c>
      <c r="C2261" s="104" t="s">
        <v>4939</v>
      </c>
      <c r="D2261" s="104" t="s">
        <v>5163</v>
      </c>
      <c r="E2261" s="106" t="s">
        <v>2599</v>
      </c>
      <c r="F2261" s="107" t="s">
        <v>2600</v>
      </c>
      <c r="G2261" s="106"/>
      <c r="H2261" s="106"/>
      <c r="I2261" s="102">
        <v>6</v>
      </c>
      <c r="J2261" s="109">
        <v>35.4</v>
      </c>
    </row>
    <row r="2262" spans="1:10" x14ac:dyDescent="0.25">
      <c r="A2262" s="102">
        <v>2261</v>
      </c>
      <c r="B2262" s="117" t="s">
        <v>5087</v>
      </c>
      <c r="C2262" s="104" t="s">
        <v>4939</v>
      </c>
      <c r="D2262" s="104" t="s">
        <v>5163</v>
      </c>
      <c r="E2262" s="106" t="s">
        <v>2773</v>
      </c>
      <c r="F2262" s="107" t="s">
        <v>2774</v>
      </c>
      <c r="G2262" s="106"/>
      <c r="H2262" s="106"/>
      <c r="I2262" s="102">
        <v>1</v>
      </c>
      <c r="J2262" s="109">
        <v>13.74</v>
      </c>
    </row>
    <row r="2263" spans="1:10" x14ac:dyDescent="0.25">
      <c r="A2263" s="102">
        <v>2262</v>
      </c>
      <c r="B2263" s="117" t="s">
        <v>5087</v>
      </c>
      <c r="C2263" s="104" t="s">
        <v>4939</v>
      </c>
      <c r="D2263" s="104" t="s">
        <v>5163</v>
      </c>
      <c r="E2263" s="106" t="s">
        <v>2739</v>
      </c>
      <c r="F2263" s="107" t="s">
        <v>2740</v>
      </c>
      <c r="G2263" s="106"/>
      <c r="H2263" s="106"/>
      <c r="I2263" s="102">
        <v>1</v>
      </c>
      <c r="J2263" s="109">
        <v>15.48</v>
      </c>
    </row>
    <row r="2264" spans="1:10" x14ac:dyDescent="0.25">
      <c r="A2264" s="102">
        <v>2263</v>
      </c>
      <c r="B2264" s="117" t="s">
        <v>5087</v>
      </c>
      <c r="C2264" s="104" t="s">
        <v>4939</v>
      </c>
      <c r="D2264" s="104" t="s">
        <v>5163</v>
      </c>
      <c r="E2264" s="106" t="s">
        <v>2743</v>
      </c>
      <c r="F2264" s="107" t="s">
        <v>5113</v>
      </c>
      <c r="G2264" s="106"/>
      <c r="H2264" s="106"/>
      <c r="I2264" s="102">
        <v>1</v>
      </c>
      <c r="J2264" s="109">
        <v>15.48</v>
      </c>
    </row>
    <row r="2265" spans="1:10" x14ac:dyDescent="0.25">
      <c r="A2265" s="102">
        <v>2264</v>
      </c>
      <c r="B2265" s="117" t="s">
        <v>5087</v>
      </c>
      <c r="C2265" s="104" t="s">
        <v>4939</v>
      </c>
      <c r="D2265" s="104" t="s">
        <v>5163</v>
      </c>
      <c r="E2265" s="106" t="s">
        <v>2745</v>
      </c>
      <c r="F2265" s="107" t="s">
        <v>5165</v>
      </c>
      <c r="G2265" s="106"/>
      <c r="H2265" s="106"/>
      <c r="I2265" s="102">
        <v>1</v>
      </c>
      <c r="J2265" s="109">
        <v>7.08</v>
      </c>
    </row>
    <row r="2266" spans="1:10" x14ac:dyDescent="0.25">
      <c r="A2266" s="102">
        <v>2265</v>
      </c>
      <c r="B2266" s="117" t="s">
        <v>5087</v>
      </c>
      <c r="C2266" s="104" t="s">
        <v>4939</v>
      </c>
      <c r="D2266" s="104" t="s">
        <v>5163</v>
      </c>
      <c r="E2266" s="106" t="s">
        <v>2747</v>
      </c>
      <c r="F2266" s="107" t="s">
        <v>5166</v>
      </c>
      <c r="G2266" s="106"/>
      <c r="H2266" s="106"/>
      <c r="I2266" s="102">
        <v>1</v>
      </c>
      <c r="J2266" s="109">
        <v>7.08</v>
      </c>
    </row>
    <row r="2267" spans="1:10" x14ac:dyDescent="0.25">
      <c r="A2267" s="102">
        <v>2266</v>
      </c>
      <c r="B2267" s="117" t="s">
        <v>5087</v>
      </c>
      <c r="C2267" s="104" t="s">
        <v>4939</v>
      </c>
      <c r="D2267" s="104" t="s">
        <v>5163</v>
      </c>
      <c r="E2267" s="106" t="s">
        <v>2753</v>
      </c>
      <c r="F2267" s="107" t="s">
        <v>2754</v>
      </c>
      <c r="G2267" s="106"/>
      <c r="H2267" s="106"/>
      <c r="I2267" s="102">
        <v>1</v>
      </c>
      <c r="J2267" s="109">
        <v>7.08</v>
      </c>
    </row>
    <row r="2268" spans="1:10" x14ac:dyDescent="0.25">
      <c r="A2268" s="102">
        <v>2267</v>
      </c>
      <c r="B2268" s="117" t="s">
        <v>5087</v>
      </c>
      <c r="C2268" s="104" t="s">
        <v>4939</v>
      </c>
      <c r="D2268" s="104" t="s">
        <v>5163</v>
      </c>
      <c r="E2268" s="106" t="s">
        <v>4728</v>
      </c>
      <c r="F2268" s="107" t="s">
        <v>5167</v>
      </c>
      <c r="G2268" s="106"/>
      <c r="H2268" s="106"/>
      <c r="I2268" s="102">
        <v>1</v>
      </c>
      <c r="J2268" s="109">
        <v>7.08</v>
      </c>
    </row>
    <row r="2269" spans="1:10" x14ac:dyDescent="0.25">
      <c r="A2269" s="102">
        <v>2268</v>
      </c>
      <c r="B2269" s="117" t="s">
        <v>5087</v>
      </c>
      <c r="C2269" s="104" t="s">
        <v>4939</v>
      </c>
      <c r="D2269" s="104" t="s">
        <v>5163</v>
      </c>
      <c r="E2269" s="106" t="s">
        <v>2749</v>
      </c>
      <c r="F2269" s="107" t="s">
        <v>5168</v>
      </c>
      <c r="G2269" s="106"/>
      <c r="H2269" s="106"/>
      <c r="I2269" s="102">
        <v>1</v>
      </c>
      <c r="J2269" s="109">
        <v>7.08</v>
      </c>
    </row>
    <row r="2270" spans="1:10" x14ac:dyDescent="0.25">
      <c r="A2270" s="102">
        <v>2269</v>
      </c>
      <c r="B2270" s="117" t="s">
        <v>5087</v>
      </c>
      <c r="C2270" s="104" t="s">
        <v>4939</v>
      </c>
      <c r="D2270" s="104" t="s">
        <v>5163</v>
      </c>
      <c r="E2270" s="106" t="s">
        <v>2767</v>
      </c>
      <c r="F2270" s="107" t="s">
        <v>2768</v>
      </c>
      <c r="G2270" s="106"/>
      <c r="H2270" s="106"/>
      <c r="I2270" s="102">
        <v>1</v>
      </c>
      <c r="J2270" s="109">
        <v>13.080000000000002</v>
      </c>
    </row>
    <row r="2271" spans="1:10" x14ac:dyDescent="0.25">
      <c r="A2271" s="102">
        <v>2270</v>
      </c>
      <c r="B2271" s="117" t="s">
        <v>5087</v>
      </c>
      <c r="C2271" s="104" t="s">
        <v>4939</v>
      </c>
      <c r="D2271" s="104" t="s">
        <v>5163</v>
      </c>
      <c r="E2271" s="106" t="s">
        <v>2771</v>
      </c>
      <c r="F2271" s="107" t="s">
        <v>2772</v>
      </c>
      <c r="G2271" s="106"/>
      <c r="H2271" s="106"/>
      <c r="I2271" s="102">
        <v>1</v>
      </c>
      <c r="J2271" s="109">
        <v>15.48</v>
      </c>
    </row>
    <row r="2272" spans="1:10" x14ac:dyDescent="0.25">
      <c r="A2272" s="102">
        <v>2271</v>
      </c>
      <c r="B2272" s="117" t="s">
        <v>5087</v>
      </c>
      <c r="C2272" s="104" t="s">
        <v>4939</v>
      </c>
      <c r="D2272" s="104" t="s">
        <v>5163</v>
      </c>
      <c r="E2272" s="106" t="s">
        <v>2777</v>
      </c>
      <c r="F2272" s="107" t="s">
        <v>2778</v>
      </c>
      <c r="G2272" s="106"/>
      <c r="H2272" s="106"/>
      <c r="I2272" s="102">
        <v>1</v>
      </c>
      <c r="J2272" s="109">
        <v>13.080000000000002</v>
      </c>
    </row>
    <row r="2273" spans="1:10" x14ac:dyDescent="0.25">
      <c r="A2273" s="102">
        <v>2272</v>
      </c>
      <c r="B2273" s="117" t="s">
        <v>5087</v>
      </c>
      <c r="C2273" s="104" t="s">
        <v>4939</v>
      </c>
      <c r="D2273" s="104" t="s">
        <v>5163</v>
      </c>
      <c r="E2273" s="106" t="s">
        <v>2783</v>
      </c>
      <c r="F2273" s="107" t="s">
        <v>2784</v>
      </c>
      <c r="G2273" s="106"/>
      <c r="H2273" s="106"/>
      <c r="I2273" s="102">
        <v>1</v>
      </c>
      <c r="J2273" s="109">
        <v>13.080000000000002</v>
      </c>
    </row>
    <row r="2274" spans="1:10" x14ac:dyDescent="0.25">
      <c r="A2274" s="102">
        <v>2273</v>
      </c>
      <c r="B2274" s="117" t="s">
        <v>5087</v>
      </c>
      <c r="C2274" s="104" t="s">
        <v>4939</v>
      </c>
      <c r="D2274" s="104" t="s">
        <v>5163</v>
      </c>
      <c r="E2274" s="106" t="s">
        <v>2791</v>
      </c>
      <c r="F2274" s="107" t="s">
        <v>2792</v>
      </c>
      <c r="G2274" s="106"/>
      <c r="H2274" s="106"/>
      <c r="I2274" s="102">
        <v>1</v>
      </c>
      <c r="J2274" s="109">
        <v>8.2799999999999994</v>
      </c>
    </row>
    <row r="2275" spans="1:10" x14ac:dyDescent="0.25">
      <c r="A2275" s="102">
        <v>2274</v>
      </c>
      <c r="B2275" s="117" t="s">
        <v>5087</v>
      </c>
      <c r="C2275" s="104" t="s">
        <v>4939</v>
      </c>
      <c r="D2275" s="104" t="s">
        <v>5163</v>
      </c>
      <c r="E2275" s="106" t="s">
        <v>2855</v>
      </c>
      <c r="F2275" s="107" t="s">
        <v>2856</v>
      </c>
      <c r="G2275" s="106"/>
      <c r="H2275" s="106"/>
      <c r="I2275" s="102">
        <v>1</v>
      </c>
      <c r="J2275" s="109">
        <v>15</v>
      </c>
    </row>
    <row r="2276" spans="1:10" x14ac:dyDescent="0.25">
      <c r="A2276" s="102">
        <v>2275</v>
      </c>
      <c r="B2276" s="117" t="s">
        <v>5087</v>
      </c>
      <c r="C2276" s="104" t="s">
        <v>4939</v>
      </c>
      <c r="D2276" s="104" t="s">
        <v>5163</v>
      </c>
      <c r="E2276" s="106" t="s">
        <v>2859</v>
      </c>
      <c r="F2276" s="107" t="s">
        <v>2860</v>
      </c>
      <c r="G2276" s="106"/>
      <c r="H2276" s="106"/>
      <c r="I2276" s="102">
        <v>1</v>
      </c>
      <c r="J2276" s="109">
        <v>28.200000000000003</v>
      </c>
    </row>
    <row r="2277" spans="1:10" x14ac:dyDescent="0.25">
      <c r="A2277" s="102">
        <v>2276</v>
      </c>
      <c r="B2277" s="117" t="s">
        <v>5087</v>
      </c>
      <c r="C2277" s="104" t="s">
        <v>4939</v>
      </c>
      <c r="D2277" s="104" t="s">
        <v>5163</v>
      </c>
      <c r="E2277" s="106" t="s">
        <v>87</v>
      </c>
      <c r="F2277" s="107" t="s">
        <v>88</v>
      </c>
      <c r="G2277" s="106"/>
      <c r="H2277" s="106"/>
      <c r="I2277" s="102" t="s">
        <v>4943</v>
      </c>
      <c r="J2277" s="109">
        <v>41.88</v>
      </c>
    </row>
    <row r="2278" spans="1:10" x14ac:dyDescent="0.25">
      <c r="A2278" s="102">
        <v>2277</v>
      </c>
      <c r="B2278" s="117" t="s">
        <v>5087</v>
      </c>
      <c r="C2278" s="104" t="s">
        <v>4939</v>
      </c>
      <c r="D2278" s="104" t="s">
        <v>5163</v>
      </c>
      <c r="E2278" s="106" t="s">
        <v>3703</v>
      </c>
      <c r="F2278" s="107" t="s">
        <v>3704</v>
      </c>
      <c r="G2278" s="106"/>
      <c r="H2278" s="106"/>
      <c r="I2278" s="102">
        <v>1</v>
      </c>
      <c r="J2278" s="109">
        <v>15</v>
      </c>
    </row>
    <row r="2279" spans="1:10" x14ac:dyDescent="0.25">
      <c r="A2279" s="102">
        <v>2278</v>
      </c>
      <c r="B2279" s="117" t="s">
        <v>5087</v>
      </c>
      <c r="C2279" s="104" t="s">
        <v>4939</v>
      </c>
      <c r="D2279" s="104" t="s">
        <v>5163</v>
      </c>
      <c r="E2279" s="106" t="s">
        <v>3907</v>
      </c>
      <c r="F2279" s="107" t="s">
        <v>3908</v>
      </c>
      <c r="G2279" s="106"/>
      <c r="H2279" s="106"/>
      <c r="I2279" s="102">
        <v>1</v>
      </c>
      <c r="J2279" s="109">
        <v>9.8000000000000007</v>
      </c>
    </row>
    <row r="2280" spans="1:10" x14ac:dyDescent="0.25">
      <c r="A2280" s="102">
        <v>2279</v>
      </c>
      <c r="B2280" s="117" t="s">
        <v>5087</v>
      </c>
      <c r="C2280" s="104" t="s">
        <v>4939</v>
      </c>
      <c r="D2280" s="104" t="s">
        <v>5163</v>
      </c>
      <c r="E2280" s="106" t="s">
        <v>3919</v>
      </c>
      <c r="F2280" s="107" t="s">
        <v>3920</v>
      </c>
      <c r="G2280" s="106"/>
      <c r="H2280" s="106"/>
      <c r="I2280" s="102">
        <v>1</v>
      </c>
      <c r="J2280" s="109">
        <v>11.799999999999999</v>
      </c>
    </row>
    <row r="2281" spans="1:10" x14ac:dyDescent="0.25">
      <c r="A2281" s="102">
        <v>2280</v>
      </c>
      <c r="B2281" s="117" t="s">
        <v>5087</v>
      </c>
      <c r="C2281" s="104" t="s">
        <v>4939</v>
      </c>
      <c r="D2281" s="104" t="s">
        <v>5163</v>
      </c>
      <c r="E2281" s="106" t="s">
        <v>3929</v>
      </c>
      <c r="F2281" s="107" t="s">
        <v>3930</v>
      </c>
      <c r="G2281" s="106"/>
      <c r="H2281" s="106"/>
      <c r="I2281" s="102">
        <v>1</v>
      </c>
      <c r="J2281" s="109">
        <v>12.9</v>
      </c>
    </row>
    <row r="2282" spans="1:10" x14ac:dyDescent="0.25">
      <c r="A2282" s="102">
        <v>2281</v>
      </c>
      <c r="B2282" s="117" t="s">
        <v>5087</v>
      </c>
      <c r="C2282" s="104" t="s">
        <v>4939</v>
      </c>
      <c r="D2282" s="104" t="s">
        <v>5163</v>
      </c>
      <c r="E2282" s="106" t="s">
        <v>3979</v>
      </c>
      <c r="F2282" s="107" t="s">
        <v>3980</v>
      </c>
      <c r="G2282" s="106"/>
      <c r="H2282" s="106"/>
      <c r="I2282" s="102">
        <v>2</v>
      </c>
      <c r="J2282" s="109">
        <v>11.76</v>
      </c>
    </row>
    <row r="2283" spans="1:10" x14ac:dyDescent="0.25">
      <c r="A2283" s="102">
        <v>2282</v>
      </c>
      <c r="B2283" s="117" t="s">
        <v>5087</v>
      </c>
      <c r="C2283" s="104" t="s">
        <v>4939</v>
      </c>
      <c r="D2283" s="104" t="s">
        <v>5163</v>
      </c>
      <c r="E2283" s="106" t="s">
        <v>4013</v>
      </c>
      <c r="F2283" s="107" t="s">
        <v>4014</v>
      </c>
      <c r="G2283" s="106"/>
      <c r="H2283" s="106"/>
      <c r="I2283" s="102">
        <v>1</v>
      </c>
      <c r="J2283" s="109">
        <v>17.899999999999999</v>
      </c>
    </row>
    <row r="2284" spans="1:10" x14ac:dyDescent="0.25">
      <c r="A2284" s="102">
        <v>2283</v>
      </c>
      <c r="B2284" s="117" t="s">
        <v>5087</v>
      </c>
      <c r="C2284" s="104" t="s">
        <v>4939</v>
      </c>
      <c r="D2284" s="104" t="s">
        <v>5163</v>
      </c>
      <c r="E2284" s="106" t="s">
        <v>4027</v>
      </c>
      <c r="F2284" s="107" t="s">
        <v>4028</v>
      </c>
      <c r="G2284" s="106"/>
      <c r="H2284" s="106"/>
      <c r="I2284" s="102">
        <v>1</v>
      </c>
      <c r="J2284" s="109">
        <v>17.88</v>
      </c>
    </row>
    <row r="2285" spans="1:10" x14ac:dyDescent="0.25">
      <c r="A2285" s="102">
        <v>2284</v>
      </c>
      <c r="B2285" s="117" t="s">
        <v>5087</v>
      </c>
      <c r="C2285" s="104" t="s">
        <v>4939</v>
      </c>
      <c r="D2285" s="104" t="s">
        <v>5163</v>
      </c>
      <c r="E2285" s="106" t="s">
        <v>4029</v>
      </c>
      <c r="F2285" s="107" t="s">
        <v>4030</v>
      </c>
      <c r="G2285" s="106"/>
      <c r="H2285" s="106"/>
      <c r="I2285" s="102">
        <v>1</v>
      </c>
      <c r="J2285" s="109">
        <v>17.34</v>
      </c>
    </row>
    <row r="2286" spans="1:10" x14ac:dyDescent="0.25">
      <c r="A2286" s="102">
        <v>2285</v>
      </c>
      <c r="B2286" s="117" t="s">
        <v>5087</v>
      </c>
      <c r="C2286" s="104" t="s">
        <v>4939</v>
      </c>
      <c r="D2286" s="104" t="s">
        <v>5163</v>
      </c>
      <c r="E2286" s="106" t="s">
        <v>3555</v>
      </c>
      <c r="F2286" s="107" t="s">
        <v>3556</v>
      </c>
      <c r="G2286" s="106"/>
      <c r="H2286" s="106"/>
      <c r="I2286" s="102">
        <v>1</v>
      </c>
      <c r="J2286" s="109">
        <v>12.9</v>
      </c>
    </row>
    <row r="2287" spans="1:10" x14ac:dyDescent="0.25">
      <c r="A2287" s="102">
        <v>2286</v>
      </c>
      <c r="B2287" s="117" t="s">
        <v>5087</v>
      </c>
      <c r="C2287" s="104" t="s">
        <v>4939</v>
      </c>
      <c r="D2287" s="104" t="s">
        <v>5163</v>
      </c>
      <c r="E2287" s="106" t="s">
        <v>3565</v>
      </c>
      <c r="F2287" s="107" t="s">
        <v>3566</v>
      </c>
      <c r="G2287" s="106"/>
      <c r="H2287" s="106"/>
      <c r="I2287" s="102">
        <v>1</v>
      </c>
      <c r="J2287" s="109">
        <v>13.799999999999999</v>
      </c>
    </row>
    <row r="2288" spans="1:10" x14ac:dyDescent="0.25">
      <c r="A2288" s="102">
        <v>2287</v>
      </c>
      <c r="B2288" s="117" t="s">
        <v>5087</v>
      </c>
      <c r="C2288" s="104" t="s">
        <v>4939</v>
      </c>
      <c r="D2288" s="104" t="s">
        <v>5163</v>
      </c>
      <c r="E2288" s="106" t="s">
        <v>3591</v>
      </c>
      <c r="F2288" s="107" t="s">
        <v>3592</v>
      </c>
      <c r="G2288" s="106"/>
      <c r="H2288" s="106"/>
      <c r="I2288" s="102">
        <v>1</v>
      </c>
      <c r="J2288" s="109">
        <v>11.799999999999999</v>
      </c>
    </row>
    <row r="2289" spans="1:10" x14ac:dyDescent="0.25">
      <c r="A2289" s="102">
        <v>2288</v>
      </c>
      <c r="B2289" s="117" t="s">
        <v>5087</v>
      </c>
      <c r="C2289" s="104" t="s">
        <v>4939</v>
      </c>
      <c r="D2289" s="104" t="s">
        <v>5163</v>
      </c>
      <c r="E2289" s="106" t="s">
        <v>3625</v>
      </c>
      <c r="F2289" s="107" t="s">
        <v>3626</v>
      </c>
      <c r="G2289" s="106"/>
      <c r="H2289" s="106"/>
      <c r="I2289" s="102">
        <v>1</v>
      </c>
      <c r="J2289" s="109">
        <v>10.68</v>
      </c>
    </row>
    <row r="2290" spans="1:10" x14ac:dyDescent="0.25">
      <c r="A2290" s="102">
        <v>2289</v>
      </c>
      <c r="B2290" s="117" t="s">
        <v>5087</v>
      </c>
      <c r="C2290" s="104" t="s">
        <v>4939</v>
      </c>
      <c r="D2290" s="104" t="s">
        <v>5163</v>
      </c>
      <c r="E2290" s="106" t="s">
        <v>3675</v>
      </c>
      <c r="F2290" s="107" t="s">
        <v>3676</v>
      </c>
      <c r="G2290" s="106"/>
      <c r="H2290" s="106"/>
      <c r="I2290" s="102">
        <v>1</v>
      </c>
      <c r="J2290" s="109">
        <v>13.799999999999999</v>
      </c>
    </row>
    <row r="2291" spans="1:10" x14ac:dyDescent="0.25">
      <c r="A2291" s="102">
        <v>2290</v>
      </c>
      <c r="B2291" s="117" t="s">
        <v>5087</v>
      </c>
      <c r="C2291" s="104" t="s">
        <v>4939</v>
      </c>
      <c r="D2291" s="104" t="s">
        <v>5163</v>
      </c>
      <c r="E2291" s="106" t="s">
        <v>3677</v>
      </c>
      <c r="F2291" s="107" t="s">
        <v>3678</v>
      </c>
      <c r="G2291" s="106"/>
      <c r="H2291" s="106"/>
      <c r="I2291" s="102">
        <v>1</v>
      </c>
      <c r="J2291" s="109">
        <v>9.8000000000000007</v>
      </c>
    </row>
    <row r="2292" spans="1:10" x14ac:dyDescent="0.25">
      <c r="A2292" s="102">
        <v>2291</v>
      </c>
      <c r="B2292" s="117" t="s">
        <v>5087</v>
      </c>
      <c r="C2292" s="104" t="s">
        <v>4939</v>
      </c>
      <c r="D2292" s="104" t="s">
        <v>5163</v>
      </c>
      <c r="E2292" s="106" t="s">
        <v>3683</v>
      </c>
      <c r="F2292" s="107" t="s">
        <v>3684</v>
      </c>
      <c r="G2292" s="106"/>
      <c r="H2292" s="106"/>
      <c r="I2292" s="102">
        <v>1</v>
      </c>
      <c r="J2292" s="109">
        <v>39.799999999999997</v>
      </c>
    </row>
    <row r="2293" spans="1:10" x14ac:dyDescent="0.25">
      <c r="A2293" s="102">
        <v>2292</v>
      </c>
      <c r="B2293" s="117" t="s">
        <v>5087</v>
      </c>
      <c r="C2293" s="104" t="s">
        <v>4939</v>
      </c>
      <c r="D2293" s="104" t="s">
        <v>5163</v>
      </c>
      <c r="E2293" s="106" t="s">
        <v>3729</v>
      </c>
      <c r="F2293" s="107" t="s">
        <v>3730</v>
      </c>
      <c r="G2293" s="106"/>
      <c r="H2293" s="106"/>
      <c r="I2293" s="102">
        <v>1</v>
      </c>
      <c r="J2293" s="109">
        <v>11</v>
      </c>
    </row>
    <row r="2294" spans="1:10" x14ac:dyDescent="0.25">
      <c r="A2294" s="102">
        <v>2293</v>
      </c>
      <c r="B2294" s="117" t="s">
        <v>5087</v>
      </c>
      <c r="C2294" s="104" t="s">
        <v>4939</v>
      </c>
      <c r="D2294" s="104" t="s">
        <v>5163</v>
      </c>
      <c r="E2294" s="106" t="s">
        <v>3731</v>
      </c>
      <c r="F2294" s="107" t="s">
        <v>3732</v>
      </c>
      <c r="G2294" s="106"/>
      <c r="H2294" s="106"/>
      <c r="I2294" s="102">
        <v>1</v>
      </c>
      <c r="J2294" s="109">
        <v>11.34</v>
      </c>
    </row>
    <row r="2295" spans="1:10" x14ac:dyDescent="0.25">
      <c r="A2295" s="102">
        <v>2294</v>
      </c>
      <c r="B2295" s="117" t="s">
        <v>5087</v>
      </c>
      <c r="C2295" s="104" t="s">
        <v>4939</v>
      </c>
      <c r="D2295" s="104" t="s">
        <v>5163</v>
      </c>
      <c r="E2295" s="106" t="s">
        <v>4818</v>
      </c>
      <c r="F2295" s="107" t="s">
        <v>4819</v>
      </c>
      <c r="G2295" s="106"/>
      <c r="H2295" s="106"/>
      <c r="I2295" s="102">
        <v>1</v>
      </c>
      <c r="J2295" s="109">
        <v>55.8</v>
      </c>
    </row>
    <row r="2296" spans="1:10" x14ac:dyDescent="0.25">
      <c r="A2296" s="102">
        <v>2295</v>
      </c>
      <c r="B2296" s="117" t="s">
        <v>5087</v>
      </c>
      <c r="C2296" s="104" t="s">
        <v>4939</v>
      </c>
      <c r="D2296" s="104" t="s">
        <v>5163</v>
      </c>
      <c r="E2296" s="106" t="s">
        <v>4223</v>
      </c>
      <c r="F2296" s="107" t="s">
        <v>4224</v>
      </c>
      <c r="G2296" s="106"/>
      <c r="H2296" s="106"/>
      <c r="I2296" s="102">
        <v>1</v>
      </c>
      <c r="J2296" s="109">
        <v>8.85</v>
      </c>
    </row>
    <row r="2297" spans="1:10" x14ac:dyDescent="0.25">
      <c r="A2297" s="102">
        <v>2296</v>
      </c>
      <c r="B2297" s="117" t="s">
        <v>5087</v>
      </c>
      <c r="C2297" s="104" t="s">
        <v>4939</v>
      </c>
      <c r="D2297" s="104" t="s">
        <v>5170</v>
      </c>
      <c r="E2297" s="106" t="s">
        <v>207</v>
      </c>
      <c r="F2297" s="107" t="s">
        <v>208</v>
      </c>
      <c r="G2297" s="106"/>
      <c r="H2297" s="106"/>
      <c r="I2297" s="102">
        <v>1</v>
      </c>
      <c r="J2297" s="109">
        <v>18</v>
      </c>
    </row>
    <row r="2298" spans="1:10" x14ac:dyDescent="0.25">
      <c r="A2298" s="102">
        <v>2297</v>
      </c>
      <c r="B2298" s="117" t="s">
        <v>5087</v>
      </c>
      <c r="C2298" s="104" t="s">
        <v>4939</v>
      </c>
      <c r="D2298" s="104" t="s">
        <v>5170</v>
      </c>
      <c r="E2298" s="106" t="s">
        <v>1524</v>
      </c>
      <c r="F2298" s="107" t="s">
        <v>1525</v>
      </c>
      <c r="G2298" s="106"/>
      <c r="H2298" s="106"/>
      <c r="I2298" s="102">
        <v>1</v>
      </c>
      <c r="J2298" s="109">
        <v>7.08</v>
      </c>
    </row>
    <row r="2299" spans="1:10" x14ac:dyDescent="0.25">
      <c r="A2299" s="102">
        <v>2298</v>
      </c>
      <c r="B2299" s="117" t="s">
        <v>5087</v>
      </c>
      <c r="C2299" s="104" t="s">
        <v>4939</v>
      </c>
      <c r="D2299" s="104" t="s">
        <v>5170</v>
      </c>
      <c r="E2299" s="106" t="s">
        <v>1216</v>
      </c>
      <c r="F2299" s="107" t="s">
        <v>1217</v>
      </c>
      <c r="G2299" s="106"/>
      <c r="H2299" s="106"/>
      <c r="I2299" s="102">
        <v>1</v>
      </c>
      <c r="J2299" s="109">
        <v>7.9</v>
      </c>
    </row>
    <row r="2300" spans="1:10" x14ac:dyDescent="0.25">
      <c r="A2300" s="102">
        <v>2299</v>
      </c>
      <c r="B2300" s="117" t="s">
        <v>5087</v>
      </c>
      <c r="C2300" s="104" t="s">
        <v>4939</v>
      </c>
      <c r="D2300" s="104" t="s">
        <v>5170</v>
      </c>
      <c r="E2300" s="106" t="s">
        <v>1282</v>
      </c>
      <c r="F2300" s="107" t="s">
        <v>1283</v>
      </c>
      <c r="G2300" s="106"/>
      <c r="H2300" s="106"/>
      <c r="I2300" s="102">
        <v>1</v>
      </c>
      <c r="J2300" s="109">
        <v>7.9</v>
      </c>
    </row>
    <row r="2301" spans="1:10" x14ac:dyDescent="0.25">
      <c r="A2301" s="102">
        <v>2300</v>
      </c>
      <c r="B2301" s="117" t="s">
        <v>5087</v>
      </c>
      <c r="C2301" s="104" t="s">
        <v>4939</v>
      </c>
      <c r="D2301" s="104" t="s">
        <v>5170</v>
      </c>
      <c r="E2301" s="106" t="s">
        <v>1304</v>
      </c>
      <c r="F2301" s="107" t="s">
        <v>1305</v>
      </c>
      <c r="G2301" s="106"/>
      <c r="H2301" s="106"/>
      <c r="I2301" s="102">
        <v>1</v>
      </c>
      <c r="J2301" s="109">
        <v>7.9</v>
      </c>
    </row>
    <row r="2302" spans="1:10" x14ac:dyDescent="0.25">
      <c r="A2302" s="102">
        <v>2301</v>
      </c>
      <c r="B2302" s="117" t="s">
        <v>5087</v>
      </c>
      <c r="C2302" s="104" t="s">
        <v>4939</v>
      </c>
      <c r="D2302" s="104" t="s">
        <v>5170</v>
      </c>
      <c r="E2302" s="106" t="s">
        <v>1326</v>
      </c>
      <c r="F2302" s="107" t="s">
        <v>1327</v>
      </c>
      <c r="G2302" s="106"/>
      <c r="H2302" s="106"/>
      <c r="I2302" s="102">
        <v>1</v>
      </c>
      <c r="J2302" s="109">
        <v>7.9</v>
      </c>
    </row>
    <row r="2303" spans="1:10" x14ac:dyDescent="0.25">
      <c r="A2303" s="102">
        <v>2302</v>
      </c>
      <c r="B2303" s="117" t="s">
        <v>5087</v>
      </c>
      <c r="C2303" s="104" t="s">
        <v>4939</v>
      </c>
      <c r="D2303" s="104" t="s">
        <v>5170</v>
      </c>
      <c r="E2303" s="106" t="s">
        <v>1338</v>
      </c>
      <c r="F2303" s="107" t="s">
        <v>1339</v>
      </c>
      <c r="G2303" s="106"/>
      <c r="H2303" s="106"/>
      <c r="I2303" s="102">
        <v>1</v>
      </c>
      <c r="J2303" s="109">
        <v>7.9</v>
      </c>
    </row>
    <row r="2304" spans="1:10" x14ac:dyDescent="0.25">
      <c r="A2304" s="102">
        <v>2303</v>
      </c>
      <c r="B2304" s="117" t="s">
        <v>5087</v>
      </c>
      <c r="C2304" s="104" t="s">
        <v>4939</v>
      </c>
      <c r="D2304" s="104" t="s">
        <v>5170</v>
      </c>
      <c r="E2304" s="106" t="s">
        <v>1236</v>
      </c>
      <c r="F2304" s="107" t="s">
        <v>1237</v>
      </c>
      <c r="G2304" s="106"/>
      <c r="H2304" s="106"/>
      <c r="I2304" s="102">
        <v>1</v>
      </c>
      <c r="J2304" s="109">
        <v>19.350000000000001</v>
      </c>
    </row>
    <row r="2305" spans="1:10" x14ac:dyDescent="0.25">
      <c r="A2305" s="102">
        <v>2304</v>
      </c>
      <c r="B2305" s="117" t="s">
        <v>5087</v>
      </c>
      <c r="C2305" s="104" t="s">
        <v>4939</v>
      </c>
      <c r="D2305" s="104" t="s">
        <v>5170</v>
      </c>
      <c r="E2305" s="106" t="s">
        <v>1288</v>
      </c>
      <c r="F2305" s="107" t="s">
        <v>1289</v>
      </c>
      <c r="G2305" s="106"/>
      <c r="H2305" s="106"/>
      <c r="I2305" s="102">
        <v>1</v>
      </c>
      <c r="J2305" s="109">
        <v>7.9</v>
      </c>
    </row>
    <row r="2306" spans="1:10" x14ac:dyDescent="0.25">
      <c r="A2306" s="102">
        <v>2305</v>
      </c>
      <c r="B2306" s="117" t="s">
        <v>5087</v>
      </c>
      <c r="C2306" s="104" t="s">
        <v>4939</v>
      </c>
      <c r="D2306" s="104" t="s">
        <v>5170</v>
      </c>
      <c r="E2306" s="106" t="s">
        <v>275</v>
      </c>
      <c r="F2306" s="107" t="s">
        <v>276</v>
      </c>
      <c r="G2306" s="106"/>
      <c r="H2306" s="106"/>
      <c r="I2306" s="102">
        <v>1</v>
      </c>
      <c r="J2306" s="109">
        <v>23.04</v>
      </c>
    </row>
    <row r="2307" spans="1:10" x14ac:dyDescent="0.25">
      <c r="A2307" s="102">
        <v>2306</v>
      </c>
      <c r="B2307" s="117" t="s">
        <v>5087</v>
      </c>
      <c r="C2307" s="104" t="s">
        <v>4939</v>
      </c>
      <c r="D2307" s="104" t="s">
        <v>5170</v>
      </c>
      <c r="E2307" s="106" t="s">
        <v>85</v>
      </c>
      <c r="F2307" s="107" t="s">
        <v>86</v>
      </c>
      <c r="G2307" s="106"/>
      <c r="H2307" s="106"/>
      <c r="I2307" s="102" t="s">
        <v>4943</v>
      </c>
      <c r="J2307" s="109">
        <v>47.76</v>
      </c>
    </row>
    <row r="2308" spans="1:10" x14ac:dyDescent="0.25">
      <c r="A2308" s="102">
        <v>2307</v>
      </c>
      <c r="B2308" s="117" t="s">
        <v>5087</v>
      </c>
      <c r="C2308" s="104" t="s">
        <v>4939</v>
      </c>
      <c r="D2308" s="104" t="s">
        <v>5170</v>
      </c>
      <c r="E2308" s="106" t="s">
        <v>87</v>
      </c>
      <c r="F2308" s="107" t="s">
        <v>88</v>
      </c>
      <c r="G2308" s="106"/>
      <c r="H2308" s="106"/>
      <c r="I2308" s="102" t="s">
        <v>4943</v>
      </c>
      <c r="J2308" s="109">
        <v>41.88</v>
      </c>
    </row>
    <row r="2309" spans="1:10" x14ac:dyDescent="0.25">
      <c r="A2309" s="102">
        <v>2308</v>
      </c>
      <c r="B2309" s="117" t="s">
        <v>5087</v>
      </c>
      <c r="C2309" s="104" t="s">
        <v>4939</v>
      </c>
      <c r="D2309" s="104" t="s">
        <v>5170</v>
      </c>
      <c r="E2309" s="106" t="s">
        <v>3919</v>
      </c>
      <c r="F2309" s="107" t="s">
        <v>3920</v>
      </c>
      <c r="G2309" s="106"/>
      <c r="H2309" s="106"/>
      <c r="I2309" s="102">
        <v>1</v>
      </c>
      <c r="J2309" s="109">
        <v>11.799999999999999</v>
      </c>
    </row>
    <row r="2310" spans="1:10" x14ac:dyDescent="0.25">
      <c r="A2310" s="102">
        <v>2309</v>
      </c>
      <c r="B2310" s="117" t="s">
        <v>5087</v>
      </c>
      <c r="C2310" s="104" t="s">
        <v>4939</v>
      </c>
      <c r="D2310" s="104" t="s">
        <v>5170</v>
      </c>
      <c r="E2310" s="106" t="s">
        <v>3957</v>
      </c>
      <c r="F2310" s="107" t="s">
        <v>3958</v>
      </c>
      <c r="G2310" s="106"/>
      <c r="H2310" s="106"/>
      <c r="I2310" s="102">
        <v>1</v>
      </c>
      <c r="J2310" s="109">
        <v>13.5</v>
      </c>
    </row>
    <row r="2311" spans="1:10" x14ac:dyDescent="0.25">
      <c r="A2311" s="102">
        <v>2310</v>
      </c>
      <c r="B2311" s="117" t="s">
        <v>5087</v>
      </c>
      <c r="C2311" s="104" t="s">
        <v>4939</v>
      </c>
      <c r="D2311" s="104" t="s">
        <v>5170</v>
      </c>
      <c r="E2311" s="106" t="s">
        <v>3613</v>
      </c>
      <c r="F2311" s="107" t="s">
        <v>3614</v>
      </c>
      <c r="G2311" s="106"/>
      <c r="H2311" s="106"/>
      <c r="I2311" s="102">
        <v>2</v>
      </c>
      <c r="J2311" s="109">
        <v>25</v>
      </c>
    </row>
    <row r="2312" spans="1:10" x14ac:dyDescent="0.25">
      <c r="A2312" s="102">
        <v>2311</v>
      </c>
      <c r="B2312" s="117" t="s">
        <v>5087</v>
      </c>
      <c r="C2312" s="104" t="s">
        <v>4939</v>
      </c>
      <c r="D2312" s="104" t="s">
        <v>5170</v>
      </c>
      <c r="E2312" s="106" t="s">
        <v>3651</v>
      </c>
      <c r="F2312" s="107" t="s">
        <v>3652</v>
      </c>
      <c r="G2312" s="106"/>
      <c r="H2312" s="106"/>
      <c r="I2312" s="102">
        <v>1</v>
      </c>
      <c r="J2312" s="109">
        <v>17.899999999999999</v>
      </c>
    </row>
    <row r="2313" spans="1:10" x14ac:dyDescent="0.25">
      <c r="A2313" s="102">
        <v>2312</v>
      </c>
      <c r="B2313" s="117" t="s">
        <v>5087</v>
      </c>
      <c r="C2313" s="104" t="s">
        <v>4939</v>
      </c>
      <c r="D2313" s="104" t="s">
        <v>5170</v>
      </c>
      <c r="E2313" s="106" t="s">
        <v>3669</v>
      </c>
      <c r="F2313" s="107" t="s">
        <v>3670</v>
      </c>
      <c r="G2313" s="106"/>
      <c r="H2313" s="106"/>
      <c r="I2313" s="102">
        <v>1</v>
      </c>
      <c r="J2313" s="109">
        <v>34.900000000000006</v>
      </c>
    </row>
    <row r="2314" spans="1:10" x14ac:dyDescent="0.25">
      <c r="A2314" s="102">
        <v>2313</v>
      </c>
      <c r="B2314" s="117" t="s">
        <v>5087</v>
      </c>
      <c r="C2314" s="104" t="s">
        <v>4939</v>
      </c>
      <c r="D2314" s="104" t="s">
        <v>5170</v>
      </c>
      <c r="E2314" s="106" t="s">
        <v>3679</v>
      </c>
      <c r="F2314" s="107" t="s">
        <v>3680</v>
      </c>
      <c r="G2314" s="106"/>
      <c r="H2314" s="106"/>
      <c r="I2314" s="102">
        <v>1</v>
      </c>
      <c r="J2314" s="109">
        <v>16.899999999999999</v>
      </c>
    </row>
    <row r="2315" spans="1:10" x14ac:dyDescent="0.25">
      <c r="A2315" s="102">
        <v>2314</v>
      </c>
      <c r="B2315" s="117" t="s">
        <v>5087</v>
      </c>
      <c r="C2315" s="104" t="s">
        <v>4939</v>
      </c>
      <c r="D2315" s="104" t="s">
        <v>5170</v>
      </c>
      <c r="E2315" s="106" t="s">
        <v>3805</v>
      </c>
      <c r="F2315" s="107" t="s">
        <v>3806</v>
      </c>
      <c r="G2315" s="106"/>
      <c r="H2315" s="106"/>
      <c r="I2315" s="102">
        <v>1</v>
      </c>
      <c r="J2315" s="109">
        <v>17.899999999999999</v>
      </c>
    </row>
    <row r="2316" spans="1:10" x14ac:dyDescent="0.25">
      <c r="A2316" s="102">
        <v>2315</v>
      </c>
      <c r="B2316" s="117" t="s">
        <v>5087</v>
      </c>
      <c r="C2316" s="104" t="s">
        <v>4939</v>
      </c>
      <c r="D2316" s="104" t="s">
        <v>5170</v>
      </c>
      <c r="E2316" s="106" t="s">
        <v>4241</v>
      </c>
      <c r="F2316" s="107" t="s">
        <v>4242</v>
      </c>
      <c r="G2316" s="106"/>
      <c r="H2316" s="106"/>
      <c r="I2316" s="102">
        <v>1</v>
      </c>
      <c r="J2316" s="109">
        <v>13.35</v>
      </c>
    </row>
    <row r="2317" spans="1:10" x14ac:dyDescent="0.25">
      <c r="A2317" s="102">
        <v>2316</v>
      </c>
      <c r="B2317" s="117" t="s">
        <v>5087</v>
      </c>
      <c r="C2317" s="104" t="s">
        <v>4939</v>
      </c>
      <c r="D2317" s="104" t="s">
        <v>5172</v>
      </c>
      <c r="E2317" s="106" t="s">
        <v>3073</v>
      </c>
      <c r="F2317" s="107" t="s">
        <v>3074</v>
      </c>
      <c r="G2317" s="106"/>
      <c r="H2317" s="106"/>
      <c r="I2317" s="102">
        <v>1</v>
      </c>
      <c r="J2317" s="109">
        <v>23.96</v>
      </c>
    </row>
    <row r="2318" spans="1:10" x14ac:dyDescent="0.25">
      <c r="A2318" s="102">
        <v>2317</v>
      </c>
      <c r="B2318" s="117" t="s">
        <v>5087</v>
      </c>
      <c r="C2318" s="104" t="s">
        <v>4939</v>
      </c>
      <c r="D2318" s="104" t="s">
        <v>5172</v>
      </c>
      <c r="E2318" s="106" t="s">
        <v>519</v>
      </c>
      <c r="F2318" s="107" t="s">
        <v>520</v>
      </c>
      <c r="G2318" s="106"/>
      <c r="H2318" s="106"/>
      <c r="I2318" s="102">
        <v>1</v>
      </c>
      <c r="J2318" s="109">
        <v>9.9</v>
      </c>
    </row>
    <row r="2319" spans="1:10" x14ac:dyDescent="0.25">
      <c r="A2319" s="102">
        <v>2318</v>
      </c>
      <c r="B2319" s="117" t="s">
        <v>5087</v>
      </c>
      <c r="C2319" s="104" t="s">
        <v>4939</v>
      </c>
      <c r="D2319" s="104" t="s">
        <v>5172</v>
      </c>
      <c r="E2319" s="106" t="s">
        <v>505</v>
      </c>
      <c r="F2319" s="107" t="s">
        <v>506</v>
      </c>
      <c r="G2319" s="106"/>
      <c r="H2319" s="106"/>
      <c r="I2319" s="102">
        <v>1</v>
      </c>
      <c r="J2319" s="109">
        <v>9.9</v>
      </c>
    </row>
    <row r="2320" spans="1:10" x14ac:dyDescent="0.25">
      <c r="A2320" s="102">
        <v>2319</v>
      </c>
      <c r="B2320" s="117" t="s">
        <v>5087</v>
      </c>
      <c r="C2320" s="104" t="s">
        <v>4939</v>
      </c>
      <c r="D2320" s="104" t="s">
        <v>5172</v>
      </c>
      <c r="E2320" s="106" t="s">
        <v>517</v>
      </c>
      <c r="F2320" s="107" t="s">
        <v>518</v>
      </c>
      <c r="G2320" s="106"/>
      <c r="H2320" s="106"/>
      <c r="I2320" s="102">
        <v>1</v>
      </c>
      <c r="J2320" s="109">
        <v>9.9</v>
      </c>
    </row>
    <row r="2321" spans="1:10" x14ac:dyDescent="0.25">
      <c r="A2321" s="102">
        <v>2320</v>
      </c>
      <c r="B2321" s="117" t="s">
        <v>5087</v>
      </c>
      <c r="C2321" s="104" t="s">
        <v>4939</v>
      </c>
      <c r="D2321" s="104" t="s">
        <v>5172</v>
      </c>
      <c r="E2321" s="106" t="s">
        <v>513</v>
      </c>
      <c r="F2321" s="107" t="s">
        <v>514</v>
      </c>
      <c r="G2321" s="106"/>
      <c r="H2321" s="106"/>
      <c r="I2321" s="102">
        <v>1</v>
      </c>
      <c r="J2321" s="109">
        <v>9.9</v>
      </c>
    </row>
    <row r="2322" spans="1:10" x14ac:dyDescent="0.25">
      <c r="A2322" s="102">
        <v>2321</v>
      </c>
      <c r="B2322" s="117" t="s">
        <v>5087</v>
      </c>
      <c r="C2322" s="104" t="s">
        <v>4939</v>
      </c>
      <c r="D2322" s="104" t="s">
        <v>5172</v>
      </c>
      <c r="E2322" s="106" t="s">
        <v>795</v>
      </c>
      <c r="F2322" s="107" t="s">
        <v>796</v>
      </c>
      <c r="G2322" s="106"/>
      <c r="H2322" s="106"/>
      <c r="I2322" s="102">
        <v>1</v>
      </c>
      <c r="J2322" s="109">
        <v>9.36</v>
      </c>
    </row>
    <row r="2323" spans="1:10" x14ac:dyDescent="0.25">
      <c r="A2323" s="102">
        <v>2322</v>
      </c>
      <c r="B2323" s="117" t="s">
        <v>5087</v>
      </c>
      <c r="C2323" s="104" t="s">
        <v>4939</v>
      </c>
      <c r="D2323" s="104" t="s">
        <v>5172</v>
      </c>
      <c r="E2323" s="106" t="s">
        <v>797</v>
      </c>
      <c r="F2323" s="107" t="s">
        <v>798</v>
      </c>
      <c r="G2323" s="106"/>
      <c r="H2323" s="106"/>
      <c r="I2323" s="102">
        <v>1</v>
      </c>
      <c r="J2323" s="109">
        <v>9.36</v>
      </c>
    </row>
    <row r="2324" spans="1:10" x14ac:dyDescent="0.25">
      <c r="A2324" s="102">
        <v>2323</v>
      </c>
      <c r="B2324" s="117" t="s">
        <v>5087</v>
      </c>
      <c r="C2324" s="104" t="s">
        <v>4939</v>
      </c>
      <c r="D2324" s="104" t="s">
        <v>5172</v>
      </c>
      <c r="E2324" s="106" t="s">
        <v>777</v>
      </c>
      <c r="F2324" s="107" t="s">
        <v>778</v>
      </c>
      <c r="G2324" s="106"/>
      <c r="H2324" s="106"/>
      <c r="I2324" s="102">
        <v>1</v>
      </c>
      <c r="J2324" s="109">
        <v>14.34</v>
      </c>
    </row>
    <row r="2325" spans="1:10" x14ac:dyDescent="0.25">
      <c r="A2325" s="102">
        <v>2324</v>
      </c>
      <c r="B2325" s="117" t="s">
        <v>5087</v>
      </c>
      <c r="C2325" s="104" t="s">
        <v>4939</v>
      </c>
      <c r="D2325" s="104" t="s">
        <v>5172</v>
      </c>
      <c r="E2325" s="106" t="s">
        <v>799</v>
      </c>
      <c r="F2325" s="107" t="s">
        <v>800</v>
      </c>
      <c r="G2325" s="106"/>
      <c r="H2325" s="106"/>
      <c r="I2325" s="102">
        <v>1</v>
      </c>
      <c r="J2325" s="109">
        <v>9.36</v>
      </c>
    </row>
    <row r="2326" spans="1:10" x14ac:dyDescent="0.25">
      <c r="A2326" s="102">
        <v>2325</v>
      </c>
      <c r="B2326" s="117" t="s">
        <v>5087</v>
      </c>
      <c r="C2326" s="104" t="s">
        <v>4939</v>
      </c>
      <c r="D2326" s="104" t="s">
        <v>5172</v>
      </c>
      <c r="E2326" s="106" t="s">
        <v>1142</v>
      </c>
      <c r="F2326" s="107" t="s">
        <v>1143</v>
      </c>
      <c r="G2326" s="106"/>
      <c r="H2326" s="106"/>
      <c r="I2326" s="102">
        <v>1</v>
      </c>
      <c r="J2326" s="109">
        <v>8.9</v>
      </c>
    </row>
    <row r="2327" spans="1:10" x14ac:dyDescent="0.25">
      <c r="A2327" s="102">
        <v>2326</v>
      </c>
      <c r="B2327" s="117" t="s">
        <v>5087</v>
      </c>
      <c r="C2327" s="104" t="s">
        <v>4939</v>
      </c>
      <c r="D2327" s="104" t="s">
        <v>5172</v>
      </c>
      <c r="E2327" s="106" t="s">
        <v>1216</v>
      </c>
      <c r="F2327" s="107" t="s">
        <v>1217</v>
      </c>
      <c r="G2327" s="106"/>
      <c r="H2327" s="106"/>
      <c r="I2327" s="102">
        <v>2</v>
      </c>
      <c r="J2327" s="109">
        <v>15.8</v>
      </c>
    </row>
    <row r="2328" spans="1:10" x14ac:dyDescent="0.25">
      <c r="A2328" s="102">
        <v>2327</v>
      </c>
      <c r="B2328" s="117" t="s">
        <v>5087</v>
      </c>
      <c r="C2328" s="104" t="s">
        <v>4939</v>
      </c>
      <c r="D2328" s="104" t="s">
        <v>5172</v>
      </c>
      <c r="E2328" s="106" t="s">
        <v>1330</v>
      </c>
      <c r="F2328" s="107" t="s">
        <v>1331</v>
      </c>
      <c r="G2328" s="106"/>
      <c r="H2328" s="106"/>
      <c r="I2328" s="102">
        <v>1</v>
      </c>
      <c r="J2328" s="109">
        <v>0.1</v>
      </c>
    </row>
    <row r="2329" spans="1:10" x14ac:dyDescent="0.25">
      <c r="A2329" s="102">
        <v>2328</v>
      </c>
      <c r="B2329" s="117" t="s">
        <v>5087</v>
      </c>
      <c r="C2329" s="104" t="s">
        <v>4939</v>
      </c>
      <c r="D2329" s="104" t="s">
        <v>5172</v>
      </c>
      <c r="E2329" s="106" t="s">
        <v>1304</v>
      </c>
      <c r="F2329" s="107" t="s">
        <v>1305</v>
      </c>
      <c r="G2329" s="106"/>
      <c r="H2329" s="106"/>
      <c r="I2329" s="102">
        <v>1</v>
      </c>
      <c r="J2329" s="109">
        <v>7.9</v>
      </c>
    </row>
    <row r="2330" spans="1:10" x14ac:dyDescent="0.25">
      <c r="A2330" s="102">
        <v>2329</v>
      </c>
      <c r="B2330" s="117" t="s">
        <v>5087</v>
      </c>
      <c r="C2330" s="104" t="s">
        <v>4939</v>
      </c>
      <c r="D2330" s="104" t="s">
        <v>5172</v>
      </c>
      <c r="E2330" s="106" t="s">
        <v>1326</v>
      </c>
      <c r="F2330" s="107" t="s">
        <v>1327</v>
      </c>
      <c r="G2330" s="106"/>
      <c r="H2330" s="106"/>
      <c r="I2330" s="102">
        <v>1</v>
      </c>
      <c r="J2330" s="109">
        <v>7.9</v>
      </c>
    </row>
    <row r="2331" spans="1:10" x14ac:dyDescent="0.25">
      <c r="A2331" s="102">
        <v>2330</v>
      </c>
      <c r="B2331" s="117" t="s">
        <v>5087</v>
      </c>
      <c r="C2331" s="104" t="s">
        <v>4939</v>
      </c>
      <c r="D2331" s="104" t="s">
        <v>5172</v>
      </c>
      <c r="E2331" s="106" t="s">
        <v>1370</v>
      </c>
      <c r="F2331" s="107" t="s">
        <v>1371</v>
      </c>
      <c r="G2331" s="106"/>
      <c r="H2331" s="106"/>
      <c r="I2331" s="102">
        <v>1</v>
      </c>
      <c r="J2331" s="109">
        <v>7.9</v>
      </c>
    </row>
    <row r="2332" spans="1:10" x14ac:dyDescent="0.25">
      <c r="A2332" s="102">
        <v>2331</v>
      </c>
      <c r="B2332" s="117" t="s">
        <v>5087</v>
      </c>
      <c r="C2332" s="104" t="s">
        <v>4939</v>
      </c>
      <c r="D2332" s="104" t="s">
        <v>5172</v>
      </c>
      <c r="E2332" s="106" t="s">
        <v>1252</v>
      </c>
      <c r="F2332" s="107" t="s">
        <v>1253</v>
      </c>
      <c r="G2332" s="106"/>
      <c r="H2332" s="106"/>
      <c r="I2332" s="102">
        <v>1</v>
      </c>
      <c r="J2332" s="109">
        <v>7.9</v>
      </c>
    </row>
    <row r="2333" spans="1:10" x14ac:dyDescent="0.25">
      <c r="A2333" s="102">
        <v>2332</v>
      </c>
      <c r="B2333" s="117" t="s">
        <v>5087</v>
      </c>
      <c r="C2333" s="104" t="s">
        <v>4939</v>
      </c>
      <c r="D2333" s="104" t="s">
        <v>5172</v>
      </c>
      <c r="E2333" s="106" t="s">
        <v>1190</v>
      </c>
      <c r="F2333" s="107" t="s">
        <v>1191</v>
      </c>
      <c r="G2333" s="106"/>
      <c r="H2333" s="106"/>
      <c r="I2333" s="102">
        <v>1</v>
      </c>
      <c r="J2333" s="109">
        <v>7.4</v>
      </c>
    </row>
    <row r="2334" spans="1:10" x14ac:dyDescent="0.25">
      <c r="A2334" s="102">
        <v>2333</v>
      </c>
      <c r="B2334" s="117" t="s">
        <v>5087</v>
      </c>
      <c r="C2334" s="104" t="s">
        <v>4939</v>
      </c>
      <c r="D2334" s="104" t="s">
        <v>5172</v>
      </c>
      <c r="E2334" s="106" t="s">
        <v>1258</v>
      </c>
      <c r="F2334" s="107" t="s">
        <v>1259</v>
      </c>
      <c r="G2334" s="106"/>
      <c r="H2334" s="106"/>
      <c r="I2334" s="102">
        <v>1</v>
      </c>
      <c r="J2334" s="109">
        <v>4.25</v>
      </c>
    </row>
    <row r="2335" spans="1:10" x14ac:dyDescent="0.25">
      <c r="A2335" s="102">
        <v>2334</v>
      </c>
      <c r="B2335" s="117" t="s">
        <v>5087</v>
      </c>
      <c r="C2335" s="104" t="s">
        <v>4939</v>
      </c>
      <c r="D2335" s="104" t="s">
        <v>5172</v>
      </c>
      <c r="E2335" s="106" t="s">
        <v>1266</v>
      </c>
      <c r="F2335" s="107" t="s">
        <v>1267</v>
      </c>
      <c r="G2335" s="106"/>
      <c r="H2335" s="106"/>
      <c r="I2335" s="102">
        <v>1</v>
      </c>
      <c r="J2335" s="109">
        <v>7.9</v>
      </c>
    </row>
    <row r="2336" spans="1:10" x14ac:dyDescent="0.25">
      <c r="A2336" s="102">
        <v>2335</v>
      </c>
      <c r="B2336" s="117" t="s">
        <v>5087</v>
      </c>
      <c r="C2336" s="104" t="s">
        <v>4939</v>
      </c>
      <c r="D2336" s="104" t="s">
        <v>5172</v>
      </c>
      <c r="E2336" s="106" t="s">
        <v>1272</v>
      </c>
      <c r="F2336" s="107" t="s">
        <v>1273</v>
      </c>
      <c r="G2336" s="106"/>
      <c r="H2336" s="106"/>
      <c r="I2336" s="102">
        <v>2</v>
      </c>
      <c r="J2336" s="109">
        <v>25.5</v>
      </c>
    </row>
    <row r="2337" spans="1:10" x14ac:dyDescent="0.25">
      <c r="A2337" s="102">
        <v>2336</v>
      </c>
      <c r="B2337" s="117" t="s">
        <v>5087</v>
      </c>
      <c r="C2337" s="104" t="s">
        <v>4939</v>
      </c>
      <c r="D2337" s="104" t="s">
        <v>5172</v>
      </c>
      <c r="E2337" s="106" t="s">
        <v>1280</v>
      </c>
      <c r="F2337" s="107" t="s">
        <v>1281</v>
      </c>
      <c r="G2337" s="106"/>
      <c r="H2337" s="106"/>
      <c r="I2337" s="102">
        <v>1</v>
      </c>
      <c r="J2337" s="109">
        <v>8.9</v>
      </c>
    </row>
    <row r="2338" spans="1:10" x14ac:dyDescent="0.25">
      <c r="A2338" s="102">
        <v>2337</v>
      </c>
      <c r="B2338" s="117" t="s">
        <v>5087</v>
      </c>
      <c r="C2338" s="104" t="s">
        <v>4939</v>
      </c>
      <c r="D2338" s="104" t="s">
        <v>5172</v>
      </c>
      <c r="E2338" s="106" t="s">
        <v>1288</v>
      </c>
      <c r="F2338" s="107" t="s">
        <v>1289</v>
      </c>
      <c r="G2338" s="106"/>
      <c r="H2338" s="106"/>
      <c r="I2338" s="102">
        <v>1</v>
      </c>
      <c r="J2338" s="109">
        <v>7.9</v>
      </c>
    </row>
    <row r="2339" spans="1:10" x14ac:dyDescent="0.25">
      <c r="A2339" s="102">
        <v>2338</v>
      </c>
      <c r="B2339" s="117" t="s">
        <v>5087</v>
      </c>
      <c r="C2339" s="104" t="s">
        <v>4939</v>
      </c>
      <c r="D2339" s="104" t="s">
        <v>5172</v>
      </c>
      <c r="E2339" s="106" t="s">
        <v>1292</v>
      </c>
      <c r="F2339" s="107" t="s">
        <v>1293</v>
      </c>
      <c r="G2339" s="106"/>
      <c r="H2339" s="106"/>
      <c r="I2339" s="102" t="s">
        <v>5054</v>
      </c>
      <c r="J2339" s="109">
        <v>19.080000000000002</v>
      </c>
    </row>
    <row r="2340" spans="1:10" x14ac:dyDescent="0.25">
      <c r="A2340" s="102">
        <v>2339</v>
      </c>
      <c r="B2340" s="117" t="s">
        <v>5087</v>
      </c>
      <c r="C2340" s="104" t="s">
        <v>4939</v>
      </c>
      <c r="D2340" s="104" t="s">
        <v>5172</v>
      </c>
      <c r="E2340" s="106" t="s">
        <v>1300</v>
      </c>
      <c r="F2340" s="107" t="s">
        <v>1301</v>
      </c>
      <c r="G2340" s="106"/>
      <c r="H2340" s="106"/>
      <c r="I2340" s="102" t="s">
        <v>4957</v>
      </c>
      <c r="J2340" s="109">
        <v>7.9</v>
      </c>
    </row>
    <row r="2341" spans="1:10" x14ac:dyDescent="0.25">
      <c r="A2341" s="102">
        <v>2340</v>
      </c>
      <c r="B2341" s="117" t="s">
        <v>5087</v>
      </c>
      <c r="C2341" s="104" t="s">
        <v>4939</v>
      </c>
      <c r="D2341" s="104" t="s">
        <v>5172</v>
      </c>
      <c r="E2341" s="106" t="s">
        <v>1302</v>
      </c>
      <c r="F2341" s="107" t="s">
        <v>1303</v>
      </c>
      <c r="G2341" s="106"/>
      <c r="H2341" s="106"/>
      <c r="I2341" s="102" t="s">
        <v>4957</v>
      </c>
      <c r="J2341" s="109">
        <v>9.9</v>
      </c>
    </row>
    <row r="2342" spans="1:10" x14ac:dyDescent="0.25">
      <c r="A2342" s="102">
        <v>2341</v>
      </c>
      <c r="B2342" s="117" t="s">
        <v>5087</v>
      </c>
      <c r="C2342" s="104" t="s">
        <v>4939</v>
      </c>
      <c r="D2342" s="104" t="s">
        <v>5172</v>
      </c>
      <c r="E2342" s="106" t="s">
        <v>1162</v>
      </c>
      <c r="F2342" s="107" t="s">
        <v>1163</v>
      </c>
      <c r="G2342" s="106"/>
      <c r="H2342" s="106"/>
      <c r="I2342" s="102" t="s">
        <v>4957</v>
      </c>
      <c r="J2342" s="109">
        <v>7.9</v>
      </c>
    </row>
    <row r="2343" spans="1:10" x14ac:dyDescent="0.25">
      <c r="A2343" s="102">
        <v>2342</v>
      </c>
      <c r="B2343" s="117" t="s">
        <v>5087</v>
      </c>
      <c r="C2343" s="104" t="s">
        <v>4939</v>
      </c>
      <c r="D2343" s="104" t="s">
        <v>5172</v>
      </c>
      <c r="E2343" s="106" t="s">
        <v>1322</v>
      </c>
      <c r="F2343" s="107" t="s">
        <v>1323</v>
      </c>
      <c r="G2343" s="106"/>
      <c r="H2343" s="106"/>
      <c r="I2343" s="102" t="s">
        <v>4957</v>
      </c>
      <c r="J2343" s="109">
        <v>7.9</v>
      </c>
    </row>
    <row r="2344" spans="1:10" x14ac:dyDescent="0.25">
      <c r="A2344" s="102">
        <v>2343</v>
      </c>
      <c r="B2344" s="117" t="s">
        <v>5087</v>
      </c>
      <c r="C2344" s="104" t="s">
        <v>4939</v>
      </c>
      <c r="D2344" s="104" t="s">
        <v>5172</v>
      </c>
      <c r="E2344" s="106" t="s">
        <v>1318</v>
      </c>
      <c r="F2344" s="107" t="s">
        <v>1319</v>
      </c>
      <c r="G2344" s="106"/>
      <c r="H2344" s="106"/>
      <c r="I2344" s="102" t="s">
        <v>4957</v>
      </c>
      <c r="J2344" s="109">
        <v>8.5</v>
      </c>
    </row>
    <row r="2345" spans="1:10" x14ac:dyDescent="0.25">
      <c r="A2345" s="102">
        <v>2344</v>
      </c>
      <c r="B2345" s="117" t="s">
        <v>5087</v>
      </c>
      <c r="C2345" s="104" t="s">
        <v>4939</v>
      </c>
      <c r="D2345" s="104" t="s">
        <v>5172</v>
      </c>
      <c r="E2345" s="106" t="s">
        <v>2263</v>
      </c>
      <c r="F2345" s="107" t="s">
        <v>2264</v>
      </c>
      <c r="G2345" s="106"/>
      <c r="H2345" s="106"/>
      <c r="I2345" s="102">
        <v>1</v>
      </c>
      <c r="J2345" s="109">
        <v>41.88</v>
      </c>
    </row>
    <row r="2346" spans="1:10" x14ac:dyDescent="0.25">
      <c r="A2346" s="102">
        <v>2345</v>
      </c>
      <c r="B2346" s="117" t="s">
        <v>5087</v>
      </c>
      <c r="C2346" s="104" t="s">
        <v>4939</v>
      </c>
      <c r="D2346" s="104" t="s">
        <v>5172</v>
      </c>
      <c r="E2346" s="106" t="s">
        <v>2503</v>
      </c>
      <c r="F2346" s="107" t="s">
        <v>2504</v>
      </c>
      <c r="G2346" s="106"/>
      <c r="H2346" s="106"/>
      <c r="I2346" s="102">
        <v>2</v>
      </c>
      <c r="J2346" s="109">
        <v>11.879999999999999</v>
      </c>
    </row>
    <row r="2347" spans="1:10" x14ac:dyDescent="0.25">
      <c r="A2347" s="102">
        <v>2346</v>
      </c>
      <c r="B2347" s="117" t="s">
        <v>5087</v>
      </c>
      <c r="C2347" s="104" t="s">
        <v>4939</v>
      </c>
      <c r="D2347" s="104" t="s">
        <v>5172</v>
      </c>
      <c r="E2347" s="106" t="s">
        <v>2577</v>
      </c>
      <c r="F2347" s="107" t="s">
        <v>2578</v>
      </c>
      <c r="G2347" s="106"/>
      <c r="H2347" s="106"/>
      <c r="I2347" s="102">
        <v>1</v>
      </c>
      <c r="J2347" s="109">
        <v>5.9399999999999995</v>
      </c>
    </row>
    <row r="2348" spans="1:10" x14ac:dyDescent="0.25">
      <c r="A2348" s="102">
        <v>2347</v>
      </c>
      <c r="B2348" s="117" t="s">
        <v>5087</v>
      </c>
      <c r="C2348" s="104" t="s">
        <v>4939</v>
      </c>
      <c r="D2348" s="104" t="s">
        <v>5172</v>
      </c>
      <c r="E2348" s="106" t="s">
        <v>2581</v>
      </c>
      <c r="F2348" s="107" t="s">
        <v>2582</v>
      </c>
      <c r="G2348" s="106"/>
      <c r="H2348" s="106"/>
      <c r="I2348" s="102">
        <v>1</v>
      </c>
      <c r="J2348" s="109">
        <v>5.9399999999999995</v>
      </c>
    </row>
    <row r="2349" spans="1:10" x14ac:dyDescent="0.25">
      <c r="A2349" s="102">
        <v>2348</v>
      </c>
      <c r="B2349" s="117" t="s">
        <v>5087</v>
      </c>
      <c r="C2349" s="104" t="s">
        <v>4939</v>
      </c>
      <c r="D2349" s="104" t="s">
        <v>5172</v>
      </c>
      <c r="E2349" s="106" t="s">
        <v>2541</v>
      </c>
      <c r="F2349" s="107" t="s">
        <v>2542</v>
      </c>
      <c r="G2349" s="106"/>
      <c r="H2349" s="106"/>
      <c r="I2349" s="102">
        <v>1</v>
      </c>
      <c r="J2349" s="109">
        <v>5.9399999999999995</v>
      </c>
    </row>
    <row r="2350" spans="1:10" x14ac:dyDescent="0.25">
      <c r="A2350" s="102">
        <v>2349</v>
      </c>
      <c r="B2350" s="117" t="s">
        <v>5087</v>
      </c>
      <c r="C2350" s="104" t="s">
        <v>4939</v>
      </c>
      <c r="D2350" s="104" t="s">
        <v>5172</v>
      </c>
      <c r="E2350" s="106" t="s">
        <v>2555</v>
      </c>
      <c r="F2350" s="107" t="s">
        <v>2556</v>
      </c>
      <c r="G2350" s="106"/>
      <c r="H2350" s="106"/>
      <c r="I2350" s="102">
        <v>2</v>
      </c>
      <c r="J2350" s="109">
        <v>11.879999999999999</v>
      </c>
    </row>
    <row r="2351" spans="1:10" x14ac:dyDescent="0.25">
      <c r="A2351" s="102">
        <v>2350</v>
      </c>
      <c r="B2351" s="117" t="s">
        <v>5087</v>
      </c>
      <c r="C2351" s="104" t="s">
        <v>4939</v>
      </c>
      <c r="D2351" s="104" t="s">
        <v>5172</v>
      </c>
      <c r="E2351" s="106" t="s">
        <v>2707</v>
      </c>
      <c r="F2351" s="107" t="s">
        <v>2708</v>
      </c>
      <c r="G2351" s="106"/>
      <c r="H2351" s="106"/>
      <c r="I2351" s="102">
        <v>1</v>
      </c>
      <c r="J2351" s="109">
        <v>8.2799999999999994</v>
      </c>
    </row>
    <row r="2352" spans="1:10" x14ac:dyDescent="0.25">
      <c r="A2352" s="102">
        <v>2351</v>
      </c>
      <c r="B2352" s="117" t="s">
        <v>5087</v>
      </c>
      <c r="C2352" s="104" t="s">
        <v>4939</v>
      </c>
      <c r="D2352" s="104" t="s">
        <v>5172</v>
      </c>
      <c r="E2352" s="106" t="s">
        <v>2835</v>
      </c>
      <c r="F2352" s="107" t="s">
        <v>2836</v>
      </c>
      <c r="G2352" s="106"/>
      <c r="H2352" s="106"/>
      <c r="I2352" s="102">
        <v>1</v>
      </c>
      <c r="J2352" s="109">
        <v>8.2799999999999994</v>
      </c>
    </row>
    <row r="2353" spans="1:10" x14ac:dyDescent="0.25">
      <c r="A2353" s="102">
        <v>2352</v>
      </c>
      <c r="B2353" s="117" t="s">
        <v>5087</v>
      </c>
      <c r="C2353" s="104" t="s">
        <v>4939</v>
      </c>
      <c r="D2353" s="104" t="s">
        <v>5172</v>
      </c>
      <c r="E2353" s="106" t="s">
        <v>4489</v>
      </c>
      <c r="F2353" s="107" t="s">
        <v>4490</v>
      </c>
      <c r="G2353" s="106"/>
      <c r="H2353" s="106"/>
      <c r="I2353" s="102">
        <v>1</v>
      </c>
      <c r="J2353" s="109">
        <v>14.85</v>
      </c>
    </row>
    <row r="2354" spans="1:10" x14ac:dyDescent="0.25">
      <c r="A2354" s="102">
        <v>2353</v>
      </c>
      <c r="B2354" s="117" t="s">
        <v>5087</v>
      </c>
      <c r="C2354" s="104" t="s">
        <v>4939</v>
      </c>
      <c r="D2354" s="104" t="s">
        <v>5174</v>
      </c>
      <c r="E2354" s="106" t="s">
        <v>507</v>
      </c>
      <c r="F2354" s="107" t="s">
        <v>508</v>
      </c>
      <c r="G2354" s="106"/>
      <c r="H2354" s="106"/>
      <c r="I2354" s="102">
        <v>3</v>
      </c>
      <c r="J2354" s="109">
        <v>28.5</v>
      </c>
    </row>
    <row r="2355" spans="1:10" x14ac:dyDescent="0.25">
      <c r="A2355" s="102">
        <v>2354</v>
      </c>
      <c r="B2355" s="117" t="s">
        <v>5087</v>
      </c>
      <c r="C2355" s="104" t="s">
        <v>4939</v>
      </c>
      <c r="D2355" s="104" t="s">
        <v>5174</v>
      </c>
      <c r="E2355" s="106" t="s">
        <v>995</v>
      </c>
      <c r="F2355" s="107" t="s">
        <v>996</v>
      </c>
      <c r="G2355" s="106"/>
      <c r="H2355" s="106"/>
      <c r="I2355" s="102">
        <v>40</v>
      </c>
      <c r="J2355" s="109">
        <v>395.6</v>
      </c>
    </row>
    <row r="2356" spans="1:10" x14ac:dyDescent="0.25">
      <c r="A2356" s="102">
        <v>2355</v>
      </c>
      <c r="B2356" s="117" t="s">
        <v>5087</v>
      </c>
      <c r="C2356" s="104" t="s">
        <v>4939</v>
      </c>
      <c r="D2356" s="104" t="s">
        <v>5174</v>
      </c>
      <c r="E2356" s="106" t="s">
        <v>999</v>
      </c>
      <c r="F2356" s="107" t="s">
        <v>1000</v>
      </c>
      <c r="G2356" s="106"/>
      <c r="H2356" s="106"/>
      <c r="I2356" s="102">
        <v>10</v>
      </c>
      <c r="J2356" s="109">
        <v>104.9</v>
      </c>
    </row>
    <row r="2357" spans="1:10" x14ac:dyDescent="0.25">
      <c r="A2357" s="102">
        <v>2356</v>
      </c>
      <c r="B2357" s="117" t="s">
        <v>5087</v>
      </c>
      <c r="C2357" s="104" t="s">
        <v>4939</v>
      </c>
      <c r="D2357" s="104" t="s">
        <v>5174</v>
      </c>
      <c r="E2357" s="106" t="s">
        <v>207</v>
      </c>
      <c r="F2357" s="107" t="s">
        <v>208</v>
      </c>
      <c r="G2357" s="106"/>
      <c r="H2357" s="106"/>
      <c r="I2357" s="102">
        <v>10</v>
      </c>
      <c r="J2357" s="109">
        <v>170</v>
      </c>
    </row>
    <row r="2358" spans="1:10" x14ac:dyDescent="0.25">
      <c r="A2358" s="102">
        <v>2357</v>
      </c>
      <c r="B2358" s="117" t="s">
        <v>5087</v>
      </c>
      <c r="C2358" s="104" t="s">
        <v>4939</v>
      </c>
      <c r="D2358" s="104" t="s">
        <v>5174</v>
      </c>
      <c r="E2358" s="106" t="s">
        <v>3571</v>
      </c>
      <c r="F2358" s="107" t="s">
        <v>3572</v>
      </c>
      <c r="G2358" s="106"/>
      <c r="H2358" s="106"/>
      <c r="I2358" s="102">
        <v>3</v>
      </c>
      <c r="J2358" s="109">
        <v>35.1</v>
      </c>
    </row>
    <row r="2359" spans="1:10" x14ac:dyDescent="0.25">
      <c r="A2359" s="102">
        <v>2358</v>
      </c>
      <c r="B2359" s="117" t="s">
        <v>5087</v>
      </c>
      <c r="C2359" s="104" t="s">
        <v>4939</v>
      </c>
      <c r="D2359" s="104" t="s">
        <v>5174</v>
      </c>
      <c r="E2359" s="106" t="s">
        <v>3659</v>
      </c>
      <c r="F2359" s="107" t="s">
        <v>3660</v>
      </c>
      <c r="G2359" s="106"/>
      <c r="H2359" s="106"/>
      <c r="I2359" s="102">
        <v>5</v>
      </c>
      <c r="J2359" s="109">
        <v>82.5</v>
      </c>
    </row>
    <row r="2360" spans="1:10" x14ac:dyDescent="0.25">
      <c r="A2360" s="102">
        <v>2359</v>
      </c>
      <c r="B2360" s="117" t="s">
        <v>5087</v>
      </c>
      <c r="C2360" s="104" t="s">
        <v>4939</v>
      </c>
      <c r="D2360" s="104" t="s">
        <v>5174</v>
      </c>
      <c r="E2360" s="106" t="s">
        <v>3681</v>
      </c>
      <c r="F2360" s="107" t="s">
        <v>3682</v>
      </c>
      <c r="G2360" s="106"/>
      <c r="H2360" s="106"/>
      <c r="I2360" s="102">
        <v>5</v>
      </c>
      <c r="J2360" s="109">
        <v>79</v>
      </c>
    </row>
    <row r="2361" spans="1:10" x14ac:dyDescent="0.25">
      <c r="A2361" s="102">
        <v>2360</v>
      </c>
      <c r="B2361" s="117" t="s">
        <v>5087</v>
      </c>
      <c r="C2361" s="104" t="s">
        <v>4939</v>
      </c>
      <c r="D2361" s="104" t="s">
        <v>5174</v>
      </c>
      <c r="E2361" s="106" t="s">
        <v>3703</v>
      </c>
      <c r="F2361" s="107" t="s">
        <v>3704</v>
      </c>
      <c r="G2361" s="106"/>
      <c r="H2361" s="106"/>
      <c r="I2361" s="102">
        <v>5</v>
      </c>
      <c r="J2361" s="109">
        <v>64</v>
      </c>
    </row>
    <row r="2362" spans="1:10" x14ac:dyDescent="0.25">
      <c r="A2362" s="102">
        <v>2361</v>
      </c>
      <c r="B2362" s="117" t="s">
        <v>5087</v>
      </c>
      <c r="C2362" s="104" t="s">
        <v>4939</v>
      </c>
      <c r="D2362" s="104" t="s">
        <v>5174</v>
      </c>
      <c r="E2362" s="106" t="s">
        <v>3747</v>
      </c>
      <c r="F2362" s="107" t="s">
        <v>3748</v>
      </c>
      <c r="G2362" s="106"/>
      <c r="H2362" s="106"/>
      <c r="I2362" s="102">
        <v>5</v>
      </c>
      <c r="J2362" s="109">
        <v>64</v>
      </c>
    </row>
    <row r="2363" spans="1:10" x14ac:dyDescent="0.25">
      <c r="A2363" s="102">
        <v>2362</v>
      </c>
      <c r="B2363" s="117" t="s">
        <v>5087</v>
      </c>
      <c r="C2363" s="104" t="s">
        <v>4939</v>
      </c>
      <c r="D2363" s="104" t="s">
        <v>5174</v>
      </c>
      <c r="E2363" s="106" t="s">
        <v>3887</v>
      </c>
      <c r="F2363" s="107" t="s">
        <v>3888</v>
      </c>
      <c r="G2363" s="106"/>
      <c r="H2363" s="106"/>
      <c r="I2363" s="102">
        <v>5</v>
      </c>
      <c r="J2363" s="109">
        <v>70</v>
      </c>
    </row>
    <row r="2364" spans="1:10" x14ac:dyDescent="0.25">
      <c r="A2364" s="102">
        <v>2363</v>
      </c>
      <c r="B2364" s="117" t="s">
        <v>5087</v>
      </c>
      <c r="C2364" s="104" t="s">
        <v>4939</v>
      </c>
      <c r="D2364" s="104" t="s">
        <v>5174</v>
      </c>
      <c r="E2364" s="106" t="s">
        <v>3903</v>
      </c>
      <c r="F2364" s="107" t="s">
        <v>3904</v>
      </c>
      <c r="G2364" s="106"/>
      <c r="H2364" s="106"/>
      <c r="I2364" s="102">
        <v>5</v>
      </c>
      <c r="J2364" s="109">
        <v>42.000000000000007</v>
      </c>
    </row>
    <row r="2365" spans="1:10" x14ac:dyDescent="0.25">
      <c r="A2365" s="102">
        <v>2364</v>
      </c>
      <c r="B2365" s="117" t="s">
        <v>5087</v>
      </c>
      <c r="C2365" s="104" t="s">
        <v>4939</v>
      </c>
      <c r="D2365" s="104" t="s">
        <v>5174</v>
      </c>
      <c r="E2365" s="106" t="s">
        <v>3907</v>
      </c>
      <c r="F2365" s="107" t="s">
        <v>3908</v>
      </c>
      <c r="G2365" s="106"/>
      <c r="H2365" s="106"/>
      <c r="I2365" s="102">
        <v>5</v>
      </c>
      <c r="J2365" s="109">
        <v>43</v>
      </c>
    </row>
    <row r="2366" spans="1:10" x14ac:dyDescent="0.25">
      <c r="A2366" s="102">
        <v>2365</v>
      </c>
      <c r="B2366" s="117" t="s">
        <v>5087</v>
      </c>
      <c r="C2366" s="104" t="s">
        <v>4939</v>
      </c>
      <c r="D2366" s="104" t="s">
        <v>5174</v>
      </c>
      <c r="E2366" s="106" t="s">
        <v>3917</v>
      </c>
      <c r="F2366" s="107" t="s">
        <v>3918</v>
      </c>
      <c r="G2366" s="106"/>
      <c r="H2366" s="106"/>
      <c r="I2366" s="102">
        <v>5</v>
      </c>
      <c r="J2366" s="109">
        <v>55.000000000000007</v>
      </c>
    </row>
    <row r="2367" spans="1:10" x14ac:dyDescent="0.25">
      <c r="A2367" s="102">
        <v>2366</v>
      </c>
      <c r="B2367" s="117" t="s">
        <v>5087</v>
      </c>
      <c r="C2367" s="104" t="s">
        <v>4939</v>
      </c>
      <c r="D2367" s="104" t="s">
        <v>5174</v>
      </c>
      <c r="E2367" s="106" t="s">
        <v>3927</v>
      </c>
      <c r="F2367" s="107" t="s">
        <v>3928</v>
      </c>
      <c r="G2367" s="106"/>
      <c r="H2367" s="106"/>
      <c r="I2367" s="102">
        <v>5</v>
      </c>
      <c r="J2367" s="109">
        <v>79</v>
      </c>
    </row>
    <row r="2368" spans="1:10" x14ac:dyDescent="0.25">
      <c r="A2368" s="102">
        <v>2367</v>
      </c>
      <c r="B2368" s="117" t="s">
        <v>5087</v>
      </c>
      <c r="C2368" s="104" t="s">
        <v>4939</v>
      </c>
      <c r="D2368" s="104" t="s">
        <v>5174</v>
      </c>
      <c r="E2368" s="106" t="s">
        <v>4001</v>
      </c>
      <c r="F2368" s="107" t="s">
        <v>4002</v>
      </c>
      <c r="G2368" s="106"/>
      <c r="H2368" s="106"/>
      <c r="I2368" s="102">
        <v>5</v>
      </c>
      <c r="J2368" s="109">
        <v>56.000000000000007</v>
      </c>
    </row>
    <row r="2369" spans="1:10" x14ac:dyDescent="0.25">
      <c r="A2369" s="102">
        <v>2368</v>
      </c>
      <c r="B2369" s="117" t="s">
        <v>5087</v>
      </c>
      <c r="C2369" s="104" t="s">
        <v>4939</v>
      </c>
      <c r="D2369" s="104" t="s">
        <v>5174</v>
      </c>
      <c r="E2369" s="106" t="s">
        <v>3551</v>
      </c>
      <c r="F2369" s="107" t="s">
        <v>3552</v>
      </c>
      <c r="G2369" s="106"/>
      <c r="H2369" s="106"/>
      <c r="I2369" s="102">
        <v>10</v>
      </c>
      <c r="J2369" s="109">
        <v>78</v>
      </c>
    </row>
    <row r="2370" spans="1:10" x14ac:dyDescent="0.25">
      <c r="A2370" s="102">
        <v>2369</v>
      </c>
      <c r="B2370" s="117" t="s">
        <v>5087</v>
      </c>
      <c r="C2370" s="104" t="s">
        <v>4939</v>
      </c>
      <c r="D2370" s="104" t="s">
        <v>5174</v>
      </c>
      <c r="E2370" s="106" t="s">
        <v>3555</v>
      </c>
      <c r="F2370" s="107" t="s">
        <v>3556</v>
      </c>
      <c r="G2370" s="106"/>
      <c r="H2370" s="106"/>
      <c r="I2370" s="102">
        <v>5</v>
      </c>
      <c r="J2370" s="109">
        <v>59.5</v>
      </c>
    </row>
    <row r="2371" spans="1:10" x14ac:dyDescent="0.25">
      <c r="A2371" s="102">
        <v>2370</v>
      </c>
      <c r="B2371" s="117" t="s">
        <v>5087</v>
      </c>
      <c r="C2371" s="104" t="s">
        <v>4939</v>
      </c>
      <c r="D2371" s="104" t="s">
        <v>5174</v>
      </c>
      <c r="E2371" s="106" t="s">
        <v>3565</v>
      </c>
      <c r="F2371" s="107" t="s">
        <v>3566</v>
      </c>
      <c r="G2371" s="106"/>
      <c r="H2371" s="106"/>
      <c r="I2371" s="102">
        <v>5</v>
      </c>
      <c r="J2371" s="109">
        <v>56.999999999999993</v>
      </c>
    </row>
    <row r="2372" spans="1:10" x14ac:dyDescent="0.25">
      <c r="A2372" s="102">
        <v>2371</v>
      </c>
      <c r="B2372" s="117" t="s">
        <v>5087</v>
      </c>
      <c r="C2372" s="104" t="s">
        <v>4939</v>
      </c>
      <c r="D2372" s="104" t="s">
        <v>5174</v>
      </c>
      <c r="E2372" s="106" t="s">
        <v>3567</v>
      </c>
      <c r="F2372" s="107" t="s">
        <v>3568</v>
      </c>
      <c r="G2372" s="106"/>
      <c r="H2372" s="106"/>
      <c r="I2372" s="102">
        <v>3</v>
      </c>
      <c r="J2372" s="109">
        <v>100.62</v>
      </c>
    </row>
    <row r="2373" spans="1:10" x14ac:dyDescent="0.25">
      <c r="A2373" s="102">
        <v>2372</v>
      </c>
      <c r="B2373" s="117" t="s">
        <v>5087</v>
      </c>
      <c r="C2373" s="104" t="s">
        <v>4939</v>
      </c>
      <c r="D2373" s="104" t="s">
        <v>5174</v>
      </c>
      <c r="E2373" s="106" t="s">
        <v>3569</v>
      </c>
      <c r="F2373" s="107" t="s">
        <v>3570</v>
      </c>
      <c r="G2373" s="106"/>
      <c r="H2373" s="106"/>
      <c r="I2373" s="102">
        <v>5</v>
      </c>
      <c r="J2373" s="109">
        <v>117</v>
      </c>
    </row>
    <row r="2374" spans="1:10" x14ac:dyDescent="0.25">
      <c r="A2374" s="102">
        <v>2373</v>
      </c>
      <c r="B2374" s="117" t="s">
        <v>5087</v>
      </c>
      <c r="C2374" s="104" t="s">
        <v>4939</v>
      </c>
      <c r="D2374" s="104" t="s">
        <v>5174</v>
      </c>
      <c r="E2374" s="106" t="s">
        <v>3573</v>
      </c>
      <c r="F2374" s="107" t="s">
        <v>3574</v>
      </c>
      <c r="G2374" s="106"/>
      <c r="H2374" s="106"/>
      <c r="I2374" s="102">
        <v>5</v>
      </c>
      <c r="J2374" s="109">
        <v>56.999999999999993</v>
      </c>
    </row>
    <row r="2375" spans="1:10" x14ac:dyDescent="0.25">
      <c r="A2375" s="102">
        <v>2374</v>
      </c>
      <c r="B2375" s="117" t="s">
        <v>5087</v>
      </c>
      <c r="C2375" s="104" t="s">
        <v>4939</v>
      </c>
      <c r="D2375" s="104" t="s">
        <v>5174</v>
      </c>
      <c r="E2375" s="106" t="s">
        <v>3577</v>
      </c>
      <c r="F2375" s="107" t="s">
        <v>3578</v>
      </c>
      <c r="G2375" s="106"/>
      <c r="H2375" s="106"/>
      <c r="I2375" s="102">
        <v>5</v>
      </c>
      <c r="J2375" s="109">
        <v>109.5</v>
      </c>
    </row>
    <row r="2376" spans="1:10" x14ac:dyDescent="0.25">
      <c r="A2376" s="102">
        <v>2375</v>
      </c>
      <c r="B2376" s="117" t="s">
        <v>5087</v>
      </c>
      <c r="C2376" s="104" t="s">
        <v>4939</v>
      </c>
      <c r="D2376" s="104" t="s">
        <v>5174</v>
      </c>
      <c r="E2376" s="106" t="s">
        <v>3677</v>
      </c>
      <c r="F2376" s="107" t="s">
        <v>3678</v>
      </c>
      <c r="G2376" s="106"/>
      <c r="H2376" s="106"/>
      <c r="I2376" s="102">
        <v>5</v>
      </c>
      <c r="J2376" s="109">
        <v>43</v>
      </c>
    </row>
    <row r="2377" spans="1:10" x14ac:dyDescent="0.25">
      <c r="A2377" s="102">
        <v>2376</v>
      </c>
      <c r="B2377" s="117" t="s">
        <v>5087</v>
      </c>
      <c r="C2377" s="104" t="s">
        <v>4939</v>
      </c>
      <c r="D2377" s="104" t="s">
        <v>5174</v>
      </c>
      <c r="E2377" s="106" t="s">
        <v>3755</v>
      </c>
      <c r="F2377" s="107" t="s">
        <v>3756</v>
      </c>
      <c r="G2377" s="106"/>
      <c r="H2377" s="106"/>
      <c r="I2377" s="102">
        <v>2</v>
      </c>
      <c r="J2377" s="109">
        <v>23.759999999999998</v>
      </c>
    </row>
    <row r="2378" spans="1:10" x14ac:dyDescent="0.25">
      <c r="A2378" s="102">
        <v>2377</v>
      </c>
      <c r="B2378" s="117" t="s">
        <v>5087</v>
      </c>
      <c r="C2378" s="104" t="s">
        <v>4939</v>
      </c>
      <c r="D2378" s="104" t="s">
        <v>5174</v>
      </c>
      <c r="E2378" s="106" t="s">
        <v>3757</v>
      </c>
      <c r="F2378" s="107" t="s">
        <v>3758</v>
      </c>
      <c r="G2378" s="106"/>
      <c r="H2378" s="106"/>
      <c r="I2378" s="102">
        <v>2</v>
      </c>
      <c r="J2378" s="109">
        <v>34.08</v>
      </c>
    </row>
    <row r="2379" spans="1:10" x14ac:dyDescent="0.25">
      <c r="A2379" s="102">
        <v>2378</v>
      </c>
      <c r="B2379" s="117" t="s">
        <v>5176</v>
      </c>
      <c r="C2379" s="104" t="s">
        <v>4939</v>
      </c>
      <c r="D2379" s="104" t="s">
        <v>5177</v>
      </c>
      <c r="E2379" s="106" t="s">
        <v>263</v>
      </c>
      <c r="F2379" s="107" t="s">
        <v>264</v>
      </c>
      <c r="G2379" s="106"/>
      <c r="H2379" s="106"/>
      <c r="I2379" s="102">
        <v>1</v>
      </c>
      <c r="J2379" s="109">
        <v>10.68</v>
      </c>
    </row>
    <row r="2380" spans="1:10" x14ac:dyDescent="0.25">
      <c r="A2380" s="102">
        <v>2379</v>
      </c>
      <c r="B2380" s="117" t="s">
        <v>5176</v>
      </c>
      <c r="C2380" s="104" t="s">
        <v>4939</v>
      </c>
      <c r="D2380" s="104" t="s">
        <v>5177</v>
      </c>
      <c r="E2380" s="106" t="s">
        <v>143</v>
      </c>
      <c r="F2380" s="107" t="s">
        <v>144</v>
      </c>
      <c r="G2380" s="106"/>
      <c r="H2380" s="106"/>
      <c r="I2380" s="102" t="s">
        <v>4993</v>
      </c>
      <c r="J2380" s="109">
        <v>35.700000000000003</v>
      </c>
    </row>
    <row r="2381" spans="1:10" x14ac:dyDescent="0.25">
      <c r="A2381" s="102">
        <v>2380</v>
      </c>
      <c r="B2381" s="117" t="s">
        <v>5176</v>
      </c>
      <c r="C2381" s="104" t="s">
        <v>4939</v>
      </c>
      <c r="D2381" s="104" t="s">
        <v>5177</v>
      </c>
      <c r="E2381" s="106" t="s">
        <v>1216</v>
      </c>
      <c r="F2381" s="107" t="s">
        <v>1217</v>
      </c>
      <c r="G2381" s="106"/>
      <c r="H2381" s="106"/>
      <c r="I2381" s="102">
        <v>1</v>
      </c>
      <c r="J2381" s="109">
        <v>7.9</v>
      </c>
    </row>
    <row r="2382" spans="1:10" x14ac:dyDescent="0.25">
      <c r="A2382" s="102">
        <v>2381</v>
      </c>
      <c r="B2382" s="117" t="s">
        <v>5176</v>
      </c>
      <c r="C2382" s="104" t="s">
        <v>4939</v>
      </c>
      <c r="D2382" s="104" t="s">
        <v>5177</v>
      </c>
      <c r="E2382" s="106" t="s">
        <v>1206</v>
      </c>
      <c r="F2382" s="107" t="s">
        <v>1207</v>
      </c>
      <c r="G2382" s="106"/>
      <c r="H2382" s="106"/>
      <c r="I2382" s="102">
        <v>1</v>
      </c>
      <c r="J2382" s="109">
        <v>7.9</v>
      </c>
    </row>
    <row r="2383" spans="1:10" x14ac:dyDescent="0.25">
      <c r="A2383" s="102">
        <v>2382</v>
      </c>
      <c r="B2383" s="117" t="s">
        <v>5176</v>
      </c>
      <c r="C2383" s="104" t="s">
        <v>4939</v>
      </c>
      <c r="D2383" s="104" t="s">
        <v>5177</v>
      </c>
      <c r="E2383" s="106" t="s">
        <v>1266</v>
      </c>
      <c r="F2383" s="107" t="s">
        <v>1267</v>
      </c>
      <c r="G2383" s="106"/>
      <c r="H2383" s="106"/>
      <c r="I2383" s="102">
        <v>1</v>
      </c>
      <c r="J2383" s="109">
        <v>7.9</v>
      </c>
    </row>
    <row r="2384" spans="1:10" x14ac:dyDescent="0.25">
      <c r="A2384" s="102">
        <v>2383</v>
      </c>
      <c r="B2384" s="117" t="s">
        <v>5176</v>
      </c>
      <c r="C2384" s="104" t="s">
        <v>4939</v>
      </c>
      <c r="D2384" s="104" t="s">
        <v>5177</v>
      </c>
      <c r="E2384" s="106" t="s">
        <v>1272</v>
      </c>
      <c r="F2384" s="107" t="s">
        <v>1273</v>
      </c>
      <c r="G2384" s="106"/>
      <c r="H2384" s="106"/>
      <c r="I2384" s="102">
        <v>2</v>
      </c>
      <c r="J2384" s="109">
        <v>25.5</v>
      </c>
    </row>
    <row r="2385" spans="1:10" x14ac:dyDescent="0.25">
      <c r="A2385" s="102">
        <v>2384</v>
      </c>
      <c r="B2385" s="117" t="s">
        <v>5176</v>
      </c>
      <c r="C2385" s="104" t="s">
        <v>4939</v>
      </c>
      <c r="D2385" s="104" t="s">
        <v>5177</v>
      </c>
      <c r="E2385" s="106" t="s">
        <v>1278</v>
      </c>
      <c r="F2385" s="107" t="s">
        <v>1279</v>
      </c>
      <c r="G2385" s="106"/>
      <c r="H2385" s="106"/>
      <c r="I2385" s="102" t="s">
        <v>5054</v>
      </c>
      <c r="J2385" s="109">
        <v>23.94</v>
      </c>
    </row>
    <row r="2386" spans="1:10" x14ac:dyDescent="0.25">
      <c r="A2386" s="102">
        <v>2385</v>
      </c>
      <c r="B2386" s="117" t="s">
        <v>5176</v>
      </c>
      <c r="C2386" s="104" t="s">
        <v>4939</v>
      </c>
      <c r="D2386" s="104" t="s">
        <v>5177</v>
      </c>
      <c r="E2386" s="106" t="s">
        <v>3035</v>
      </c>
      <c r="F2386" s="107" t="s">
        <v>3036</v>
      </c>
      <c r="G2386" s="106"/>
      <c r="H2386" s="106"/>
      <c r="I2386" s="102">
        <v>1</v>
      </c>
      <c r="J2386" s="109">
        <v>37.9</v>
      </c>
    </row>
    <row r="2387" spans="1:10" x14ac:dyDescent="0.25">
      <c r="A2387" s="102">
        <v>2386</v>
      </c>
      <c r="B2387" s="117" t="s">
        <v>5176</v>
      </c>
      <c r="C2387" s="104" t="s">
        <v>4939</v>
      </c>
      <c r="D2387" s="104" t="s">
        <v>5177</v>
      </c>
      <c r="E2387" s="106" t="s">
        <v>4389</v>
      </c>
      <c r="F2387" s="107" t="s">
        <v>4390</v>
      </c>
      <c r="G2387" s="106"/>
      <c r="H2387" s="106"/>
      <c r="I2387" s="102" t="s">
        <v>5178</v>
      </c>
      <c r="J2387" s="109">
        <v>19.459999999999997</v>
      </c>
    </row>
    <row r="2388" spans="1:10" x14ac:dyDescent="0.25">
      <c r="A2388" s="102">
        <v>2387</v>
      </c>
      <c r="B2388" s="117" t="s">
        <v>5176</v>
      </c>
      <c r="C2388" s="104" t="s">
        <v>4939</v>
      </c>
      <c r="D2388" s="104" t="s">
        <v>5180</v>
      </c>
      <c r="E2388" s="106" t="s">
        <v>439</v>
      </c>
      <c r="F2388" s="107" t="s">
        <v>440</v>
      </c>
      <c r="G2388" s="106"/>
      <c r="H2388" s="106"/>
      <c r="I2388" s="102">
        <v>1</v>
      </c>
      <c r="J2388" s="109">
        <v>3.84</v>
      </c>
    </row>
    <row r="2389" spans="1:10" x14ac:dyDescent="0.25">
      <c r="A2389" s="102">
        <v>2388</v>
      </c>
      <c r="B2389" s="117" t="s">
        <v>5176</v>
      </c>
      <c r="C2389" s="104" t="s">
        <v>4939</v>
      </c>
      <c r="D2389" s="104" t="s">
        <v>5180</v>
      </c>
      <c r="E2389" s="106" t="s">
        <v>403</v>
      </c>
      <c r="F2389" s="107" t="s">
        <v>404</v>
      </c>
      <c r="G2389" s="106"/>
      <c r="H2389" s="106"/>
      <c r="I2389" s="102">
        <v>1</v>
      </c>
      <c r="J2389" s="109">
        <v>4.9000000000000004</v>
      </c>
    </row>
    <row r="2390" spans="1:10" x14ac:dyDescent="0.25">
      <c r="A2390" s="102">
        <v>2389</v>
      </c>
      <c r="B2390" s="117" t="s">
        <v>5176</v>
      </c>
      <c r="C2390" s="104" t="s">
        <v>4939</v>
      </c>
      <c r="D2390" s="104" t="s">
        <v>5180</v>
      </c>
      <c r="E2390" s="106" t="s">
        <v>569</v>
      </c>
      <c r="F2390" s="107" t="s">
        <v>570</v>
      </c>
      <c r="G2390" s="106"/>
      <c r="H2390" s="106"/>
      <c r="I2390" s="102">
        <v>1</v>
      </c>
      <c r="J2390" s="109">
        <v>5.9399999999999995</v>
      </c>
    </row>
    <row r="2391" spans="1:10" x14ac:dyDescent="0.25">
      <c r="A2391" s="102">
        <v>2390</v>
      </c>
      <c r="B2391" s="117" t="s">
        <v>5176</v>
      </c>
      <c r="C2391" s="104" t="s">
        <v>4939</v>
      </c>
      <c r="D2391" s="104" t="s">
        <v>5180</v>
      </c>
      <c r="E2391" s="106" t="s">
        <v>581</v>
      </c>
      <c r="F2391" s="107" t="s">
        <v>582</v>
      </c>
      <c r="G2391" s="106"/>
      <c r="H2391" s="106"/>
      <c r="I2391" s="102">
        <v>1</v>
      </c>
      <c r="J2391" s="109">
        <v>15.48</v>
      </c>
    </row>
    <row r="2392" spans="1:10" x14ac:dyDescent="0.25">
      <c r="A2392" s="102">
        <v>2391</v>
      </c>
      <c r="B2392" s="117" t="s">
        <v>5176</v>
      </c>
      <c r="C2392" s="104" t="s">
        <v>4939</v>
      </c>
      <c r="D2392" s="104" t="s">
        <v>5180</v>
      </c>
      <c r="E2392" s="106" t="s">
        <v>643</v>
      </c>
      <c r="F2392" s="107" t="s">
        <v>644</v>
      </c>
      <c r="G2392" s="106"/>
      <c r="H2392" s="106"/>
      <c r="I2392" s="102">
        <v>1</v>
      </c>
      <c r="J2392" s="109">
        <v>15.8</v>
      </c>
    </row>
    <row r="2393" spans="1:10" x14ac:dyDescent="0.25">
      <c r="A2393" s="102">
        <v>2392</v>
      </c>
      <c r="B2393" s="117" t="s">
        <v>5176</v>
      </c>
      <c r="C2393" s="104" t="s">
        <v>4939</v>
      </c>
      <c r="D2393" s="104" t="s">
        <v>5180</v>
      </c>
      <c r="E2393" s="106" t="s">
        <v>195</v>
      </c>
      <c r="F2393" s="107" t="s">
        <v>196</v>
      </c>
      <c r="G2393" s="106"/>
      <c r="H2393" s="106"/>
      <c r="I2393" s="102">
        <v>1</v>
      </c>
      <c r="J2393" s="109">
        <v>22.740000000000002</v>
      </c>
    </row>
    <row r="2394" spans="1:10" x14ac:dyDescent="0.25">
      <c r="A2394" s="102">
        <v>2393</v>
      </c>
      <c r="B2394" s="117" t="s">
        <v>5176</v>
      </c>
      <c r="C2394" s="104" t="s">
        <v>4939</v>
      </c>
      <c r="D2394" s="104" t="s">
        <v>5180</v>
      </c>
      <c r="E2394" s="106" t="s">
        <v>1003</v>
      </c>
      <c r="F2394" s="107" t="s">
        <v>1004</v>
      </c>
      <c r="G2394" s="106"/>
      <c r="H2394" s="106"/>
      <c r="I2394" s="102">
        <v>10</v>
      </c>
      <c r="J2394" s="109">
        <v>112.89999999999999</v>
      </c>
    </row>
    <row r="2395" spans="1:10" x14ac:dyDescent="0.25">
      <c r="A2395" s="102">
        <v>2394</v>
      </c>
      <c r="B2395" s="117" t="s">
        <v>5176</v>
      </c>
      <c r="C2395" s="104" t="s">
        <v>4939</v>
      </c>
      <c r="D2395" s="104" t="s">
        <v>5180</v>
      </c>
      <c r="E2395" s="106" t="s">
        <v>1003</v>
      </c>
      <c r="F2395" s="107" t="s">
        <v>1004</v>
      </c>
      <c r="G2395" s="106"/>
      <c r="H2395" s="106"/>
      <c r="I2395" s="102">
        <v>1</v>
      </c>
      <c r="J2395" s="109">
        <v>0.01</v>
      </c>
    </row>
    <row r="2396" spans="1:10" x14ac:dyDescent="0.25">
      <c r="A2396" s="102">
        <v>2395</v>
      </c>
      <c r="B2396" s="117" t="s">
        <v>5176</v>
      </c>
      <c r="C2396" s="104" t="s">
        <v>4939</v>
      </c>
      <c r="D2396" s="104" t="s">
        <v>5180</v>
      </c>
      <c r="E2396" s="106" t="s">
        <v>207</v>
      </c>
      <c r="F2396" s="107" t="s">
        <v>208</v>
      </c>
      <c r="G2396" s="106"/>
      <c r="H2396" s="106"/>
      <c r="I2396" s="102">
        <v>1</v>
      </c>
      <c r="J2396" s="109">
        <v>18</v>
      </c>
    </row>
    <row r="2397" spans="1:10" x14ac:dyDescent="0.25">
      <c r="A2397" s="102">
        <v>2396</v>
      </c>
      <c r="B2397" s="117" t="s">
        <v>5176</v>
      </c>
      <c r="C2397" s="104" t="s">
        <v>4939</v>
      </c>
      <c r="D2397" s="104" t="s">
        <v>5180</v>
      </c>
      <c r="E2397" s="106" t="s">
        <v>1142</v>
      </c>
      <c r="F2397" s="107" t="s">
        <v>1143</v>
      </c>
      <c r="G2397" s="106"/>
      <c r="H2397" s="106"/>
      <c r="I2397" s="102">
        <v>1</v>
      </c>
      <c r="J2397" s="109">
        <v>8.9</v>
      </c>
    </row>
    <row r="2398" spans="1:10" x14ac:dyDescent="0.25">
      <c r="A2398" s="102">
        <v>2397</v>
      </c>
      <c r="B2398" s="117" t="s">
        <v>5176</v>
      </c>
      <c r="C2398" s="104" t="s">
        <v>4939</v>
      </c>
      <c r="D2398" s="104" t="s">
        <v>5180</v>
      </c>
      <c r="E2398" s="106" t="s">
        <v>1216</v>
      </c>
      <c r="F2398" s="107" t="s">
        <v>1217</v>
      </c>
      <c r="G2398" s="106"/>
      <c r="H2398" s="106"/>
      <c r="I2398" s="102">
        <v>1</v>
      </c>
      <c r="J2398" s="109">
        <v>7.9</v>
      </c>
    </row>
    <row r="2399" spans="1:10" x14ac:dyDescent="0.25">
      <c r="A2399" s="102">
        <v>2398</v>
      </c>
      <c r="B2399" s="117" t="s">
        <v>5176</v>
      </c>
      <c r="C2399" s="104" t="s">
        <v>4939</v>
      </c>
      <c r="D2399" s="104" t="s">
        <v>5180</v>
      </c>
      <c r="E2399" s="106" t="s">
        <v>1282</v>
      </c>
      <c r="F2399" s="107" t="s">
        <v>1283</v>
      </c>
      <c r="G2399" s="106"/>
      <c r="H2399" s="106"/>
      <c r="I2399" s="102">
        <v>1</v>
      </c>
      <c r="J2399" s="109">
        <v>7.9</v>
      </c>
    </row>
    <row r="2400" spans="1:10" x14ac:dyDescent="0.25">
      <c r="A2400" s="102">
        <v>2399</v>
      </c>
      <c r="B2400" s="117" t="s">
        <v>5176</v>
      </c>
      <c r="C2400" s="104" t="s">
        <v>4939</v>
      </c>
      <c r="D2400" s="104" t="s">
        <v>5180</v>
      </c>
      <c r="E2400" s="106" t="s">
        <v>1194</v>
      </c>
      <c r="F2400" s="107" t="s">
        <v>1195</v>
      </c>
      <c r="G2400" s="106"/>
      <c r="H2400" s="106"/>
      <c r="I2400" s="102">
        <v>2</v>
      </c>
      <c r="J2400" s="109">
        <v>13.899999999999999</v>
      </c>
    </row>
    <row r="2401" spans="1:10" x14ac:dyDescent="0.25">
      <c r="A2401" s="102">
        <v>2400</v>
      </c>
      <c r="B2401" s="117" t="s">
        <v>5176</v>
      </c>
      <c r="C2401" s="104" t="s">
        <v>4939</v>
      </c>
      <c r="D2401" s="104" t="s">
        <v>5180</v>
      </c>
      <c r="E2401" s="106" t="s">
        <v>1206</v>
      </c>
      <c r="F2401" s="107" t="s">
        <v>1207</v>
      </c>
      <c r="G2401" s="106"/>
      <c r="H2401" s="106"/>
      <c r="I2401" s="102">
        <v>1</v>
      </c>
      <c r="J2401" s="109">
        <v>7.9</v>
      </c>
    </row>
    <row r="2402" spans="1:10" x14ac:dyDescent="0.25">
      <c r="A2402" s="102">
        <v>2401</v>
      </c>
      <c r="B2402" s="117" t="s">
        <v>5176</v>
      </c>
      <c r="C2402" s="104" t="s">
        <v>4939</v>
      </c>
      <c r="D2402" s="104" t="s">
        <v>5180</v>
      </c>
      <c r="E2402" s="106" t="s">
        <v>1342</v>
      </c>
      <c r="F2402" s="107" t="s">
        <v>1343</v>
      </c>
      <c r="G2402" s="106"/>
      <c r="H2402" s="106"/>
      <c r="I2402" s="102">
        <v>1</v>
      </c>
      <c r="J2402" s="109">
        <v>8.9</v>
      </c>
    </row>
    <row r="2403" spans="1:10" x14ac:dyDescent="0.25">
      <c r="A2403" s="102">
        <v>2402</v>
      </c>
      <c r="B2403" s="117" t="s">
        <v>5176</v>
      </c>
      <c r="C2403" s="104" t="s">
        <v>4939</v>
      </c>
      <c r="D2403" s="104" t="s">
        <v>5180</v>
      </c>
      <c r="E2403" s="106" t="s">
        <v>1378</v>
      </c>
      <c r="F2403" s="107" t="s">
        <v>1379</v>
      </c>
      <c r="G2403" s="106"/>
      <c r="H2403" s="106"/>
      <c r="I2403" s="102">
        <v>1</v>
      </c>
      <c r="J2403" s="109">
        <v>4.45</v>
      </c>
    </row>
    <row r="2404" spans="1:10" x14ac:dyDescent="0.25">
      <c r="A2404" s="102">
        <v>2403</v>
      </c>
      <c r="B2404" s="117" t="s">
        <v>5176</v>
      </c>
      <c r="C2404" s="104" t="s">
        <v>4939</v>
      </c>
      <c r="D2404" s="104" t="s">
        <v>5180</v>
      </c>
      <c r="E2404" s="106" t="s">
        <v>1236</v>
      </c>
      <c r="F2404" s="107" t="s">
        <v>1237</v>
      </c>
      <c r="G2404" s="106"/>
      <c r="H2404" s="106"/>
      <c r="I2404" s="102">
        <v>1</v>
      </c>
      <c r="J2404" s="109">
        <v>19.350000000000001</v>
      </c>
    </row>
    <row r="2405" spans="1:10" x14ac:dyDescent="0.25">
      <c r="A2405" s="102">
        <v>2404</v>
      </c>
      <c r="B2405" s="117" t="s">
        <v>5176</v>
      </c>
      <c r="C2405" s="104" t="s">
        <v>4939</v>
      </c>
      <c r="D2405" s="104" t="s">
        <v>5180</v>
      </c>
      <c r="E2405" s="106" t="s">
        <v>1242</v>
      </c>
      <c r="F2405" s="107" t="s">
        <v>1243</v>
      </c>
      <c r="G2405" s="106"/>
      <c r="H2405" s="106"/>
      <c r="I2405" s="102">
        <v>1</v>
      </c>
      <c r="J2405" s="109">
        <v>16.350000000000001</v>
      </c>
    </row>
    <row r="2406" spans="1:10" x14ac:dyDescent="0.25">
      <c r="A2406" s="102">
        <v>2405</v>
      </c>
      <c r="B2406" s="117" t="s">
        <v>5176</v>
      </c>
      <c r="C2406" s="104" t="s">
        <v>4939</v>
      </c>
      <c r="D2406" s="104" t="s">
        <v>5180</v>
      </c>
      <c r="E2406" s="106" t="s">
        <v>1190</v>
      </c>
      <c r="F2406" s="107" t="s">
        <v>1191</v>
      </c>
      <c r="G2406" s="106"/>
      <c r="H2406" s="106"/>
      <c r="I2406" s="102">
        <v>1</v>
      </c>
      <c r="J2406" s="109">
        <v>7.4</v>
      </c>
    </row>
    <row r="2407" spans="1:10" x14ac:dyDescent="0.25">
      <c r="A2407" s="102">
        <v>2406</v>
      </c>
      <c r="B2407" s="117" t="s">
        <v>5176</v>
      </c>
      <c r="C2407" s="104" t="s">
        <v>4939</v>
      </c>
      <c r="D2407" s="104" t="s">
        <v>5180</v>
      </c>
      <c r="E2407" s="106" t="s">
        <v>1258</v>
      </c>
      <c r="F2407" s="107" t="s">
        <v>1259</v>
      </c>
      <c r="G2407" s="106"/>
      <c r="H2407" s="106"/>
      <c r="I2407" s="102">
        <v>1</v>
      </c>
      <c r="J2407" s="109">
        <v>4.25</v>
      </c>
    </row>
    <row r="2408" spans="1:10" x14ac:dyDescent="0.25">
      <c r="A2408" s="102">
        <v>2407</v>
      </c>
      <c r="B2408" s="117" t="s">
        <v>5176</v>
      </c>
      <c r="C2408" s="104" t="s">
        <v>4939</v>
      </c>
      <c r="D2408" s="104" t="s">
        <v>5180</v>
      </c>
      <c r="E2408" s="106" t="s">
        <v>1272</v>
      </c>
      <c r="F2408" s="107" t="s">
        <v>1273</v>
      </c>
      <c r="G2408" s="106"/>
      <c r="H2408" s="106"/>
      <c r="I2408" s="102">
        <v>1</v>
      </c>
      <c r="J2408" s="109">
        <v>12.75</v>
      </c>
    </row>
    <row r="2409" spans="1:10" x14ac:dyDescent="0.25">
      <c r="A2409" s="102">
        <v>2408</v>
      </c>
      <c r="B2409" s="117" t="s">
        <v>5176</v>
      </c>
      <c r="C2409" s="104" t="s">
        <v>4939</v>
      </c>
      <c r="D2409" s="104" t="s">
        <v>5180</v>
      </c>
      <c r="E2409" s="106" t="s">
        <v>1288</v>
      </c>
      <c r="F2409" s="107" t="s">
        <v>1289</v>
      </c>
      <c r="G2409" s="106"/>
      <c r="H2409" s="106"/>
      <c r="I2409" s="102">
        <v>1</v>
      </c>
      <c r="J2409" s="109">
        <v>7.9</v>
      </c>
    </row>
    <row r="2410" spans="1:10" x14ac:dyDescent="0.25">
      <c r="A2410" s="102">
        <v>2409</v>
      </c>
      <c r="B2410" s="117" t="s">
        <v>5176</v>
      </c>
      <c r="C2410" s="104" t="s">
        <v>4939</v>
      </c>
      <c r="D2410" s="104" t="s">
        <v>5180</v>
      </c>
      <c r="E2410" s="106" t="s">
        <v>1292</v>
      </c>
      <c r="F2410" s="107" t="s">
        <v>1293</v>
      </c>
      <c r="G2410" s="106"/>
      <c r="H2410" s="106"/>
      <c r="I2410" s="102" t="s">
        <v>4957</v>
      </c>
      <c r="J2410" s="109">
        <v>15.9</v>
      </c>
    </row>
    <row r="2411" spans="1:10" x14ac:dyDescent="0.25">
      <c r="A2411" s="102">
        <v>2410</v>
      </c>
      <c r="B2411" s="117" t="s">
        <v>5176</v>
      </c>
      <c r="C2411" s="104" t="s">
        <v>4939</v>
      </c>
      <c r="D2411" s="104" t="s">
        <v>5180</v>
      </c>
      <c r="E2411" s="106" t="s">
        <v>1298</v>
      </c>
      <c r="F2411" s="107" t="s">
        <v>1299</v>
      </c>
      <c r="G2411" s="106"/>
      <c r="H2411" s="106"/>
      <c r="I2411" s="102">
        <v>1</v>
      </c>
      <c r="J2411" s="109">
        <v>4.5</v>
      </c>
    </row>
    <row r="2412" spans="1:10" x14ac:dyDescent="0.25">
      <c r="A2412" s="102">
        <v>2411</v>
      </c>
      <c r="B2412" s="117" t="s">
        <v>5176</v>
      </c>
      <c r="C2412" s="104" t="s">
        <v>4939</v>
      </c>
      <c r="D2412" s="104" t="s">
        <v>5180</v>
      </c>
      <c r="E2412" s="106" t="s">
        <v>1302</v>
      </c>
      <c r="F2412" s="107" t="s">
        <v>1303</v>
      </c>
      <c r="G2412" s="106"/>
      <c r="H2412" s="106"/>
      <c r="I2412" s="102" t="s">
        <v>4957</v>
      </c>
      <c r="J2412" s="109">
        <v>9.9</v>
      </c>
    </row>
    <row r="2413" spans="1:10" x14ac:dyDescent="0.25">
      <c r="A2413" s="102">
        <v>2412</v>
      </c>
      <c r="B2413" s="117" t="s">
        <v>5176</v>
      </c>
      <c r="C2413" s="104" t="s">
        <v>4939</v>
      </c>
      <c r="D2413" s="104" t="s">
        <v>5180</v>
      </c>
      <c r="E2413" s="106" t="s">
        <v>2211</v>
      </c>
      <c r="F2413" s="107" t="s">
        <v>2212</v>
      </c>
      <c r="G2413" s="106"/>
      <c r="H2413" s="106"/>
      <c r="I2413" s="102">
        <v>1</v>
      </c>
      <c r="J2413" s="109">
        <v>18.899999999999999</v>
      </c>
    </row>
    <row r="2414" spans="1:10" x14ac:dyDescent="0.25">
      <c r="A2414" s="102">
        <v>2413</v>
      </c>
      <c r="B2414" s="117" t="s">
        <v>5176</v>
      </c>
      <c r="C2414" s="104" t="s">
        <v>4939</v>
      </c>
      <c r="D2414" s="104" t="s">
        <v>5180</v>
      </c>
      <c r="E2414" s="106" t="s">
        <v>2375</v>
      </c>
      <c r="F2414" s="107" t="s">
        <v>2376</v>
      </c>
      <c r="G2414" s="106"/>
      <c r="H2414" s="106"/>
      <c r="I2414" s="102">
        <v>1</v>
      </c>
      <c r="J2414" s="109">
        <v>26.28</v>
      </c>
    </row>
    <row r="2415" spans="1:10" x14ac:dyDescent="0.25">
      <c r="A2415" s="102">
        <v>2414</v>
      </c>
      <c r="B2415" s="117" t="s">
        <v>5176</v>
      </c>
      <c r="C2415" s="104" t="s">
        <v>4939</v>
      </c>
      <c r="D2415" s="104" t="s">
        <v>5180</v>
      </c>
      <c r="E2415" s="106" t="s">
        <v>2459</v>
      </c>
      <c r="F2415" s="107" t="s">
        <v>2460</v>
      </c>
      <c r="G2415" s="106"/>
      <c r="H2415" s="106"/>
      <c r="I2415" s="102">
        <v>1</v>
      </c>
      <c r="J2415" s="109">
        <v>5.9399999999999995</v>
      </c>
    </row>
    <row r="2416" spans="1:10" x14ac:dyDescent="0.25">
      <c r="A2416" s="102">
        <v>2415</v>
      </c>
      <c r="B2416" s="117" t="s">
        <v>5176</v>
      </c>
      <c r="C2416" s="104" t="s">
        <v>4939</v>
      </c>
      <c r="D2416" s="104" t="s">
        <v>5180</v>
      </c>
      <c r="E2416" s="106" t="s">
        <v>2489</v>
      </c>
      <c r="F2416" s="107" t="s">
        <v>2490</v>
      </c>
      <c r="G2416" s="106"/>
      <c r="H2416" s="106"/>
      <c r="I2416" s="102">
        <v>1</v>
      </c>
      <c r="J2416" s="109">
        <v>5.9399999999999995</v>
      </c>
    </row>
    <row r="2417" spans="1:10" x14ac:dyDescent="0.25">
      <c r="A2417" s="102">
        <v>2416</v>
      </c>
      <c r="B2417" s="117" t="s">
        <v>5176</v>
      </c>
      <c r="C2417" s="104" t="s">
        <v>4939</v>
      </c>
      <c r="D2417" s="104" t="s">
        <v>5180</v>
      </c>
      <c r="E2417" s="106" t="s">
        <v>2561</v>
      </c>
      <c r="F2417" s="107" t="s">
        <v>2562</v>
      </c>
      <c r="G2417" s="106"/>
      <c r="H2417" s="106"/>
      <c r="I2417" s="102">
        <v>1</v>
      </c>
      <c r="J2417" s="109">
        <v>5.9399999999999995</v>
      </c>
    </row>
    <row r="2418" spans="1:10" x14ac:dyDescent="0.25">
      <c r="A2418" s="102">
        <v>2417</v>
      </c>
      <c r="B2418" s="117" t="s">
        <v>5176</v>
      </c>
      <c r="C2418" s="104" t="s">
        <v>4939</v>
      </c>
      <c r="D2418" s="104" t="s">
        <v>5180</v>
      </c>
      <c r="E2418" s="106" t="s">
        <v>2675</v>
      </c>
      <c r="F2418" s="107" t="s">
        <v>2676</v>
      </c>
      <c r="G2418" s="106"/>
      <c r="H2418" s="106"/>
      <c r="I2418" s="102">
        <v>1</v>
      </c>
      <c r="J2418" s="109">
        <v>9.9</v>
      </c>
    </row>
    <row r="2419" spans="1:10" x14ac:dyDescent="0.25">
      <c r="A2419" s="102">
        <v>2418</v>
      </c>
      <c r="B2419" s="117" t="s">
        <v>5176</v>
      </c>
      <c r="C2419" s="104" t="s">
        <v>4939</v>
      </c>
      <c r="D2419" s="104" t="s">
        <v>5180</v>
      </c>
      <c r="E2419" s="106" t="s">
        <v>2699</v>
      </c>
      <c r="F2419" s="107" t="s">
        <v>2700</v>
      </c>
      <c r="G2419" s="106"/>
      <c r="H2419" s="106"/>
      <c r="I2419" s="102">
        <v>1</v>
      </c>
      <c r="J2419" s="109">
        <v>11.879999999999999</v>
      </c>
    </row>
    <row r="2420" spans="1:10" x14ac:dyDescent="0.25">
      <c r="A2420" s="102">
        <v>2419</v>
      </c>
      <c r="B2420" s="117" t="s">
        <v>5176</v>
      </c>
      <c r="C2420" s="104" t="s">
        <v>4939</v>
      </c>
      <c r="D2420" s="104" t="s">
        <v>5180</v>
      </c>
      <c r="E2420" s="106" t="s">
        <v>2739</v>
      </c>
      <c r="F2420" s="107" t="s">
        <v>2740</v>
      </c>
      <c r="G2420" s="106"/>
      <c r="H2420" s="106"/>
      <c r="I2420" s="102">
        <v>1</v>
      </c>
      <c r="J2420" s="109">
        <v>15.48</v>
      </c>
    </row>
    <row r="2421" spans="1:10" x14ac:dyDescent="0.25">
      <c r="A2421" s="102">
        <v>2420</v>
      </c>
      <c r="B2421" s="117" t="s">
        <v>5176</v>
      </c>
      <c r="C2421" s="104" t="s">
        <v>4939</v>
      </c>
      <c r="D2421" s="104" t="s">
        <v>5180</v>
      </c>
      <c r="E2421" s="106" t="s">
        <v>3031</v>
      </c>
      <c r="F2421" s="107" t="s">
        <v>3032</v>
      </c>
      <c r="G2421" s="106"/>
      <c r="H2421" s="106"/>
      <c r="I2421" s="102">
        <v>1</v>
      </c>
      <c r="J2421" s="109">
        <v>32.979999999999997</v>
      </c>
    </row>
    <row r="2422" spans="1:10" x14ac:dyDescent="0.25">
      <c r="A2422" s="102">
        <v>2421</v>
      </c>
      <c r="B2422" s="117" t="s">
        <v>5176</v>
      </c>
      <c r="C2422" s="104" t="s">
        <v>4939</v>
      </c>
      <c r="D2422" s="104" t="s">
        <v>5180</v>
      </c>
      <c r="E2422" s="106" t="s">
        <v>3037</v>
      </c>
      <c r="F2422" s="107" t="s">
        <v>3038</v>
      </c>
      <c r="G2422" s="106"/>
      <c r="H2422" s="106"/>
      <c r="I2422" s="102">
        <v>4</v>
      </c>
      <c r="J2422" s="109">
        <v>135.84</v>
      </c>
    </row>
    <row r="2423" spans="1:10" x14ac:dyDescent="0.25">
      <c r="A2423" s="102">
        <v>2422</v>
      </c>
      <c r="B2423" s="117" t="s">
        <v>5176</v>
      </c>
      <c r="C2423" s="104" t="s">
        <v>4939</v>
      </c>
      <c r="D2423" s="104" t="s">
        <v>5180</v>
      </c>
      <c r="E2423" s="106" t="s">
        <v>3257</v>
      </c>
      <c r="F2423" s="107" t="s">
        <v>3258</v>
      </c>
      <c r="G2423" s="106"/>
      <c r="H2423" s="106"/>
      <c r="I2423" s="102">
        <v>1</v>
      </c>
      <c r="J2423" s="109">
        <v>13.080000000000002</v>
      </c>
    </row>
    <row r="2424" spans="1:10" x14ac:dyDescent="0.25">
      <c r="A2424" s="102">
        <v>2423</v>
      </c>
      <c r="B2424" s="117" t="s">
        <v>5176</v>
      </c>
      <c r="C2424" s="104" t="s">
        <v>4939</v>
      </c>
      <c r="D2424" s="104" t="s">
        <v>5180</v>
      </c>
      <c r="E2424" s="106" t="s">
        <v>3517</v>
      </c>
      <c r="F2424" s="107" t="s">
        <v>4973</v>
      </c>
      <c r="G2424" s="106"/>
      <c r="H2424" s="106"/>
      <c r="I2424" s="102">
        <v>1</v>
      </c>
      <c r="J2424" s="109">
        <v>22.68</v>
      </c>
    </row>
    <row r="2425" spans="1:10" x14ac:dyDescent="0.25">
      <c r="A2425" s="102">
        <v>2424</v>
      </c>
      <c r="B2425" s="117" t="s">
        <v>5176</v>
      </c>
      <c r="C2425" s="104" t="s">
        <v>4939</v>
      </c>
      <c r="D2425" s="104" t="s">
        <v>5180</v>
      </c>
      <c r="E2425" s="106" t="s">
        <v>2921</v>
      </c>
      <c r="F2425" s="107" t="s">
        <v>2922</v>
      </c>
      <c r="G2425" s="106"/>
      <c r="H2425" s="106"/>
      <c r="I2425" s="102">
        <v>1</v>
      </c>
      <c r="J2425" s="109">
        <v>35.880000000000003</v>
      </c>
    </row>
    <row r="2426" spans="1:10" x14ac:dyDescent="0.25">
      <c r="A2426" s="102">
        <v>2425</v>
      </c>
      <c r="B2426" s="117" t="s">
        <v>5176</v>
      </c>
      <c r="C2426" s="104" t="s">
        <v>4939</v>
      </c>
      <c r="D2426" s="104" t="s">
        <v>5180</v>
      </c>
      <c r="E2426" s="106" t="s">
        <v>2955</v>
      </c>
      <c r="F2426" s="107" t="s">
        <v>2956</v>
      </c>
      <c r="G2426" s="106"/>
      <c r="H2426" s="106"/>
      <c r="I2426" s="102">
        <v>1</v>
      </c>
      <c r="J2426" s="109">
        <v>16.68</v>
      </c>
    </row>
    <row r="2427" spans="1:10" x14ac:dyDescent="0.25">
      <c r="A2427" s="102">
        <v>2426</v>
      </c>
      <c r="B2427" s="117" t="s">
        <v>5176</v>
      </c>
      <c r="C2427" s="104" t="s">
        <v>4939</v>
      </c>
      <c r="D2427" s="104" t="s">
        <v>5180</v>
      </c>
      <c r="E2427" s="106" t="s">
        <v>3883</v>
      </c>
      <c r="F2427" s="107" t="s">
        <v>3884</v>
      </c>
      <c r="G2427" s="106"/>
      <c r="H2427" s="106"/>
      <c r="I2427" s="102">
        <v>1</v>
      </c>
      <c r="J2427" s="109">
        <v>17.940000000000001</v>
      </c>
    </row>
    <row r="2428" spans="1:10" x14ac:dyDescent="0.25">
      <c r="A2428" s="102">
        <v>2427</v>
      </c>
      <c r="B2428" s="117" t="s">
        <v>5176</v>
      </c>
      <c r="C2428" s="104" t="s">
        <v>4939</v>
      </c>
      <c r="D2428" s="104" t="s">
        <v>5180</v>
      </c>
      <c r="E2428" s="106" t="s">
        <v>3971</v>
      </c>
      <c r="F2428" s="107" t="s">
        <v>3972</v>
      </c>
      <c r="G2428" s="106"/>
      <c r="H2428" s="106"/>
      <c r="I2428" s="102">
        <v>1</v>
      </c>
      <c r="J2428" s="109">
        <v>11.899999999999999</v>
      </c>
    </row>
    <row r="2429" spans="1:10" x14ac:dyDescent="0.25">
      <c r="A2429" s="102">
        <v>2428</v>
      </c>
      <c r="B2429" s="117" t="s">
        <v>5176</v>
      </c>
      <c r="C2429" s="104" t="s">
        <v>4939</v>
      </c>
      <c r="D2429" s="104" t="s">
        <v>5180</v>
      </c>
      <c r="E2429" s="106" t="s">
        <v>3981</v>
      </c>
      <c r="F2429" s="107" t="s">
        <v>3982</v>
      </c>
      <c r="G2429" s="106"/>
      <c r="H2429" s="106"/>
      <c r="I2429" s="102">
        <v>1</v>
      </c>
      <c r="J2429" s="109">
        <v>13.799999999999999</v>
      </c>
    </row>
    <row r="2430" spans="1:10" x14ac:dyDescent="0.25">
      <c r="A2430" s="102">
        <v>2429</v>
      </c>
      <c r="B2430" s="117" t="s">
        <v>5176</v>
      </c>
      <c r="C2430" s="104" t="s">
        <v>4939</v>
      </c>
      <c r="D2430" s="104" t="s">
        <v>5180</v>
      </c>
      <c r="E2430" s="106" t="s">
        <v>4027</v>
      </c>
      <c r="F2430" s="107" t="s">
        <v>4028</v>
      </c>
      <c r="G2430" s="106"/>
      <c r="H2430" s="106"/>
      <c r="I2430" s="102">
        <v>2</v>
      </c>
      <c r="J2430" s="109">
        <v>35.76</v>
      </c>
    </row>
    <row r="2431" spans="1:10" x14ac:dyDescent="0.25">
      <c r="A2431" s="102">
        <v>2430</v>
      </c>
      <c r="B2431" s="117" t="s">
        <v>5176</v>
      </c>
      <c r="C2431" s="104" t="s">
        <v>4939</v>
      </c>
      <c r="D2431" s="104" t="s">
        <v>5180</v>
      </c>
      <c r="E2431" s="106" t="s">
        <v>3579</v>
      </c>
      <c r="F2431" s="107" t="s">
        <v>3580</v>
      </c>
      <c r="G2431" s="106"/>
      <c r="H2431" s="106"/>
      <c r="I2431" s="102">
        <v>1</v>
      </c>
      <c r="J2431" s="109">
        <v>13.899999999999999</v>
      </c>
    </row>
    <row r="2432" spans="1:10" x14ac:dyDescent="0.25">
      <c r="A2432" s="102">
        <v>2431</v>
      </c>
      <c r="B2432" s="117" t="s">
        <v>5176</v>
      </c>
      <c r="C2432" s="104" t="s">
        <v>4939</v>
      </c>
      <c r="D2432" s="104" t="s">
        <v>5180</v>
      </c>
      <c r="E2432" s="106" t="s">
        <v>3581</v>
      </c>
      <c r="F2432" s="107" t="s">
        <v>3582</v>
      </c>
      <c r="G2432" s="106"/>
      <c r="H2432" s="106"/>
      <c r="I2432" s="102">
        <v>1</v>
      </c>
      <c r="J2432" s="109">
        <v>16.740000000000002</v>
      </c>
    </row>
    <row r="2433" spans="1:10" x14ac:dyDescent="0.25">
      <c r="A2433" s="102">
        <v>2432</v>
      </c>
      <c r="B2433" s="117" t="s">
        <v>5176</v>
      </c>
      <c r="C2433" s="104" t="s">
        <v>4939</v>
      </c>
      <c r="D2433" s="104" t="s">
        <v>5180</v>
      </c>
      <c r="E2433" s="106" t="s">
        <v>3651</v>
      </c>
      <c r="F2433" s="107" t="s">
        <v>3652</v>
      </c>
      <c r="G2433" s="106"/>
      <c r="H2433" s="106"/>
      <c r="I2433" s="102">
        <v>1</v>
      </c>
      <c r="J2433" s="109">
        <v>17.899999999999999</v>
      </c>
    </row>
    <row r="2434" spans="1:10" x14ac:dyDescent="0.25">
      <c r="A2434" s="102">
        <v>2433</v>
      </c>
      <c r="B2434" s="117" t="s">
        <v>5176</v>
      </c>
      <c r="C2434" s="104" t="s">
        <v>4939</v>
      </c>
      <c r="D2434" s="104" t="s">
        <v>5180</v>
      </c>
      <c r="E2434" s="106" t="s">
        <v>3653</v>
      </c>
      <c r="F2434" s="107" t="s">
        <v>3654</v>
      </c>
      <c r="G2434" s="106"/>
      <c r="H2434" s="106"/>
      <c r="I2434" s="102">
        <v>1</v>
      </c>
      <c r="J2434" s="109">
        <v>20.94</v>
      </c>
    </row>
    <row r="2435" spans="1:10" x14ac:dyDescent="0.25">
      <c r="A2435" s="102">
        <v>2434</v>
      </c>
      <c r="B2435" s="117" t="s">
        <v>5176</v>
      </c>
      <c r="C2435" s="104" t="s">
        <v>4939</v>
      </c>
      <c r="D2435" s="104" t="s">
        <v>5180</v>
      </c>
      <c r="E2435" s="106" t="s">
        <v>3699</v>
      </c>
      <c r="F2435" s="107" t="s">
        <v>3700</v>
      </c>
      <c r="G2435" s="106"/>
      <c r="H2435" s="106"/>
      <c r="I2435" s="102">
        <v>1</v>
      </c>
      <c r="J2435" s="109">
        <v>25.14</v>
      </c>
    </row>
    <row r="2436" spans="1:10" x14ac:dyDescent="0.25">
      <c r="A2436" s="102">
        <v>2435</v>
      </c>
      <c r="B2436" s="117" t="s">
        <v>5176</v>
      </c>
      <c r="C2436" s="104" t="s">
        <v>4939</v>
      </c>
      <c r="D2436" s="104" t="s">
        <v>5180</v>
      </c>
      <c r="E2436" s="106" t="s">
        <v>3773</v>
      </c>
      <c r="F2436" s="107" t="s">
        <v>3774</v>
      </c>
      <c r="G2436" s="106"/>
      <c r="H2436" s="106"/>
      <c r="I2436" s="102">
        <v>1</v>
      </c>
      <c r="J2436" s="109">
        <v>16.899999999999999</v>
      </c>
    </row>
    <row r="2437" spans="1:10" x14ac:dyDescent="0.25">
      <c r="A2437" s="102">
        <v>2436</v>
      </c>
      <c r="B2437" s="117" t="s">
        <v>5176</v>
      </c>
      <c r="C2437" s="104" t="s">
        <v>4939</v>
      </c>
      <c r="D2437" s="104" t="s">
        <v>5180</v>
      </c>
      <c r="E2437" s="106" t="s">
        <v>4189</v>
      </c>
      <c r="F2437" s="107" t="s">
        <v>4190</v>
      </c>
      <c r="G2437" s="106"/>
      <c r="H2437" s="106"/>
      <c r="I2437" s="102">
        <v>1</v>
      </c>
      <c r="J2437" s="109">
        <v>9</v>
      </c>
    </row>
    <row r="2438" spans="1:10" x14ac:dyDescent="0.25">
      <c r="A2438" s="102">
        <v>2437</v>
      </c>
      <c r="B2438" s="117" t="s">
        <v>5176</v>
      </c>
      <c r="C2438" s="104" t="s">
        <v>4939</v>
      </c>
      <c r="D2438" s="104" t="s">
        <v>5180</v>
      </c>
      <c r="E2438" s="106" t="s">
        <v>4818</v>
      </c>
      <c r="F2438" s="107" t="s">
        <v>4819</v>
      </c>
      <c r="G2438" s="106"/>
      <c r="H2438" s="106"/>
      <c r="I2438" s="102">
        <v>1</v>
      </c>
      <c r="J2438" s="109">
        <v>55.8</v>
      </c>
    </row>
    <row r="2439" spans="1:10" x14ac:dyDescent="0.25">
      <c r="A2439" s="102">
        <v>2438</v>
      </c>
      <c r="B2439" s="117" t="s">
        <v>5176</v>
      </c>
      <c r="C2439" s="104" t="s">
        <v>4939</v>
      </c>
      <c r="D2439" s="104" t="s">
        <v>5180</v>
      </c>
      <c r="E2439" s="106" t="s">
        <v>4453</v>
      </c>
      <c r="F2439" s="107" t="s">
        <v>4950</v>
      </c>
      <c r="G2439" s="106"/>
      <c r="H2439" s="106"/>
      <c r="I2439" s="102">
        <v>1</v>
      </c>
      <c r="J2439" s="109">
        <v>17.849999999999998</v>
      </c>
    </row>
    <row r="2440" spans="1:10" x14ac:dyDescent="0.25">
      <c r="A2440" s="102">
        <v>2439</v>
      </c>
      <c r="B2440" s="117" t="s">
        <v>5176</v>
      </c>
      <c r="C2440" s="104" t="s">
        <v>4939</v>
      </c>
      <c r="D2440" s="104" t="s">
        <v>5180</v>
      </c>
      <c r="E2440" s="106" t="s">
        <v>4585</v>
      </c>
      <c r="F2440" s="107" t="s">
        <v>4586</v>
      </c>
      <c r="G2440" s="106"/>
      <c r="H2440" s="106"/>
      <c r="I2440" s="102">
        <v>1</v>
      </c>
      <c r="J2440" s="109">
        <v>14.85</v>
      </c>
    </row>
    <row r="2441" spans="1:10" x14ac:dyDescent="0.25">
      <c r="A2441" s="102">
        <v>2440</v>
      </c>
      <c r="B2441" s="117" t="s">
        <v>5176</v>
      </c>
      <c r="C2441" s="104" t="s">
        <v>4939</v>
      </c>
      <c r="D2441" s="104" t="s">
        <v>5180</v>
      </c>
      <c r="E2441" s="106" t="s">
        <v>4259</v>
      </c>
      <c r="F2441" s="107" t="s">
        <v>4820</v>
      </c>
      <c r="G2441" s="106"/>
      <c r="H2441" s="106"/>
      <c r="I2441" s="102">
        <v>1</v>
      </c>
      <c r="J2441" s="109">
        <v>20.849999999999998</v>
      </c>
    </row>
    <row r="2442" spans="1:10" x14ac:dyDescent="0.25">
      <c r="A2442" s="102">
        <v>2441</v>
      </c>
      <c r="B2442" s="117" t="s">
        <v>5176</v>
      </c>
      <c r="C2442" s="104" t="s">
        <v>4939</v>
      </c>
      <c r="D2442" s="104" t="s">
        <v>5180</v>
      </c>
      <c r="E2442" s="106" t="s">
        <v>4265</v>
      </c>
      <c r="F2442" s="107" t="s">
        <v>4266</v>
      </c>
      <c r="G2442" s="106"/>
      <c r="H2442" s="106"/>
      <c r="I2442" s="102">
        <v>1</v>
      </c>
      <c r="J2442" s="109">
        <v>11.850000000000001</v>
      </c>
    </row>
    <row r="2443" spans="1:10" x14ac:dyDescent="0.25">
      <c r="A2443" s="102">
        <v>2442</v>
      </c>
      <c r="B2443" s="117" t="s">
        <v>5176</v>
      </c>
      <c r="C2443" s="104" t="s">
        <v>4939</v>
      </c>
      <c r="D2443" s="104" t="s">
        <v>5180</v>
      </c>
      <c r="E2443" s="106" t="s">
        <v>4295</v>
      </c>
      <c r="F2443" s="107" t="s">
        <v>5101</v>
      </c>
      <c r="G2443" s="106"/>
      <c r="H2443" s="106"/>
      <c r="I2443" s="102">
        <v>1</v>
      </c>
      <c r="J2443" s="109">
        <v>23.92</v>
      </c>
    </row>
    <row r="2444" spans="1:10" x14ac:dyDescent="0.25">
      <c r="A2444" s="102">
        <v>2443</v>
      </c>
      <c r="B2444" s="117" t="s">
        <v>5176</v>
      </c>
      <c r="C2444" s="104" t="s">
        <v>4939</v>
      </c>
      <c r="D2444" s="104" t="s">
        <v>5180</v>
      </c>
      <c r="E2444" s="106" t="s">
        <v>4349</v>
      </c>
      <c r="F2444" s="107" t="s">
        <v>4350</v>
      </c>
      <c r="G2444" s="106"/>
      <c r="H2444" s="106"/>
      <c r="I2444" s="102">
        <v>1</v>
      </c>
      <c r="J2444" s="109">
        <v>13.35</v>
      </c>
    </row>
    <row r="2445" spans="1:10" x14ac:dyDescent="0.25">
      <c r="A2445" s="102">
        <v>2444</v>
      </c>
      <c r="B2445" s="117" t="s">
        <v>5176</v>
      </c>
      <c r="C2445" s="104" t="s">
        <v>4939</v>
      </c>
      <c r="D2445" s="104" t="s">
        <v>5180</v>
      </c>
      <c r="E2445" s="106" t="s">
        <v>4387</v>
      </c>
      <c r="F2445" s="107" t="s">
        <v>4388</v>
      </c>
      <c r="G2445" s="106"/>
      <c r="H2445" s="106"/>
      <c r="I2445" s="102">
        <v>1</v>
      </c>
      <c r="J2445" s="109">
        <v>20.849999999999998</v>
      </c>
    </row>
    <row r="2446" spans="1:10" x14ac:dyDescent="0.25">
      <c r="A2446" s="102">
        <v>2445</v>
      </c>
      <c r="B2446" s="117" t="s">
        <v>5176</v>
      </c>
      <c r="C2446" s="104" t="s">
        <v>4939</v>
      </c>
      <c r="D2446" s="104" t="s">
        <v>5182</v>
      </c>
      <c r="E2446" s="106" t="s">
        <v>473</v>
      </c>
      <c r="F2446" s="107" t="s">
        <v>474</v>
      </c>
      <c r="G2446" s="106"/>
      <c r="H2446" s="106"/>
      <c r="I2446" s="102">
        <v>1</v>
      </c>
      <c r="J2446" s="109">
        <v>13.799999999999999</v>
      </c>
    </row>
    <row r="2447" spans="1:10" x14ac:dyDescent="0.25">
      <c r="A2447" s="102">
        <v>2446</v>
      </c>
      <c r="B2447" s="117" t="s">
        <v>5176</v>
      </c>
      <c r="C2447" s="104" t="s">
        <v>4939</v>
      </c>
      <c r="D2447" s="104" t="s">
        <v>5182</v>
      </c>
      <c r="E2447" s="106" t="s">
        <v>175</v>
      </c>
      <c r="F2447" s="107" t="s">
        <v>176</v>
      </c>
      <c r="G2447" s="106"/>
      <c r="H2447" s="106"/>
      <c r="I2447" s="102">
        <v>1</v>
      </c>
      <c r="J2447" s="109">
        <v>13.899999999999999</v>
      </c>
    </row>
    <row r="2448" spans="1:10" x14ac:dyDescent="0.25">
      <c r="A2448" s="102">
        <v>2447</v>
      </c>
      <c r="B2448" s="117" t="s">
        <v>5176</v>
      </c>
      <c r="C2448" s="104" t="s">
        <v>4939</v>
      </c>
      <c r="D2448" s="104" t="s">
        <v>5182</v>
      </c>
      <c r="E2448" s="106" t="s">
        <v>999</v>
      </c>
      <c r="F2448" s="107" t="s">
        <v>1000</v>
      </c>
      <c r="G2448" s="106"/>
      <c r="H2448" s="106"/>
      <c r="I2448" s="102">
        <v>3</v>
      </c>
      <c r="J2448" s="109">
        <v>33.869999999999997</v>
      </c>
    </row>
    <row r="2449" spans="1:10" x14ac:dyDescent="0.25">
      <c r="A2449" s="102">
        <v>2448</v>
      </c>
      <c r="B2449" s="117" t="s">
        <v>5176</v>
      </c>
      <c r="C2449" s="104" t="s">
        <v>4939</v>
      </c>
      <c r="D2449" s="104" t="s">
        <v>5182</v>
      </c>
      <c r="E2449" s="106" t="s">
        <v>999</v>
      </c>
      <c r="F2449" s="107" t="s">
        <v>1000</v>
      </c>
      <c r="G2449" s="106"/>
      <c r="H2449" s="106"/>
      <c r="I2449" s="102">
        <v>1</v>
      </c>
      <c r="J2449" s="109">
        <v>0.01</v>
      </c>
    </row>
    <row r="2450" spans="1:10" x14ac:dyDescent="0.25">
      <c r="A2450" s="102">
        <v>2449</v>
      </c>
      <c r="B2450" s="117" t="s">
        <v>5176</v>
      </c>
      <c r="C2450" s="104" t="s">
        <v>4939</v>
      </c>
      <c r="D2450" s="104" t="s">
        <v>5182</v>
      </c>
      <c r="E2450" s="106" t="s">
        <v>1003</v>
      </c>
      <c r="F2450" s="107" t="s">
        <v>1004</v>
      </c>
      <c r="G2450" s="106"/>
      <c r="H2450" s="106"/>
      <c r="I2450" s="102">
        <v>3</v>
      </c>
      <c r="J2450" s="109">
        <v>33.869999999999997</v>
      </c>
    </row>
    <row r="2451" spans="1:10" x14ac:dyDescent="0.25">
      <c r="A2451" s="102">
        <v>2450</v>
      </c>
      <c r="B2451" s="117" t="s">
        <v>5176</v>
      </c>
      <c r="C2451" s="104" t="s">
        <v>4939</v>
      </c>
      <c r="D2451" s="104" t="s">
        <v>5182</v>
      </c>
      <c r="E2451" s="106" t="s">
        <v>2513</v>
      </c>
      <c r="F2451" s="107" t="s">
        <v>2514</v>
      </c>
      <c r="G2451" s="106"/>
      <c r="H2451" s="106"/>
      <c r="I2451" s="102">
        <v>1</v>
      </c>
      <c r="J2451" s="109">
        <v>6.8999999999999995</v>
      </c>
    </row>
    <row r="2452" spans="1:10" x14ac:dyDescent="0.25">
      <c r="A2452" s="102">
        <v>2451</v>
      </c>
      <c r="B2452" s="117" t="s">
        <v>5176</v>
      </c>
      <c r="C2452" s="104" t="s">
        <v>4939</v>
      </c>
      <c r="D2452" s="104" t="s">
        <v>5182</v>
      </c>
      <c r="E2452" s="106" t="s">
        <v>3681</v>
      </c>
      <c r="F2452" s="107" t="s">
        <v>3682</v>
      </c>
      <c r="G2452" s="106"/>
      <c r="H2452" s="106"/>
      <c r="I2452" s="102">
        <v>1</v>
      </c>
      <c r="J2452" s="109">
        <v>17.8</v>
      </c>
    </row>
    <row r="2453" spans="1:10" x14ac:dyDescent="0.25">
      <c r="A2453" s="102">
        <v>2452</v>
      </c>
      <c r="B2453" s="117" t="s">
        <v>5176</v>
      </c>
      <c r="C2453" s="104" t="s">
        <v>4939</v>
      </c>
      <c r="D2453" s="104" t="s">
        <v>5182</v>
      </c>
      <c r="E2453" s="106" t="s">
        <v>3703</v>
      </c>
      <c r="F2453" s="107" t="s">
        <v>3704</v>
      </c>
      <c r="G2453" s="106"/>
      <c r="H2453" s="106"/>
      <c r="I2453" s="102">
        <v>1</v>
      </c>
      <c r="J2453" s="109">
        <v>15</v>
      </c>
    </row>
    <row r="2454" spans="1:10" x14ac:dyDescent="0.25">
      <c r="A2454" s="102">
        <v>2453</v>
      </c>
      <c r="B2454" s="117" t="s">
        <v>5176</v>
      </c>
      <c r="C2454" s="104" t="s">
        <v>4939</v>
      </c>
      <c r="D2454" s="104" t="s">
        <v>5182</v>
      </c>
      <c r="E2454" s="106" t="s">
        <v>3747</v>
      </c>
      <c r="F2454" s="107" t="s">
        <v>3748</v>
      </c>
      <c r="G2454" s="106"/>
      <c r="H2454" s="106"/>
      <c r="I2454" s="102">
        <v>1</v>
      </c>
      <c r="J2454" s="109">
        <v>15</v>
      </c>
    </row>
    <row r="2455" spans="1:10" x14ac:dyDescent="0.25">
      <c r="A2455" s="102">
        <v>2454</v>
      </c>
      <c r="B2455" s="117" t="s">
        <v>5176</v>
      </c>
      <c r="C2455" s="104" t="s">
        <v>4939</v>
      </c>
      <c r="D2455" s="104" t="s">
        <v>5182</v>
      </c>
      <c r="E2455" s="106" t="s">
        <v>4225</v>
      </c>
      <c r="F2455" s="107" t="s">
        <v>4226</v>
      </c>
      <c r="G2455" s="106"/>
      <c r="H2455" s="106"/>
      <c r="I2455" s="102">
        <v>1</v>
      </c>
      <c r="J2455" s="109">
        <v>13.35</v>
      </c>
    </row>
    <row r="2456" spans="1:10" x14ac:dyDescent="0.25">
      <c r="A2456" s="102">
        <v>2455</v>
      </c>
      <c r="B2456" s="117" t="s">
        <v>5176</v>
      </c>
      <c r="C2456" s="104" t="s">
        <v>4939</v>
      </c>
      <c r="D2456" s="104" t="s">
        <v>5184</v>
      </c>
      <c r="E2456" s="106" t="s">
        <v>639</v>
      </c>
      <c r="F2456" s="107" t="s">
        <v>640</v>
      </c>
      <c r="G2456" s="106"/>
      <c r="H2456" s="106"/>
      <c r="I2456" s="102" t="s">
        <v>4972</v>
      </c>
      <c r="J2456" s="109">
        <v>7.9</v>
      </c>
    </row>
    <row r="2457" spans="1:10" x14ac:dyDescent="0.25">
      <c r="A2457" s="102">
        <v>2456</v>
      </c>
      <c r="B2457" s="117" t="s">
        <v>5176</v>
      </c>
      <c r="C2457" s="104" t="s">
        <v>4939</v>
      </c>
      <c r="D2457" s="104" t="s">
        <v>5184</v>
      </c>
      <c r="E2457" s="106" t="s">
        <v>1003</v>
      </c>
      <c r="F2457" s="107" t="s">
        <v>1004</v>
      </c>
      <c r="G2457" s="106"/>
      <c r="H2457" s="106"/>
      <c r="I2457" s="102">
        <v>10</v>
      </c>
      <c r="J2457" s="109">
        <v>112.89999999999999</v>
      </c>
    </row>
    <row r="2458" spans="1:10" x14ac:dyDescent="0.25">
      <c r="A2458" s="102">
        <v>2457</v>
      </c>
      <c r="B2458" s="117" t="s">
        <v>5176</v>
      </c>
      <c r="C2458" s="104" t="s">
        <v>4939</v>
      </c>
      <c r="D2458" s="104" t="s">
        <v>5184</v>
      </c>
      <c r="E2458" s="106" t="s">
        <v>1003</v>
      </c>
      <c r="F2458" s="107" t="s">
        <v>1004</v>
      </c>
      <c r="G2458" s="106"/>
      <c r="H2458" s="106"/>
      <c r="I2458" s="102">
        <v>1</v>
      </c>
      <c r="J2458" s="109">
        <v>0.01</v>
      </c>
    </row>
    <row r="2459" spans="1:10" x14ac:dyDescent="0.25">
      <c r="A2459" s="102">
        <v>2458</v>
      </c>
      <c r="B2459" s="117" t="s">
        <v>5176</v>
      </c>
      <c r="C2459" s="104" t="s">
        <v>4939</v>
      </c>
      <c r="D2459" s="104" t="s">
        <v>5184</v>
      </c>
      <c r="E2459" s="106" t="s">
        <v>3893</v>
      </c>
      <c r="F2459" s="107" t="s">
        <v>3894</v>
      </c>
      <c r="G2459" s="106"/>
      <c r="H2459" s="106"/>
      <c r="I2459" s="102">
        <v>1</v>
      </c>
      <c r="J2459" s="109">
        <v>14.9</v>
      </c>
    </row>
    <row r="2460" spans="1:10" x14ac:dyDescent="0.25">
      <c r="A2460" s="102">
        <v>2459</v>
      </c>
      <c r="B2460" s="117" t="s">
        <v>5176</v>
      </c>
      <c r="C2460" s="104" t="s">
        <v>4939</v>
      </c>
      <c r="D2460" s="104" t="s">
        <v>5184</v>
      </c>
      <c r="E2460" s="106" t="s">
        <v>4027</v>
      </c>
      <c r="F2460" s="107" t="s">
        <v>4028</v>
      </c>
      <c r="G2460" s="106"/>
      <c r="H2460" s="106"/>
      <c r="I2460" s="102">
        <v>1</v>
      </c>
      <c r="J2460" s="109">
        <v>17.88</v>
      </c>
    </row>
    <row r="2461" spans="1:10" x14ac:dyDescent="0.25">
      <c r="A2461" s="102">
        <v>2460</v>
      </c>
      <c r="B2461" s="117" t="s">
        <v>5176</v>
      </c>
      <c r="C2461" s="104" t="s">
        <v>4939</v>
      </c>
      <c r="D2461" s="104" t="s">
        <v>5184</v>
      </c>
      <c r="E2461" s="106" t="s">
        <v>3613</v>
      </c>
      <c r="F2461" s="107" t="s">
        <v>3614</v>
      </c>
      <c r="G2461" s="106"/>
      <c r="H2461" s="106"/>
      <c r="I2461" s="102">
        <v>1</v>
      </c>
      <c r="J2461" s="109">
        <v>12.5</v>
      </c>
    </row>
    <row r="2462" spans="1:10" x14ac:dyDescent="0.25">
      <c r="A2462" s="102">
        <v>2461</v>
      </c>
      <c r="B2462" s="117" t="s">
        <v>5176</v>
      </c>
      <c r="C2462" s="104" t="s">
        <v>4939</v>
      </c>
      <c r="D2462" s="104" t="s">
        <v>5184</v>
      </c>
      <c r="E2462" s="106" t="s">
        <v>3647</v>
      </c>
      <c r="F2462" s="107" t="s">
        <v>3648</v>
      </c>
      <c r="G2462" s="106"/>
      <c r="H2462" s="106"/>
      <c r="I2462" s="102">
        <v>1</v>
      </c>
      <c r="J2462" s="109">
        <v>18.899999999999999</v>
      </c>
    </row>
    <row r="2463" spans="1:10" x14ac:dyDescent="0.25">
      <c r="A2463" s="102">
        <v>2462</v>
      </c>
      <c r="B2463" s="117" t="s">
        <v>5176</v>
      </c>
      <c r="C2463" s="104" t="s">
        <v>4939</v>
      </c>
      <c r="D2463" s="104" t="s">
        <v>5184</v>
      </c>
      <c r="E2463" s="106" t="s">
        <v>3813</v>
      </c>
      <c r="F2463" s="107" t="s">
        <v>3814</v>
      </c>
      <c r="G2463" s="106"/>
      <c r="H2463" s="106"/>
      <c r="I2463" s="102">
        <v>1</v>
      </c>
      <c r="J2463" s="109">
        <v>15.9</v>
      </c>
    </row>
    <row r="2464" spans="1:10" x14ac:dyDescent="0.25">
      <c r="A2464" s="102">
        <v>2463</v>
      </c>
      <c r="B2464" s="117" t="s">
        <v>5176</v>
      </c>
      <c r="C2464" s="104" t="s">
        <v>4939</v>
      </c>
      <c r="D2464" s="104" t="s">
        <v>5184</v>
      </c>
      <c r="E2464" s="106" t="s">
        <v>4525</v>
      </c>
      <c r="F2464" s="107" t="s">
        <v>4526</v>
      </c>
      <c r="G2464" s="106"/>
      <c r="H2464" s="106"/>
      <c r="I2464" s="102">
        <v>1</v>
      </c>
      <c r="J2464" s="109">
        <v>78.899999999999991</v>
      </c>
    </row>
    <row r="2465" spans="1:10" x14ac:dyDescent="0.25">
      <c r="A2465" s="102">
        <v>2464</v>
      </c>
      <c r="B2465" s="117" t="s">
        <v>5176</v>
      </c>
      <c r="C2465" s="104" t="s">
        <v>4939</v>
      </c>
      <c r="D2465" s="104" t="s">
        <v>5184</v>
      </c>
      <c r="E2465" s="106" t="s">
        <v>4459</v>
      </c>
      <c r="F2465" s="107" t="s">
        <v>4460</v>
      </c>
      <c r="G2465" s="106"/>
      <c r="H2465" s="106"/>
      <c r="I2465" s="102">
        <v>1</v>
      </c>
      <c r="J2465" s="109">
        <v>64.900000000000006</v>
      </c>
    </row>
    <row r="2466" spans="1:10" x14ac:dyDescent="0.25">
      <c r="A2466" s="102">
        <v>2465</v>
      </c>
      <c r="B2466" s="117" t="s">
        <v>5176</v>
      </c>
      <c r="C2466" s="104" t="s">
        <v>4939</v>
      </c>
      <c r="D2466" s="104" t="s">
        <v>5184</v>
      </c>
      <c r="E2466" s="106" t="s">
        <v>4818</v>
      </c>
      <c r="F2466" s="107" t="s">
        <v>4819</v>
      </c>
      <c r="G2466" s="106"/>
      <c r="H2466" s="106"/>
      <c r="I2466" s="102">
        <v>1</v>
      </c>
      <c r="J2466" s="109">
        <v>49.800000000000004</v>
      </c>
    </row>
    <row r="2467" spans="1:10" x14ac:dyDescent="0.25">
      <c r="A2467" s="102">
        <v>2466</v>
      </c>
      <c r="B2467" s="117" t="s">
        <v>5176</v>
      </c>
      <c r="C2467" s="104" t="s">
        <v>4939</v>
      </c>
      <c r="D2467" s="104" t="s">
        <v>5184</v>
      </c>
      <c r="E2467" s="106" t="s">
        <v>4453</v>
      </c>
      <c r="F2467" s="107" t="s">
        <v>4950</v>
      </c>
      <c r="G2467" s="106"/>
      <c r="H2467" s="106"/>
      <c r="I2467" s="102">
        <v>1</v>
      </c>
      <c r="J2467" s="109">
        <v>17.849999999999998</v>
      </c>
    </row>
    <row r="2468" spans="1:10" x14ac:dyDescent="0.25">
      <c r="A2468" s="102">
        <v>2467</v>
      </c>
      <c r="B2468" s="117" t="s">
        <v>5176</v>
      </c>
      <c r="C2468" s="104" t="s">
        <v>4939</v>
      </c>
      <c r="D2468" s="104" t="s">
        <v>5184</v>
      </c>
      <c r="E2468" s="106" t="s">
        <v>4225</v>
      </c>
      <c r="F2468" s="107" t="s">
        <v>4226</v>
      </c>
      <c r="G2468" s="106"/>
      <c r="H2468" s="106"/>
      <c r="I2468" s="102">
        <v>1</v>
      </c>
      <c r="J2468" s="109">
        <v>13.35</v>
      </c>
    </row>
    <row r="2469" spans="1:10" x14ac:dyDescent="0.25">
      <c r="A2469" s="102">
        <v>2468</v>
      </c>
      <c r="B2469" s="117" t="s">
        <v>5176</v>
      </c>
      <c r="C2469" s="104" t="s">
        <v>4939</v>
      </c>
      <c r="D2469" s="104" t="s">
        <v>5184</v>
      </c>
      <c r="E2469" s="106" t="s">
        <v>4259</v>
      </c>
      <c r="F2469" s="107" t="s">
        <v>4820</v>
      </c>
      <c r="G2469" s="106"/>
      <c r="H2469" s="106"/>
      <c r="I2469" s="102">
        <v>1</v>
      </c>
      <c r="J2469" s="109">
        <v>20.849999999999998</v>
      </c>
    </row>
    <row r="2470" spans="1:10" x14ac:dyDescent="0.25">
      <c r="A2470" s="102">
        <v>2469</v>
      </c>
      <c r="B2470" s="117" t="s">
        <v>5176</v>
      </c>
      <c r="C2470" s="104" t="s">
        <v>4939</v>
      </c>
      <c r="D2470" s="104" t="s">
        <v>5186</v>
      </c>
      <c r="E2470" s="106" t="s">
        <v>5187</v>
      </c>
      <c r="F2470" s="107" t="s">
        <v>5188</v>
      </c>
      <c r="G2470" s="106"/>
      <c r="H2470" s="106"/>
      <c r="I2470" s="102" t="s">
        <v>4993</v>
      </c>
      <c r="J2470" s="109">
        <v>7.96</v>
      </c>
    </row>
    <row r="2471" spans="1:10" x14ac:dyDescent="0.25">
      <c r="A2471" s="102">
        <v>2470</v>
      </c>
      <c r="B2471" s="117" t="s">
        <v>5176</v>
      </c>
      <c r="C2471" s="104" t="s">
        <v>4939</v>
      </c>
      <c r="D2471" s="104" t="s">
        <v>5186</v>
      </c>
      <c r="E2471" s="106" t="s">
        <v>79</v>
      </c>
      <c r="F2471" s="107" t="s">
        <v>80</v>
      </c>
      <c r="G2471" s="106"/>
      <c r="H2471" s="106"/>
      <c r="I2471" s="102">
        <v>1</v>
      </c>
      <c r="J2471" s="109">
        <v>17.989999999999998</v>
      </c>
    </row>
    <row r="2472" spans="1:10" x14ac:dyDescent="0.25">
      <c r="A2472" s="102">
        <v>2471</v>
      </c>
      <c r="B2472" s="117" t="s">
        <v>5176</v>
      </c>
      <c r="C2472" s="104" t="s">
        <v>4939</v>
      </c>
      <c r="D2472" s="104" t="s">
        <v>5190</v>
      </c>
      <c r="E2472" s="106" t="s">
        <v>285</v>
      </c>
      <c r="F2472" s="107" t="s">
        <v>286</v>
      </c>
      <c r="G2472" s="106"/>
      <c r="H2472" s="106"/>
      <c r="I2472" s="102">
        <v>1</v>
      </c>
      <c r="J2472" s="109">
        <v>23.759999999999998</v>
      </c>
    </row>
    <row r="2473" spans="1:10" x14ac:dyDescent="0.25">
      <c r="A2473" s="102">
        <v>2472</v>
      </c>
      <c r="B2473" s="117" t="s">
        <v>5176</v>
      </c>
      <c r="C2473" s="104" t="s">
        <v>4939</v>
      </c>
      <c r="D2473" s="104" t="s">
        <v>5190</v>
      </c>
      <c r="E2473" s="106" t="s">
        <v>599</v>
      </c>
      <c r="F2473" s="107" t="s">
        <v>600</v>
      </c>
      <c r="G2473" s="106"/>
      <c r="H2473" s="106"/>
      <c r="I2473" s="102">
        <v>1</v>
      </c>
      <c r="J2473" s="109">
        <v>35.880000000000003</v>
      </c>
    </row>
    <row r="2474" spans="1:10" x14ac:dyDescent="0.25">
      <c r="A2474" s="102">
        <v>2473</v>
      </c>
      <c r="B2474" s="117" t="s">
        <v>5176</v>
      </c>
      <c r="C2474" s="104" t="s">
        <v>4939</v>
      </c>
      <c r="D2474" s="104" t="s">
        <v>5190</v>
      </c>
      <c r="E2474" s="106" t="s">
        <v>603</v>
      </c>
      <c r="F2474" s="107" t="s">
        <v>604</v>
      </c>
      <c r="G2474" s="106"/>
      <c r="H2474" s="106"/>
      <c r="I2474" s="102">
        <v>1</v>
      </c>
      <c r="J2474" s="109">
        <v>31.08</v>
      </c>
    </row>
    <row r="2475" spans="1:10" x14ac:dyDescent="0.25">
      <c r="A2475" s="102">
        <v>2474</v>
      </c>
      <c r="B2475" s="117" t="s">
        <v>5176</v>
      </c>
      <c r="C2475" s="104" t="s">
        <v>4939</v>
      </c>
      <c r="D2475" s="104" t="s">
        <v>5190</v>
      </c>
      <c r="E2475" s="106" t="s">
        <v>609</v>
      </c>
      <c r="F2475" s="107" t="s">
        <v>610</v>
      </c>
      <c r="G2475" s="106"/>
      <c r="H2475" s="106"/>
      <c r="I2475" s="102">
        <v>8</v>
      </c>
      <c r="J2475" s="109">
        <v>47.519999999999996</v>
      </c>
    </row>
    <row r="2476" spans="1:10" x14ac:dyDescent="0.25">
      <c r="A2476" s="102">
        <v>2475</v>
      </c>
      <c r="B2476" s="117" t="s">
        <v>5176</v>
      </c>
      <c r="C2476" s="104" t="s">
        <v>4939</v>
      </c>
      <c r="D2476" s="104" t="s">
        <v>5190</v>
      </c>
      <c r="E2476" s="106" t="s">
        <v>625</v>
      </c>
      <c r="F2476" s="107" t="s">
        <v>626</v>
      </c>
      <c r="G2476" s="106"/>
      <c r="H2476" s="106"/>
      <c r="I2476" s="102">
        <v>1</v>
      </c>
      <c r="J2476" s="109">
        <v>52.679999999999993</v>
      </c>
    </row>
    <row r="2477" spans="1:10" x14ac:dyDescent="0.25">
      <c r="A2477" s="102">
        <v>2476</v>
      </c>
      <c r="B2477" s="117" t="s">
        <v>5176</v>
      </c>
      <c r="C2477" s="104" t="s">
        <v>4939</v>
      </c>
      <c r="D2477" s="104" t="s">
        <v>5190</v>
      </c>
      <c r="E2477" s="106" t="s">
        <v>775</v>
      </c>
      <c r="F2477" s="107" t="s">
        <v>776</v>
      </c>
      <c r="G2477" s="106"/>
      <c r="H2477" s="106"/>
      <c r="I2477" s="102">
        <v>1</v>
      </c>
      <c r="J2477" s="109">
        <v>16</v>
      </c>
    </row>
    <row r="2478" spans="1:10" x14ac:dyDescent="0.25">
      <c r="A2478" s="102">
        <v>2477</v>
      </c>
      <c r="B2478" s="117" t="s">
        <v>5176</v>
      </c>
      <c r="C2478" s="104" t="s">
        <v>4939</v>
      </c>
      <c r="D2478" s="104" t="s">
        <v>5190</v>
      </c>
      <c r="E2478" s="106" t="s">
        <v>991</v>
      </c>
      <c r="F2478" s="107" t="s">
        <v>992</v>
      </c>
      <c r="G2478" s="106"/>
      <c r="H2478" s="106"/>
      <c r="I2478" s="102">
        <v>1</v>
      </c>
      <c r="J2478" s="109">
        <v>23.96</v>
      </c>
    </row>
    <row r="2479" spans="1:10" x14ac:dyDescent="0.25">
      <c r="A2479" s="102">
        <v>2478</v>
      </c>
      <c r="B2479" s="117" t="s">
        <v>5176</v>
      </c>
      <c r="C2479" s="104" t="s">
        <v>4939</v>
      </c>
      <c r="D2479" s="104" t="s">
        <v>5190</v>
      </c>
      <c r="E2479" s="106" t="s">
        <v>999</v>
      </c>
      <c r="F2479" s="107" t="s">
        <v>1000</v>
      </c>
      <c r="G2479" s="106"/>
      <c r="H2479" s="106"/>
      <c r="I2479" s="102">
        <v>40</v>
      </c>
      <c r="J2479" s="109">
        <v>451.59999999999997</v>
      </c>
    </row>
    <row r="2480" spans="1:10" x14ac:dyDescent="0.25">
      <c r="A2480" s="102">
        <v>2479</v>
      </c>
      <c r="B2480" s="117" t="s">
        <v>5176</v>
      </c>
      <c r="C2480" s="104" t="s">
        <v>4939</v>
      </c>
      <c r="D2480" s="104" t="s">
        <v>5190</v>
      </c>
      <c r="E2480" s="106" t="s">
        <v>1001</v>
      </c>
      <c r="F2480" s="107" t="s">
        <v>1002</v>
      </c>
      <c r="G2480" s="106"/>
      <c r="H2480" s="106"/>
      <c r="I2480" s="102">
        <v>5</v>
      </c>
      <c r="J2480" s="109">
        <v>29.950000000000003</v>
      </c>
    </row>
    <row r="2481" spans="1:10" x14ac:dyDescent="0.25">
      <c r="A2481" s="102">
        <v>2480</v>
      </c>
      <c r="B2481" s="117" t="s">
        <v>5176</v>
      </c>
      <c r="C2481" s="104" t="s">
        <v>4939</v>
      </c>
      <c r="D2481" s="104" t="s">
        <v>5190</v>
      </c>
      <c r="E2481" s="106" t="s">
        <v>1003</v>
      </c>
      <c r="F2481" s="107" t="s">
        <v>1004</v>
      </c>
      <c r="G2481" s="106"/>
      <c r="H2481" s="106"/>
      <c r="I2481" s="102">
        <v>40</v>
      </c>
      <c r="J2481" s="109">
        <v>451.59999999999997</v>
      </c>
    </row>
    <row r="2482" spans="1:10" x14ac:dyDescent="0.25">
      <c r="A2482" s="102">
        <v>2481</v>
      </c>
      <c r="B2482" s="117" t="s">
        <v>5176</v>
      </c>
      <c r="C2482" s="104" t="s">
        <v>4939</v>
      </c>
      <c r="D2482" s="104" t="s">
        <v>5190</v>
      </c>
      <c r="E2482" s="106" t="s">
        <v>1003</v>
      </c>
      <c r="F2482" s="107" t="s">
        <v>1004</v>
      </c>
      <c r="G2482" s="106"/>
      <c r="H2482" s="106"/>
      <c r="I2482" s="102">
        <v>8</v>
      </c>
      <c r="J2482" s="109">
        <v>0.08</v>
      </c>
    </row>
    <row r="2483" spans="1:10" x14ac:dyDescent="0.25">
      <c r="A2483" s="102">
        <v>2482</v>
      </c>
      <c r="B2483" s="117" t="s">
        <v>5176</v>
      </c>
      <c r="C2483" s="104" t="s">
        <v>4939</v>
      </c>
      <c r="D2483" s="104" t="s">
        <v>5190</v>
      </c>
      <c r="E2483" s="106" t="s">
        <v>1007</v>
      </c>
      <c r="F2483" s="107" t="s">
        <v>1008</v>
      </c>
      <c r="G2483" s="106"/>
      <c r="H2483" s="106"/>
      <c r="I2483" s="102">
        <v>5</v>
      </c>
      <c r="J2483" s="109">
        <v>29.950000000000003</v>
      </c>
    </row>
    <row r="2484" spans="1:10" x14ac:dyDescent="0.25">
      <c r="A2484" s="102">
        <v>2483</v>
      </c>
      <c r="B2484" s="117" t="s">
        <v>5176</v>
      </c>
      <c r="C2484" s="104" t="s">
        <v>4939</v>
      </c>
      <c r="D2484" s="104" t="s">
        <v>5190</v>
      </c>
      <c r="E2484" s="106" t="s">
        <v>1194</v>
      </c>
      <c r="F2484" s="107" t="s">
        <v>1195</v>
      </c>
      <c r="G2484" s="106"/>
      <c r="H2484" s="106"/>
      <c r="I2484" s="102">
        <v>4</v>
      </c>
      <c r="J2484" s="109">
        <v>27.799999999999997</v>
      </c>
    </row>
    <row r="2485" spans="1:10" x14ac:dyDescent="0.25">
      <c r="A2485" s="102">
        <v>2484</v>
      </c>
      <c r="B2485" s="117" t="s">
        <v>5176</v>
      </c>
      <c r="C2485" s="104" t="s">
        <v>4939</v>
      </c>
      <c r="D2485" s="104" t="s">
        <v>5190</v>
      </c>
      <c r="E2485" s="106" t="s">
        <v>1288</v>
      </c>
      <c r="F2485" s="107" t="s">
        <v>1289</v>
      </c>
      <c r="G2485" s="106"/>
      <c r="H2485" s="106"/>
      <c r="I2485" s="102">
        <v>1</v>
      </c>
      <c r="J2485" s="109">
        <v>7.9</v>
      </c>
    </row>
    <row r="2486" spans="1:10" x14ac:dyDescent="0.25">
      <c r="A2486" s="102">
        <v>2485</v>
      </c>
      <c r="B2486" s="117" t="s">
        <v>5176</v>
      </c>
      <c r="C2486" s="104" t="s">
        <v>4939</v>
      </c>
      <c r="D2486" s="104" t="s">
        <v>5190</v>
      </c>
      <c r="E2486" s="106" t="s">
        <v>1292</v>
      </c>
      <c r="F2486" s="107" t="s">
        <v>1293</v>
      </c>
      <c r="G2486" s="106"/>
      <c r="H2486" s="106"/>
      <c r="I2486" s="102" t="s">
        <v>4957</v>
      </c>
      <c r="J2486" s="109">
        <v>15.9</v>
      </c>
    </row>
    <row r="2487" spans="1:10" x14ac:dyDescent="0.25">
      <c r="A2487" s="102">
        <v>2486</v>
      </c>
      <c r="B2487" s="117" t="s">
        <v>5176</v>
      </c>
      <c r="C2487" s="104" t="s">
        <v>4939</v>
      </c>
      <c r="D2487" s="104" t="s">
        <v>5190</v>
      </c>
      <c r="E2487" s="106" t="s">
        <v>1294</v>
      </c>
      <c r="F2487" s="107" t="s">
        <v>1295</v>
      </c>
      <c r="G2487" s="106"/>
      <c r="H2487" s="106"/>
      <c r="I2487" s="102">
        <v>1</v>
      </c>
      <c r="J2487" s="109">
        <v>45</v>
      </c>
    </row>
    <row r="2488" spans="1:10" x14ac:dyDescent="0.25">
      <c r="A2488" s="102">
        <v>2487</v>
      </c>
      <c r="B2488" s="117" t="s">
        <v>5176</v>
      </c>
      <c r="C2488" s="104" t="s">
        <v>4939</v>
      </c>
      <c r="D2488" s="104" t="s">
        <v>5190</v>
      </c>
      <c r="E2488" s="106" t="s">
        <v>2391</v>
      </c>
      <c r="F2488" s="107" t="s">
        <v>2392</v>
      </c>
      <c r="G2488" s="106"/>
      <c r="H2488" s="106"/>
      <c r="I2488" s="102">
        <v>1</v>
      </c>
      <c r="J2488" s="109">
        <v>10.199999999999999</v>
      </c>
    </row>
    <row r="2489" spans="1:10" x14ac:dyDescent="0.25">
      <c r="A2489" s="102">
        <v>2488</v>
      </c>
      <c r="B2489" s="117" t="s">
        <v>5176</v>
      </c>
      <c r="C2489" s="104" t="s">
        <v>4939</v>
      </c>
      <c r="D2489" s="104" t="s">
        <v>5190</v>
      </c>
      <c r="E2489" s="106" t="s">
        <v>2395</v>
      </c>
      <c r="F2489" s="107" t="s">
        <v>2396</v>
      </c>
      <c r="G2489" s="106"/>
      <c r="H2489" s="106"/>
      <c r="I2489" s="102">
        <v>1</v>
      </c>
      <c r="J2489" s="109">
        <v>16.68</v>
      </c>
    </row>
    <row r="2490" spans="1:10" x14ac:dyDescent="0.25">
      <c r="A2490" s="102">
        <v>2489</v>
      </c>
      <c r="B2490" s="117" t="s">
        <v>5176</v>
      </c>
      <c r="C2490" s="104" t="s">
        <v>4939</v>
      </c>
      <c r="D2490" s="104" t="s">
        <v>5190</v>
      </c>
      <c r="E2490" s="106" t="s">
        <v>2397</v>
      </c>
      <c r="F2490" s="107" t="s">
        <v>2398</v>
      </c>
      <c r="G2490" s="106"/>
      <c r="H2490" s="106"/>
      <c r="I2490" s="102">
        <v>2</v>
      </c>
      <c r="J2490" s="109">
        <v>42.96</v>
      </c>
    </row>
    <row r="2491" spans="1:10" x14ac:dyDescent="0.25">
      <c r="A2491" s="102">
        <v>2490</v>
      </c>
      <c r="B2491" s="117" t="s">
        <v>5176</v>
      </c>
      <c r="C2491" s="104" t="s">
        <v>4939</v>
      </c>
      <c r="D2491" s="104" t="s">
        <v>5190</v>
      </c>
      <c r="E2491" s="106" t="s">
        <v>2503</v>
      </c>
      <c r="F2491" s="107" t="s">
        <v>2504</v>
      </c>
      <c r="G2491" s="106"/>
      <c r="H2491" s="106"/>
      <c r="I2491" s="102">
        <v>4</v>
      </c>
      <c r="J2491" s="109">
        <v>23.759999999999998</v>
      </c>
    </row>
    <row r="2492" spans="1:10" x14ac:dyDescent="0.25">
      <c r="A2492" s="102">
        <v>2491</v>
      </c>
      <c r="B2492" s="117" t="s">
        <v>5176</v>
      </c>
      <c r="C2492" s="104" t="s">
        <v>4939</v>
      </c>
      <c r="D2492" s="104" t="s">
        <v>5190</v>
      </c>
      <c r="E2492" s="106" t="s">
        <v>2569</v>
      </c>
      <c r="F2492" s="107" t="s">
        <v>2570</v>
      </c>
      <c r="G2492" s="106"/>
      <c r="H2492" s="106"/>
      <c r="I2492" s="102">
        <v>4</v>
      </c>
      <c r="J2492" s="109">
        <v>23.759999999999998</v>
      </c>
    </row>
    <row r="2493" spans="1:10" x14ac:dyDescent="0.25">
      <c r="A2493" s="102">
        <v>2492</v>
      </c>
      <c r="B2493" s="117" t="s">
        <v>5176</v>
      </c>
      <c r="C2493" s="104" t="s">
        <v>4939</v>
      </c>
      <c r="D2493" s="104" t="s">
        <v>5190</v>
      </c>
      <c r="E2493" s="106" t="s">
        <v>2465</v>
      </c>
      <c r="F2493" s="107" t="s">
        <v>2466</v>
      </c>
      <c r="G2493" s="106"/>
      <c r="H2493" s="106"/>
      <c r="I2493" s="102">
        <v>2</v>
      </c>
      <c r="J2493" s="109">
        <v>11.879999999999999</v>
      </c>
    </row>
    <row r="2494" spans="1:10" x14ac:dyDescent="0.25">
      <c r="A2494" s="102">
        <v>2493</v>
      </c>
      <c r="B2494" s="117" t="s">
        <v>5176</v>
      </c>
      <c r="C2494" s="104" t="s">
        <v>4939</v>
      </c>
      <c r="D2494" s="104" t="s">
        <v>5190</v>
      </c>
      <c r="E2494" s="106" t="s">
        <v>2513</v>
      </c>
      <c r="F2494" s="107" t="s">
        <v>2514</v>
      </c>
      <c r="G2494" s="106"/>
      <c r="H2494" s="106"/>
      <c r="I2494" s="102">
        <v>3</v>
      </c>
      <c r="J2494" s="109">
        <v>20.7</v>
      </c>
    </row>
    <row r="2495" spans="1:10" x14ac:dyDescent="0.25">
      <c r="A2495" s="102">
        <v>2494</v>
      </c>
      <c r="B2495" s="117" t="s">
        <v>5176</v>
      </c>
      <c r="C2495" s="104" t="s">
        <v>4939</v>
      </c>
      <c r="D2495" s="104" t="s">
        <v>5190</v>
      </c>
      <c r="E2495" s="106" t="s">
        <v>2521</v>
      </c>
      <c r="F2495" s="107" t="s">
        <v>2522</v>
      </c>
      <c r="G2495" s="106"/>
      <c r="H2495" s="106"/>
      <c r="I2495" s="102">
        <v>4</v>
      </c>
      <c r="J2495" s="109">
        <v>27.599999999999998</v>
      </c>
    </row>
    <row r="2496" spans="1:10" x14ac:dyDescent="0.25">
      <c r="A2496" s="102">
        <v>2495</v>
      </c>
      <c r="B2496" s="117" t="s">
        <v>5176</v>
      </c>
      <c r="C2496" s="104" t="s">
        <v>4939</v>
      </c>
      <c r="D2496" s="104" t="s">
        <v>5190</v>
      </c>
      <c r="E2496" s="106" t="s">
        <v>2487</v>
      </c>
      <c r="F2496" s="107" t="s">
        <v>2488</v>
      </c>
      <c r="G2496" s="106"/>
      <c r="H2496" s="106"/>
      <c r="I2496" s="102">
        <v>2</v>
      </c>
      <c r="J2496" s="109">
        <v>11.879999999999999</v>
      </c>
    </row>
    <row r="2497" spans="1:10" x14ac:dyDescent="0.25">
      <c r="A2497" s="102">
        <v>2496</v>
      </c>
      <c r="B2497" s="117" t="s">
        <v>5176</v>
      </c>
      <c r="C2497" s="104" t="s">
        <v>4939</v>
      </c>
      <c r="D2497" s="104" t="s">
        <v>5190</v>
      </c>
      <c r="E2497" s="106" t="s">
        <v>2489</v>
      </c>
      <c r="F2497" s="107" t="s">
        <v>2490</v>
      </c>
      <c r="G2497" s="106"/>
      <c r="H2497" s="106"/>
      <c r="I2497" s="102">
        <v>2</v>
      </c>
      <c r="J2497" s="109">
        <v>11.879999999999999</v>
      </c>
    </row>
    <row r="2498" spans="1:10" x14ac:dyDescent="0.25">
      <c r="A2498" s="102">
        <v>2497</v>
      </c>
      <c r="B2498" s="117" t="s">
        <v>5176</v>
      </c>
      <c r="C2498" s="104" t="s">
        <v>4939</v>
      </c>
      <c r="D2498" s="104" t="s">
        <v>5190</v>
      </c>
      <c r="E2498" s="106" t="s">
        <v>2555</v>
      </c>
      <c r="F2498" s="107" t="s">
        <v>2556</v>
      </c>
      <c r="G2498" s="106"/>
      <c r="H2498" s="106"/>
      <c r="I2498" s="102">
        <v>4</v>
      </c>
      <c r="J2498" s="109">
        <v>23.759999999999998</v>
      </c>
    </row>
    <row r="2499" spans="1:10" x14ac:dyDescent="0.25">
      <c r="A2499" s="102">
        <v>2498</v>
      </c>
      <c r="B2499" s="117" t="s">
        <v>5176</v>
      </c>
      <c r="C2499" s="104" t="s">
        <v>4939</v>
      </c>
      <c r="D2499" s="104" t="s">
        <v>5190</v>
      </c>
      <c r="E2499" s="106" t="s">
        <v>2631</v>
      </c>
      <c r="F2499" s="107" t="s">
        <v>2632</v>
      </c>
      <c r="G2499" s="106"/>
      <c r="H2499" s="106"/>
      <c r="I2499" s="102">
        <v>8</v>
      </c>
      <c r="J2499" s="109">
        <v>81.12</v>
      </c>
    </row>
    <row r="2500" spans="1:10" x14ac:dyDescent="0.25">
      <c r="A2500" s="102">
        <v>2499</v>
      </c>
      <c r="B2500" s="117" t="s">
        <v>5176</v>
      </c>
      <c r="C2500" s="104" t="s">
        <v>4939</v>
      </c>
      <c r="D2500" s="104" t="s">
        <v>5190</v>
      </c>
      <c r="E2500" s="106" t="s">
        <v>481</v>
      </c>
      <c r="F2500" s="107" t="s">
        <v>5088</v>
      </c>
      <c r="G2500" s="106"/>
      <c r="H2500" s="106"/>
      <c r="I2500" s="102">
        <v>3</v>
      </c>
      <c r="J2500" s="109">
        <v>35.64</v>
      </c>
    </row>
    <row r="2501" spans="1:10" x14ac:dyDescent="0.25">
      <c r="A2501" s="102">
        <v>2500</v>
      </c>
      <c r="B2501" s="117" t="s">
        <v>5176</v>
      </c>
      <c r="C2501" s="104" t="s">
        <v>4939</v>
      </c>
      <c r="D2501" s="104" t="s">
        <v>5190</v>
      </c>
      <c r="E2501" s="106" t="s">
        <v>2729</v>
      </c>
      <c r="F2501" s="107" t="s">
        <v>2730</v>
      </c>
      <c r="G2501" s="106"/>
      <c r="H2501" s="106"/>
      <c r="I2501" s="102">
        <v>1</v>
      </c>
      <c r="J2501" s="109">
        <v>9.48</v>
      </c>
    </row>
    <row r="2502" spans="1:10" x14ac:dyDescent="0.25">
      <c r="A2502" s="102">
        <v>2501</v>
      </c>
      <c r="B2502" s="117" t="s">
        <v>5176</v>
      </c>
      <c r="C2502" s="104" t="s">
        <v>4939</v>
      </c>
      <c r="D2502" s="104" t="s">
        <v>5190</v>
      </c>
      <c r="E2502" s="106" t="s">
        <v>4715</v>
      </c>
      <c r="F2502" s="107" t="s">
        <v>4716</v>
      </c>
      <c r="G2502" s="106"/>
      <c r="H2502" s="106"/>
      <c r="I2502" s="102">
        <v>1</v>
      </c>
      <c r="J2502" s="109">
        <v>9.48</v>
      </c>
    </row>
    <row r="2503" spans="1:10" x14ac:dyDescent="0.25">
      <c r="A2503" s="102">
        <v>2502</v>
      </c>
      <c r="B2503" s="117" t="s">
        <v>5176</v>
      </c>
      <c r="C2503" s="104" t="s">
        <v>4939</v>
      </c>
      <c r="D2503" s="104" t="s">
        <v>5190</v>
      </c>
      <c r="E2503" s="106" t="s">
        <v>2697</v>
      </c>
      <c r="F2503" s="107" t="s">
        <v>2698</v>
      </c>
      <c r="G2503" s="106"/>
      <c r="H2503" s="106"/>
      <c r="I2503" s="102">
        <v>1</v>
      </c>
      <c r="J2503" s="109">
        <v>17.88</v>
      </c>
    </row>
    <row r="2504" spans="1:10" x14ac:dyDescent="0.25">
      <c r="A2504" s="102">
        <v>2503</v>
      </c>
      <c r="B2504" s="117" t="s">
        <v>5176</v>
      </c>
      <c r="C2504" s="104" t="s">
        <v>4939</v>
      </c>
      <c r="D2504" s="104" t="s">
        <v>5190</v>
      </c>
      <c r="E2504" s="106" t="s">
        <v>2701</v>
      </c>
      <c r="F2504" s="107" t="s">
        <v>2702</v>
      </c>
      <c r="G2504" s="106"/>
      <c r="H2504" s="106"/>
      <c r="I2504" s="102">
        <v>1</v>
      </c>
      <c r="J2504" s="109">
        <v>11.879999999999999</v>
      </c>
    </row>
    <row r="2505" spans="1:10" x14ac:dyDescent="0.25">
      <c r="A2505" s="102">
        <v>2504</v>
      </c>
      <c r="B2505" s="117" t="s">
        <v>5176</v>
      </c>
      <c r="C2505" s="104" t="s">
        <v>4939</v>
      </c>
      <c r="D2505" s="104" t="s">
        <v>5190</v>
      </c>
      <c r="E2505" s="106" t="s">
        <v>2705</v>
      </c>
      <c r="F2505" s="107" t="s">
        <v>2706</v>
      </c>
      <c r="G2505" s="106"/>
      <c r="H2505" s="106"/>
      <c r="I2505" s="102">
        <v>1</v>
      </c>
      <c r="J2505" s="109">
        <v>11.879999999999999</v>
      </c>
    </row>
    <row r="2506" spans="1:10" x14ac:dyDescent="0.25">
      <c r="A2506" s="102">
        <v>2505</v>
      </c>
      <c r="B2506" s="117" t="s">
        <v>5176</v>
      </c>
      <c r="C2506" s="104" t="s">
        <v>4939</v>
      </c>
      <c r="D2506" s="104" t="s">
        <v>5190</v>
      </c>
      <c r="E2506" s="106" t="s">
        <v>2713</v>
      </c>
      <c r="F2506" s="107" t="s">
        <v>2714</v>
      </c>
      <c r="G2506" s="106"/>
      <c r="H2506" s="106"/>
      <c r="I2506" s="102">
        <v>1</v>
      </c>
      <c r="J2506" s="109">
        <v>16.68</v>
      </c>
    </row>
    <row r="2507" spans="1:10" x14ac:dyDescent="0.25">
      <c r="A2507" s="102">
        <v>2506</v>
      </c>
      <c r="B2507" s="117" t="s">
        <v>5176</v>
      </c>
      <c r="C2507" s="104" t="s">
        <v>4939</v>
      </c>
      <c r="D2507" s="104" t="s">
        <v>5190</v>
      </c>
      <c r="E2507" s="106" t="s">
        <v>2745</v>
      </c>
      <c r="F2507" s="107" t="s">
        <v>5165</v>
      </c>
      <c r="G2507" s="106"/>
      <c r="H2507" s="106"/>
      <c r="I2507" s="102">
        <v>1</v>
      </c>
      <c r="J2507" s="109">
        <v>7.08</v>
      </c>
    </row>
    <row r="2508" spans="1:10" x14ac:dyDescent="0.25">
      <c r="A2508" s="102">
        <v>2507</v>
      </c>
      <c r="B2508" s="117" t="s">
        <v>5176</v>
      </c>
      <c r="C2508" s="104" t="s">
        <v>4939</v>
      </c>
      <c r="D2508" s="104" t="s">
        <v>5190</v>
      </c>
      <c r="E2508" s="106" t="s">
        <v>4728</v>
      </c>
      <c r="F2508" s="107" t="s">
        <v>5167</v>
      </c>
      <c r="G2508" s="106"/>
      <c r="H2508" s="106"/>
      <c r="I2508" s="102">
        <v>1</v>
      </c>
      <c r="J2508" s="109">
        <v>7.08</v>
      </c>
    </row>
    <row r="2509" spans="1:10" x14ac:dyDescent="0.25">
      <c r="A2509" s="102">
        <v>2508</v>
      </c>
      <c r="B2509" s="117" t="s">
        <v>5176</v>
      </c>
      <c r="C2509" s="104" t="s">
        <v>4939</v>
      </c>
      <c r="D2509" s="104" t="s">
        <v>5190</v>
      </c>
      <c r="E2509" s="106" t="s">
        <v>2749</v>
      </c>
      <c r="F2509" s="107" t="s">
        <v>5168</v>
      </c>
      <c r="G2509" s="106"/>
      <c r="H2509" s="106"/>
      <c r="I2509" s="102">
        <v>1</v>
      </c>
      <c r="J2509" s="109">
        <v>7.08</v>
      </c>
    </row>
    <row r="2510" spans="1:10" x14ac:dyDescent="0.25">
      <c r="A2510" s="102">
        <v>2509</v>
      </c>
      <c r="B2510" s="117" t="s">
        <v>5176</v>
      </c>
      <c r="C2510" s="104" t="s">
        <v>4939</v>
      </c>
      <c r="D2510" s="104" t="s">
        <v>5190</v>
      </c>
      <c r="E2510" s="106" t="s">
        <v>2759</v>
      </c>
      <c r="F2510" s="107" t="s">
        <v>5191</v>
      </c>
      <c r="G2510" s="106"/>
      <c r="H2510" s="106"/>
      <c r="I2510" s="102">
        <v>1</v>
      </c>
      <c r="J2510" s="109">
        <v>0.12</v>
      </c>
    </row>
    <row r="2511" spans="1:10" x14ac:dyDescent="0.25">
      <c r="A2511" s="102">
        <v>2510</v>
      </c>
      <c r="B2511" s="117" t="s">
        <v>5176</v>
      </c>
      <c r="C2511" s="104" t="s">
        <v>4939</v>
      </c>
      <c r="D2511" s="104" t="s">
        <v>5190</v>
      </c>
      <c r="E2511" s="106" t="s">
        <v>4717</v>
      </c>
      <c r="F2511" s="107" t="s">
        <v>4718</v>
      </c>
      <c r="G2511" s="106"/>
      <c r="H2511" s="106"/>
      <c r="I2511" s="102">
        <v>1</v>
      </c>
      <c r="J2511" s="109">
        <v>9.48</v>
      </c>
    </row>
    <row r="2512" spans="1:10" x14ac:dyDescent="0.25">
      <c r="A2512" s="102">
        <v>2511</v>
      </c>
      <c r="B2512" s="117" t="s">
        <v>5176</v>
      </c>
      <c r="C2512" s="104" t="s">
        <v>4939</v>
      </c>
      <c r="D2512" s="104" t="s">
        <v>5190</v>
      </c>
      <c r="E2512" s="106" t="s">
        <v>2787</v>
      </c>
      <c r="F2512" s="107" t="s">
        <v>2788</v>
      </c>
      <c r="G2512" s="106"/>
      <c r="H2512" s="106"/>
      <c r="I2512" s="102">
        <v>1</v>
      </c>
      <c r="J2512" s="109">
        <v>9.48</v>
      </c>
    </row>
    <row r="2513" spans="1:10" x14ac:dyDescent="0.25">
      <c r="A2513" s="102">
        <v>2512</v>
      </c>
      <c r="B2513" s="117" t="s">
        <v>5176</v>
      </c>
      <c r="C2513" s="104" t="s">
        <v>4939</v>
      </c>
      <c r="D2513" s="104" t="s">
        <v>5190</v>
      </c>
      <c r="E2513" s="106" t="s">
        <v>2773</v>
      </c>
      <c r="F2513" s="107" t="s">
        <v>4735</v>
      </c>
      <c r="G2513" s="106"/>
      <c r="H2513" s="106"/>
      <c r="I2513" s="102">
        <v>1</v>
      </c>
      <c r="J2513" s="109">
        <v>13.74</v>
      </c>
    </row>
    <row r="2514" spans="1:10" x14ac:dyDescent="0.25">
      <c r="A2514" s="102">
        <v>2513</v>
      </c>
      <c r="B2514" s="117" t="s">
        <v>5176</v>
      </c>
      <c r="C2514" s="104" t="s">
        <v>4939</v>
      </c>
      <c r="D2514" s="104" t="s">
        <v>5190</v>
      </c>
      <c r="E2514" s="106" t="s">
        <v>2735</v>
      </c>
      <c r="F2514" s="107" t="s">
        <v>4738</v>
      </c>
      <c r="G2514" s="106"/>
      <c r="H2514" s="106"/>
      <c r="I2514" s="102">
        <v>1</v>
      </c>
      <c r="J2514" s="109">
        <v>13.74</v>
      </c>
    </row>
    <row r="2515" spans="1:10" x14ac:dyDescent="0.25">
      <c r="A2515" s="102">
        <v>2514</v>
      </c>
      <c r="B2515" s="117" t="s">
        <v>5176</v>
      </c>
      <c r="C2515" s="104" t="s">
        <v>4939</v>
      </c>
      <c r="D2515" s="104" t="s">
        <v>5190</v>
      </c>
      <c r="E2515" s="106" t="s">
        <v>2779</v>
      </c>
      <c r="F2515" s="107" t="s">
        <v>4740</v>
      </c>
      <c r="G2515" s="106"/>
      <c r="H2515" s="106"/>
      <c r="I2515" s="102">
        <v>1</v>
      </c>
      <c r="J2515" s="109">
        <v>13.74</v>
      </c>
    </row>
    <row r="2516" spans="1:10" x14ac:dyDescent="0.25">
      <c r="A2516" s="102">
        <v>2515</v>
      </c>
      <c r="B2516" s="117" t="s">
        <v>5176</v>
      </c>
      <c r="C2516" s="104" t="s">
        <v>4939</v>
      </c>
      <c r="D2516" s="104" t="s">
        <v>5190</v>
      </c>
      <c r="E2516" s="106" t="s">
        <v>2783</v>
      </c>
      <c r="F2516" s="107" t="s">
        <v>4732</v>
      </c>
      <c r="G2516" s="106"/>
      <c r="H2516" s="106"/>
      <c r="I2516" s="102">
        <v>1</v>
      </c>
      <c r="J2516" s="109">
        <v>13.080000000000002</v>
      </c>
    </row>
    <row r="2517" spans="1:10" x14ac:dyDescent="0.25">
      <c r="A2517" s="102">
        <v>2516</v>
      </c>
      <c r="B2517" s="117" t="s">
        <v>5176</v>
      </c>
      <c r="C2517" s="104" t="s">
        <v>4939</v>
      </c>
      <c r="D2517" s="104" t="s">
        <v>5190</v>
      </c>
      <c r="E2517" s="106" t="s">
        <v>2739</v>
      </c>
      <c r="F2517" s="107" t="s">
        <v>4742</v>
      </c>
      <c r="G2517" s="106"/>
      <c r="H2517" s="106"/>
      <c r="I2517" s="102">
        <v>1</v>
      </c>
      <c r="J2517" s="109">
        <v>15.48</v>
      </c>
    </row>
    <row r="2518" spans="1:10" x14ac:dyDescent="0.25">
      <c r="A2518" s="102">
        <v>2517</v>
      </c>
      <c r="B2518" s="117" t="s">
        <v>5176</v>
      </c>
      <c r="C2518" s="104" t="s">
        <v>4939</v>
      </c>
      <c r="D2518" s="104" t="s">
        <v>5190</v>
      </c>
      <c r="E2518" s="106" t="s">
        <v>2771</v>
      </c>
      <c r="F2518" s="107" t="s">
        <v>4743</v>
      </c>
      <c r="G2518" s="106"/>
      <c r="H2518" s="106"/>
      <c r="I2518" s="102">
        <v>1</v>
      </c>
      <c r="J2518" s="109">
        <v>15.48</v>
      </c>
    </row>
    <row r="2519" spans="1:10" x14ac:dyDescent="0.25">
      <c r="A2519" s="102">
        <v>2518</v>
      </c>
      <c r="B2519" s="117" t="s">
        <v>5176</v>
      </c>
      <c r="C2519" s="104" t="s">
        <v>4939</v>
      </c>
      <c r="D2519" s="104" t="s">
        <v>5190</v>
      </c>
      <c r="E2519" s="106" t="s">
        <v>2811</v>
      </c>
      <c r="F2519" s="107" t="s">
        <v>4744</v>
      </c>
      <c r="G2519" s="106"/>
      <c r="H2519" s="106"/>
      <c r="I2519" s="102">
        <v>1</v>
      </c>
      <c r="J2519" s="109">
        <v>15.48</v>
      </c>
    </row>
    <row r="2520" spans="1:10" x14ac:dyDescent="0.25">
      <c r="A2520" s="102">
        <v>2519</v>
      </c>
      <c r="B2520" s="117" t="s">
        <v>5176</v>
      </c>
      <c r="C2520" s="104" t="s">
        <v>4939</v>
      </c>
      <c r="D2520" s="104" t="s">
        <v>5190</v>
      </c>
      <c r="E2520" s="106" t="s">
        <v>2821</v>
      </c>
      <c r="F2520" s="107" t="s">
        <v>5192</v>
      </c>
      <c r="G2520" s="106"/>
      <c r="H2520" s="106"/>
      <c r="I2520" s="102">
        <v>1</v>
      </c>
      <c r="J2520" s="109">
        <v>0.12</v>
      </c>
    </row>
    <row r="2521" spans="1:10" x14ac:dyDescent="0.25">
      <c r="A2521" s="102">
        <v>2520</v>
      </c>
      <c r="B2521" s="117" t="s">
        <v>5176</v>
      </c>
      <c r="C2521" s="104" t="s">
        <v>4939</v>
      </c>
      <c r="D2521" s="104" t="s">
        <v>5190</v>
      </c>
      <c r="E2521" s="106" t="s">
        <v>2823</v>
      </c>
      <c r="F2521" s="107" t="s">
        <v>2824</v>
      </c>
      <c r="G2521" s="106"/>
      <c r="H2521" s="106"/>
      <c r="I2521" s="102">
        <v>1</v>
      </c>
      <c r="J2521" s="109">
        <v>9.48</v>
      </c>
    </row>
    <row r="2522" spans="1:10" x14ac:dyDescent="0.25">
      <c r="A2522" s="102">
        <v>2521</v>
      </c>
      <c r="B2522" s="117" t="s">
        <v>5176</v>
      </c>
      <c r="C2522" s="104" t="s">
        <v>4939</v>
      </c>
      <c r="D2522" s="104" t="s">
        <v>5190</v>
      </c>
      <c r="E2522" s="106" t="s">
        <v>2833</v>
      </c>
      <c r="F2522" s="107" t="s">
        <v>2834</v>
      </c>
      <c r="G2522" s="106"/>
      <c r="H2522" s="106"/>
      <c r="I2522" s="102">
        <v>1</v>
      </c>
      <c r="J2522" s="109">
        <v>16.32</v>
      </c>
    </row>
    <row r="2523" spans="1:10" x14ac:dyDescent="0.25">
      <c r="A2523" s="102">
        <v>2522</v>
      </c>
      <c r="B2523" s="117" t="s">
        <v>5176</v>
      </c>
      <c r="C2523" s="104" t="s">
        <v>4939</v>
      </c>
      <c r="D2523" s="104" t="s">
        <v>5190</v>
      </c>
      <c r="E2523" s="106" t="s">
        <v>3031</v>
      </c>
      <c r="F2523" s="107" t="s">
        <v>3032</v>
      </c>
      <c r="G2523" s="106"/>
      <c r="H2523" s="106"/>
      <c r="I2523" s="102">
        <v>10</v>
      </c>
      <c r="J2523" s="109">
        <v>329.79999999999995</v>
      </c>
    </row>
    <row r="2524" spans="1:10" x14ac:dyDescent="0.25">
      <c r="A2524" s="102">
        <v>2523</v>
      </c>
      <c r="B2524" s="117" t="s">
        <v>5176</v>
      </c>
      <c r="C2524" s="104" t="s">
        <v>4939</v>
      </c>
      <c r="D2524" s="104" t="s">
        <v>5190</v>
      </c>
      <c r="E2524" s="106" t="s">
        <v>3035</v>
      </c>
      <c r="F2524" s="107" t="s">
        <v>3036</v>
      </c>
      <c r="G2524" s="106"/>
      <c r="H2524" s="106"/>
      <c r="I2524" s="102">
        <v>1</v>
      </c>
      <c r="J2524" s="109">
        <v>37.9</v>
      </c>
    </row>
    <row r="2525" spans="1:10" x14ac:dyDescent="0.25">
      <c r="A2525" s="102">
        <v>2524</v>
      </c>
      <c r="B2525" s="117" t="s">
        <v>5176</v>
      </c>
      <c r="C2525" s="104" t="s">
        <v>4939</v>
      </c>
      <c r="D2525" s="104" t="s">
        <v>5190</v>
      </c>
      <c r="E2525" s="106" t="s">
        <v>3033</v>
      </c>
      <c r="F2525" s="107" t="s">
        <v>3034</v>
      </c>
      <c r="G2525" s="106"/>
      <c r="H2525" s="106"/>
      <c r="I2525" s="102">
        <v>6</v>
      </c>
      <c r="J2525" s="109">
        <v>0.06</v>
      </c>
    </row>
    <row r="2526" spans="1:10" x14ac:dyDescent="0.25">
      <c r="A2526" s="102">
        <v>2525</v>
      </c>
      <c r="B2526" s="117" t="s">
        <v>5176</v>
      </c>
      <c r="C2526" s="104" t="s">
        <v>4939</v>
      </c>
      <c r="D2526" s="104" t="s">
        <v>5190</v>
      </c>
      <c r="E2526" s="106" t="s">
        <v>3037</v>
      </c>
      <c r="F2526" s="107" t="s">
        <v>3038</v>
      </c>
      <c r="G2526" s="106"/>
      <c r="H2526" s="106"/>
      <c r="I2526" s="102">
        <v>50</v>
      </c>
      <c r="J2526" s="109">
        <v>1698</v>
      </c>
    </row>
    <row r="2527" spans="1:10" x14ac:dyDescent="0.25">
      <c r="A2527" s="102">
        <v>2526</v>
      </c>
      <c r="B2527" s="117" t="s">
        <v>5176</v>
      </c>
      <c r="C2527" s="104" t="s">
        <v>4939</v>
      </c>
      <c r="D2527" s="104" t="s">
        <v>5190</v>
      </c>
      <c r="E2527" s="106" t="s">
        <v>3253</v>
      </c>
      <c r="F2527" s="107" t="s">
        <v>3254</v>
      </c>
      <c r="G2527" s="106"/>
      <c r="H2527" s="106"/>
      <c r="I2527" s="102">
        <v>1</v>
      </c>
      <c r="J2527" s="109">
        <v>14.28</v>
      </c>
    </row>
    <row r="2528" spans="1:10" x14ac:dyDescent="0.25">
      <c r="A2528" s="102">
        <v>2527</v>
      </c>
      <c r="B2528" s="117" t="s">
        <v>5176</v>
      </c>
      <c r="C2528" s="104" t="s">
        <v>4939</v>
      </c>
      <c r="D2528" s="104" t="s">
        <v>5190</v>
      </c>
      <c r="E2528" s="106" t="s">
        <v>3227</v>
      </c>
      <c r="F2528" s="107" t="s">
        <v>3228</v>
      </c>
      <c r="G2528" s="106"/>
      <c r="H2528" s="106"/>
      <c r="I2528" s="102">
        <v>1</v>
      </c>
      <c r="J2528" s="109">
        <v>15.48</v>
      </c>
    </row>
    <row r="2529" spans="1:10" x14ac:dyDescent="0.25">
      <c r="A2529" s="102">
        <v>2528</v>
      </c>
      <c r="B2529" s="117" t="s">
        <v>5176</v>
      </c>
      <c r="C2529" s="104" t="s">
        <v>4939</v>
      </c>
      <c r="D2529" s="104" t="s">
        <v>5190</v>
      </c>
      <c r="E2529" s="106" t="s">
        <v>3239</v>
      </c>
      <c r="F2529" s="107" t="s">
        <v>3240</v>
      </c>
      <c r="G2529" s="106"/>
      <c r="H2529" s="106"/>
      <c r="I2529" s="102">
        <v>1</v>
      </c>
      <c r="J2529" s="109">
        <v>15.48</v>
      </c>
    </row>
    <row r="2530" spans="1:10" x14ac:dyDescent="0.25">
      <c r="A2530" s="102">
        <v>2529</v>
      </c>
      <c r="B2530" s="117" t="s">
        <v>5176</v>
      </c>
      <c r="C2530" s="104" t="s">
        <v>4939</v>
      </c>
      <c r="D2530" s="104" t="s">
        <v>5190</v>
      </c>
      <c r="E2530" s="106" t="s">
        <v>3459</v>
      </c>
      <c r="F2530" s="107" t="s">
        <v>3460</v>
      </c>
      <c r="G2530" s="106"/>
      <c r="H2530" s="106"/>
      <c r="I2530" s="102">
        <v>1</v>
      </c>
      <c r="J2530" s="109">
        <v>13.14</v>
      </c>
    </row>
    <row r="2531" spans="1:10" x14ac:dyDescent="0.25">
      <c r="A2531" s="102">
        <v>2530</v>
      </c>
      <c r="B2531" s="117" t="s">
        <v>5176</v>
      </c>
      <c r="C2531" s="104" t="s">
        <v>4939</v>
      </c>
      <c r="D2531" s="104" t="s">
        <v>5190</v>
      </c>
      <c r="E2531" s="106" t="s">
        <v>4043</v>
      </c>
      <c r="F2531" s="107" t="s">
        <v>4044</v>
      </c>
      <c r="G2531" s="106"/>
      <c r="H2531" s="106"/>
      <c r="I2531" s="102">
        <v>4</v>
      </c>
      <c r="J2531" s="109">
        <v>143.76</v>
      </c>
    </row>
    <row r="2532" spans="1:10" x14ac:dyDescent="0.25">
      <c r="A2532" s="102">
        <v>2531</v>
      </c>
      <c r="B2532" s="117" t="s">
        <v>5176</v>
      </c>
      <c r="C2532" s="104" t="s">
        <v>4939</v>
      </c>
      <c r="D2532" s="104" t="s">
        <v>5190</v>
      </c>
      <c r="E2532" s="106" t="s">
        <v>83</v>
      </c>
      <c r="F2532" s="107" t="s">
        <v>84</v>
      </c>
      <c r="G2532" s="106"/>
      <c r="H2532" s="106"/>
      <c r="I2532" s="102">
        <v>1</v>
      </c>
      <c r="J2532" s="109">
        <v>77.88</v>
      </c>
    </row>
    <row r="2533" spans="1:10" x14ac:dyDescent="0.25">
      <c r="A2533" s="102">
        <v>2532</v>
      </c>
      <c r="B2533" s="117" t="s">
        <v>5176</v>
      </c>
      <c r="C2533" s="104" t="s">
        <v>4939</v>
      </c>
      <c r="D2533" s="104" t="s">
        <v>5190</v>
      </c>
      <c r="E2533" s="106" t="s">
        <v>3681</v>
      </c>
      <c r="F2533" s="107" t="s">
        <v>3682</v>
      </c>
      <c r="G2533" s="106"/>
      <c r="H2533" s="106"/>
      <c r="I2533" s="102">
        <v>1</v>
      </c>
      <c r="J2533" s="109">
        <v>17.8</v>
      </c>
    </row>
    <row r="2534" spans="1:10" x14ac:dyDescent="0.25">
      <c r="A2534" s="102">
        <v>2533</v>
      </c>
      <c r="B2534" s="117" t="s">
        <v>5176</v>
      </c>
      <c r="C2534" s="104" t="s">
        <v>4939</v>
      </c>
      <c r="D2534" s="104" t="s">
        <v>5190</v>
      </c>
      <c r="E2534" s="106" t="s">
        <v>3703</v>
      </c>
      <c r="F2534" s="107" t="s">
        <v>3704</v>
      </c>
      <c r="G2534" s="106"/>
      <c r="H2534" s="106"/>
      <c r="I2534" s="102">
        <v>1</v>
      </c>
      <c r="J2534" s="109">
        <v>15</v>
      </c>
    </row>
    <row r="2535" spans="1:10" x14ac:dyDescent="0.25">
      <c r="A2535" s="102">
        <v>2534</v>
      </c>
      <c r="B2535" s="117" t="s">
        <v>5176</v>
      </c>
      <c r="C2535" s="104" t="s">
        <v>4939</v>
      </c>
      <c r="D2535" s="104" t="s">
        <v>5190</v>
      </c>
      <c r="E2535" s="106" t="s">
        <v>3911</v>
      </c>
      <c r="F2535" s="107" t="s">
        <v>3912</v>
      </c>
      <c r="G2535" s="106"/>
      <c r="H2535" s="106"/>
      <c r="I2535" s="102">
        <v>1</v>
      </c>
      <c r="J2535" s="109">
        <v>17.899999999999999</v>
      </c>
    </row>
    <row r="2536" spans="1:10" x14ac:dyDescent="0.25">
      <c r="A2536" s="102">
        <v>2535</v>
      </c>
      <c r="B2536" s="117" t="s">
        <v>5176</v>
      </c>
      <c r="C2536" s="104" t="s">
        <v>4939</v>
      </c>
      <c r="D2536" s="104" t="s">
        <v>5190</v>
      </c>
      <c r="E2536" s="106" t="s">
        <v>3971</v>
      </c>
      <c r="F2536" s="107" t="s">
        <v>3972</v>
      </c>
      <c r="G2536" s="106"/>
      <c r="H2536" s="106"/>
      <c r="I2536" s="102">
        <v>1</v>
      </c>
      <c r="J2536" s="109">
        <v>11.899999999999999</v>
      </c>
    </row>
    <row r="2537" spans="1:10" x14ac:dyDescent="0.25">
      <c r="A2537" s="102">
        <v>2536</v>
      </c>
      <c r="B2537" s="117" t="s">
        <v>5176</v>
      </c>
      <c r="C2537" s="104" t="s">
        <v>4939</v>
      </c>
      <c r="D2537" s="104" t="s">
        <v>5190</v>
      </c>
      <c r="E2537" s="106" t="s">
        <v>3979</v>
      </c>
      <c r="F2537" s="107" t="s">
        <v>3980</v>
      </c>
      <c r="G2537" s="106"/>
      <c r="H2537" s="106"/>
      <c r="I2537" s="102">
        <v>1</v>
      </c>
      <c r="J2537" s="109">
        <v>5.88</v>
      </c>
    </row>
    <row r="2538" spans="1:10" x14ac:dyDescent="0.25">
      <c r="A2538" s="102">
        <v>2537</v>
      </c>
      <c r="B2538" s="117" t="s">
        <v>5176</v>
      </c>
      <c r="C2538" s="104" t="s">
        <v>4939</v>
      </c>
      <c r="D2538" s="104" t="s">
        <v>5190</v>
      </c>
      <c r="E2538" s="106" t="s">
        <v>4019</v>
      </c>
      <c r="F2538" s="107" t="s">
        <v>4020</v>
      </c>
      <c r="G2538" s="106"/>
      <c r="H2538" s="106"/>
      <c r="I2538" s="102">
        <v>2</v>
      </c>
      <c r="J2538" s="109">
        <v>50.699999999999996</v>
      </c>
    </row>
    <row r="2539" spans="1:10" x14ac:dyDescent="0.25">
      <c r="A2539" s="102">
        <v>2538</v>
      </c>
      <c r="B2539" s="117" t="s">
        <v>5176</v>
      </c>
      <c r="C2539" s="104" t="s">
        <v>4939</v>
      </c>
      <c r="D2539" s="104" t="s">
        <v>5190</v>
      </c>
      <c r="E2539" s="106" t="s">
        <v>4027</v>
      </c>
      <c r="F2539" s="107" t="s">
        <v>4028</v>
      </c>
      <c r="G2539" s="106"/>
      <c r="H2539" s="106"/>
      <c r="I2539" s="102">
        <v>2</v>
      </c>
      <c r="J2539" s="109">
        <v>35.76</v>
      </c>
    </row>
    <row r="2540" spans="1:10" x14ac:dyDescent="0.25">
      <c r="A2540" s="102">
        <v>2539</v>
      </c>
      <c r="B2540" s="117" t="s">
        <v>5176</v>
      </c>
      <c r="C2540" s="104" t="s">
        <v>4939</v>
      </c>
      <c r="D2540" s="104" t="s">
        <v>5190</v>
      </c>
      <c r="E2540" s="106" t="s">
        <v>3553</v>
      </c>
      <c r="F2540" s="107" t="s">
        <v>3554</v>
      </c>
      <c r="G2540" s="106"/>
      <c r="H2540" s="106"/>
      <c r="I2540" s="102">
        <v>1</v>
      </c>
      <c r="J2540" s="109">
        <v>17.940000000000001</v>
      </c>
    </row>
    <row r="2541" spans="1:10" x14ac:dyDescent="0.25">
      <c r="A2541" s="102">
        <v>2540</v>
      </c>
      <c r="B2541" s="117" t="s">
        <v>5176</v>
      </c>
      <c r="C2541" s="104" t="s">
        <v>4939</v>
      </c>
      <c r="D2541" s="104" t="s">
        <v>5190</v>
      </c>
      <c r="E2541" s="106" t="s">
        <v>3575</v>
      </c>
      <c r="F2541" s="107" t="s">
        <v>3576</v>
      </c>
      <c r="G2541" s="106"/>
      <c r="H2541" s="106"/>
      <c r="I2541" s="102">
        <v>1</v>
      </c>
      <c r="J2541" s="109">
        <v>33.54</v>
      </c>
    </row>
    <row r="2542" spans="1:10" x14ac:dyDescent="0.25">
      <c r="A2542" s="102">
        <v>2541</v>
      </c>
      <c r="B2542" s="117" t="s">
        <v>5176</v>
      </c>
      <c r="C2542" s="104" t="s">
        <v>4939</v>
      </c>
      <c r="D2542" s="104" t="s">
        <v>5190</v>
      </c>
      <c r="E2542" s="106" t="s">
        <v>3581</v>
      </c>
      <c r="F2542" s="107" t="s">
        <v>3582</v>
      </c>
      <c r="G2542" s="106"/>
      <c r="H2542" s="106"/>
      <c r="I2542" s="102">
        <v>1</v>
      </c>
      <c r="J2542" s="109">
        <v>16.740000000000002</v>
      </c>
    </row>
    <row r="2543" spans="1:10" x14ac:dyDescent="0.25">
      <c r="A2543" s="102">
        <v>2542</v>
      </c>
      <c r="B2543" s="117" t="s">
        <v>5176</v>
      </c>
      <c r="C2543" s="104" t="s">
        <v>4939</v>
      </c>
      <c r="D2543" s="104" t="s">
        <v>5190</v>
      </c>
      <c r="E2543" s="106" t="s">
        <v>3613</v>
      </c>
      <c r="F2543" s="107" t="s">
        <v>3614</v>
      </c>
      <c r="G2543" s="106"/>
      <c r="H2543" s="106"/>
      <c r="I2543" s="102">
        <v>1</v>
      </c>
      <c r="J2543" s="109">
        <v>12.5</v>
      </c>
    </row>
    <row r="2544" spans="1:10" x14ac:dyDescent="0.25">
      <c r="A2544" s="102">
        <v>2543</v>
      </c>
      <c r="B2544" s="117" t="s">
        <v>5176</v>
      </c>
      <c r="C2544" s="104" t="s">
        <v>4939</v>
      </c>
      <c r="D2544" s="104" t="s">
        <v>5190</v>
      </c>
      <c r="E2544" s="106" t="s">
        <v>3629</v>
      </c>
      <c r="F2544" s="107" t="s">
        <v>3630</v>
      </c>
      <c r="G2544" s="106"/>
      <c r="H2544" s="106"/>
      <c r="I2544" s="102">
        <v>1</v>
      </c>
      <c r="J2544" s="109">
        <v>7.8000000000000007</v>
      </c>
    </row>
    <row r="2545" spans="1:10" x14ac:dyDescent="0.25">
      <c r="A2545" s="102">
        <v>2544</v>
      </c>
      <c r="B2545" s="117" t="s">
        <v>5176</v>
      </c>
      <c r="C2545" s="104" t="s">
        <v>4939</v>
      </c>
      <c r="D2545" s="104" t="s">
        <v>5190</v>
      </c>
      <c r="E2545" s="106" t="s">
        <v>3647</v>
      </c>
      <c r="F2545" s="107" t="s">
        <v>3648</v>
      </c>
      <c r="G2545" s="106"/>
      <c r="H2545" s="106"/>
      <c r="I2545" s="102">
        <v>1</v>
      </c>
      <c r="J2545" s="109">
        <v>18.899999999999999</v>
      </c>
    </row>
    <row r="2546" spans="1:10" x14ac:dyDescent="0.25">
      <c r="A2546" s="102">
        <v>2545</v>
      </c>
      <c r="B2546" s="117" t="s">
        <v>5176</v>
      </c>
      <c r="C2546" s="104" t="s">
        <v>4939</v>
      </c>
      <c r="D2546" s="104" t="s">
        <v>5190</v>
      </c>
      <c r="E2546" s="106" t="s">
        <v>3643</v>
      </c>
      <c r="F2546" s="107" t="s">
        <v>3644</v>
      </c>
      <c r="G2546" s="106"/>
      <c r="H2546" s="106"/>
      <c r="I2546" s="102">
        <v>2</v>
      </c>
      <c r="J2546" s="109">
        <v>45</v>
      </c>
    </row>
    <row r="2547" spans="1:10" x14ac:dyDescent="0.25">
      <c r="A2547" s="102">
        <v>2546</v>
      </c>
      <c r="B2547" s="117" t="s">
        <v>5176</v>
      </c>
      <c r="C2547" s="104" t="s">
        <v>4939</v>
      </c>
      <c r="D2547" s="104" t="s">
        <v>5190</v>
      </c>
      <c r="E2547" s="106" t="s">
        <v>3699</v>
      </c>
      <c r="F2547" s="107" t="s">
        <v>3700</v>
      </c>
      <c r="G2547" s="106"/>
      <c r="H2547" s="106"/>
      <c r="I2547" s="102">
        <v>1</v>
      </c>
      <c r="J2547" s="109">
        <v>25.14</v>
      </c>
    </row>
    <row r="2548" spans="1:10" x14ac:dyDescent="0.25">
      <c r="A2548" s="102">
        <v>2547</v>
      </c>
      <c r="B2548" s="117" t="s">
        <v>5176</v>
      </c>
      <c r="C2548" s="104" t="s">
        <v>4939</v>
      </c>
      <c r="D2548" s="104" t="s">
        <v>5190</v>
      </c>
      <c r="E2548" s="106" t="s">
        <v>3727</v>
      </c>
      <c r="F2548" s="107" t="s">
        <v>3728</v>
      </c>
      <c r="G2548" s="106"/>
      <c r="H2548" s="106"/>
      <c r="I2548" s="102">
        <v>1</v>
      </c>
      <c r="J2548" s="109">
        <v>14.9</v>
      </c>
    </row>
    <row r="2549" spans="1:10" x14ac:dyDescent="0.25">
      <c r="A2549" s="102">
        <v>2548</v>
      </c>
      <c r="B2549" s="117" t="s">
        <v>5176</v>
      </c>
      <c r="C2549" s="104" t="s">
        <v>4939</v>
      </c>
      <c r="D2549" s="104" t="s">
        <v>5190</v>
      </c>
      <c r="E2549" s="106" t="s">
        <v>3751</v>
      </c>
      <c r="F2549" s="107" t="s">
        <v>3752</v>
      </c>
      <c r="G2549" s="106"/>
      <c r="H2549" s="106"/>
      <c r="I2549" s="102">
        <v>1</v>
      </c>
      <c r="J2549" s="109">
        <v>17.5</v>
      </c>
    </row>
    <row r="2550" spans="1:10" x14ac:dyDescent="0.25">
      <c r="A2550" s="102">
        <v>2549</v>
      </c>
      <c r="B2550" s="117" t="s">
        <v>5176</v>
      </c>
      <c r="C2550" s="104" t="s">
        <v>4939</v>
      </c>
      <c r="D2550" s="104" t="s">
        <v>5190</v>
      </c>
      <c r="E2550" s="106" t="s">
        <v>3773</v>
      </c>
      <c r="F2550" s="107" t="s">
        <v>3774</v>
      </c>
      <c r="G2550" s="106"/>
      <c r="H2550" s="106"/>
      <c r="I2550" s="102">
        <v>1</v>
      </c>
      <c r="J2550" s="109">
        <v>16.899999999999999</v>
      </c>
    </row>
    <row r="2551" spans="1:10" x14ac:dyDescent="0.25">
      <c r="A2551" s="102">
        <v>2550</v>
      </c>
      <c r="B2551" s="117" t="s">
        <v>5176</v>
      </c>
      <c r="C2551" s="104" t="s">
        <v>4939</v>
      </c>
      <c r="D2551" s="104" t="s">
        <v>5190</v>
      </c>
      <c r="E2551" s="106" t="s">
        <v>3833</v>
      </c>
      <c r="F2551" s="107" t="s">
        <v>3834</v>
      </c>
      <c r="G2551" s="106"/>
      <c r="H2551" s="106"/>
      <c r="I2551" s="102">
        <v>1</v>
      </c>
      <c r="J2551" s="109">
        <v>16.899999999999999</v>
      </c>
    </row>
    <row r="2552" spans="1:10" x14ac:dyDescent="0.25">
      <c r="A2552" s="102">
        <v>2551</v>
      </c>
      <c r="B2552" s="117" t="s">
        <v>5176</v>
      </c>
      <c r="C2552" s="104" t="s">
        <v>4939</v>
      </c>
      <c r="D2552" s="104" t="s">
        <v>5190</v>
      </c>
      <c r="E2552" s="106" t="s">
        <v>3813</v>
      </c>
      <c r="F2552" s="107" t="s">
        <v>3814</v>
      </c>
      <c r="G2552" s="106"/>
      <c r="H2552" s="106"/>
      <c r="I2552" s="102">
        <v>1</v>
      </c>
      <c r="J2552" s="109">
        <v>15.9</v>
      </c>
    </row>
    <row r="2553" spans="1:10" x14ac:dyDescent="0.25">
      <c r="A2553" s="102">
        <v>2552</v>
      </c>
      <c r="B2553" s="117" t="s">
        <v>5176</v>
      </c>
      <c r="C2553" s="104" t="s">
        <v>4939</v>
      </c>
      <c r="D2553" s="104" t="s">
        <v>5190</v>
      </c>
      <c r="E2553" s="106" t="s">
        <v>4569</v>
      </c>
      <c r="F2553" s="107" t="s">
        <v>4813</v>
      </c>
      <c r="G2553" s="106"/>
      <c r="H2553" s="106"/>
      <c r="I2553" s="102">
        <v>1</v>
      </c>
      <c r="J2553" s="109">
        <v>55.35</v>
      </c>
    </row>
    <row r="2554" spans="1:10" x14ac:dyDescent="0.25">
      <c r="A2554" s="102">
        <v>2553</v>
      </c>
      <c r="B2554" s="117" t="s">
        <v>5176</v>
      </c>
      <c r="C2554" s="104" t="s">
        <v>4939</v>
      </c>
      <c r="D2554" s="104" t="s">
        <v>5190</v>
      </c>
      <c r="E2554" s="106" t="s">
        <v>4561</v>
      </c>
      <c r="F2554" s="107" t="s">
        <v>4562</v>
      </c>
      <c r="G2554" s="106"/>
      <c r="H2554" s="106"/>
      <c r="I2554" s="102">
        <v>1</v>
      </c>
      <c r="J2554" s="109">
        <v>7</v>
      </c>
    </row>
    <row r="2555" spans="1:10" x14ac:dyDescent="0.25">
      <c r="A2555" s="102">
        <v>2554</v>
      </c>
      <c r="B2555" s="117" t="s">
        <v>5176</v>
      </c>
      <c r="C2555" s="104" t="s">
        <v>4939</v>
      </c>
      <c r="D2555" s="104" t="s">
        <v>5190</v>
      </c>
      <c r="E2555" s="106" t="s">
        <v>4563</v>
      </c>
      <c r="F2555" s="107" t="s">
        <v>4564</v>
      </c>
      <c r="G2555" s="106"/>
      <c r="H2555" s="106"/>
      <c r="I2555" s="102">
        <v>2</v>
      </c>
      <c r="J2555" s="109">
        <v>27.48</v>
      </c>
    </row>
    <row r="2556" spans="1:10" x14ac:dyDescent="0.25">
      <c r="A2556" s="102">
        <v>2555</v>
      </c>
      <c r="B2556" s="117" t="s">
        <v>5176</v>
      </c>
      <c r="C2556" s="104" t="s">
        <v>4939</v>
      </c>
      <c r="D2556" s="104" t="s">
        <v>5190</v>
      </c>
      <c r="E2556" s="106" t="s">
        <v>4259</v>
      </c>
      <c r="F2556" s="107" t="s">
        <v>4820</v>
      </c>
      <c r="G2556" s="106"/>
      <c r="H2556" s="106"/>
      <c r="I2556" s="102">
        <v>1</v>
      </c>
      <c r="J2556" s="109">
        <v>20.849999999999998</v>
      </c>
    </row>
    <row r="2557" spans="1:10" x14ac:dyDescent="0.25">
      <c r="A2557" s="102">
        <v>2556</v>
      </c>
      <c r="B2557" s="117" t="s">
        <v>5176</v>
      </c>
      <c r="C2557" s="104" t="s">
        <v>4939</v>
      </c>
      <c r="D2557" s="104" t="s">
        <v>5190</v>
      </c>
      <c r="E2557" s="106" t="s">
        <v>4269</v>
      </c>
      <c r="F2557" s="107" t="s">
        <v>4270</v>
      </c>
      <c r="G2557" s="106"/>
      <c r="H2557" s="106"/>
      <c r="I2557" s="102">
        <v>1</v>
      </c>
      <c r="J2557" s="109">
        <v>19.04</v>
      </c>
    </row>
    <row r="2558" spans="1:10" x14ac:dyDescent="0.25">
      <c r="A2558" s="102">
        <v>2557</v>
      </c>
      <c r="B2558" s="117" t="s">
        <v>5176</v>
      </c>
      <c r="C2558" s="104" t="s">
        <v>4939</v>
      </c>
      <c r="D2558" s="104" t="s">
        <v>5190</v>
      </c>
      <c r="E2558" s="106" t="s">
        <v>4277</v>
      </c>
      <c r="F2558" s="107" t="s">
        <v>4278</v>
      </c>
      <c r="G2558" s="106"/>
      <c r="H2558" s="106"/>
      <c r="I2558" s="102">
        <v>1</v>
      </c>
      <c r="J2558" s="109">
        <v>47.800000000000004</v>
      </c>
    </row>
    <row r="2559" spans="1:10" x14ac:dyDescent="0.25">
      <c r="A2559" s="102">
        <v>2558</v>
      </c>
      <c r="B2559" s="117" t="s">
        <v>5176</v>
      </c>
      <c r="C2559" s="104" t="s">
        <v>4939</v>
      </c>
      <c r="D2559" s="104" t="s">
        <v>5190</v>
      </c>
      <c r="E2559" s="106" t="s">
        <v>4391</v>
      </c>
      <c r="F2559" s="107" t="s">
        <v>4392</v>
      </c>
      <c r="G2559" s="106"/>
      <c r="H2559" s="106"/>
      <c r="I2559" s="102">
        <v>1</v>
      </c>
      <c r="J2559" s="109">
        <v>21.52</v>
      </c>
    </row>
    <row r="2560" spans="1:10" x14ac:dyDescent="0.25">
      <c r="A2560" s="102">
        <v>2559</v>
      </c>
      <c r="B2560" s="117" t="s">
        <v>5176</v>
      </c>
      <c r="C2560" s="104" t="s">
        <v>4939</v>
      </c>
      <c r="D2560" s="104" t="s">
        <v>5194</v>
      </c>
      <c r="E2560" s="106" t="s">
        <v>3073</v>
      </c>
      <c r="F2560" s="107" t="s">
        <v>3074</v>
      </c>
      <c r="G2560" s="106"/>
      <c r="H2560" s="106"/>
      <c r="I2560" s="102">
        <v>45</v>
      </c>
      <c r="J2560" s="109">
        <v>1078.2</v>
      </c>
    </row>
    <row r="2561" spans="1:10" x14ac:dyDescent="0.25">
      <c r="A2561" s="102">
        <v>2560</v>
      </c>
      <c r="B2561" s="117" t="s">
        <v>5176</v>
      </c>
      <c r="C2561" s="104" t="s">
        <v>4939</v>
      </c>
      <c r="D2561" s="104" t="s">
        <v>5194</v>
      </c>
      <c r="E2561" s="106" t="s">
        <v>1001</v>
      </c>
      <c r="F2561" s="107" t="s">
        <v>1002</v>
      </c>
      <c r="G2561" s="106"/>
      <c r="H2561" s="106"/>
      <c r="I2561" s="102">
        <v>90</v>
      </c>
      <c r="J2561" s="109">
        <v>539.1</v>
      </c>
    </row>
    <row r="2562" spans="1:10" x14ac:dyDescent="0.25">
      <c r="A2562" s="102">
        <v>2561</v>
      </c>
      <c r="B2562" s="117" t="s">
        <v>5176</v>
      </c>
      <c r="C2562" s="104" t="s">
        <v>4939</v>
      </c>
      <c r="D2562" s="104" t="s">
        <v>5194</v>
      </c>
      <c r="E2562" s="106" t="s">
        <v>285</v>
      </c>
      <c r="F2562" s="107" t="s">
        <v>286</v>
      </c>
      <c r="G2562" s="106"/>
      <c r="H2562" s="106"/>
      <c r="I2562" s="102">
        <v>1</v>
      </c>
      <c r="J2562" s="109">
        <v>23.759999999999998</v>
      </c>
    </row>
    <row r="2563" spans="1:10" x14ac:dyDescent="0.25">
      <c r="A2563" s="102">
        <v>2562</v>
      </c>
      <c r="B2563" s="117" t="s">
        <v>5176</v>
      </c>
      <c r="C2563" s="104" t="s">
        <v>4939</v>
      </c>
      <c r="D2563" s="104" t="s">
        <v>5194</v>
      </c>
      <c r="E2563" s="106" t="s">
        <v>473</v>
      </c>
      <c r="F2563" s="107" t="s">
        <v>474</v>
      </c>
      <c r="G2563" s="106"/>
      <c r="H2563" s="106"/>
      <c r="I2563" s="102">
        <v>2</v>
      </c>
      <c r="J2563" s="109">
        <v>27.599999999999998</v>
      </c>
    </row>
    <row r="2564" spans="1:10" x14ac:dyDescent="0.25">
      <c r="A2564" s="102">
        <v>2563</v>
      </c>
      <c r="B2564" s="117" t="s">
        <v>5176</v>
      </c>
      <c r="C2564" s="104" t="s">
        <v>4939</v>
      </c>
      <c r="D2564" s="104" t="s">
        <v>5194</v>
      </c>
      <c r="E2564" s="106" t="s">
        <v>639</v>
      </c>
      <c r="F2564" s="107" t="s">
        <v>640</v>
      </c>
      <c r="G2564" s="106"/>
      <c r="H2564" s="106"/>
      <c r="I2564" s="102">
        <v>1</v>
      </c>
      <c r="J2564" s="109">
        <v>39.5</v>
      </c>
    </row>
    <row r="2565" spans="1:10" x14ac:dyDescent="0.25">
      <c r="A2565" s="102">
        <v>2564</v>
      </c>
      <c r="B2565" s="117" t="s">
        <v>5176</v>
      </c>
      <c r="C2565" s="104" t="s">
        <v>4939</v>
      </c>
      <c r="D2565" s="104" t="s">
        <v>5194</v>
      </c>
      <c r="E2565" s="106" t="s">
        <v>859</v>
      </c>
      <c r="F2565" s="107" t="s">
        <v>860</v>
      </c>
      <c r="G2565" s="106"/>
      <c r="H2565" s="106"/>
      <c r="I2565" s="102">
        <v>1</v>
      </c>
      <c r="J2565" s="109">
        <v>16.14</v>
      </c>
    </row>
    <row r="2566" spans="1:10" x14ac:dyDescent="0.25">
      <c r="A2566" s="102">
        <v>2565</v>
      </c>
      <c r="B2566" s="117" t="s">
        <v>5176</v>
      </c>
      <c r="C2566" s="104" t="s">
        <v>4939</v>
      </c>
      <c r="D2566" s="104" t="s">
        <v>5194</v>
      </c>
      <c r="E2566" s="106" t="s">
        <v>865</v>
      </c>
      <c r="F2566" s="107" t="s">
        <v>866</v>
      </c>
      <c r="G2566" s="106"/>
      <c r="H2566" s="106"/>
      <c r="I2566" s="102">
        <v>1</v>
      </c>
      <c r="J2566" s="109">
        <v>15.54</v>
      </c>
    </row>
    <row r="2567" spans="1:10" x14ac:dyDescent="0.25">
      <c r="A2567" s="102">
        <v>2566</v>
      </c>
      <c r="B2567" s="117" t="s">
        <v>5176</v>
      </c>
      <c r="C2567" s="104" t="s">
        <v>4939</v>
      </c>
      <c r="D2567" s="104" t="s">
        <v>5194</v>
      </c>
      <c r="E2567" s="106" t="s">
        <v>867</v>
      </c>
      <c r="F2567" s="107" t="s">
        <v>868</v>
      </c>
      <c r="G2567" s="106"/>
      <c r="H2567" s="106"/>
      <c r="I2567" s="102">
        <v>1</v>
      </c>
      <c r="J2567" s="109">
        <v>14.34</v>
      </c>
    </row>
    <row r="2568" spans="1:10" x14ac:dyDescent="0.25">
      <c r="A2568" s="102">
        <v>2567</v>
      </c>
      <c r="B2568" s="117" t="s">
        <v>5176</v>
      </c>
      <c r="C2568" s="104" t="s">
        <v>4939</v>
      </c>
      <c r="D2568" s="104" t="s">
        <v>5194</v>
      </c>
      <c r="E2568" s="106" t="s">
        <v>837</v>
      </c>
      <c r="F2568" s="107" t="s">
        <v>838</v>
      </c>
      <c r="G2568" s="106"/>
      <c r="H2568" s="106"/>
      <c r="I2568" s="102">
        <v>2</v>
      </c>
      <c r="J2568" s="109">
        <v>6.32</v>
      </c>
    </row>
    <row r="2569" spans="1:10" x14ac:dyDescent="0.25">
      <c r="A2569" s="102">
        <v>2568</v>
      </c>
      <c r="B2569" s="117" t="s">
        <v>5176</v>
      </c>
      <c r="C2569" s="104" t="s">
        <v>4939</v>
      </c>
      <c r="D2569" s="104" t="s">
        <v>5194</v>
      </c>
      <c r="E2569" s="106" t="s">
        <v>839</v>
      </c>
      <c r="F2569" s="107" t="s">
        <v>840</v>
      </c>
      <c r="G2569" s="106"/>
      <c r="H2569" s="106"/>
      <c r="I2569" s="102">
        <v>2</v>
      </c>
      <c r="J2569" s="109">
        <v>6.32</v>
      </c>
    </row>
    <row r="2570" spans="1:10" x14ac:dyDescent="0.25">
      <c r="A2570" s="102">
        <v>2569</v>
      </c>
      <c r="B2570" s="117" t="s">
        <v>5176</v>
      </c>
      <c r="C2570" s="104" t="s">
        <v>4939</v>
      </c>
      <c r="D2570" s="104" t="s">
        <v>5194</v>
      </c>
      <c r="E2570" s="106" t="s">
        <v>911</v>
      </c>
      <c r="F2570" s="107" t="s">
        <v>912</v>
      </c>
      <c r="G2570" s="106"/>
      <c r="H2570" s="106"/>
      <c r="I2570" s="102">
        <v>1</v>
      </c>
      <c r="J2570" s="109">
        <v>10.14</v>
      </c>
    </row>
    <row r="2571" spans="1:10" x14ac:dyDescent="0.25">
      <c r="A2571" s="102">
        <v>2570</v>
      </c>
      <c r="B2571" s="117" t="s">
        <v>5176</v>
      </c>
      <c r="C2571" s="104" t="s">
        <v>4939</v>
      </c>
      <c r="D2571" s="104" t="s">
        <v>5194</v>
      </c>
      <c r="E2571" s="106" t="s">
        <v>917</v>
      </c>
      <c r="F2571" s="107" t="s">
        <v>918</v>
      </c>
      <c r="G2571" s="106"/>
      <c r="H2571" s="106"/>
      <c r="I2571" s="102">
        <v>2</v>
      </c>
      <c r="J2571" s="109">
        <v>20.28</v>
      </c>
    </row>
    <row r="2572" spans="1:10" x14ac:dyDescent="0.25">
      <c r="A2572" s="102">
        <v>2571</v>
      </c>
      <c r="B2572" s="117" t="s">
        <v>5176</v>
      </c>
      <c r="C2572" s="104" t="s">
        <v>4939</v>
      </c>
      <c r="D2572" s="104" t="s">
        <v>5194</v>
      </c>
      <c r="E2572" s="106" t="s">
        <v>921</v>
      </c>
      <c r="F2572" s="107" t="s">
        <v>922</v>
      </c>
      <c r="G2572" s="106"/>
      <c r="H2572" s="106"/>
      <c r="I2572" s="102">
        <v>1</v>
      </c>
      <c r="J2572" s="109">
        <v>10.14</v>
      </c>
    </row>
    <row r="2573" spans="1:10" x14ac:dyDescent="0.25">
      <c r="A2573" s="102">
        <v>2572</v>
      </c>
      <c r="B2573" s="117" t="s">
        <v>5176</v>
      </c>
      <c r="C2573" s="104" t="s">
        <v>4939</v>
      </c>
      <c r="D2573" s="104" t="s">
        <v>5194</v>
      </c>
      <c r="E2573" s="106" t="s">
        <v>1432</v>
      </c>
      <c r="F2573" s="107" t="s">
        <v>1433</v>
      </c>
      <c r="G2573" s="106"/>
      <c r="H2573" s="106"/>
      <c r="I2573" s="102">
        <v>1</v>
      </c>
      <c r="J2573" s="109">
        <v>71.94</v>
      </c>
    </row>
    <row r="2574" spans="1:10" x14ac:dyDescent="0.25">
      <c r="A2574" s="102">
        <v>2573</v>
      </c>
      <c r="B2574" s="117" t="s">
        <v>5176</v>
      </c>
      <c r="C2574" s="104" t="s">
        <v>4939</v>
      </c>
      <c r="D2574" s="104" t="s">
        <v>5194</v>
      </c>
      <c r="E2574" s="106" t="s">
        <v>1470</v>
      </c>
      <c r="F2574" s="107" t="s">
        <v>1471</v>
      </c>
      <c r="G2574" s="106"/>
      <c r="H2574" s="106"/>
      <c r="I2574" s="102">
        <v>18</v>
      </c>
      <c r="J2574" s="109">
        <v>192.24</v>
      </c>
    </row>
    <row r="2575" spans="1:10" x14ac:dyDescent="0.25">
      <c r="A2575" s="102">
        <v>2574</v>
      </c>
      <c r="B2575" s="117" t="s">
        <v>5176</v>
      </c>
      <c r="C2575" s="104" t="s">
        <v>4939</v>
      </c>
      <c r="D2575" s="104" t="s">
        <v>5194</v>
      </c>
      <c r="E2575" s="106" t="s">
        <v>1472</v>
      </c>
      <c r="F2575" s="107" t="s">
        <v>1473</v>
      </c>
      <c r="G2575" s="106"/>
      <c r="H2575" s="106"/>
      <c r="I2575" s="102">
        <v>1</v>
      </c>
      <c r="J2575" s="109">
        <v>20.28</v>
      </c>
    </row>
    <row r="2576" spans="1:10" x14ac:dyDescent="0.25">
      <c r="A2576" s="102">
        <v>2575</v>
      </c>
      <c r="B2576" s="117" t="s">
        <v>5176</v>
      </c>
      <c r="C2576" s="104" t="s">
        <v>4939</v>
      </c>
      <c r="D2576" s="104" t="s">
        <v>5194</v>
      </c>
      <c r="E2576" s="106" t="s">
        <v>1462</v>
      </c>
      <c r="F2576" s="107" t="s">
        <v>1463</v>
      </c>
      <c r="G2576" s="106"/>
      <c r="H2576" s="106"/>
      <c r="I2576" s="102">
        <v>2</v>
      </c>
      <c r="J2576" s="109">
        <v>33.36</v>
      </c>
    </row>
    <row r="2577" spans="1:10" x14ac:dyDescent="0.25">
      <c r="A2577" s="102">
        <v>2576</v>
      </c>
      <c r="B2577" s="117" t="s">
        <v>5176</v>
      </c>
      <c r="C2577" s="104" t="s">
        <v>4939</v>
      </c>
      <c r="D2577" s="104" t="s">
        <v>5194</v>
      </c>
      <c r="E2577" s="106" t="s">
        <v>1142</v>
      </c>
      <c r="F2577" s="107" t="s">
        <v>1143</v>
      </c>
      <c r="G2577" s="106"/>
      <c r="H2577" s="106"/>
      <c r="I2577" s="102">
        <v>2</v>
      </c>
      <c r="J2577" s="109">
        <v>17.8</v>
      </c>
    </row>
    <row r="2578" spans="1:10" x14ac:dyDescent="0.25">
      <c r="A2578" s="102">
        <v>2577</v>
      </c>
      <c r="B2578" s="117" t="s">
        <v>5176</v>
      </c>
      <c r="C2578" s="104" t="s">
        <v>4939</v>
      </c>
      <c r="D2578" s="104" t="s">
        <v>5194</v>
      </c>
      <c r="E2578" s="106" t="s">
        <v>1216</v>
      </c>
      <c r="F2578" s="107" t="s">
        <v>1217</v>
      </c>
      <c r="G2578" s="106"/>
      <c r="H2578" s="106"/>
      <c r="I2578" s="102">
        <v>2</v>
      </c>
      <c r="J2578" s="109">
        <v>15.8</v>
      </c>
    </row>
    <row r="2579" spans="1:10" x14ac:dyDescent="0.25">
      <c r="A2579" s="102">
        <v>2578</v>
      </c>
      <c r="B2579" s="117" t="s">
        <v>5176</v>
      </c>
      <c r="C2579" s="104" t="s">
        <v>4939</v>
      </c>
      <c r="D2579" s="104" t="s">
        <v>5194</v>
      </c>
      <c r="E2579" s="106" t="s">
        <v>1370</v>
      </c>
      <c r="F2579" s="107" t="s">
        <v>1371</v>
      </c>
      <c r="G2579" s="106"/>
      <c r="H2579" s="106"/>
      <c r="I2579" s="102">
        <v>2</v>
      </c>
      <c r="J2579" s="109">
        <v>15.8</v>
      </c>
    </row>
    <row r="2580" spans="1:10" x14ac:dyDescent="0.25">
      <c r="A2580" s="102">
        <v>2579</v>
      </c>
      <c r="B2580" s="117" t="s">
        <v>5176</v>
      </c>
      <c r="C2580" s="104" t="s">
        <v>4939</v>
      </c>
      <c r="D2580" s="104" t="s">
        <v>5194</v>
      </c>
      <c r="E2580" s="106" t="s">
        <v>1206</v>
      </c>
      <c r="F2580" s="107" t="s">
        <v>1207</v>
      </c>
      <c r="G2580" s="106"/>
      <c r="H2580" s="106"/>
      <c r="I2580" s="102">
        <v>2</v>
      </c>
      <c r="J2580" s="109">
        <v>15.8</v>
      </c>
    </row>
    <row r="2581" spans="1:10" x14ac:dyDescent="0.25">
      <c r="A2581" s="102">
        <v>2580</v>
      </c>
      <c r="B2581" s="117" t="s">
        <v>5176</v>
      </c>
      <c r="C2581" s="104" t="s">
        <v>4939</v>
      </c>
      <c r="D2581" s="104" t="s">
        <v>5194</v>
      </c>
      <c r="E2581" s="106" t="s">
        <v>1252</v>
      </c>
      <c r="F2581" s="107" t="s">
        <v>1253</v>
      </c>
      <c r="G2581" s="106"/>
      <c r="H2581" s="106"/>
      <c r="I2581" s="102">
        <v>2</v>
      </c>
      <c r="J2581" s="109">
        <v>15.8</v>
      </c>
    </row>
    <row r="2582" spans="1:10" x14ac:dyDescent="0.25">
      <c r="A2582" s="102">
        <v>2581</v>
      </c>
      <c r="B2582" s="117" t="s">
        <v>5176</v>
      </c>
      <c r="C2582" s="104" t="s">
        <v>4939</v>
      </c>
      <c r="D2582" s="104" t="s">
        <v>5194</v>
      </c>
      <c r="E2582" s="106" t="s">
        <v>1264</v>
      </c>
      <c r="F2582" s="107" t="s">
        <v>1265</v>
      </c>
      <c r="G2582" s="106"/>
      <c r="H2582" s="106"/>
      <c r="I2582" s="102">
        <v>2</v>
      </c>
      <c r="J2582" s="109">
        <v>17.8</v>
      </c>
    </row>
    <row r="2583" spans="1:10" x14ac:dyDescent="0.25">
      <c r="A2583" s="102">
        <v>2582</v>
      </c>
      <c r="B2583" s="117" t="s">
        <v>5176</v>
      </c>
      <c r="C2583" s="104" t="s">
        <v>4939</v>
      </c>
      <c r="D2583" s="104" t="s">
        <v>5194</v>
      </c>
      <c r="E2583" s="106" t="s">
        <v>1266</v>
      </c>
      <c r="F2583" s="107" t="s">
        <v>1267</v>
      </c>
      <c r="G2583" s="106"/>
      <c r="H2583" s="106"/>
      <c r="I2583" s="102">
        <v>2</v>
      </c>
      <c r="J2583" s="109">
        <v>15.8</v>
      </c>
    </row>
    <row r="2584" spans="1:10" x14ac:dyDescent="0.25">
      <c r="A2584" s="102">
        <v>2583</v>
      </c>
      <c r="B2584" s="117" t="s">
        <v>5176</v>
      </c>
      <c r="C2584" s="104" t="s">
        <v>4939</v>
      </c>
      <c r="D2584" s="104" t="s">
        <v>5194</v>
      </c>
      <c r="E2584" s="106" t="s">
        <v>1268</v>
      </c>
      <c r="F2584" s="107" t="s">
        <v>1269</v>
      </c>
      <c r="G2584" s="106"/>
      <c r="H2584" s="106"/>
      <c r="I2584" s="102">
        <v>2</v>
      </c>
      <c r="J2584" s="109">
        <v>15.8</v>
      </c>
    </row>
    <row r="2585" spans="1:10" x14ac:dyDescent="0.25">
      <c r="A2585" s="102">
        <v>2584</v>
      </c>
      <c r="B2585" s="117" t="s">
        <v>5176</v>
      </c>
      <c r="C2585" s="104" t="s">
        <v>4939</v>
      </c>
      <c r="D2585" s="104" t="s">
        <v>5194</v>
      </c>
      <c r="E2585" s="106" t="s">
        <v>1288</v>
      </c>
      <c r="F2585" s="107" t="s">
        <v>1289</v>
      </c>
      <c r="G2585" s="106"/>
      <c r="H2585" s="106"/>
      <c r="I2585" s="102">
        <v>1</v>
      </c>
      <c r="J2585" s="109">
        <v>7.9</v>
      </c>
    </row>
    <row r="2586" spans="1:10" x14ac:dyDescent="0.25">
      <c r="A2586" s="102">
        <v>2585</v>
      </c>
      <c r="B2586" s="117" t="s">
        <v>5176</v>
      </c>
      <c r="C2586" s="104" t="s">
        <v>4939</v>
      </c>
      <c r="D2586" s="104" t="s">
        <v>5194</v>
      </c>
      <c r="E2586" s="106" t="s">
        <v>1294</v>
      </c>
      <c r="F2586" s="107" t="s">
        <v>1295</v>
      </c>
      <c r="G2586" s="106"/>
      <c r="H2586" s="106"/>
      <c r="I2586" s="102">
        <v>1</v>
      </c>
      <c r="J2586" s="109">
        <v>45</v>
      </c>
    </row>
    <row r="2587" spans="1:10" x14ac:dyDescent="0.25">
      <c r="A2587" s="102">
        <v>2586</v>
      </c>
      <c r="B2587" s="117" t="s">
        <v>5176</v>
      </c>
      <c r="C2587" s="104" t="s">
        <v>4939</v>
      </c>
      <c r="D2587" s="104" t="s">
        <v>5194</v>
      </c>
      <c r="E2587" s="106" t="s">
        <v>1324</v>
      </c>
      <c r="F2587" s="107" t="s">
        <v>1325</v>
      </c>
      <c r="G2587" s="106"/>
      <c r="H2587" s="106"/>
      <c r="I2587" s="102">
        <v>1</v>
      </c>
      <c r="J2587" s="109">
        <v>63.6</v>
      </c>
    </row>
    <row r="2588" spans="1:10" x14ac:dyDescent="0.25">
      <c r="A2588" s="102">
        <v>2587</v>
      </c>
      <c r="B2588" s="117" t="s">
        <v>5176</v>
      </c>
      <c r="C2588" s="104" t="s">
        <v>4939</v>
      </c>
      <c r="D2588" s="104" t="s">
        <v>5194</v>
      </c>
      <c r="E2588" s="106" t="s">
        <v>251</v>
      </c>
      <c r="F2588" s="107" t="s">
        <v>252</v>
      </c>
      <c r="G2588" s="106"/>
      <c r="H2588" s="106"/>
      <c r="I2588" s="102">
        <v>3</v>
      </c>
      <c r="J2588" s="109">
        <v>17.100000000000001</v>
      </c>
    </row>
    <row r="2589" spans="1:10" x14ac:dyDescent="0.25">
      <c r="A2589" s="102">
        <v>2588</v>
      </c>
      <c r="B2589" s="117" t="s">
        <v>5176</v>
      </c>
      <c r="C2589" s="104" t="s">
        <v>4939</v>
      </c>
      <c r="D2589" s="104" t="s">
        <v>5194</v>
      </c>
      <c r="E2589" s="106" t="s">
        <v>2413</v>
      </c>
      <c r="F2589" s="107" t="s">
        <v>5196</v>
      </c>
      <c r="G2589" s="106"/>
      <c r="H2589" s="106"/>
      <c r="I2589" s="102">
        <v>1</v>
      </c>
      <c r="J2589" s="109">
        <v>11.879999999999999</v>
      </c>
    </row>
    <row r="2590" spans="1:10" x14ac:dyDescent="0.25">
      <c r="A2590" s="102">
        <v>2589</v>
      </c>
      <c r="B2590" s="117" t="s">
        <v>5176</v>
      </c>
      <c r="C2590" s="104" t="s">
        <v>4939</v>
      </c>
      <c r="D2590" s="104" t="s">
        <v>5194</v>
      </c>
      <c r="E2590" s="106" t="s">
        <v>2489</v>
      </c>
      <c r="F2590" s="107" t="s">
        <v>2490</v>
      </c>
      <c r="G2590" s="106"/>
      <c r="H2590" s="106"/>
      <c r="I2590" s="102">
        <v>6</v>
      </c>
      <c r="J2590" s="109">
        <v>35.64</v>
      </c>
    </row>
    <row r="2591" spans="1:10" x14ac:dyDescent="0.25">
      <c r="A2591" s="102">
        <v>2590</v>
      </c>
      <c r="B2591" s="117" t="s">
        <v>5176</v>
      </c>
      <c r="C2591" s="104" t="s">
        <v>4939</v>
      </c>
      <c r="D2591" s="104" t="s">
        <v>5194</v>
      </c>
      <c r="E2591" s="106" t="s">
        <v>2685</v>
      </c>
      <c r="F2591" s="107" t="s">
        <v>2686</v>
      </c>
      <c r="G2591" s="106"/>
      <c r="H2591" s="106"/>
      <c r="I2591" s="102">
        <v>2</v>
      </c>
      <c r="J2591" s="109">
        <v>16.559999999999999</v>
      </c>
    </row>
    <row r="2592" spans="1:10" x14ac:dyDescent="0.25">
      <c r="A2592" s="102">
        <v>2591</v>
      </c>
      <c r="B2592" s="117" t="s">
        <v>5176</v>
      </c>
      <c r="C2592" s="104" t="s">
        <v>4939</v>
      </c>
      <c r="D2592" s="104" t="s">
        <v>5194</v>
      </c>
      <c r="E2592" s="106" t="s">
        <v>2707</v>
      </c>
      <c r="F2592" s="107" t="s">
        <v>2708</v>
      </c>
      <c r="G2592" s="106"/>
      <c r="H2592" s="106"/>
      <c r="I2592" s="102">
        <v>2</v>
      </c>
      <c r="J2592" s="109">
        <v>16.559999999999999</v>
      </c>
    </row>
    <row r="2593" spans="1:10" x14ac:dyDescent="0.25">
      <c r="A2593" s="102">
        <v>2592</v>
      </c>
      <c r="B2593" s="117" t="s">
        <v>5176</v>
      </c>
      <c r="C2593" s="104" t="s">
        <v>4939</v>
      </c>
      <c r="D2593" s="104" t="s">
        <v>5194</v>
      </c>
      <c r="E2593" s="106" t="s">
        <v>2729</v>
      </c>
      <c r="F2593" s="107" t="s">
        <v>2730</v>
      </c>
      <c r="G2593" s="106"/>
      <c r="H2593" s="106"/>
      <c r="I2593" s="102">
        <v>2</v>
      </c>
      <c r="J2593" s="109">
        <v>16.559999999999999</v>
      </c>
    </row>
    <row r="2594" spans="1:10" x14ac:dyDescent="0.25">
      <c r="A2594" s="102">
        <v>2593</v>
      </c>
      <c r="B2594" s="117" t="s">
        <v>5176</v>
      </c>
      <c r="C2594" s="104" t="s">
        <v>4939</v>
      </c>
      <c r="D2594" s="104" t="s">
        <v>5194</v>
      </c>
      <c r="E2594" s="106" t="s">
        <v>2817</v>
      </c>
      <c r="F2594" s="107" t="s">
        <v>2818</v>
      </c>
      <c r="G2594" s="106"/>
      <c r="H2594" s="106"/>
      <c r="I2594" s="102">
        <v>2</v>
      </c>
      <c r="J2594" s="109">
        <v>16.559999999999999</v>
      </c>
    </row>
    <row r="2595" spans="1:10" x14ac:dyDescent="0.25">
      <c r="A2595" s="102">
        <v>2594</v>
      </c>
      <c r="B2595" s="117" t="s">
        <v>5176</v>
      </c>
      <c r="C2595" s="104" t="s">
        <v>4939</v>
      </c>
      <c r="D2595" s="104" t="s">
        <v>5194</v>
      </c>
      <c r="E2595" s="106" t="s">
        <v>2839</v>
      </c>
      <c r="F2595" s="107" t="s">
        <v>2840</v>
      </c>
      <c r="G2595" s="106"/>
      <c r="H2595" s="106"/>
      <c r="I2595" s="102">
        <v>2</v>
      </c>
      <c r="J2595" s="109">
        <v>16.559999999999999</v>
      </c>
    </row>
    <row r="2596" spans="1:10" x14ac:dyDescent="0.25">
      <c r="A2596" s="102">
        <v>2595</v>
      </c>
      <c r="B2596" s="117" t="s">
        <v>5176</v>
      </c>
      <c r="C2596" s="104" t="s">
        <v>4939</v>
      </c>
      <c r="D2596" s="104" t="s">
        <v>5194</v>
      </c>
      <c r="E2596" s="106" t="s">
        <v>2781</v>
      </c>
      <c r="F2596" s="107" t="s">
        <v>2782</v>
      </c>
      <c r="G2596" s="106"/>
      <c r="H2596" s="106"/>
      <c r="I2596" s="102">
        <v>2</v>
      </c>
      <c r="J2596" s="109">
        <v>28.68</v>
      </c>
    </row>
    <row r="2597" spans="1:10" x14ac:dyDescent="0.25">
      <c r="A2597" s="102">
        <v>2596</v>
      </c>
      <c r="B2597" s="117" t="s">
        <v>5176</v>
      </c>
      <c r="C2597" s="104" t="s">
        <v>4939</v>
      </c>
      <c r="D2597" s="104" t="s">
        <v>5194</v>
      </c>
      <c r="E2597" s="106" t="s">
        <v>2787</v>
      </c>
      <c r="F2597" s="107" t="s">
        <v>2788</v>
      </c>
      <c r="G2597" s="106"/>
      <c r="H2597" s="106"/>
      <c r="I2597" s="102">
        <v>2</v>
      </c>
      <c r="J2597" s="109">
        <v>16.559999999999999</v>
      </c>
    </row>
    <row r="2598" spans="1:10" x14ac:dyDescent="0.25">
      <c r="A2598" s="102">
        <v>2597</v>
      </c>
      <c r="B2598" s="117" t="s">
        <v>5176</v>
      </c>
      <c r="C2598" s="104" t="s">
        <v>4939</v>
      </c>
      <c r="D2598" s="104" t="s">
        <v>5194</v>
      </c>
      <c r="E2598" s="106" t="s">
        <v>2807</v>
      </c>
      <c r="F2598" s="107" t="s">
        <v>2808</v>
      </c>
      <c r="G2598" s="106"/>
      <c r="H2598" s="106"/>
      <c r="I2598" s="102">
        <v>2</v>
      </c>
      <c r="J2598" s="109">
        <v>16.559999999999999</v>
      </c>
    </row>
    <row r="2599" spans="1:10" x14ac:dyDescent="0.25">
      <c r="A2599" s="102">
        <v>2598</v>
      </c>
      <c r="B2599" s="117" t="s">
        <v>5176</v>
      </c>
      <c r="C2599" s="104" t="s">
        <v>4939</v>
      </c>
      <c r="D2599" s="104" t="s">
        <v>5194</v>
      </c>
      <c r="E2599" s="106" t="s">
        <v>3047</v>
      </c>
      <c r="F2599" s="107" t="s">
        <v>3048</v>
      </c>
      <c r="G2599" s="106"/>
      <c r="H2599" s="106"/>
      <c r="I2599" s="102">
        <v>2</v>
      </c>
      <c r="J2599" s="109">
        <v>63.92</v>
      </c>
    </row>
    <row r="2600" spans="1:10" x14ac:dyDescent="0.25">
      <c r="A2600" s="102">
        <v>2599</v>
      </c>
      <c r="B2600" s="117" t="s">
        <v>5176</v>
      </c>
      <c r="C2600" s="104" t="s">
        <v>4939</v>
      </c>
      <c r="D2600" s="104" t="s">
        <v>5194</v>
      </c>
      <c r="E2600" s="106" t="s">
        <v>3547</v>
      </c>
      <c r="F2600" s="107" t="s">
        <v>3548</v>
      </c>
      <c r="G2600" s="106"/>
      <c r="H2600" s="106"/>
      <c r="I2600" s="102">
        <v>2</v>
      </c>
      <c r="J2600" s="109">
        <v>22</v>
      </c>
    </row>
    <row r="2601" spans="1:10" x14ac:dyDescent="0.25">
      <c r="A2601" s="102">
        <v>2600</v>
      </c>
      <c r="B2601" s="117" t="s">
        <v>5176</v>
      </c>
      <c r="C2601" s="104" t="s">
        <v>4939</v>
      </c>
      <c r="D2601" s="104" t="s">
        <v>5194</v>
      </c>
      <c r="E2601" s="106" t="s">
        <v>3945</v>
      </c>
      <c r="F2601" s="107" t="s">
        <v>3946</v>
      </c>
      <c r="G2601" s="106"/>
      <c r="H2601" s="106"/>
      <c r="I2601" s="102">
        <v>2</v>
      </c>
      <c r="J2601" s="109">
        <v>39.6</v>
      </c>
    </row>
    <row r="2602" spans="1:10" x14ac:dyDescent="0.25">
      <c r="A2602" s="102">
        <v>2601</v>
      </c>
      <c r="B2602" s="117" t="s">
        <v>5176</v>
      </c>
      <c r="C2602" s="104" t="s">
        <v>4939</v>
      </c>
      <c r="D2602" s="104" t="s">
        <v>5194</v>
      </c>
      <c r="E2602" s="106" t="s">
        <v>3893</v>
      </c>
      <c r="F2602" s="107" t="s">
        <v>3894</v>
      </c>
      <c r="G2602" s="106"/>
      <c r="H2602" s="106"/>
      <c r="I2602" s="102">
        <v>4</v>
      </c>
      <c r="J2602" s="109">
        <v>59.6</v>
      </c>
    </row>
    <row r="2603" spans="1:10" x14ac:dyDescent="0.25">
      <c r="A2603" s="102">
        <v>2602</v>
      </c>
      <c r="B2603" s="117" t="s">
        <v>5176</v>
      </c>
      <c r="C2603" s="104" t="s">
        <v>4939</v>
      </c>
      <c r="D2603" s="104" t="s">
        <v>5194</v>
      </c>
      <c r="E2603" s="106" t="s">
        <v>3897</v>
      </c>
      <c r="F2603" s="107" t="s">
        <v>3898</v>
      </c>
      <c r="G2603" s="106"/>
      <c r="H2603" s="106"/>
      <c r="I2603" s="102">
        <v>4</v>
      </c>
      <c r="J2603" s="109">
        <v>79.2</v>
      </c>
    </row>
    <row r="2604" spans="1:10" x14ac:dyDescent="0.25">
      <c r="A2604" s="102">
        <v>2603</v>
      </c>
      <c r="B2604" s="117" t="s">
        <v>5176</v>
      </c>
      <c r="C2604" s="104" t="s">
        <v>4939</v>
      </c>
      <c r="D2604" s="104" t="s">
        <v>5194</v>
      </c>
      <c r="E2604" s="106" t="s">
        <v>3907</v>
      </c>
      <c r="F2604" s="107" t="s">
        <v>3908</v>
      </c>
      <c r="G2604" s="106"/>
      <c r="H2604" s="106"/>
      <c r="I2604" s="102">
        <v>4</v>
      </c>
      <c r="J2604" s="109">
        <v>39.200000000000003</v>
      </c>
    </row>
    <row r="2605" spans="1:10" x14ac:dyDescent="0.25">
      <c r="A2605" s="102">
        <v>2604</v>
      </c>
      <c r="B2605" s="117" t="s">
        <v>5176</v>
      </c>
      <c r="C2605" s="104" t="s">
        <v>4939</v>
      </c>
      <c r="D2605" s="104" t="s">
        <v>5194</v>
      </c>
      <c r="E2605" s="106" t="s">
        <v>3927</v>
      </c>
      <c r="F2605" s="107" t="s">
        <v>3928</v>
      </c>
      <c r="G2605" s="106"/>
      <c r="H2605" s="106"/>
      <c r="I2605" s="102">
        <v>2</v>
      </c>
      <c r="J2605" s="109">
        <v>35.6</v>
      </c>
    </row>
    <row r="2606" spans="1:10" x14ac:dyDescent="0.25">
      <c r="A2606" s="102">
        <v>2605</v>
      </c>
      <c r="B2606" s="117" t="s">
        <v>5176</v>
      </c>
      <c r="C2606" s="104" t="s">
        <v>4939</v>
      </c>
      <c r="D2606" s="104" t="s">
        <v>5194</v>
      </c>
      <c r="E2606" s="106" t="s">
        <v>3957</v>
      </c>
      <c r="F2606" s="107" t="s">
        <v>3958</v>
      </c>
      <c r="G2606" s="106"/>
      <c r="H2606" s="106"/>
      <c r="I2606" s="102">
        <v>2</v>
      </c>
      <c r="J2606" s="109">
        <v>27</v>
      </c>
    </row>
    <row r="2607" spans="1:10" x14ac:dyDescent="0.25">
      <c r="A2607" s="102">
        <v>2606</v>
      </c>
      <c r="B2607" s="117" t="s">
        <v>5176</v>
      </c>
      <c r="C2607" s="104" t="s">
        <v>4939</v>
      </c>
      <c r="D2607" s="104" t="s">
        <v>5194</v>
      </c>
      <c r="E2607" s="106" t="s">
        <v>3961</v>
      </c>
      <c r="F2607" s="107" t="s">
        <v>3962</v>
      </c>
      <c r="G2607" s="106"/>
      <c r="H2607" s="106"/>
      <c r="I2607" s="102">
        <v>2</v>
      </c>
      <c r="J2607" s="109">
        <v>19.8</v>
      </c>
    </row>
    <row r="2608" spans="1:10" x14ac:dyDescent="0.25">
      <c r="A2608" s="102">
        <v>2607</v>
      </c>
      <c r="B2608" s="117" t="s">
        <v>5176</v>
      </c>
      <c r="C2608" s="104" t="s">
        <v>4939</v>
      </c>
      <c r="D2608" s="104" t="s">
        <v>5194</v>
      </c>
      <c r="E2608" s="106" t="s">
        <v>3971</v>
      </c>
      <c r="F2608" s="107" t="s">
        <v>3972</v>
      </c>
      <c r="G2608" s="106"/>
      <c r="H2608" s="106"/>
      <c r="I2608" s="102">
        <v>1</v>
      </c>
      <c r="J2608" s="109">
        <v>11.899999999999999</v>
      </c>
    </row>
    <row r="2609" spans="1:10" x14ac:dyDescent="0.25">
      <c r="A2609" s="102">
        <v>2608</v>
      </c>
      <c r="B2609" s="117" t="s">
        <v>5176</v>
      </c>
      <c r="C2609" s="104" t="s">
        <v>4939</v>
      </c>
      <c r="D2609" s="104" t="s">
        <v>5194</v>
      </c>
      <c r="E2609" s="106" t="s">
        <v>3985</v>
      </c>
      <c r="F2609" s="107" t="s">
        <v>3986</v>
      </c>
      <c r="G2609" s="106"/>
      <c r="H2609" s="106"/>
      <c r="I2609" s="102">
        <v>2</v>
      </c>
      <c r="J2609" s="109">
        <v>23.599999999999998</v>
      </c>
    </row>
    <row r="2610" spans="1:10" x14ac:dyDescent="0.25">
      <c r="A2610" s="102">
        <v>2609</v>
      </c>
      <c r="B2610" s="117" t="s">
        <v>5176</v>
      </c>
      <c r="C2610" s="104" t="s">
        <v>4939</v>
      </c>
      <c r="D2610" s="104" t="s">
        <v>5194</v>
      </c>
      <c r="E2610" s="106" t="s">
        <v>3999</v>
      </c>
      <c r="F2610" s="107" t="s">
        <v>4000</v>
      </c>
      <c r="G2610" s="106"/>
      <c r="H2610" s="106"/>
      <c r="I2610" s="102">
        <v>4</v>
      </c>
      <c r="J2610" s="109">
        <v>23.759999999999998</v>
      </c>
    </row>
    <row r="2611" spans="1:10" x14ac:dyDescent="0.25">
      <c r="A2611" s="102">
        <v>2610</v>
      </c>
      <c r="B2611" s="117" t="s">
        <v>5176</v>
      </c>
      <c r="C2611" s="104" t="s">
        <v>4939</v>
      </c>
      <c r="D2611" s="104" t="s">
        <v>5194</v>
      </c>
      <c r="E2611" s="106" t="s">
        <v>4001</v>
      </c>
      <c r="F2611" s="107" t="s">
        <v>4002</v>
      </c>
      <c r="G2611" s="106"/>
      <c r="H2611" s="106"/>
      <c r="I2611" s="102">
        <v>1</v>
      </c>
      <c r="J2611" s="109">
        <v>13.799999999999999</v>
      </c>
    </row>
    <row r="2612" spans="1:10" x14ac:dyDescent="0.25">
      <c r="A2612" s="102">
        <v>2611</v>
      </c>
      <c r="B2612" s="117" t="s">
        <v>5176</v>
      </c>
      <c r="C2612" s="104" t="s">
        <v>4939</v>
      </c>
      <c r="D2612" s="104" t="s">
        <v>5194</v>
      </c>
      <c r="E2612" s="106" t="s">
        <v>4009</v>
      </c>
      <c r="F2612" s="107" t="s">
        <v>4010</v>
      </c>
      <c r="G2612" s="106"/>
      <c r="H2612" s="106"/>
      <c r="I2612" s="102">
        <v>1</v>
      </c>
      <c r="J2612" s="109">
        <v>11.799999999999999</v>
      </c>
    </row>
    <row r="2613" spans="1:10" x14ac:dyDescent="0.25">
      <c r="A2613" s="102">
        <v>2612</v>
      </c>
      <c r="B2613" s="117" t="s">
        <v>5176</v>
      </c>
      <c r="C2613" s="104" t="s">
        <v>4939</v>
      </c>
      <c r="D2613" s="104" t="s">
        <v>5194</v>
      </c>
      <c r="E2613" s="106" t="s">
        <v>4027</v>
      </c>
      <c r="F2613" s="107" t="s">
        <v>4028</v>
      </c>
      <c r="G2613" s="106"/>
      <c r="H2613" s="106"/>
      <c r="I2613" s="102">
        <v>2</v>
      </c>
      <c r="J2613" s="109">
        <v>35.76</v>
      </c>
    </row>
    <row r="2614" spans="1:10" x14ac:dyDescent="0.25">
      <c r="A2614" s="102">
        <v>2613</v>
      </c>
      <c r="B2614" s="117" t="s">
        <v>5176</v>
      </c>
      <c r="C2614" s="104" t="s">
        <v>4939</v>
      </c>
      <c r="D2614" s="104" t="s">
        <v>5194</v>
      </c>
      <c r="E2614" s="106" t="s">
        <v>4029</v>
      </c>
      <c r="F2614" s="107" t="s">
        <v>4030</v>
      </c>
      <c r="G2614" s="106"/>
      <c r="H2614" s="106"/>
      <c r="I2614" s="102">
        <v>2</v>
      </c>
      <c r="J2614" s="109">
        <v>34.68</v>
      </c>
    </row>
    <row r="2615" spans="1:10" x14ac:dyDescent="0.25">
      <c r="A2615" s="102">
        <v>2614</v>
      </c>
      <c r="B2615" s="117" t="s">
        <v>5176</v>
      </c>
      <c r="C2615" s="104" t="s">
        <v>4939</v>
      </c>
      <c r="D2615" s="104" t="s">
        <v>5194</v>
      </c>
      <c r="E2615" s="106" t="s">
        <v>3551</v>
      </c>
      <c r="F2615" s="107" t="s">
        <v>3552</v>
      </c>
      <c r="G2615" s="106"/>
      <c r="H2615" s="106"/>
      <c r="I2615" s="102">
        <v>2</v>
      </c>
      <c r="J2615" s="109">
        <v>17.2</v>
      </c>
    </row>
    <row r="2616" spans="1:10" x14ac:dyDescent="0.25">
      <c r="A2616" s="102">
        <v>2615</v>
      </c>
      <c r="B2616" s="117" t="s">
        <v>5176</v>
      </c>
      <c r="C2616" s="104" t="s">
        <v>4939</v>
      </c>
      <c r="D2616" s="104" t="s">
        <v>5194</v>
      </c>
      <c r="E2616" s="106" t="s">
        <v>3555</v>
      </c>
      <c r="F2616" s="107" t="s">
        <v>3556</v>
      </c>
      <c r="G2616" s="106"/>
      <c r="H2616" s="106"/>
      <c r="I2616" s="102">
        <v>2</v>
      </c>
      <c r="J2616" s="109">
        <v>25.8</v>
      </c>
    </row>
    <row r="2617" spans="1:10" x14ac:dyDescent="0.25">
      <c r="A2617" s="102">
        <v>2616</v>
      </c>
      <c r="B2617" s="117" t="s">
        <v>5176</v>
      </c>
      <c r="C2617" s="104" t="s">
        <v>4939</v>
      </c>
      <c r="D2617" s="104" t="s">
        <v>5194</v>
      </c>
      <c r="E2617" s="106" t="s">
        <v>3567</v>
      </c>
      <c r="F2617" s="107" t="s">
        <v>3568</v>
      </c>
      <c r="G2617" s="106"/>
      <c r="H2617" s="106"/>
      <c r="I2617" s="102">
        <v>2</v>
      </c>
      <c r="J2617" s="109">
        <v>69.48</v>
      </c>
    </row>
    <row r="2618" spans="1:10" x14ac:dyDescent="0.25">
      <c r="A2618" s="102">
        <v>2617</v>
      </c>
      <c r="B2618" s="117" t="s">
        <v>5176</v>
      </c>
      <c r="C2618" s="104" t="s">
        <v>4939</v>
      </c>
      <c r="D2618" s="104" t="s">
        <v>5194</v>
      </c>
      <c r="E2618" s="106" t="s">
        <v>3573</v>
      </c>
      <c r="F2618" s="107" t="s">
        <v>3574</v>
      </c>
      <c r="G2618" s="106"/>
      <c r="H2618" s="106"/>
      <c r="I2618" s="102">
        <v>2</v>
      </c>
      <c r="J2618" s="109">
        <v>26</v>
      </c>
    </row>
    <row r="2619" spans="1:10" x14ac:dyDescent="0.25">
      <c r="A2619" s="102">
        <v>2618</v>
      </c>
      <c r="B2619" s="117" t="s">
        <v>5176</v>
      </c>
      <c r="C2619" s="104" t="s">
        <v>4939</v>
      </c>
      <c r="D2619" s="104" t="s">
        <v>5194</v>
      </c>
      <c r="E2619" s="106" t="s">
        <v>3577</v>
      </c>
      <c r="F2619" s="107" t="s">
        <v>3578</v>
      </c>
      <c r="G2619" s="106"/>
      <c r="H2619" s="106"/>
      <c r="I2619" s="102">
        <v>2</v>
      </c>
      <c r="J2619" s="109">
        <v>45.8</v>
      </c>
    </row>
    <row r="2620" spans="1:10" x14ac:dyDescent="0.25">
      <c r="A2620" s="102">
        <v>2619</v>
      </c>
      <c r="B2620" s="117" t="s">
        <v>5176</v>
      </c>
      <c r="C2620" s="104" t="s">
        <v>4939</v>
      </c>
      <c r="D2620" s="104" t="s">
        <v>5194</v>
      </c>
      <c r="E2620" s="106" t="s">
        <v>3605</v>
      </c>
      <c r="F2620" s="107" t="s">
        <v>3606</v>
      </c>
      <c r="G2620" s="106"/>
      <c r="H2620" s="106"/>
      <c r="I2620" s="102">
        <v>2</v>
      </c>
      <c r="J2620" s="109">
        <v>18.799999999999997</v>
      </c>
    </row>
    <row r="2621" spans="1:10" x14ac:dyDescent="0.25">
      <c r="A2621" s="102">
        <v>2620</v>
      </c>
      <c r="B2621" s="117" t="s">
        <v>5176</v>
      </c>
      <c r="C2621" s="104" t="s">
        <v>4939</v>
      </c>
      <c r="D2621" s="104" t="s">
        <v>5194</v>
      </c>
      <c r="E2621" s="106" t="s">
        <v>3677</v>
      </c>
      <c r="F2621" s="107" t="s">
        <v>3678</v>
      </c>
      <c r="G2621" s="106"/>
      <c r="H2621" s="106"/>
      <c r="I2621" s="102">
        <v>1</v>
      </c>
      <c r="J2621" s="109">
        <v>9.8000000000000007</v>
      </c>
    </row>
    <row r="2622" spans="1:10" x14ac:dyDescent="0.25">
      <c r="A2622" s="102">
        <v>2621</v>
      </c>
      <c r="B2622" s="117" t="s">
        <v>5176</v>
      </c>
      <c r="C2622" s="104" t="s">
        <v>4939</v>
      </c>
      <c r="D2622" s="104" t="s">
        <v>5194</v>
      </c>
      <c r="E2622" s="106" t="s">
        <v>3697</v>
      </c>
      <c r="F2622" s="107" t="s">
        <v>3698</v>
      </c>
      <c r="G2622" s="106"/>
      <c r="H2622" s="106"/>
      <c r="I2622" s="102">
        <v>2</v>
      </c>
      <c r="J2622" s="109">
        <v>43.8</v>
      </c>
    </row>
    <row r="2623" spans="1:10" x14ac:dyDescent="0.25">
      <c r="A2623" s="102">
        <v>2622</v>
      </c>
      <c r="B2623" s="117" t="s">
        <v>5176</v>
      </c>
      <c r="C2623" s="104" t="s">
        <v>4939</v>
      </c>
      <c r="D2623" s="104" t="s">
        <v>5194</v>
      </c>
      <c r="E2623" s="106" t="s">
        <v>3713</v>
      </c>
      <c r="F2623" s="107" t="s">
        <v>3714</v>
      </c>
      <c r="G2623" s="106"/>
      <c r="H2623" s="106"/>
      <c r="I2623" s="102">
        <v>1</v>
      </c>
      <c r="J2623" s="109">
        <v>23.799999999999997</v>
      </c>
    </row>
    <row r="2624" spans="1:10" x14ac:dyDescent="0.25">
      <c r="A2624" s="102">
        <v>2623</v>
      </c>
      <c r="B2624" s="117" t="s">
        <v>5176</v>
      </c>
      <c r="C2624" s="104" t="s">
        <v>4939</v>
      </c>
      <c r="D2624" s="104" t="s">
        <v>5194</v>
      </c>
      <c r="E2624" s="106" t="s">
        <v>4818</v>
      </c>
      <c r="F2624" s="107" t="s">
        <v>4819</v>
      </c>
      <c r="G2624" s="106"/>
      <c r="H2624" s="106"/>
      <c r="I2624" s="102">
        <v>2</v>
      </c>
      <c r="J2624" s="109">
        <v>99.600000000000009</v>
      </c>
    </row>
    <row r="2625" spans="1:10" x14ac:dyDescent="0.25">
      <c r="A2625" s="102">
        <v>2624</v>
      </c>
      <c r="B2625" s="117" t="s">
        <v>5176</v>
      </c>
      <c r="C2625" s="104" t="s">
        <v>4939</v>
      </c>
      <c r="D2625" s="104" t="s">
        <v>5194</v>
      </c>
      <c r="E2625" s="106" t="s">
        <v>4585</v>
      </c>
      <c r="F2625" s="107" t="s">
        <v>4586</v>
      </c>
      <c r="G2625" s="106"/>
      <c r="H2625" s="106"/>
      <c r="I2625" s="102">
        <v>8</v>
      </c>
      <c r="J2625" s="109">
        <v>118.8</v>
      </c>
    </row>
    <row r="2626" spans="1:10" x14ac:dyDescent="0.25">
      <c r="A2626" s="102">
        <v>2625</v>
      </c>
      <c r="B2626" s="117" t="s">
        <v>5176</v>
      </c>
      <c r="C2626" s="104" t="s">
        <v>4939</v>
      </c>
      <c r="D2626" s="104" t="s">
        <v>5194</v>
      </c>
      <c r="E2626" s="106" t="s">
        <v>4589</v>
      </c>
      <c r="F2626" s="107" t="s">
        <v>4590</v>
      </c>
      <c r="G2626" s="106"/>
      <c r="H2626" s="106"/>
      <c r="I2626" s="102">
        <v>4</v>
      </c>
      <c r="J2626" s="109">
        <v>35.4</v>
      </c>
    </row>
    <row r="2627" spans="1:10" x14ac:dyDescent="0.25">
      <c r="A2627" s="102">
        <v>2626</v>
      </c>
      <c r="B2627" s="117" t="s">
        <v>5176</v>
      </c>
      <c r="C2627" s="104" t="s">
        <v>4939</v>
      </c>
      <c r="D2627" s="104" t="s">
        <v>5194</v>
      </c>
      <c r="E2627" s="106" t="s">
        <v>4225</v>
      </c>
      <c r="F2627" s="107" t="s">
        <v>4226</v>
      </c>
      <c r="G2627" s="106"/>
      <c r="H2627" s="106"/>
      <c r="I2627" s="102">
        <v>10</v>
      </c>
      <c r="J2627" s="109">
        <v>133.5</v>
      </c>
    </row>
    <row r="2628" spans="1:10" x14ac:dyDescent="0.25">
      <c r="A2628" s="102">
        <v>2627</v>
      </c>
      <c r="B2628" s="117" t="s">
        <v>5176</v>
      </c>
      <c r="C2628" s="104" t="s">
        <v>4939</v>
      </c>
      <c r="D2628" s="104" t="s">
        <v>5194</v>
      </c>
      <c r="E2628" s="106" t="s">
        <v>4259</v>
      </c>
      <c r="F2628" s="107" t="s">
        <v>4820</v>
      </c>
      <c r="G2628" s="106"/>
      <c r="H2628" s="106"/>
      <c r="I2628" s="102">
        <v>6</v>
      </c>
      <c r="J2628" s="109">
        <v>125.1</v>
      </c>
    </row>
    <row r="2629" spans="1:10" x14ac:dyDescent="0.25">
      <c r="A2629" s="102">
        <v>2628</v>
      </c>
      <c r="B2629" s="117" t="s">
        <v>5176</v>
      </c>
      <c r="C2629" s="104" t="s">
        <v>4939</v>
      </c>
      <c r="D2629" s="104" t="s">
        <v>5194</v>
      </c>
      <c r="E2629" s="106" t="s">
        <v>4251</v>
      </c>
      <c r="F2629" s="107" t="s">
        <v>4828</v>
      </c>
      <c r="G2629" s="106"/>
      <c r="H2629" s="106"/>
      <c r="I2629" s="102">
        <v>6</v>
      </c>
      <c r="J2629" s="109">
        <v>125.1</v>
      </c>
    </row>
    <row r="2630" spans="1:10" x14ac:dyDescent="0.25">
      <c r="A2630" s="102">
        <v>2629</v>
      </c>
      <c r="B2630" s="117" t="s">
        <v>5176</v>
      </c>
      <c r="C2630" s="104" t="s">
        <v>4939</v>
      </c>
      <c r="D2630" s="104" t="s">
        <v>5194</v>
      </c>
      <c r="E2630" s="106" t="s">
        <v>4261</v>
      </c>
      <c r="F2630" s="107" t="s">
        <v>4616</v>
      </c>
      <c r="G2630" s="106"/>
      <c r="H2630" s="106"/>
      <c r="I2630" s="102">
        <v>4</v>
      </c>
      <c r="J2630" s="109">
        <v>83.399999999999991</v>
      </c>
    </row>
    <row r="2631" spans="1:10" x14ac:dyDescent="0.25">
      <c r="A2631" s="102">
        <v>2630</v>
      </c>
      <c r="B2631" s="117" t="s">
        <v>5176</v>
      </c>
      <c r="C2631" s="104" t="s">
        <v>4939</v>
      </c>
      <c r="D2631" s="104" t="s">
        <v>5194</v>
      </c>
      <c r="E2631" s="106" t="s">
        <v>4265</v>
      </c>
      <c r="F2631" s="107" t="s">
        <v>4266</v>
      </c>
      <c r="G2631" s="106"/>
      <c r="H2631" s="106"/>
      <c r="I2631" s="102">
        <v>4</v>
      </c>
      <c r="J2631" s="109">
        <v>47.400000000000006</v>
      </c>
    </row>
    <row r="2632" spans="1:10" x14ac:dyDescent="0.25">
      <c r="A2632" s="102">
        <v>2631</v>
      </c>
      <c r="B2632" s="117" t="s">
        <v>5176</v>
      </c>
      <c r="C2632" s="104" t="s">
        <v>4939</v>
      </c>
      <c r="D2632" s="104" t="s">
        <v>5194</v>
      </c>
      <c r="E2632" s="106" t="s">
        <v>4379</v>
      </c>
      <c r="F2632" s="107" t="s">
        <v>4829</v>
      </c>
      <c r="G2632" s="106"/>
      <c r="H2632" s="106"/>
      <c r="I2632" s="102">
        <v>4</v>
      </c>
      <c r="J2632" s="109">
        <v>89.4</v>
      </c>
    </row>
    <row r="2633" spans="1:10" x14ac:dyDescent="0.25">
      <c r="A2633" s="102">
        <v>2632</v>
      </c>
      <c r="B2633" s="117" t="s">
        <v>5176</v>
      </c>
      <c r="C2633" s="104" t="s">
        <v>4939</v>
      </c>
      <c r="D2633" s="104" t="s">
        <v>5194</v>
      </c>
      <c r="E2633" s="106" t="s">
        <v>4816</v>
      </c>
      <c r="F2633" s="107" t="s">
        <v>4817</v>
      </c>
      <c r="G2633" s="106"/>
      <c r="H2633" s="106"/>
      <c r="I2633" s="102">
        <v>3</v>
      </c>
      <c r="J2633" s="109">
        <v>45</v>
      </c>
    </row>
    <row r="2634" spans="1:10" x14ac:dyDescent="0.25">
      <c r="A2634" s="102">
        <v>2633</v>
      </c>
      <c r="B2634" s="117" t="s">
        <v>5176</v>
      </c>
      <c r="C2634" s="104" t="s">
        <v>4939</v>
      </c>
      <c r="D2634" s="104" t="s">
        <v>5198</v>
      </c>
      <c r="E2634" s="106" t="s">
        <v>745</v>
      </c>
      <c r="F2634" s="107" t="s">
        <v>746</v>
      </c>
      <c r="G2634" s="106"/>
      <c r="H2634" s="106"/>
      <c r="I2634" s="102">
        <v>2</v>
      </c>
      <c r="J2634" s="109">
        <v>21.48</v>
      </c>
    </row>
    <row r="2635" spans="1:10" x14ac:dyDescent="0.25">
      <c r="A2635" s="102">
        <v>2634</v>
      </c>
      <c r="B2635" s="117" t="s">
        <v>5176</v>
      </c>
      <c r="C2635" s="104" t="s">
        <v>4939</v>
      </c>
      <c r="D2635" s="104" t="s">
        <v>5198</v>
      </c>
      <c r="E2635" s="106" t="s">
        <v>157</v>
      </c>
      <c r="F2635" s="107" t="s">
        <v>158</v>
      </c>
      <c r="G2635" s="106"/>
      <c r="H2635" s="106"/>
      <c r="I2635" s="102">
        <v>8</v>
      </c>
      <c r="J2635" s="109">
        <v>15.12</v>
      </c>
    </row>
    <row r="2636" spans="1:10" x14ac:dyDescent="0.25">
      <c r="A2636" s="102">
        <v>2635</v>
      </c>
      <c r="B2636" s="117" t="s">
        <v>5176</v>
      </c>
      <c r="C2636" s="104" t="s">
        <v>4939</v>
      </c>
      <c r="D2636" s="104" t="s">
        <v>5198</v>
      </c>
      <c r="E2636" s="106" t="s">
        <v>207</v>
      </c>
      <c r="F2636" s="107" t="s">
        <v>208</v>
      </c>
      <c r="G2636" s="106"/>
      <c r="H2636" s="106"/>
      <c r="I2636" s="102">
        <v>1</v>
      </c>
      <c r="J2636" s="109">
        <v>18</v>
      </c>
    </row>
    <row r="2637" spans="1:10" x14ac:dyDescent="0.25">
      <c r="A2637" s="102">
        <v>2636</v>
      </c>
      <c r="B2637" s="117" t="s">
        <v>5176</v>
      </c>
      <c r="C2637" s="104" t="s">
        <v>4939</v>
      </c>
      <c r="D2637" s="104" t="s">
        <v>5198</v>
      </c>
      <c r="E2637" s="106" t="s">
        <v>2693</v>
      </c>
      <c r="F2637" s="107" t="s">
        <v>5199</v>
      </c>
      <c r="G2637" s="106"/>
      <c r="H2637" s="106"/>
      <c r="I2637" s="102" t="s">
        <v>5030</v>
      </c>
      <c r="J2637" s="109">
        <v>14.190000000000001</v>
      </c>
    </row>
    <row r="2638" spans="1:10" x14ac:dyDescent="0.25">
      <c r="A2638" s="102">
        <v>2637</v>
      </c>
      <c r="B2638" s="117" t="s">
        <v>5176</v>
      </c>
      <c r="C2638" s="104" t="s">
        <v>4939</v>
      </c>
      <c r="D2638" s="104" t="s">
        <v>5198</v>
      </c>
      <c r="E2638" s="106" t="s">
        <v>2739</v>
      </c>
      <c r="F2638" s="107" t="s">
        <v>4742</v>
      </c>
      <c r="G2638" s="106"/>
      <c r="H2638" s="106"/>
      <c r="I2638" s="102">
        <v>4</v>
      </c>
      <c r="J2638" s="109">
        <v>61.92</v>
      </c>
    </row>
    <row r="2639" spans="1:10" x14ac:dyDescent="0.25">
      <c r="A2639" s="102">
        <v>2638</v>
      </c>
      <c r="B2639" s="117" t="s">
        <v>5176</v>
      </c>
      <c r="C2639" s="104" t="s">
        <v>4939</v>
      </c>
      <c r="D2639" s="104" t="s">
        <v>5198</v>
      </c>
      <c r="E2639" s="106" t="s">
        <v>2811</v>
      </c>
      <c r="F2639" s="107" t="s">
        <v>4744</v>
      </c>
      <c r="G2639" s="106"/>
      <c r="H2639" s="106"/>
      <c r="I2639" s="102">
        <v>1</v>
      </c>
      <c r="J2639" s="109">
        <v>15.48</v>
      </c>
    </row>
    <row r="2640" spans="1:10" x14ac:dyDescent="0.25">
      <c r="A2640" s="102">
        <v>2639</v>
      </c>
      <c r="B2640" s="117" t="s">
        <v>5176</v>
      </c>
      <c r="C2640" s="104" t="s">
        <v>4939</v>
      </c>
      <c r="D2640" s="104" t="s">
        <v>5198</v>
      </c>
      <c r="E2640" s="106" t="s">
        <v>3921</v>
      </c>
      <c r="F2640" s="107" t="s">
        <v>3922</v>
      </c>
      <c r="G2640" s="106"/>
      <c r="H2640" s="106"/>
      <c r="I2640" s="102">
        <v>1</v>
      </c>
      <c r="J2640" s="109">
        <v>11.799999999999999</v>
      </c>
    </row>
    <row r="2641" spans="1:10" x14ac:dyDescent="0.25">
      <c r="A2641" s="102">
        <v>2640</v>
      </c>
      <c r="B2641" s="117" t="s">
        <v>5176</v>
      </c>
      <c r="C2641" s="104" t="s">
        <v>4939</v>
      </c>
      <c r="D2641" s="104" t="s">
        <v>5201</v>
      </c>
      <c r="E2641" s="106" t="s">
        <v>999</v>
      </c>
      <c r="F2641" s="107" t="s">
        <v>1000</v>
      </c>
      <c r="G2641" s="106"/>
      <c r="H2641" s="106"/>
      <c r="I2641" s="102">
        <v>5</v>
      </c>
      <c r="J2641" s="109">
        <v>56.449999999999996</v>
      </c>
    </row>
    <row r="2642" spans="1:10" x14ac:dyDescent="0.25">
      <c r="A2642" s="102">
        <v>2641</v>
      </c>
      <c r="B2642" s="117" t="s">
        <v>5176</v>
      </c>
      <c r="C2642" s="104" t="s">
        <v>4939</v>
      </c>
      <c r="D2642" s="104" t="s">
        <v>5201</v>
      </c>
      <c r="E2642" s="106" t="s">
        <v>999</v>
      </c>
      <c r="F2642" s="107" t="s">
        <v>1000</v>
      </c>
      <c r="G2642" s="106"/>
      <c r="H2642" s="106"/>
      <c r="I2642" s="102">
        <v>2</v>
      </c>
      <c r="J2642" s="109">
        <v>0.02</v>
      </c>
    </row>
    <row r="2643" spans="1:10" x14ac:dyDescent="0.25">
      <c r="A2643" s="102">
        <v>2642</v>
      </c>
      <c r="B2643" s="117" t="s">
        <v>5176</v>
      </c>
      <c r="C2643" s="104" t="s">
        <v>4939</v>
      </c>
      <c r="D2643" s="104" t="s">
        <v>5201</v>
      </c>
      <c r="E2643" s="106" t="s">
        <v>1003</v>
      </c>
      <c r="F2643" s="107" t="s">
        <v>1004</v>
      </c>
      <c r="G2643" s="106"/>
      <c r="H2643" s="106"/>
      <c r="I2643" s="102">
        <v>15</v>
      </c>
      <c r="J2643" s="109">
        <v>169.35</v>
      </c>
    </row>
    <row r="2644" spans="1:10" x14ac:dyDescent="0.25">
      <c r="A2644" s="102">
        <v>2643</v>
      </c>
      <c r="B2644" s="117" t="s">
        <v>5176</v>
      </c>
      <c r="C2644" s="104" t="s">
        <v>4939</v>
      </c>
      <c r="D2644" s="104" t="s">
        <v>5201</v>
      </c>
      <c r="E2644" s="106" t="s">
        <v>249</v>
      </c>
      <c r="F2644" s="107" t="s">
        <v>5010</v>
      </c>
      <c r="G2644" s="106"/>
      <c r="H2644" s="106"/>
      <c r="I2644" s="102">
        <v>1</v>
      </c>
      <c r="J2644" s="109">
        <v>9.9499999999999993</v>
      </c>
    </row>
    <row r="2645" spans="1:10" x14ac:dyDescent="0.25">
      <c r="A2645" s="102">
        <v>2644</v>
      </c>
      <c r="B2645" s="117" t="s">
        <v>5176</v>
      </c>
      <c r="C2645" s="104" t="s">
        <v>4939</v>
      </c>
      <c r="D2645" s="104" t="s">
        <v>5201</v>
      </c>
      <c r="E2645" s="106" t="s">
        <v>251</v>
      </c>
      <c r="F2645" s="107" t="s">
        <v>252</v>
      </c>
      <c r="G2645" s="106"/>
      <c r="H2645" s="106"/>
      <c r="I2645" s="102">
        <v>1</v>
      </c>
      <c r="J2645" s="109">
        <v>5.7</v>
      </c>
    </row>
    <row r="2646" spans="1:10" x14ac:dyDescent="0.25">
      <c r="A2646" s="102">
        <v>2645</v>
      </c>
      <c r="B2646" s="117" t="s">
        <v>5176</v>
      </c>
      <c r="C2646" s="104" t="s">
        <v>4939</v>
      </c>
      <c r="D2646" s="104" t="s">
        <v>5201</v>
      </c>
      <c r="E2646" s="106" t="s">
        <v>2373</v>
      </c>
      <c r="F2646" s="107" t="s">
        <v>2374</v>
      </c>
      <c r="G2646" s="106"/>
      <c r="H2646" s="106"/>
      <c r="I2646" s="102">
        <v>1</v>
      </c>
      <c r="J2646" s="109">
        <v>15.48</v>
      </c>
    </row>
    <row r="2647" spans="1:10" x14ac:dyDescent="0.25">
      <c r="A2647" s="102">
        <v>2646</v>
      </c>
      <c r="B2647" s="117" t="s">
        <v>5176</v>
      </c>
      <c r="C2647" s="104" t="s">
        <v>4939</v>
      </c>
      <c r="D2647" s="104" t="s">
        <v>5201</v>
      </c>
      <c r="E2647" s="106" t="s">
        <v>2375</v>
      </c>
      <c r="F2647" s="107" t="s">
        <v>2376</v>
      </c>
      <c r="G2647" s="106"/>
      <c r="H2647" s="106"/>
      <c r="I2647" s="102">
        <v>1</v>
      </c>
      <c r="J2647" s="109">
        <v>26.28</v>
      </c>
    </row>
    <row r="2648" spans="1:10" x14ac:dyDescent="0.25">
      <c r="A2648" s="102">
        <v>2647</v>
      </c>
      <c r="B2648" s="117" t="s">
        <v>5176</v>
      </c>
      <c r="C2648" s="104" t="s">
        <v>4939</v>
      </c>
      <c r="D2648" s="104" t="s">
        <v>5201</v>
      </c>
      <c r="E2648" s="106" t="s">
        <v>2707</v>
      </c>
      <c r="F2648" s="107" t="s">
        <v>2708</v>
      </c>
      <c r="G2648" s="106"/>
      <c r="H2648" s="106"/>
      <c r="I2648" s="102">
        <v>2</v>
      </c>
      <c r="J2648" s="109">
        <v>18.96</v>
      </c>
    </row>
    <row r="2649" spans="1:10" x14ac:dyDescent="0.25">
      <c r="A2649" s="102">
        <v>2648</v>
      </c>
      <c r="B2649" s="117" t="s">
        <v>5176</v>
      </c>
      <c r="C2649" s="104" t="s">
        <v>4939</v>
      </c>
      <c r="D2649" s="104" t="s">
        <v>5201</v>
      </c>
      <c r="E2649" s="106" t="s">
        <v>3031</v>
      </c>
      <c r="F2649" s="107" t="s">
        <v>3032</v>
      </c>
      <c r="G2649" s="106"/>
      <c r="H2649" s="106"/>
      <c r="I2649" s="102">
        <v>3</v>
      </c>
      <c r="J2649" s="109">
        <v>98.94</v>
      </c>
    </row>
    <row r="2650" spans="1:10" x14ac:dyDescent="0.25">
      <c r="A2650" s="102">
        <v>2649</v>
      </c>
      <c r="B2650" s="117" t="s">
        <v>5176</v>
      </c>
      <c r="C2650" s="104" t="s">
        <v>4939</v>
      </c>
      <c r="D2650" s="104" t="s">
        <v>5201</v>
      </c>
      <c r="E2650" s="106" t="s">
        <v>3033</v>
      </c>
      <c r="F2650" s="107" t="s">
        <v>3034</v>
      </c>
      <c r="G2650" s="106"/>
      <c r="H2650" s="106"/>
      <c r="I2650" s="102">
        <v>1</v>
      </c>
      <c r="J2650" s="109">
        <v>0.01</v>
      </c>
    </row>
    <row r="2651" spans="1:10" x14ac:dyDescent="0.25">
      <c r="A2651" s="102">
        <v>2650</v>
      </c>
      <c r="B2651" s="117" t="s">
        <v>5176</v>
      </c>
      <c r="C2651" s="104" t="s">
        <v>4939</v>
      </c>
      <c r="D2651" s="104" t="s">
        <v>5201</v>
      </c>
      <c r="E2651" s="106" t="s">
        <v>3037</v>
      </c>
      <c r="F2651" s="107" t="s">
        <v>3038</v>
      </c>
      <c r="G2651" s="106"/>
      <c r="H2651" s="106"/>
      <c r="I2651" s="102">
        <v>7</v>
      </c>
      <c r="J2651" s="109">
        <v>237.72</v>
      </c>
    </row>
    <row r="2652" spans="1:10" x14ac:dyDescent="0.25">
      <c r="A2652" s="102">
        <v>2651</v>
      </c>
      <c r="B2652" s="117" t="s">
        <v>5176</v>
      </c>
      <c r="C2652" s="104" t="s">
        <v>4939</v>
      </c>
      <c r="D2652" s="104" t="s">
        <v>5201</v>
      </c>
      <c r="E2652" s="106" t="s">
        <v>3995</v>
      </c>
      <c r="F2652" s="107" t="s">
        <v>3996</v>
      </c>
      <c r="G2652" s="106"/>
      <c r="H2652" s="106"/>
      <c r="I2652" s="102">
        <v>1</v>
      </c>
      <c r="J2652" s="109">
        <v>29.85</v>
      </c>
    </row>
    <row r="2653" spans="1:10" x14ac:dyDescent="0.25">
      <c r="A2653" s="102">
        <v>2652</v>
      </c>
      <c r="B2653" s="117" t="s">
        <v>5176</v>
      </c>
      <c r="C2653" s="104" t="s">
        <v>4939</v>
      </c>
      <c r="D2653" s="104" t="s">
        <v>5201</v>
      </c>
      <c r="E2653" s="106" t="s">
        <v>3555</v>
      </c>
      <c r="F2653" s="107" t="s">
        <v>3556</v>
      </c>
      <c r="G2653" s="106"/>
      <c r="H2653" s="106"/>
      <c r="I2653" s="102">
        <v>1</v>
      </c>
      <c r="J2653" s="109">
        <v>12.9</v>
      </c>
    </row>
    <row r="2654" spans="1:10" x14ac:dyDescent="0.25">
      <c r="A2654" s="102">
        <v>2653</v>
      </c>
      <c r="B2654" s="117" t="s">
        <v>5176</v>
      </c>
      <c r="C2654" s="104" t="s">
        <v>4939</v>
      </c>
      <c r="D2654" s="104" t="s">
        <v>5201</v>
      </c>
      <c r="E2654" s="106" t="s">
        <v>3715</v>
      </c>
      <c r="F2654" s="107" t="s">
        <v>3716</v>
      </c>
      <c r="G2654" s="106"/>
      <c r="H2654" s="106"/>
      <c r="I2654" s="102">
        <v>1</v>
      </c>
      <c r="J2654" s="109">
        <v>7.08</v>
      </c>
    </row>
    <row r="2655" spans="1:10" x14ac:dyDescent="0.25">
      <c r="A2655" s="102">
        <v>2654</v>
      </c>
      <c r="B2655" s="117" t="s">
        <v>5176</v>
      </c>
      <c r="C2655" s="104" t="s">
        <v>4939</v>
      </c>
      <c r="D2655" s="104" t="s">
        <v>5203</v>
      </c>
      <c r="E2655" s="106" t="s">
        <v>329</v>
      </c>
      <c r="F2655" s="107" t="s">
        <v>330</v>
      </c>
      <c r="G2655" s="106"/>
      <c r="H2655" s="106"/>
      <c r="I2655" s="102">
        <v>1</v>
      </c>
      <c r="J2655" s="109">
        <v>23</v>
      </c>
    </row>
    <row r="2656" spans="1:10" x14ac:dyDescent="0.25">
      <c r="A2656" s="102">
        <v>2655</v>
      </c>
      <c r="B2656" s="117" t="s">
        <v>5176</v>
      </c>
      <c r="C2656" s="104" t="s">
        <v>4939</v>
      </c>
      <c r="D2656" s="104" t="s">
        <v>5203</v>
      </c>
      <c r="E2656" s="106" t="s">
        <v>609</v>
      </c>
      <c r="F2656" s="107" t="s">
        <v>610</v>
      </c>
      <c r="G2656" s="106"/>
      <c r="H2656" s="106"/>
      <c r="I2656" s="102">
        <v>1</v>
      </c>
      <c r="J2656" s="109">
        <v>5.9399999999999995</v>
      </c>
    </row>
    <row r="2657" spans="1:10" x14ac:dyDescent="0.25">
      <c r="A2657" s="102">
        <v>2656</v>
      </c>
      <c r="B2657" s="117" t="s">
        <v>5176</v>
      </c>
      <c r="C2657" s="104" t="s">
        <v>4939</v>
      </c>
      <c r="D2657" s="104" t="s">
        <v>5203</v>
      </c>
      <c r="E2657" s="106" t="s">
        <v>1003</v>
      </c>
      <c r="F2657" s="107" t="s">
        <v>1004</v>
      </c>
      <c r="G2657" s="106"/>
      <c r="H2657" s="106"/>
      <c r="I2657" s="102">
        <v>10</v>
      </c>
      <c r="J2657" s="109">
        <v>112.89999999999999</v>
      </c>
    </row>
    <row r="2658" spans="1:10" x14ac:dyDescent="0.25">
      <c r="A2658" s="102">
        <v>2657</v>
      </c>
      <c r="B2658" s="117" t="s">
        <v>5176</v>
      </c>
      <c r="C2658" s="104" t="s">
        <v>4939</v>
      </c>
      <c r="D2658" s="104" t="s">
        <v>5203</v>
      </c>
      <c r="E2658" s="106" t="s">
        <v>1003</v>
      </c>
      <c r="F2658" s="107" t="s">
        <v>1004</v>
      </c>
      <c r="G2658" s="106"/>
      <c r="H2658" s="106"/>
      <c r="I2658" s="102">
        <v>1</v>
      </c>
      <c r="J2658" s="109">
        <v>0.01</v>
      </c>
    </row>
    <row r="2659" spans="1:10" x14ac:dyDescent="0.25">
      <c r="A2659" s="102">
        <v>2658</v>
      </c>
      <c r="B2659" s="117" t="s">
        <v>5176</v>
      </c>
      <c r="C2659" s="104" t="s">
        <v>4939</v>
      </c>
      <c r="D2659" s="104" t="s">
        <v>5203</v>
      </c>
      <c r="E2659" s="106" t="s">
        <v>207</v>
      </c>
      <c r="F2659" s="107" t="s">
        <v>208</v>
      </c>
      <c r="G2659" s="106"/>
      <c r="H2659" s="106"/>
      <c r="I2659" s="102">
        <v>1</v>
      </c>
      <c r="J2659" s="109">
        <v>18</v>
      </c>
    </row>
    <row r="2660" spans="1:10" x14ac:dyDescent="0.25">
      <c r="A2660" s="102">
        <v>2659</v>
      </c>
      <c r="B2660" s="117" t="s">
        <v>5176</v>
      </c>
      <c r="C2660" s="104" t="s">
        <v>4939</v>
      </c>
      <c r="D2660" s="104" t="s">
        <v>5203</v>
      </c>
      <c r="E2660" s="106" t="s">
        <v>1252</v>
      </c>
      <c r="F2660" s="107" t="s">
        <v>1253</v>
      </c>
      <c r="G2660" s="106"/>
      <c r="H2660" s="106"/>
      <c r="I2660" s="102">
        <v>1</v>
      </c>
      <c r="J2660" s="109">
        <v>7.9</v>
      </c>
    </row>
    <row r="2661" spans="1:10" x14ac:dyDescent="0.25">
      <c r="A2661" s="102">
        <v>2660</v>
      </c>
      <c r="B2661" s="117" t="s">
        <v>5176</v>
      </c>
      <c r="C2661" s="104" t="s">
        <v>4939</v>
      </c>
      <c r="D2661" s="104" t="s">
        <v>5203</v>
      </c>
      <c r="E2661" s="106" t="s">
        <v>1266</v>
      </c>
      <c r="F2661" s="107" t="s">
        <v>1267</v>
      </c>
      <c r="G2661" s="106"/>
      <c r="H2661" s="106"/>
      <c r="I2661" s="102">
        <v>1</v>
      </c>
      <c r="J2661" s="109">
        <v>7.9</v>
      </c>
    </row>
    <row r="2662" spans="1:10" x14ac:dyDescent="0.25">
      <c r="A2662" s="102">
        <v>2661</v>
      </c>
      <c r="B2662" s="117" t="s">
        <v>5176</v>
      </c>
      <c r="C2662" s="104" t="s">
        <v>4939</v>
      </c>
      <c r="D2662" s="104" t="s">
        <v>5203</v>
      </c>
      <c r="E2662" s="106" t="s">
        <v>1292</v>
      </c>
      <c r="F2662" s="107" t="s">
        <v>1293</v>
      </c>
      <c r="G2662" s="106"/>
      <c r="H2662" s="106"/>
      <c r="I2662" s="102" t="s">
        <v>4989</v>
      </c>
      <c r="J2662" s="109">
        <v>9.5400000000000009</v>
      </c>
    </row>
    <row r="2663" spans="1:10" x14ac:dyDescent="0.25">
      <c r="A2663" s="102">
        <v>2662</v>
      </c>
      <c r="B2663" s="117" t="s">
        <v>5176</v>
      </c>
      <c r="C2663" s="104" t="s">
        <v>4939</v>
      </c>
      <c r="D2663" s="104" t="s">
        <v>5203</v>
      </c>
      <c r="E2663" s="106" t="s">
        <v>2569</v>
      </c>
      <c r="F2663" s="107" t="s">
        <v>2570</v>
      </c>
      <c r="G2663" s="106"/>
      <c r="H2663" s="106"/>
      <c r="I2663" s="102">
        <v>1</v>
      </c>
      <c r="J2663" s="109">
        <v>5.9399999999999995</v>
      </c>
    </row>
    <row r="2664" spans="1:10" x14ac:dyDescent="0.25">
      <c r="A2664" s="102">
        <v>2663</v>
      </c>
      <c r="B2664" s="117" t="s">
        <v>5176</v>
      </c>
      <c r="C2664" s="104" t="s">
        <v>4939</v>
      </c>
      <c r="D2664" s="104" t="s">
        <v>5203</v>
      </c>
      <c r="E2664" s="106" t="s">
        <v>2811</v>
      </c>
      <c r="F2664" s="107" t="s">
        <v>4744</v>
      </c>
      <c r="G2664" s="106"/>
      <c r="H2664" s="106"/>
      <c r="I2664" s="102">
        <v>1</v>
      </c>
      <c r="J2664" s="109">
        <v>15.48</v>
      </c>
    </row>
    <row r="2665" spans="1:10" x14ac:dyDescent="0.25">
      <c r="A2665" s="102">
        <v>2664</v>
      </c>
      <c r="B2665" s="117" t="s">
        <v>5176</v>
      </c>
      <c r="C2665" s="104" t="s">
        <v>4939</v>
      </c>
      <c r="D2665" s="104" t="s">
        <v>5203</v>
      </c>
      <c r="E2665" s="106" t="s">
        <v>3031</v>
      </c>
      <c r="F2665" s="107" t="s">
        <v>3032</v>
      </c>
      <c r="G2665" s="106"/>
      <c r="H2665" s="106"/>
      <c r="I2665" s="102">
        <v>2</v>
      </c>
      <c r="J2665" s="109">
        <v>65.959999999999994</v>
      </c>
    </row>
    <row r="2666" spans="1:10" x14ac:dyDescent="0.25">
      <c r="A2666" s="102">
        <v>2665</v>
      </c>
      <c r="B2666" s="117" t="s">
        <v>5176</v>
      </c>
      <c r="C2666" s="104" t="s">
        <v>4939</v>
      </c>
      <c r="D2666" s="104" t="s">
        <v>5203</v>
      </c>
      <c r="E2666" s="106" t="s">
        <v>3033</v>
      </c>
      <c r="F2666" s="107" t="s">
        <v>3034</v>
      </c>
      <c r="G2666" s="106"/>
      <c r="H2666" s="106"/>
      <c r="I2666" s="102">
        <v>1</v>
      </c>
      <c r="J2666" s="109">
        <v>0.01</v>
      </c>
    </row>
    <row r="2667" spans="1:10" x14ac:dyDescent="0.25">
      <c r="A2667" s="102">
        <v>2666</v>
      </c>
      <c r="B2667" s="117" t="s">
        <v>5176</v>
      </c>
      <c r="C2667" s="104" t="s">
        <v>4939</v>
      </c>
      <c r="D2667" s="104" t="s">
        <v>5203</v>
      </c>
      <c r="E2667" s="106" t="s">
        <v>3037</v>
      </c>
      <c r="F2667" s="107" t="s">
        <v>3038</v>
      </c>
      <c r="G2667" s="106"/>
      <c r="H2667" s="106"/>
      <c r="I2667" s="102">
        <v>8</v>
      </c>
      <c r="J2667" s="109">
        <v>271.68</v>
      </c>
    </row>
    <row r="2668" spans="1:10" x14ac:dyDescent="0.25">
      <c r="A2668" s="102">
        <v>2667</v>
      </c>
      <c r="B2668" s="117" t="s">
        <v>5176</v>
      </c>
      <c r="C2668" s="104" t="s">
        <v>4939</v>
      </c>
      <c r="D2668" s="104" t="s">
        <v>5203</v>
      </c>
      <c r="E2668" s="106" t="s">
        <v>2845</v>
      </c>
      <c r="F2668" s="107" t="s">
        <v>2846</v>
      </c>
      <c r="G2668" s="106"/>
      <c r="H2668" s="106"/>
      <c r="I2668" s="102">
        <v>1</v>
      </c>
      <c r="J2668" s="109">
        <v>29.96</v>
      </c>
    </row>
    <row r="2669" spans="1:10" x14ac:dyDescent="0.25">
      <c r="A2669" s="102">
        <v>2668</v>
      </c>
      <c r="B2669" s="117" t="s">
        <v>5176</v>
      </c>
      <c r="C2669" s="104" t="s">
        <v>4939</v>
      </c>
      <c r="D2669" s="104" t="s">
        <v>5203</v>
      </c>
      <c r="E2669" s="106" t="s">
        <v>3393</v>
      </c>
      <c r="F2669" s="107" t="s">
        <v>3394</v>
      </c>
      <c r="G2669" s="106"/>
      <c r="H2669" s="106"/>
      <c r="I2669" s="102">
        <v>1</v>
      </c>
      <c r="J2669" s="109">
        <v>37.9</v>
      </c>
    </row>
    <row r="2670" spans="1:10" x14ac:dyDescent="0.25">
      <c r="A2670" s="102">
        <v>2669</v>
      </c>
      <c r="B2670" s="117" t="s">
        <v>5176</v>
      </c>
      <c r="C2670" s="104" t="s">
        <v>4939</v>
      </c>
      <c r="D2670" s="104" t="s">
        <v>5203</v>
      </c>
      <c r="E2670" s="106" t="s">
        <v>4043</v>
      </c>
      <c r="F2670" s="107" t="s">
        <v>4044</v>
      </c>
      <c r="G2670" s="106"/>
      <c r="H2670" s="106"/>
      <c r="I2670" s="102">
        <v>1</v>
      </c>
      <c r="J2670" s="109">
        <v>35.94</v>
      </c>
    </row>
    <row r="2671" spans="1:10" x14ac:dyDescent="0.25">
      <c r="A2671" s="102">
        <v>2670</v>
      </c>
      <c r="B2671" s="117" t="s">
        <v>5176</v>
      </c>
      <c r="C2671" s="104" t="s">
        <v>4939</v>
      </c>
      <c r="D2671" s="104" t="s">
        <v>5203</v>
      </c>
      <c r="E2671" s="106" t="s">
        <v>4029</v>
      </c>
      <c r="F2671" s="107" t="s">
        <v>4030</v>
      </c>
      <c r="G2671" s="106"/>
      <c r="H2671" s="106"/>
      <c r="I2671" s="102">
        <v>1</v>
      </c>
      <c r="J2671" s="109">
        <v>17.34</v>
      </c>
    </row>
    <row r="2672" spans="1:10" x14ac:dyDescent="0.25">
      <c r="A2672" s="102">
        <v>2671</v>
      </c>
      <c r="B2672" s="117" t="s">
        <v>5176</v>
      </c>
      <c r="C2672" s="104" t="s">
        <v>4939</v>
      </c>
      <c r="D2672" s="104" t="s">
        <v>5203</v>
      </c>
      <c r="E2672" s="106" t="s">
        <v>4818</v>
      </c>
      <c r="F2672" s="107" t="s">
        <v>4819</v>
      </c>
      <c r="G2672" s="106"/>
      <c r="H2672" s="106"/>
      <c r="I2672" s="102">
        <v>1</v>
      </c>
      <c r="J2672" s="109">
        <v>55.8</v>
      </c>
    </row>
    <row r="2673" spans="1:10" x14ac:dyDescent="0.25">
      <c r="A2673" s="102">
        <v>2672</v>
      </c>
      <c r="B2673" s="117" t="s">
        <v>5176</v>
      </c>
      <c r="C2673" s="104" t="s">
        <v>4939</v>
      </c>
      <c r="D2673" s="104" t="s">
        <v>5205</v>
      </c>
      <c r="E2673" s="106" t="s">
        <v>913</v>
      </c>
      <c r="F2673" s="107" t="s">
        <v>914</v>
      </c>
      <c r="G2673" s="106"/>
      <c r="H2673" s="106"/>
      <c r="I2673" s="102">
        <v>1</v>
      </c>
      <c r="J2673" s="109">
        <v>13.14</v>
      </c>
    </row>
    <row r="2674" spans="1:10" x14ac:dyDescent="0.25">
      <c r="A2674" s="102">
        <v>2673</v>
      </c>
      <c r="B2674" s="117" t="s">
        <v>5176</v>
      </c>
      <c r="C2674" s="104" t="s">
        <v>4939</v>
      </c>
      <c r="D2674" s="104" t="s">
        <v>5205</v>
      </c>
      <c r="E2674" s="106" t="s">
        <v>2473</v>
      </c>
      <c r="F2674" s="107" t="s">
        <v>2474</v>
      </c>
      <c r="G2674" s="106"/>
      <c r="H2674" s="106"/>
      <c r="I2674" s="102">
        <v>1</v>
      </c>
      <c r="J2674" s="109">
        <v>5.9399999999999995</v>
      </c>
    </row>
    <row r="2675" spans="1:10" x14ac:dyDescent="0.25">
      <c r="A2675" s="102">
        <v>2674</v>
      </c>
      <c r="B2675" s="117" t="s">
        <v>5176</v>
      </c>
      <c r="C2675" s="104" t="s">
        <v>4939</v>
      </c>
      <c r="D2675" s="104" t="s">
        <v>5205</v>
      </c>
      <c r="E2675" s="106" t="s">
        <v>2541</v>
      </c>
      <c r="F2675" s="107" t="s">
        <v>2542</v>
      </c>
      <c r="G2675" s="106"/>
      <c r="H2675" s="106"/>
      <c r="I2675" s="102">
        <v>1</v>
      </c>
      <c r="J2675" s="109">
        <v>5.9399999999999995</v>
      </c>
    </row>
    <row r="2676" spans="1:10" x14ac:dyDescent="0.25">
      <c r="A2676" s="102">
        <v>2675</v>
      </c>
      <c r="B2676" s="117" t="s">
        <v>5176</v>
      </c>
      <c r="C2676" s="104" t="s">
        <v>4939</v>
      </c>
      <c r="D2676" s="104" t="s">
        <v>5205</v>
      </c>
      <c r="E2676" s="106" t="s">
        <v>2997</v>
      </c>
      <c r="F2676" s="107" t="s">
        <v>2998</v>
      </c>
      <c r="G2676" s="106"/>
      <c r="H2676" s="106"/>
      <c r="I2676" s="102">
        <v>1</v>
      </c>
      <c r="J2676" s="109">
        <v>37.799999999999997</v>
      </c>
    </row>
    <row r="2677" spans="1:10" x14ac:dyDescent="0.25">
      <c r="A2677" s="102">
        <v>2676</v>
      </c>
      <c r="B2677" s="117" t="s">
        <v>5176</v>
      </c>
      <c r="C2677" s="104" t="s">
        <v>4939</v>
      </c>
      <c r="D2677" s="104" t="s">
        <v>5205</v>
      </c>
      <c r="E2677" s="106" t="s">
        <v>3037</v>
      </c>
      <c r="F2677" s="107" t="s">
        <v>3038</v>
      </c>
      <c r="G2677" s="106"/>
      <c r="H2677" s="106"/>
      <c r="I2677" s="102">
        <v>3</v>
      </c>
      <c r="J2677" s="109">
        <v>101.88</v>
      </c>
    </row>
    <row r="2678" spans="1:10" x14ac:dyDescent="0.25">
      <c r="A2678" s="102">
        <v>2677</v>
      </c>
      <c r="B2678" s="117" t="s">
        <v>5176</v>
      </c>
      <c r="C2678" s="104" t="s">
        <v>4939</v>
      </c>
      <c r="D2678" s="104" t="s">
        <v>5205</v>
      </c>
      <c r="E2678" s="106" t="s">
        <v>3547</v>
      </c>
      <c r="F2678" s="107" t="s">
        <v>3548</v>
      </c>
      <c r="G2678" s="106"/>
      <c r="H2678" s="106"/>
      <c r="I2678" s="102">
        <v>1</v>
      </c>
      <c r="J2678" s="109">
        <v>11</v>
      </c>
    </row>
    <row r="2679" spans="1:10" x14ac:dyDescent="0.25">
      <c r="A2679" s="102">
        <v>2678</v>
      </c>
      <c r="B2679" s="117" t="s">
        <v>5176</v>
      </c>
      <c r="C2679" s="104" t="s">
        <v>4939</v>
      </c>
      <c r="D2679" s="104" t="s">
        <v>5205</v>
      </c>
      <c r="E2679" s="106" t="s">
        <v>3681</v>
      </c>
      <c r="F2679" s="107" t="s">
        <v>3682</v>
      </c>
      <c r="G2679" s="106"/>
      <c r="H2679" s="106"/>
      <c r="I2679" s="102">
        <v>1</v>
      </c>
      <c r="J2679" s="109">
        <v>17.8</v>
      </c>
    </row>
    <row r="2680" spans="1:10" x14ac:dyDescent="0.25">
      <c r="A2680" s="102">
        <v>2679</v>
      </c>
      <c r="B2680" s="117" t="s">
        <v>5176</v>
      </c>
      <c r="C2680" s="104" t="s">
        <v>4939</v>
      </c>
      <c r="D2680" s="104" t="s">
        <v>5205</v>
      </c>
      <c r="E2680" s="106" t="s">
        <v>3605</v>
      </c>
      <c r="F2680" s="107" t="s">
        <v>3606</v>
      </c>
      <c r="G2680" s="106"/>
      <c r="H2680" s="106"/>
      <c r="I2680" s="102">
        <v>1</v>
      </c>
      <c r="J2680" s="109">
        <v>9.3999999999999986</v>
      </c>
    </row>
    <row r="2681" spans="1:10" x14ac:dyDescent="0.25">
      <c r="A2681" s="102">
        <v>2680</v>
      </c>
      <c r="B2681" s="117" t="s">
        <v>5176</v>
      </c>
      <c r="C2681" s="104" t="s">
        <v>4939</v>
      </c>
      <c r="D2681" s="104" t="s">
        <v>5205</v>
      </c>
      <c r="E2681" s="106" t="s">
        <v>4503</v>
      </c>
      <c r="F2681" s="107" t="s">
        <v>4504</v>
      </c>
      <c r="G2681" s="106"/>
      <c r="H2681" s="106"/>
      <c r="I2681" s="102">
        <v>1</v>
      </c>
      <c r="J2681" s="109">
        <v>19.8</v>
      </c>
    </row>
    <row r="2682" spans="1:10" x14ac:dyDescent="0.25">
      <c r="A2682" s="102">
        <v>2681</v>
      </c>
      <c r="B2682" s="117" t="s">
        <v>5176</v>
      </c>
      <c r="C2682" s="104" t="s">
        <v>4939</v>
      </c>
      <c r="D2682" s="104" t="s">
        <v>5205</v>
      </c>
      <c r="E2682" s="106" t="s">
        <v>4425</v>
      </c>
      <c r="F2682" s="107" t="s">
        <v>4426</v>
      </c>
      <c r="G2682" s="106"/>
      <c r="H2682" s="106"/>
      <c r="I2682" s="102">
        <v>1</v>
      </c>
      <c r="J2682" s="109">
        <v>13.799999999999999</v>
      </c>
    </row>
    <row r="2683" spans="1:10" x14ac:dyDescent="0.25">
      <c r="A2683" s="102">
        <v>2682</v>
      </c>
      <c r="B2683" s="117" t="s">
        <v>5176</v>
      </c>
      <c r="C2683" s="104" t="s">
        <v>4939</v>
      </c>
      <c r="D2683" s="104" t="s">
        <v>5205</v>
      </c>
      <c r="E2683" s="106" t="s">
        <v>4583</v>
      </c>
      <c r="F2683" s="107" t="s">
        <v>4584</v>
      </c>
      <c r="G2683" s="106"/>
      <c r="H2683" s="106"/>
      <c r="I2683" s="102">
        <v>1</v>
      </c>
      <c r="J2683" s="109">
        <v>17.899999999999999</v>
      </c>
    </row>
    <row r="2684" spans="1:10" x14ac:dyDescent="0.25">
      <c r="A2684" s="102">
        <v>2683</v>
      </c>
      <c r="B2684" s="117" t="s">
        <v>5176</v>
      </c>
      <c r="C2684" s="104" t="s">
        <v>4939</v>
      </c>
      <c r="D2684" s="104" t="s">
        <v>5205</v>
      </c>
      <c r="E2684" s="106" t="s">
        <v>4311</v>
      </c>
      <c r="F2684" s="107" t="s">
        <v>5206</v>
      </c>
      <c r="G2684" s="106"/>
      <c r="H2684" s="106"/>
      <c r="I2684" s="102">
        <v>1</v>
      </c>
      <c r="J2684" s="109">
        <v>12.72</v>
      </c>
    </row>
    <row r="2685" spans="1:10" x14ac:dyDescent="0.25">
      <c r="A2685" s="102">
        <v>2684</v>
      </c>
      <c r="B2685" s="117" t="s">
        <v>5176</v>
      </c>
      <c r="C2685" s="104" t="s">
        <v>4939</v>
      </c>
      <c r="D2685" s="104" t="s">
        <v>5208</v>
      </c>
      <c r="E2685" s="106" t="s">
        <v>379</v>
      </c>
      <c r="F2685" s="107" t="s">
        <v>380</v>
      </c>
      <c r="G2685" s="106"/>
      <c r="H2685" s="106"/>
      <c r="I2685" s="102">
        <v>8</v>
      </c>
      <c r="J2685" s="109">
        <v>11.52</v>
      </c>
    </row>
    <row r="2686" spans="1:10" x14ac:dyDescent="0.25">
      <c r="A2686" s="102">
        <v>2685</v>
      </c>
      <c r="B2686" s="117" t="s">
        <v>5176</v>
      </c>
      <c r="C2686" s="104" t="s">
        <v>4939</v>
      </c>
      <c r="D2686" s="104" t="s">
        <v>5208</v>
      </c>
      <c r="E2686" s="106" t="s">
        <v>377</v>
      </c>
      <c r="F2686" s="107" t="s">
        <v>378</v>
      </c>
      <c r="G2686" s="106"/>
      <c r="H2686" s="106"/>
      <c r="I2686" s="102">
        <v>1</v>
      </c>
      <c r="J2686" s="109">
        <v>3.84</v>
      </c>
    </row>
    <row r="2687" spans="1:10" x14ac:dyDescent="0.25">
      <c r="A2687" s="102">
        <v>2686</v>
      </c>
      <c r="B2687" s="117" t="s">
        <v>5176</v>
      </c>
      <c r="C2687" s="104" t="s">
        <v>4939</v>
      </c>
      <c r="D2687" s="104" t="s">
        <v>5208</v>
      </c>
      <c r="E2687" s="106" t="s">
        <v>503</v>
      </c>
      <c r="F2687" s="107" t="s">
        <v>504</v>
      </c>
      <c r="G2687" s="106"/>
      <c r="H2687" s="106"/>
      <c r="I2687" s="102">
        <v>1</v>
      </c>
      <c r="J2687" s="109">
        <v>9.9</v>
      </c>
    </row>
    <row r="2688" spans="1:10" x14ac:dyDescent="0.25">
      <c r="A2688" s="102">
        <v>2687</v>
      </c>
      <c r="B2688" s="117" t="s">
        <v>5176</v>
      </c>
      <c r="C2688" s="104" t="s">
        <v>4939</v>
      </c>
      <c r="D2688" s="104" t="s">
        <v>5208</v>
      </c>
      <c r="E2688" s="106" t="s">
        <v>579</v>
      </c>
      <c r="F2688" s="107" t="s">
        <v>580</v>
      </c>
      <c r="G2688" s="106"/>
      <c r="H2688" s="106"/>
      <c r="I2688" s="102">
        <v>1</v>
      </c>
      <c r="J2688" s="109">
        <v>15.48</v>
      </c>
    </row>
    <row r="2689" spans="1:10" x14ac:dyDescent="0.25">
      <c r="A2689" s="102">
        <v>2688</v>
      </c>
      <c r="B2689" s="117" t="s">
        <v>5176</v>
      </c>
      <c r="C2689" s="104" t="s">
        <v>4939</v>
      </c>
      <c r="D2689" s="104" t="s">
        <v>5208</v>
      </c>
      <c r="E2689" s="106" t="s">
        <v>801</v>
      </c>
      <c r="F2689" s="107" t="s">
        <v>802</v>
      </c>
      <c r="G2689" s="106"/>
      <c r="H2689" s="106"/>
      <c r="I2689" s="102">
        <v>1</v>
      </c>
      <c r="J2689" s="109">
        <v>23.92</v>
      </c>
    </row>
    <row r="2690" spans="1:10" x14ac:dyDescent="0.25">
      <c r="A2690" s="102">
        <v>2689</v>
      </c>
      <c r="B2690" s="117" t="s">
        <v>5176</v>
      </c>
      <c r="C2690" s="104" t="s">
        <v>4939</v>
      </c>
      <c r="D2690" s="104" t="s">
        <v>5208</v>
      </c>
      <c r="E2690" s="106" t="s">
        <v>809</v>
      </c>
      <c r="F2690" s="107" t="s">
        <v>810</v>
      </c>
      <c r="G2690" s="106"/>
      <c r="H2690" s="106"/>
      <c r="I2690" s="102">
        <v>1</v>
      </c>
      <c r="J2690" s="109">
        <v>25.740000000000002</v>
      </c>
    </row>
    <row r="2691" spans="1:10" x14ac:dyDescent="0.25">
      <c r="A2691" s="102">
        <v>2690</v>
      </c>
      <c r="B2691" s="117" t="s">
        <v>5176</v>
      </c>
      <c r="C2691" s="104" t="s">
        <v>4939</v>
      </c>
      <c r="D2691" s="104" t="s">
        <v>5208</v>
      </c>
      <c r="E2691" s="106" t="s">
        <v>911</v>
      </c>
      <c r="F2691" s="107" t="s">
        <v>912</v>
      </c>
      <c r="G2691" s="106"/>
      <c r="H2691" s="106"/>
      <c r="I2691" s="102">
        <v>1</v>
      </c>
      <c r="J2691" s="109">
        <v>10.14</v>
      </c>
    </row>
    <row r="2692" spans="1:10" x14ac:dyDescent="0.25">
      <c r="A2692" s="102">
        <v>2691</v>
      </c>
      <c r="B2692" s="117" t="s">
        <v>5176</v>
      </c>
      <c r="C2692" s="104" t="s">
        <v>4939</v>
      </c>
      <c r="D2692" s="104" t="s">
        <v>5208</v>
      </c>
      <c r="E2692" s="106" t="s">
        <v>927</v>
      </c>
      <c r="F2692" s="107" t="s">
        <v>928</v>
      </c>
      <c r="G2692" s="106"/>
      <c r="H2692" s="106"/>
      <c r="I2692" s="102">
        <v>1</v>
      </c>
      <c r="J2692" s="109">
        <v>14.940000000000001</v>
      </c>
    </row>
    <row r="2693" spans="1:10" x14ac:dyDescent="0.25">
      <c r="A2693" s="102">
        <v>2692</v>
      </c>
      <c r="B2693" s="117" t="s">
        <v>5176</v>
      </c>
      <c r="C2693" s="104" t="s">
        <v>4939</v>
      </c>
      <c r="D2693" s="104" t="s">
        <v>5208</v>
      </c>
      <c r="E2693" s="106" t="s">
        <v>1470</v>
      </c>
      <c r="F2693" s="107" t="s">
        <v>1471</v>
      </c>
      <c r="G2693" s="106"/>
      <c r="H2693" s="106"/>
      <c r="I2693" s="102">
        <v>1</v>
      </c>
      <c r="J2693" s="109">
        <v>10.68</v>
      </c>
    </row>
    <row r="2694" spans="1:10" x14ac:dyDescent="0.25">
      <c r="A2694" s="102">
        <v>2693</v>
      </c>
      <c r="B2694" s="117" t="s">
        <v>5176</v>
      </c>
      <c r="C2694" s="104" t="s">
        <v>4939</v>
      </c>
      <c r="D2694" s="104" t="s">
        <v>5208</v>
      </c>
      <c r="E2694" s="106" t="s">
        <v>1304</v>
      </c>
      <c r="F2694" s="107" t="s">
        <v>1305</v>
      </c>
      <c r="G2694" s="106"/>
      <c r="H2694" s="106"/>
      <c r="I2694" s="102">
        <v>1</v>
      </c>
      <c r="J2694" s="109">
        <v>7.9</v>
      </c>
    </row>
    <row r="2695" spans="1:10" x14ac:dyDescent="0.25">
      <c r="A2695" s="102">
        <v>2694</v>
      </c>
      <c r="B2695" s="117" t="s">
        <v>5176</v>
      </c>
      <c r="C2695" s="104" t="s">
        <v>4939</v>
      </c>
      <c r="D2695" s="104" t="s">
        <v>5208</v>
      </c>
      <c r="E2695" s="106" t="s">
        <v>1194</v>
      </c>
      <c r="F2695" s="107" t="s">
        <v>1195</v>
      </c>
      <c r="G2695" s="106"/>
      <c r="H2695" s="106"/>
      <c r="I2695" s="102">
        <v>2</v>
      </c>
      <c r="J2695" s="109">
        <v>13.899999999999999</v>
      </c>
    </row>
    <row r="2696" spans="1:10" x14ac:dyDescent="0.25">
      <c r="A2696" s="102">
        <v>2695</v>
      </c>
      <c r="B2696" s="117" t="s">
        <v>5176</v>
      </c>
      <c r="C2696" s="104" t="s">
        <v>4939</v>
      </c>
      <c r="D2696" s="104" t="s">
        <v>5208</v>
      </c>
      <c r="E2696" s="106" t="s">
        <v>1206</v>
      </c>
      <c r="F2696" s="107" t="s">
        <v>1207</v>
      </c>
      <c r="G2696" s="106"/>
      <c r="H2696" s="106"/>
      <c r="I2696" s="102">
        <v>1</v>
      </c>
      <c r="J2696" s="109">
        <v>7.9</v>
      </c>
    </row>
    <row r="2697" spans="1:10" x14ac:dyDescent="0.25">
      <c r="A2697" s="102">
        <v>2696</v>
      </c>
      <c r="B2697" s="117" t="s">
        <v>5176</v>
      </c>
      <c r="C2697" s="104" t="s">
        <v>4939</v>
      </c>
      <c r="D2697" s="104" t="s">
        <v>5208</v>
      </c>
      <c r="E2697" s="106" t="s">
        <v>1300</v>
      </c>
      <c r="F2697" s="107" t="s">
        <v>1301</v>
      </c>
      <c r="G2697" s="106"/>
      <c r="H2697" s="106"/>
      <c r="I2697" s="102" t="s">
        <v>4957</v>
      </c>
      <c r="J2697" s="109">
        <v>7.9</v>
      </c>
    </row>
    <row r="2698" spans="1:10" x14ac:dyDescent="0.25">
      <c r="A2698" s="102">
        <v>2697</v>
      </c>
      <c r="B2698" s="117" t="s">
        <v>5176</v>
      </c>
      <c r="C2698" s="104" t="s">
        <v>4939</v>
      </c>
      <c r="D2698" s="104" t="s">
        <v>5208</v>
      </c>
      <c r="E2698" s="106" t="s">
        <v>1162</v>
      </c>
      <c r="F2698" s="107" t="s">
        <v>1163</v>
      </c>
      <c r="G2698" s="106"/>
      <c r="H2698" s="106"/>
      <c r="I2698" s="102" t="s">
        <v>4957</v>
      </c>
      <c r="J2698" s="109">
        <v>7.9</v>
      </c>
    </row>
    <row r="2699" spans="1:10" x14ac:dyDescent="0.25">
      <c r="A2699" s="102">
        <v>2698</v>
      </c>
      <c r="B2699" s="117" t="s">
        <v>5176</v>
      </c>
      <c r="C2699" s="104" t="s">
        <v>4939</v>
      </c>
      <c r="D2699" s="104" t="s">
        <v>5208</v>
      </c>
      <c r="E2699" s="106" t="s">
        <v>1318</v>
      </c>
      <c r="F2699" s="107" t="s">
        <v>1319</v>
      </c>
      <c r="G2699" s="106"/>
      <c r="H2699" s="106"/>
      <c r="I2699" s="102" t="s">
        <v>4957</v>
      </c>
      <c r="J2699" s="109">
        <v>8.5</v>
      </c>
    </row>
    <row r="2700" spans="1:10" x14ac:dyDescent="0.25">
      <c r="A2700" s="102">
        <v>2699</v>
      </c>
      <c r="B2700" s="117" t="s">
        <v>5176</v>
      </c>
      <c r="C2700" s="104" t="s">
        <v>4939</v>
      </c>
      <c r="D2700" s="104" t="s">
        <v>5208</v>
      </c>
      <c r="E2700" s="106" t="s">
        <v>2205</v>
      </c>
      <c r="F2700" s="107" t="s">
        <v>2206</v>
      </c>
      <c r="G2700" s="106"/>
      <c r="H2700" s="106"/>
      <c r="I2700" s="102">
        <v>1</v>
      </c>
      <c r="J2700" s="109">
        <v>14.28</v>
      </c>
    </row>
    <row r="2701" spans="1:10" x14ac:dyDescent="0.25">
      <c r="A2701" s="102">
        <v>2700</v>
      </c>
      <c r="B2701" s="117" t="s">
        <v>5176</v>
      </c>
      <c r="C2701" s="104" t="s">
        <v>4939</v>
      </c>
      <c r="D2701" s="104" t="s">
        <v>5208</v>
      </c>
      <c r="E2701" s="106" t="s">
        <v>2373</v>
      </c>
      <c r="F2701" s="107" t="s">
        <v>2374</v>
      </c>
      <c r="G2701" s="106"/>
      <c r="H2701" s="106"/>
      <c r="I2701" s="102">
        <v>1</v>
      </c>
      <c r="J2701" s="109">
        <v>15.48</v>
      </c>
    </row>
    <row r="2702" spans="1:10" x14ac:dyDescent="0.25">
      <c r="A2702" s="102">
        <v>2701</v>
      </c>
      <c r="B2702" s="117" t="s">
        <v>5176</v>
      </c>
      <c r="C2702" s="104" t="s">
        <v>4939</v>
      </c>
      <c r="D2702" s="104" t="s">
        <v>5208</v>
      </c>
      <c r="E2702" s="106" t="s">
        <v>2391</v>
      </c>
      <c r="F2702" s="107" t="s">
        <v>2392</v>
      </c>
      <c r="G2702" s="106"/>
      <c r="H2702" s="106"/>
      <c r="I2702" s="102">
        <v>1</v>
      </c>
      <c r="J2702" s="109">
        <v>10.199999999999999</v>
      </c>
    </row>
    <row r="2703" spans="1:10" x14ac:dyDescent="0.25">
      <c r="A2703" s="102">
        <v>2702</v>
      </c>
      <c r="B2703" s="117" t="s">
        <v>5176</v>
      </c>
      <c r="C2703" s="104" t="s">
        <v>4939</v>
      </c>
      <c r="D2703" s="104" t="s">
        <v>5208</v>
      </c>
      <c r="E2703" s="106" t="s">
        <v>2463</v>
      </c>
      <c r="F2703" s="107" t="s">
        <v>2464</v>
      </c>
      <c r="G2703" s="106"/>
      <c r="H2703" s="106"/>
      <c r="I2703" s="102">
        <v>1</v>
      </c>
      <c r="J2703" s="109">
        <v>5.9399999999999995</v>
      </c>
    </row>
    <row r="2704" spans="1:10" x14ac:dyDescent="0.25">
      <c r="A2704" s="102">
        <v>2703</v>
      </c>
      <c r="B2704" s="117" t="s">
        <v>5176</v>
      </c>
      <c r="C2704" s="104" t="s">
        <v>4939</v>
      </c>
      <c r="D2704" s="104" t="s">
        <v>5208</v>
      </c>
      <c r="E2704" s="106" t="s">
        <v>2723</v>
      </c>
      <c r="F2704" s="107" t="s">
        <v>2724</v>
      </c>
      <c r="G2704" s="106"/>
      <c r="H2704" s="106"/>
      <c r="I2704" s="102">
        <v>1</v>
      </c>
      <c r="J2704" s="109">
        <v>13.080000000000002</v>
      </c>
    </row>
    <row r="2705" spans="1:10" x14ac:dyDescent="0.25">
      <c r="A2705" s="102">
        <v>2704</v>
      </c>
      <c r="B2705" s="117" t="s">
        <v>5176</v>
      </c>
      <c r="C2705" s="104" t="s">
        <v>4939</v>
      </c>
      <c r="D2705" s="104" t="s">
        <v>5208</v>
      </c>
      <c r="E2705" s="106" t="s">
        <v>3031</v>
      </c>
      <c r="F2705" s="107" t="s">
        <v>3032</v>
      </c>
      <c r="G2705" s="106"/>
      <c r="H2705" s="106"/>
      <c r="I2705" s="102">
        <v>4</v>
      </c>
      <c r="J2705" s="109">
        <v>131.91999999999999</v>
      </c>
    </row>
    <row r="2706" spans="1:10" x14ac:dyDescent="0.25">
      <c r="A2706" s="102">
        <v>2705</v>
      </c>
      <c r="B2706" s="117" t="s">
        <v>5176</v>
      </c>
      <c r="C2706" s="104" t="s">
        <v>4939</v>
      </c>
      <c r="D2706" s="104" t="s">
        <v>5208</v>
      </c>
      <c r="E2706" s="106" t="s">
        <v>3033</v>
      </c>
      <c r="F2706" s="107" t="s">
        <v>3034</v>
      </c>
      <c r="G2706" s="106"/>
      <c r="H2706" s="106"/>
      <c r="I2706" s="102">
        <v>1</v>
      </c>
      <c r="J2706" s="109">
        <v>0.01</v>
      </c>
    </row>
    <row r="2707" spans="1:10" x14ac:dyDescent="0.25">
      <c r="A2707" s="102">
        <v>2706</v>
      </c>
      <c r="B2707" s="117" t="s">
        <v>5176</v>
      </c>
      <c r="C2707" s="104" t="s">
        <v>4939</v>
      </c>
      <c r="D2707" s="104" t="s">
        <v>5208</v>
      </c>
      <c r="E2707" s="106" t="s">
        <v>3037</v>
      </c>
      <c r="F2707" s="107" t="s">
        <v>3038</v>
      </c>
      <c r="G2707" s="106"/>
      <c r="H2707" s="106"/>
      <c r="I2707" s="102">
        <v>6</v>
      </c>
      <c r="J2707" s="109">
        <v>203.76</v>
      </c>
    </row>
    <row r="2708" spans="1:10" x14ac:dyDescent="0.25">
      <c r="A2708" s="102">
        <v>2707</v>
      </c>
      <c r="B2708" s="117" t="s">
        <v>5176</v>
      </c>
      <c r="C2708" s="104" t="s">
        <v>4939</v>
      </c>
      <c r="D2708" s="104" t="s">
        <v>5208</v>
      </c>
      <c r="E2708" s="106" t="s">
        <v>2845</v>
      </c>
      <c r="F2708" s="107" t="s">
        <v>2846</v>
      </c>
      <c r="G2708" s="106"/>
      <c r="H2708" s="106"/>
      <c r="I2708" s="102">
        <v>1</v>
      </c>
      <c r="J2708" s="109">
        <v>29.96</v>
      </c>
    </row>
    <row r="2709" spans="1:10" x14ac:dyDescent="0.25">
      <c r="A2709" s="102">
        <v>2708</v>
      </c>
      <c r="B2709" s="117" t="s">
        <v>5176</v>
      </c>
      <c r="C2709" s="104" t="s">
        <v>4939</v>
      </c>
      <c r="D2709" s="104" t="s">
        <v>5208</v>
      </c>
      <c r="E2709" s="106" t="s">
        <v>3309</v>
      </c>
      <c r="F2709" s="107" t="s">
        <v>3310</v>
      </c>
      <c r="G2709" s="106"/>
      <c r="H2709" s="106"/>
      <c r="I2709" s="102">
        <v>1</v>
      </c>
      <c r="J2709" s="109">
        <v>10.32</v>
      </c>
    </row>
    <row r="2710" spans="1:10" x14ac:dyDescent="0.25">
      <c r="A2710" s="102">
        <v>2709</v>
      </c>
      <c r="B2710" s="117" t="s">
        <v>5176</v>
      </c>
      <c r="C2710" s="104" t="s">
        <v>4939</v>
      </c>
      <c r="D2710" s="104" t="s">
        <v>5208</v>
      </c>
      <c r="E2710" s="106" t="s">
        <v>3547</v>
      </c>
      <c r="F2710" s="107" t="s">
        <v>3548</v>
      </c>
      <c r="G2710" s="106"/>
      <c r="H2710" s="106"/>
      <c r="I2710" s="102">
        <v>1</v>
      </c>
      <c r="J2710" s="109">
        <v>11</v>
      </c>
    </row>
    <row r="2711" spans="1:10" x14ac:dyDescent="0.25">
      <c r="A2711" s="102">
        <v>2710</v>
      </c>
      <c r="B2711" s="117" t="s">
        <v>5176</v>
      </c>
      <c r="C2711" s="104" t="s">
        <v>4939</v>
      </c>
      <c r="D2711" s="104" t="s">
        <v>5208</v>
      </c>
      <c r="E2711" s="106" t="s">
        <v>4579</v>
      </c>
      <c r="F2711" s="107" t="s">
        <v>4580</v>
      </c>
      <c r="G2711" s="106"/>
      <c r="H2711" s="106"/>
      <c r="I2711" s="102">
        <v>1</v>
      </c>
      <c r="J2711" s="109">
        <v>34.32</v>
      </c>
    </row>
    <row r="2712" spans="1:10" x14ac:dyDescent="0.25">
      <c r="A2712" s="102">
        <v>2711</v>
      </c>
      <c r="B2712" s="117" t="s">
        <v>5176</v>
      </c>
      <c r="C2712" s="104" t="s">
        <v>4939</v>
      </c>
      <c r="D2712" s="104" t="s">
        <v>5208</v>
      </c>
      <c r="E2712" s="106" t="s">
        <v>4583</v>
      </c>
      <c r="F2712" s="107" t="s">
        <v>4959</v>
      </c>
      <c r="G2712" s="106"/>
      <c r="H2712" s="106"/>
      <c r="I2712" s="102">
        <v>1</v>
      </c>
      <c r="J2712" s="109">
        <v>17.899999999999999</v>
      </c>
    </row>
    <row r="2713" spans="1:10" x14ac:dyDescent="0.25">
      <c r="A2713" s="102">
        <v>2712</v>
      </c>
      <c r="B2713" s="117" t="s">
        <v>5176</v>
      </c>
      <c r="C2713" s="104" t="s">
        <v>4939</v>
      </c>
      <c r="D2713" s="104" t="s">
        <v>5210</v>
      </c>
      <c r="E2713" s="106" t="s">
        <v>995</v>
      </c>
      <c r="F2713" s="107" t="s">
        <v>996</v>
      </c>
      <c r="G2713" s="106"/>
      <c r="H2713" s="106"/>
      <c r="I2713" s="102">
        <v>4</v>
      </c>
      <c r="J2713" s="109">
        <v>40.799999999999997</v>
      </c>
    </row>
    <row r="2714" spans="1:10" x14ac:dyDescent="0.25">
      <c r="A2714" s="102">
        <v>2713</v>
      </c>
      <c r="B2714" s="117" t="s">
        <v>5176</v>
      </c>
      <c r="C2714" s="104" t="s">
        <v>4939</v>
      </c>
      <c r="D2714" s="104" t="s">
        <v>5210</v>
      </c>
      <c r="E2714" s="106" t="s">
        <v>1003</v>
      </c>
      <c r="F2714" s="107" t="s">
        <v>1004</v>
      </c>
      <c r="G2714" s="106"/>
      <c r="H2714" s="106"/>
      <c r="I2714" s="102">
        <v>10</v>
      </c>
      <c r="J2714" s="109">
        <v>112.89999999999999</v>
      </c>
    </row>
    <row r="2715" spans="1:10" x14ac:dyDescent="0.25">
      <c r="A2715" s="102">
        <v>2714</v>
      </c>
      <c r="B2715" s="117" t="s">
        <v>5176</v>
      </c>
      <c r="C2715" s="104" t="s">
        <v>4939</v>
      </c>
      <c r="D2715" s="104" t="s">
        <v>5210</v>
      </c>
      <c r="E2715" s="106" t="s">
        <v>1003</v>
      </c>
      <c r="F2715" s="107" t="s">
        <v>1004</v>
      </c>
      <c r="G2715" s="106"/>
      <c r="H2715" s="106"/>
      <c r="I2715" s="102">
        <v>1</v>
      </c>
      <c r="J2715" s="109">
        <v>0.01</v>
      </c>
    </row>
    <row r="2716" spans="1:10" x14ac:dyDescent="0.25">
      <c r="A2716" s="102">
        <v>2715</v>
      </c>
      <c r="B2716" s="117" t="s">
        <v>5176</v>
      </c>
      <c r="C2716" s="104" t="s">
        <v>4939</v>
      </c>
      <c r="D2716" s="104" t="s">
        <v>5210</v>
      </c>
      <c r="E2716" s="106" t="s">
        <v>2555</v>
      </c>
      <c r="F2716" s="107" t="s">
        <v>2556</v>
      </c>
      <c r="G2716" s="106"/>
      <c r="H2716" s="106"/>
      <c r="I2716" s="102">
        <v>1</v>
      </c>
      <c r="J2716" s="109">
        <v>5.9399999999999995</v>
      </c>
    </row>
    <row r="2717" spans="1:10" x14ac:dyDescent="0.25">
      <c r="A2717" s="102">
        <v>2716</v>
      </c>
      <c r="B2717" s="117" t="s">
        <v>5176</v>
      </c>
      <c r="C2717" s="104" t="s">
        <v>4939</v>
      </c>
      <c r="D2717" s="104" t="s">
        <v>5210</v>
      </c>
      <c r="E2717" s="106" t="s">
        <v>2743</v>
      </c>
      <c r="F2717" s="107" t="s">
        <v>2744</v>
      </c>
      <c r="G2717" s="106"/>
      <c r="H2717" s="106"/>
      <c r="I2717" s="102">
        <v>1</v>
      </c>
      <c r="J2717" s="109">
        <v>4.1999999999999993</v>
      </c>
    </row>
    <row r="2718" spans="1:10" x14ac:dyDescent="0.25">
      <c r="A2718" s="102">
        <v>2717</v>
      </c>
      <c r="B2718" s="117" t="s">
        <v>5176</v>
      </c>
      <c r="C2718" s="104" t="s">
        <v>4939</v>
      </c>
      <c r="D2718" s="104" t="s">
        <v>5210</v>
      </c>
      <c r="E2718" s="106" t="s">
        <v>3031</v>
      </c>
      <c r="F2718" s="107" t="s">
        <v>3032</v>
      </c>
      <c r="G2718" s="106"/>
      <c r="H2718" s="106"/>
      <c r="I2718" s="102">
        <v>3</v>
      </c>
      <c r="J2718" s="109">
        <v>98.94</v>
      </c>
    </row>
    <row r="2719" spans="1:10" x14ac:dyDescent="0.25">
      <c r="A2719" s="102">
        <v>2718</v>
      </c>
      <c r="B2719" s="117" t="s">
        <v>5176</v>
      </c>
      <c r="C2719" s="104" t="s">
        <v>4939</v>
      </c>
      <c r="D2719" s="104" t="s">
        <v>5210</v>
      </c>
      <c r="E2719" s="106" t="s">
        <v>3033</v>
      </c>
      <c r="F2719" s="107" t="s">
        <v>3034</v>
      </c>
      <c r="G2719" s="106"/>
      <c r="H2719" s="106"/>
      <c r="I2719" s="102">
        <v>1</v>
      </c>
      <c r="J2719" s="109">
        <v>0.01</v>
      </c>
    </row>
    <row r="2720" spans="1:10" x14ac:dyDescent="0.25">
      <c r="A2720" s="102">
        <v>2719</v>
      </c>
      <c r="B2720" s="117" t="s">
        <v>5176</v>
      </c>
      <c r="C2720" s="104" t="s">
        <v>4939</v>
      </c>
      <c r="D2720" s="104" t="s">
        <v>5210</v>
      </c>
      <c r="E2720" s="106" t="s">
        <v>3037</v>
      </c>
      <c r="F2720" s="107" t="s">
        <v>3038</v>
      </c>
      <c r="G2720" s="106"/>
      <c r="H2720" s="106"/>
      <c r="I2720" s="102">
        <v>7</v>
      </c>
      <c r="J2720" s="109">
        <v>237.72</v>
      </c>
    </row>
    <row r="2721" spans="1:10" x14ac:dyDescent="0.25">
      <c r="A2721" s="102">
        <v>2720</v>
      </c>
      <c r="B2721" s="117" t="s">
        <v>5176</v>
      </c>
      <c r="C2721" s="104" t="s">
        <v>4939</v>
      </c>
      <c r="D2721" s="104" t="s">
        <v>5210</v>
      </c>
      <c r="E2721" s="106" t="s">
        <v>3691</v>
      </c>
      <c r="F2721" s="107" t="s">
        <v>3692</v>
      </c>
      <c r="G2721" s="106"/>
      <c r="H2721" s="106"/>
      <c r="I2721" s="102">
        <v>1</v>
      </c>
      <c r="J2721" s="109">
        <v>15.8</v>
      </c>
    </row>
    <row r="2722" spans="1:10" x14ac:dyDescent="0.25">
      <c r="A2722" s="102">
        <v>2721</v>
      </c>
      <c r="B2722" s="117" t="s">
        <v>5176</v>
      </c>
      <c r="C2722" s="104" t="s">
        <v>4939</v>
      </c>
      <c r="D2722" s="104" t="s">
        <v>5210</v>
      </c>
      <c r="E2722" s="106" t="s">
        <v>4453</v>
      </c>
      <c r="F2722" s="107" t="s">
        <v>4950</v>
      </c>
      <c r="G2722" s="106"/>
      <c r="H2722" s="106"/>
      <c r="I2722" s="102">
        <v>1</v>
      </c>
      <c r="J2722" s="109">
        <v>17.849999999999998</v>
      </c>
    </row>
    <row r="2723" spans="1:10" x14ac:dyDescent="0.25">
      <c r="A2723" s="102">
        <v>2722</v>
      </c>
      <c r="B2723" s="117" t="s">
        <v>5176</v>
      </c>
      <c r="C2723" s="104" t="s">
        <v>4939</v>
      </c>
      <c r="D2723" s="104" t="s">
        <v>5210</v>
      </c>
      <c r="E2723" s="106" t="s">
        <v>4455</v>
      </c>
      <c r="F2723" s="107" t="s">
        <v>4456</v>
      </c>
      <c r="G2723" s="106"/>
      <c r="H2723" s="106"/>
      <c r="I2723" s="102">
        <v>1</v>
      </c>
      <c r="J2723" s="109">
        <v>18.32</v>
      </c>
    </row>
    <row r="2724" spans="1:10" x14ac:dyDescent="0.25">
      <c r="A2724" s="102">
        <v>2723</v>
      </c>
      <c r="B2724" s="117" t="s">
        <v>5176</v>
      </c>
      <c r="C2724" s="104" t="s">
        <v>4939</v>
      </c>
      <c r="D2724" s="104" t="s">
        <v>5210</v>
      </c>
      <c r="E2724" s="106" t="s">
        <v>4385</v>
      </c>
      <c r="F2724" s="107" t="s">
        <v>4619</v>
      </c>
      <c r="G2724" s="106"/>
      <c r="H2724" s="106"/>
      <c r="I2724" s="102">
        <v>1</v>
      </c>
      <c r="J2724" s="109">
        <v>20.849999999999998</v>
      </c>
    </row>
    <row r="2725" spans="1:10" x14ac:dyDescent="0.25">
      <c r="A2725" s="102">
        <v>2724</v>
      </c>
      <c r="B2725" s="117" t="s">
        <v>5176</v>
      </c>
      <c r="C2725" s="104" t="s">
        <v>4939</v>
      </c>
      <c r="D2725" s="104" t="s">
        <v>5212</v>
      </c>
      <c r="E2725" s="106" t="s">
        <v>655</v>
      </c>
      <c r="F2725" s="107" t="s">
        <v>656</v>
      </c>
      <c r="G2725" s="106"/>
      <c r="H2725" s="106"/>
      <c r="I2725" s="102">
        <v>1</v>
      </c>
      <c r="J2725" s="109">
        <v>17.899999999999999</v>
      </c>
    </row>
    <row r="2726" spans="1:10" x14ac:dyDescent="0.25">
      <c r="A2726" s="102">
        <v>2725</v>
      </c>
      <c r="B2726" s="117" t="s">
        <v>5176</v>
      </c>
      <c r="C2726" s="104" t="s">
        <v>4939</v>
      </c>
      <c r="D2726" s="104" t="s">
        <v>5212</v>
      </c>
      <c r="E2726" s="106" t="s">
        <v>603</v>
      </c>
      <c r="F2726" s="107" t="s">
        <v>604</v>
      </c>
      <c r="G2726" s="106"/>
      <c r="H2726" s="106"/>
      <c r="I2726" s="102">
        <v>1</v>
      </c>
      <c r="J2726" s="109">
        <v>31.08</v>
      </c>
    </row>
    <row r="2727" spans="1:10" x14ac:dyDescent="0.25">
      <c r="A2727" s="102">
        <v>2726</v>
      </c>
      <c r="B2727" s="117" t="s">
        <v>5176</v>
      </c>
      <c r="C2727" s="104" t="s">
        <v>4939</v>
      </c>
      <c r="D2727" s="104" t="s">
        <v>5212</v>
      </c>
      <c r="E2727" s="106" t="s">
        <v>633</v>
      </c>
      <c r="F2727" s="107" t="s">
        <v>634</v>
      </c>
      <c r="G2727" s="106"/>
      <c r="H2727" s="106"/>
      <c r="I2727" s="102">
        <v>1</v>
      </c>
      <c r="J2727" s="109">
        <v>17.88</v>
      </c>
    </row>
    <row r="2728" spans="1:10" x14ac:dyDescent="0.25">
      <c r="A2728" s="102">
        <v>2727</v>
      </c>
      <c r="B2728" s="117" t="s">
        <v>5176</v>
      </c>
      <c r="C2728" s="104" t="s">
        <v>4939</v>
      </c>
      <c r="D2728" s="104" t="s">
        <v>5212</v>
      </c>
      <c r="E2728" s="106" t="s">
        <v>999</v>
      </c>
      <c r="F2728" s="107" t="s">
        <v>1000</v>
      </c>
      <c r="G2728" s="106"/>
      <c r="H2728" s="106"/>
      <c r="I2728" s="102">
        <v>5</v>
      </c>
      <c r="J2728" s="109">
        <v>56.449999999999996</v>
      </c>
    </row>
    <row r="2729" spans="1:10" x14ac:dyDescent="0.25">
      <c r="A2729" s="102">
        <v>2728</v>
      </c>
      <c r="B2729" s="117" t="s">
        <v>5176</v>
      </c>
      <c r="C2729" s="104" t="s">
        <v>4939</v>
      </c>
      <c r="D2729" s="104" t="s">
        <v>5212</v>
      </c>
      <c r="E2729" s="106" t="s">
        <v>1003</v>
      </c>
      <c r="F2729" s="107" t="s">
        <v>1004</v>
      </c>
      <c r="G2729" s="106"/>
      <c r="H2729" s="106"/>
      <c r="I2729" s="102">
        <v>5</v>
      </c>
      <c r="J2729" s="109">
        <v>56.449999999999996</v>
      </c>
    </row>
    <row r="2730" spans="1:10" x14ac:dyDescent="0.25">
      <c r="A2730" s="102">
        <v>2729</v>
      </c>
      <c r="B2730" s="117" t="s">
        <v>5176</v>
      </c>
      <c r="C2730" s="104" t="s">
        <v>4939</v>
      </c>
      <c r="D2730" s="104" t="s">
        <v>5212</v>
      </c>
      <c r="E2730" s="106" t="s">
        <v>1003</v>
      </c>
      <c r="F2730" s="107" t="s">
        <v>1004</v>
      </c>
      <c r="G2730" s="106"/>
      <c r="H2730" s="106"/>
      <c r="I2730" s="102">
        <v>1</v>
      </c>
      <c r="J2730" s="109">
        <v>0.01</v>
      </c>
    </row>
    <row r="2731" spans="1:10" x14ac:dyDescent="0.25">
      <c r="A2731" s="102">
        <v>2730</v>
      </c>
      <c r="B2731" s="117" t="s">
        <v>5176</v>
      </c>
      <c r="C2731" s="104" t="s">
        <v>4939</v>
      </c>
      <c r="D2731" s="104" t="s">
        <v>5212</v>
      </c>
      <c r="E2731" s="106" t="s">
        <v>1023</v>
      </c>
      <c r="F2731" s="107" t="s">
        <v>1024</v>
      </c>
      <c r="G2731" s="106"/>
      <c r="H2731" s="106"/>
      <c r="I2731" s="102">
        <v>1</v>
      </c>
      <c r="J2731" s="109">
        <v>5.88</v>
      </c>
    </row>
    <row r="2732" spans="1:10" x14ac:dyDescent="0.25">
      <c r="A2732" s="102">
        <v>2731</v>
      </c>
      <c r="B2732" s="117" t="s">
        <v>5176</v>
      </c>
      <c r="C2732" s="104" t="s">
        <v>4939</v>
      </c>
      <c r="D2732" s="104" t="s">
        <v>5212</v>
      </c>
      <c r="E2732" s="106" t="s">
        <v>1524</v>
      </c>
      <c r="F2732" s="107" t="s">
        <v>1525</v>
      </c>
      <c r="G2732" s="106"/>
      <c r="H2732" s="106"/>
      <c r="I2732" s="102">
        <v>1</v>
      </c>
      <c r="J2732" s="109">
        <v>7.08</v>
      </c>
    </row>
    <row r="2733" spans="1:10" x14ac:dyDescent="0.25">
      <c r="A2733" s="102">
        <v>2732</v>
      </c>
      <c r="B2733" s="117" t="s">
        <v>5176</v>
      </c>
      <c r="C2733" s="104" t="s">
        <v>4939</v>
      </c>
      <c r="D2733" s="104" t="s">
        <v>5212</v>
      </c>
      <c r="E2733" s="106" t="s">
        <v>1470</v>
      </c>
      <c r="F2733" s="107" t="s">
        <v>1471</v>
      </c>
      <c r="G2733" s="106"/>
      <c r="H2733" s="106"/>
      <c r="I2733" s="102">
        <v>1</v>
      </c>
      <c r="J2733" s="109">
        <v>10.68</v>
      </c>
    </row>
    <row r="2734" spans="1:10" x14ac:dyDescent="0.25">
      <c r="A2734" s="102">
        <v>2733</v>
      </c>
      <c r="B2734" s="117" t="s">
        <v>5176</v>
      </c>
      <c r="C2734" s="104" t="s">
        <v>4939</v>
      </c>
      <c r="D2734" s="104" t="s">
        <v>5212</v>
      </c>
      <c r="E2734" s="106" t="s">
        <v>1292</v>
      </c>
      <c r="F2734" s="107" t="s">
        <v>1293</v>
      </c>
      <c r="G2734" s="106"/>
      <c r="H2734" s="106"/>
      <c r="I2734" s="102" t="s">
        <v>4989</v>
      </c>
      <c r="J2734" s="109">
        <v>9.5400000000000009</v>
      </c>
    </row>
    <row r="2735" spans="1:10" x14ac:dyDescent="0.25">
      <c r="A2735" s="102">
        <v>2734</v>
      </c>
      <c r="B2735" s="117" t="s">
        <v>5176</v>
      </c>
      <c r="C2735" s="104" t="s">
        <v>4939</v>
      </c>
      <c r="D2735" s="104" t="s">
        <v>5212</v>
      </c>
      <c r="E2735" s="106" t="s">
        <v>261</v>
      </c>
      <c r="F2735" s="107" t="s">
        <v>262</v>
      </c>
      <c r="G2735" s="106"/>
      <c r="H2735" s="106"/>
      <c r="I2735" s="102">
        <v>1</v>
      </c>
      <c r="J2735" s="109">
        <v>15.9</v>
      </c>
    </row>
    <row r="2736" spans="1:10" x14ac:dyDescent="0.25">
      <c r="A2736" s="102">
        <v>2735</v>
      </c>
      <c r="B2736" s="117" t="s">
        <v>5176</v>
      </c>
      <c r="C2736" s="104" t="s">
        <v>4939</v>
      </c>
      <c r="D2736" s="104" t="s">
        <v>5212</v>
      </c>
      <c r="E2736" s="106" t="s">
        <v>2459</v>
      </c>
      <c r="F2736" s="107" t="s">
        <v>2460</v>
      </c>
      <c r="G2736" s="106"/>
      <c r="H2736" s="106"/>
      <c r="I2736" s="102">
        <v>1</v>
      </c>
      <c r="J2736" s="109">
        <v>5.9399999999999995</v>
      </c>
    </row>
    <row r="2737" spans="1:10" x14ac:dyDescent="0.25">
      <c r="A2737" s="102">
        <v>2736</v>
      </c>
      <c r="B2737" s="117" t="s">
        <v>5176</v>
      </c>
      <c r="C2737" s="104" t="s">
        <v>4939</v>
      </c>
      <c r="D2737" s="104" t="s">
        <v>5212</v>
      </c>
      <c r="E2737" s="106" t="s">
        <v>2569</v>
      </c>
      <c r="F2737" s="107" t="s">
        <v>2570</v>
      </c>
      <c r="G2737" s="106"/>
      <c r="H2737" s="106"/>
      <c r="I2737" s="102">
        <v>1</v>
      </c>
      <c r="J2737" s="109">
        <v>5.9399999999999995</v>
      </c>
    </row>
    <row r="2738" spans="1:10" x14ac:dyDescent="0.25">
      <c r="A2738" s="102">
        <v>2737</v>
      </c>
      <c r="B2738" s="117" t="s">
        <v>5176</v>
      </c>
      <c r="C2738" s="104" t="s">
        <v>4939</v>
      </c>
      <c r="D2738" s="104" t="s">
        <v>5212</v>
      </c>
      <c r="E2738" s="106" t="s">
        <v>2489</v>
      </c>
      <c r="F2738" s="107" t="s">
        <v>2490</v>
      </c>
      <c r="G2738" s="106"/>
      <c r="H2738" s="106"/>
      <c r="I2738" s="102">
        <v>1</v>
      </c>
      <c r="J2738" s="109">
        <v>5.9399999999999995</v>
      </c>
    </row>
    <row r="2739" spans="1:10" x14ac:dyDescent="0.25">
      <c r="A2739" s="102">
        <v>2738</v>
      </c>
      <c r="B2739" s="117" t="s">
        <v>5176</v>
      </c>
      <c r="C2739" s="104" t="s">
        <v>4939</v>
      </c>
      <c r="D2739" s="104" t="s">
        <v>5212</v>
      </c>
      <c r="E2739" s="106" t="s">
        <v>2491</v>
      </c>
      <c r="F2739" s="107" t="s">
        <v>2492</v>
      </c>
      <c r="G2739" s="106"/>
      <c r="H2739" s="106"/>
      <c r="I2739" s="102">
        <v>1</v>
      </c>
      <c r="J2739" s="109">
        <v>5.9399999999999995</v>
      </c>
    </row>
    <row r="2740" spans="1:10" x14ac:dyDescent="0.25">
      <c r="A2740" s="102">
        <v>2739</v>
      </c>
      <c r="B2740" s="117" t="s">
        <v>5176</v>
      </c>
      <c r="C2740" s="104" t="s">
        <v>4939</v>
      </c>
      <c r="D2740" s="104" t="s">
        <v>5212</v>
      </c>
      <c r="E2740" s="106" t="s">
        <v>2535</v>
      </c>
      <c r="F2740" s="107" t="s">
        <v>2536</v>
      </c>
      <c r="G2740" s="106"/>
      <c r="H2740" s="106"/>
      <c r="I2740" s="102">
        <v>1</v>
      </c>
      <c r="J2740" s="109">
        <v>5.9399999999999995</v>
      </c>
    </row>
    <row r="2741" spans="1:10" x14ac:dyDescent="0.25">
      <c r="A2741" s="102">
        <v>2740</v>
      </c>
      <c r="B2741" s="117" t="s">
        <v>5176</v>
      </c>
      <c r="C2741" s="104" t="s">
        <v>4939</v>
      </c>
      <c r="D2741" s="104" t="s">
        <v>5212</v>
      </c>
      <c r="E2741" s="106" t="s">
        <v>2541</v>
      </c>
      <c r="F2741" s="107" t="s">
        <v>2542</v>
      </c>
      <c r="G2741" s="106"/>
      <c r="H2741" s="106"/>
      <c r="I2741" s="102">
        <v>1</v>
      </c>
      <c r="J2741" s="109">
        <v>5.9399999999999995</v>
      </c>
    </row>
    <row r="2742" spans="1:10" x14ac:dyDescent="0.25">
      <c r="A2742" s="102">
        <v>2741</v>
      </c>
      <c r="B2742" s="117" t="s">
        <v>5176</v>
      </c>
      <c r="C2742" s="104" t="s">
        <v>4939</v>
      </c>
      <c r="D2742" s="104" t="s">
        <v>5212</v>
      </c>
      <c r="E2742" s="106" t="s">
        <v>2555</v>
      </c>
      <c r="F2742" s="107" t="s">
        <v>2556</v>
      </c>
      <c r="G2742" s="106"/>
      <c r="H2742" s="106"/>
      <c r="I2742" s="102">
        <v>1</v>
      </c>
      <c r="J2742" s="109">
        <v>5.9399999999999995</v>
      </c>
    </row>
    <row r="2743" spans="1:10" x14ac:dyDescent="0.25">
      <c r="A2743" s="102">
        <v>2742</v>
      </c>
      <c r="B2743" s="117" t="s">
        <v>5176</v>
      </c>
      <c r="C2743" s="104" t="s">
        <v>4939</v>
      </c>
      <c r="D2743" s="104" t="s">
        <v>5212</v>
      </c>
      <c r="E2743" s="106" t="s">
        <v>2771</v>
      </c>
      <c r="F2743" s="107" t="s">
        <v>2772</v>
      </c>
      <c r="G2743" s="106"/>
      <c r="H2743" s="106"/>
      <c r="I2743" s="102">
        <v>1</v>
      </c>
      <c r="J2743" s="109">
        <v>15.48</v>
      </c>
    </row>
    <row r="2744" spans="1:10" x14ac:dyDescent="0.25">
      <c r="A2744" s="102">
        <v>2743</v>
      </c>
      <c r="B2744" s="117" t="s">
        <v>5176</v>
      </c>
      <c r="C2744" s="104" t="s">
        <v>4939</v>
      </c>
      <c r="D2744" s="104" t="s">
        <v>5212</v>
      </c>
      <c r="E2744" s="106" t="s">
        <v>481</v>
      </c>
      <c r="F2744" s="107" t="s">
        <v>5141</v>
      </c>
      <c r="G2744" s="106"/>
      <c r="H2744" s="106"/>
      <c r="I2744" s="102">
        <v>1</v>
      </c>
      <c r="J2744" s="109">
        <v>11.879999999999999</v>
      </c>
    </row>
    <row r="2745" spans="1:10" x14ac:dyDescent="0.25">
      <c r="A2745" s="102">
        <v>2744</v>
      </c>
      <c r="B2745" s="117" t="s">
        <v>5176</v>
      </c>
      <c r="C2745" s="104" t="s">
        <v>4939</v>
      </c>
      <c r="D2745" s="104" t="s">
        <v>5212</v>
      </c>
      <c r="E2745" s="106" t="s">
        <v>3033</v>
      </c>
      <c r="F2745" s="107" t="s">
        <v>3034</v>
      </c>
      <c r="G2745" s="106"/>
      <c r="H2745" s="106"/>
      <c r="I2745" s="102">
        <v>5</v>
      </c>
      <c r="J2745" s="109">
        <v>164.95000000000002</v>
      </c>
    </row>
    <row r="2746" spans="1:10" x14ac:dyDescent="0.25">
      <c r="A2746" s="102">
        <v>2745</v>
      </c>
      <c r="B2746" s="117" t="s">
        <v>5176</v>
      </c>
      <c r="C2746" s="104" t="s">
        <v>4939</v>
      </c>
      <c r="D2746" s="104" t="s">
        <v>5212</v>
      </c>
      <c r="E2746" s="106" t="s">
        <v>3033</v>
      </c>
      <c r="F2746" s="107" t="s">
        <v>3034</v>
      </c>
      <c r="G2746" s="106"/>
      <c r="H2746" s="106"/>
      <c r="I2746" s="102">
        <v>1</v>
      </c>
      <c r="J2746" s="109">
        <v>0.01</v>
      </c>
    </row>
    <row r="2747" spans="1:10" x14ac:dyDescent="0.25">
      <c r="A2747" s="102">
        <v>2746</v>
      </c>
      <c r="B2747" s="117" t="s">
        <v>5176</v>
      </c>
      <c r="C2747" s="104" t="s">
        <v>4939</v>
      </c>
      <c r="D2747" s="104" t="s">
        <v>5212</v>
      </c>
      <c r="E2747" s="106" t="s">
        <v>3037</v>
      </c>
      <c r="F2747" s="107" t="s">
        <v>3038</v>
      </c>
      <c r="G2747" s="106"/>
      <c r="H2747" s="106"/>
      <c r="I2747" s="102">
        <v>5</v>
      </c>
      <c r="J2747" s="109">
        <v>169.8</v>
      </c>
    </row>
    <row r="2748" spans="1:10" x14ac:dyDescent="0.25">
      <c r="A2748" s="102">
        <v>2747</v>
      </c>
      <c r="B2748" s="117" t="s">
        <v>5176</v>
      </c>
      <c r="C2748" s="104" t="s">
        <v>4939</v>
      </c>
      <c r="D2748" s="104" t="s">
        <v>5212</v>
      </c>
      <c r="E2748" s="106" t="s">
        <v>83</v>
      </c>
      <c r="F2748" s="107" t="s">
        <v>84</v>
      </c>
      <c r="G2748" s="106"/>
      <c r="H2748" s="106"/>
      <c r="I2748" s="102">
        <v>1</v>
      </c>
      <c r="J2748" s="109">
        <v>77.88</v>
      </c>
    </row>
    <row r="2749" spans="1:10" x14ac:dyDescent="0.25">
      <c r="A2749" s="102">
        <v>2748</v>
      </c>
      <c r="B2749" s="117" t="s">
        <v>5176</v>
      </c>
      <c r="C2749" s="104" t="s">
        <v>4939</v>
      </c>
      <c r="D2749" s="104" t="s">
        <v>5212</v>
      </c>
      <c r="E2749" s="106" t="s">
        <v>87</v>
      </c>
      <c r="F2749" s="107" t="s">
        <v>88</v>
      </c>
      <c r="G2749" s="106"/>
      <c r="H2749" s="106"/>
      <c r="I2749" s="102">
        <v>1</v>
      </c>
      <c r="J2749" s="109">
        <v>83.76</v>
      </c>
    </row>
    <row r="2750" spans="1:10" x14ac:dyDescent="0.25">
      <c r="A2750" s="102">
        <v>2749</v>
      </c>
      <c r="B2750" s="117" t="s">
        <v>5176</v>
      </c>
      <c r="C2750" s="104" t="s">
        <v>4939</v>
      </c>
      <c r="D2750" s="104" t="s">
        <v>5212</v>
      </c>
      <c r="E2750" s="106" t="s">
        <v>3681</v>
      </c>
      <c r="F2750" s="107" t="s">
        <v>3682</v>
      </c>
      <c r="G2750" s="106"/>
      <c r="H2750" s="106"/>
      <c r="I2750" s="102">
        <v>1</v>
      </c>
      <c r="J2750" s="109">
        <v>17.8</v>
      </c>
    </row>
    <row r="2751" spans="1:10" x14ac:dyDescent="0.25">
      <c r="A2751" s="102">
        <v>2750</v>
      </c>
      <c r="B2751" s="117" t="s">
        <v>5176</v>
      </c>
      <c r="C2751" s="104" t="s">
        <v>4939</v>
      </c>
      <c r="D2751" s="104" t="s">
        <v>5212</v>
      </c>
      <c r="E2751" s="106" t="s">
        <v>3703</v>
      </c>
      <c r="F2751" s="107" t="s">
        <v>3704</v>
      </c>
      <c r="G2751" s="106"/>
      <c r="H2751" s="106"/>
      <c r="I2751" s="102">
        <v>1</v>
      </c>
      <c r="J2751" s="109">
        <v>15</v>
      </c>
    </row>
    <row r="2752" spans="1:10" x14ac:dyDescent="0.25">
      <c r="A2752" s="102">
        <v>2751</v>
      </c>
      <c r="B2752" s="117" t="s">
        <v>5176</v>
      </c>
      <c r="C2752" s="104" t="s">
        <v>4939</v>
      </c>
      <c r="D2752" s="104" t="s">
        <v>5212</v>
      </c>
      <c r="E2752" s="106" t="s">
        <v>3747</v>
      </c>
      <c r="F2752" s="107" t="s">
        <v>3748</v>
      </c>
      <c r="G2752" s="106"/>
      <c r="H2752" s="106"/>
      <c r="I2752" s="102">
        <v>1</v>
      </c>
      <c r="J2752" s="109">
        <v>15</v>
      </c>
    </row>
    <row r="2753" spans="1:10" x14ac:dyDescent="0.25">
      <c r="A2753" s="102">
        <v>2752</v>
      </c>
      <c r="B2753" s="117" t="s">
        <v>5176</v>
      </c>
      <c r="C2753" s="104" t="s">
        <v>4939</v>
      </c>
      <c r="D2753" s="104" t="s">
        <v>5212</v>
      </c>
      <c r="E2753" s="106" t="s">
        <v>3793</v>
      </c>
      <c r="F2753" s="107" t="s">
        <v>3794</v>
      </c>
      <c r="G2753" s="106"/>
      <c r="H2753" s="106"/>
      <c r="I2753" s="102">
        <v>1</v>
      </c>
      <c r="J2753" s="109">
        <v>28.900000000000002</v>
      </c>
    </row>
    <row r="2754" spans="1:10" x14ac:dyDescent="0.25">
      <c r="A2754" s="102">
        <v>2753</v>
      </c>
      <c r="B2754" s="117" t="s">
        <v>5176</v>
      </c>
      <c r="C2754" s="104" t="s">
        <v>4939</v>
      </c>
      <c r="D2754" s="104" t="s">
        <v>5212</v>
      </c>
      <c r="E2754" s="106" t="s">
        <v>3903</v>
      </c>
      <c r="F2754" s="107" t="s">
        <v>3904</v>
      </c>
      <c r="G2754" s="106"/>
      <c r="H2754" s="106"/>
      <c r="I2754" s="102">
        <v>1</v>
      </c>
      <c r="J2754" s="109">
        <v>9.75</v>
      </c>
    </row>
    <row r="2755" spans="1:10" x14ac:dyDescent="0.25">
      <c r="A2755" s="102">
        <v>2754</v>
      </c>
      <c r="B2755" s="117" t="s">
        <v>5176</v>
      </c>
      <c r="C2755" s="104" t="s">
        <v>4939</v>
      </c>
      <c r="D2755" s="104" t="s">
        <v>5212</v>
      </c>
      <c r="E2755" s="106" t="s">
        <v>3905</v>
      </c>
      <c r="F2755" s="107" t="s">
        <v>3906</v>
      </c>
      <c r="G2755" s="106"/>
      <c r="H2755" s="106"/>
      <c r="I2755" s="102">
        <v>1</v>
      </c>
      <c r="J2755" s="109">
        <v>13.899999999999999</v>
      </c>
    </row>
    <row r="2756" spans="1:10" x14ac:dyDescent="0.25">
      <c r="A2756" s="102">
        <v>2755</v>
      </c>
      <c r="B2756" s="117" t="s">
        <v>5176</v>
      </c>
      <c r="C2756" s="104" t="s">
        <v>4939</v>
      </c>
      <c r="D2756" s="104" t="s">
        <v>5212</v>
      </c>
      <c r="E2756" s="106" t="s">
        <v>3927</v>
      </c>
      <c r="F2756" s="107" t="s">
        <v>3928</v>
      </c>
      <c r="G2756" s="106"/>
      <c r="H2756" s="106"/>
      <c r="I2756" s="102">
        <v>1</v>
      </c>
      <c r="J2756" s="109">
        <v>17.8</v>
      </c>
    </row>
    <row r="2757" spans="1:10" x14ac:dyDescent="0.25">
      <c r="A2757" s="102">
        <v>2756</v>
      </c>
      <c r="B2757" s="117" t="s">
        <v>5176</v>
      </c>
      <c r="C2757" s="104" t="s">
        <v>4939</v>
      </c>
      <c r="D2757" s="104" t="s">
        <v>5212</v>
      </c>
      <c r="E2757" s="106" t="s">
        <v>3935</v>
      </c>
      <c r="F2757" s="107" t="s">
        <v>3936</v>
      </c>
      <c r="G2757" s="106"/>
      <c r="H2757" s="106"/>
      <c r="I2757" s="102">
        <v>1</v>
      </c>
      <c r="J2757" s="109">
        <v>14.9</v>
      </c>
    </row>
    <row r="2758" spans="1:10" x14ac:dyDescent="0.25">
      <c r="A2758" s="102">
        <v>2757</v>
      </c>
      <c r="B2758" s="117" t="s">
        <v>5176</v>
      </c>
      <c r="C2758" s="104" t="s">
        <v>4939</v>
      </c>
      <c r="D2758" s="104" t="s">
        <v>5212</v>
      </c>
      <c r="E2758" s="106" t="s">
        <v>3939</v>
      </c>
      <c r="F2758" s="107" t="s">
        <v>3940</v>
      </c>
      <c r="G2758" s="106"/>
      <c r="H2758" s="106"/>
      <c r="I2758" s="102">
        <v>1</v>
      </c>
      <c r="J2758" s="109">
        <v>13.899999999999999</v>
      </c>
    </row>
    <row r="2759" spans="1:10" x14ac:dyDescent="0.25">
      <c r="A2759" s="102">
        <v>2758</v>
      </c>
      <c r="B2759" s="117" t="s">
        <v>5176</v>
      </c>
      <c r="C2759" s="104" t="s">
        <v>4939</v>
      </c>
      <c r="D2759" s="104" t="s">
        <v>5212</v>
      </c>
      <c r="E2759" s="106" t="s">
        <v>3969</v>
      </c>
      <c r="F2759" s="107" t="s">
        <v>3970</v>
      </c>
      <c r="G2759" s="106"/>
      <c r="H2759" s="106"/>
      <c r="I2759" s="102">
        <v>1</v>
      </c>
      <c r="J2759" s="109">
        <v>17.899999999999999</v>
      </c>
    </row>
    <row r="2760" spans="1:10" x14ac:dyDescent="0.25">
      <c r="A2760" s="102">
        <v>2759</v>
      </c>
      <c r="B2760" s="117" t="s">
        <v>5176</v>
      </c>
      <c r="C2760" s="104" t="s">
        <v>4939</v>
      </c>
      <c r="D2760" s="104" t="s">
        <v>5212</v>
      </c>
      <c r="E2760" s="106" t="s">
        <v>3971</v>
      </c>
      <c r="F2760" s="107" t="s">
        <v>3972</v>
      </c>
      <c r="G2760" s="106"/>
      <c r="H2760" s="106"/>
      <c r="I2760" s="102">
        <v>1</v>
      </c>
      <c r="J2760" s="109">
        <v>11.899999999999999</v>
      </c>
    </row>
    <row r="2761" spans="1:10" x14ac:dyDescent="0.25">
      <c r="A2761" s="102">
        <v>2760</v>
      </c>
      <c r="B2761" s="117" t="s">
        <v>5176</v>
      </c>
      <c r="C2761" s="104" t="s">
        <v>4939</v>
      </c>
      <c r="D2761" s="104" t="s">
        <v>5212</v>
      </c>
      <c r="E2761" s="106" t="s">
        <v>3605</v>
      </c>
      <c r="F2761" s="107" t="s">
        <v>3606</v>
      </c>
      <c r="G2761" s="106"/>
      <c r="H2761" s="106"/>
      <c r="I2761" s="102">
        <v>1</v>
      </c>
      <c r="J2761" s="109">
        <v>9.3999999999999986</v>
      </c>
    </row>
    <row r="2762" spans="1:10" x14ac:dyDescent="0.25">
      <c r="A2762" s="102">
        <v>2761</v>
      </c>
      <c r="B2762" s="117" t="s">
        <v>5176</v>
      </c>
      <c r="C2762" s="104" t="s">
        <v>4939</v>
      </c>
      <c r="D2762" s="104" t="s">
        <v>5212</v>
      </c>
      <c r="E2762" s="106" t="s">
        <v>4413</v>
      </c>
      <c r="F2762" s="107" t="s">
        <v>4414</v>
      </c>
      <c r="G2762" s="106"/>
      <c r="H2762" s="106"/>
      <c r="I2762" s="102">
        <v>1</v>
      </c>
      <c r="J2762" s="109">
        <v>22.24</v>
      </c>
    </row>
    <row r="2763" spans="1:10" x14ac:dyDescent="0.25">
      <c r="A2763" s="102">
        <v>2762</v>
      </c>
      <c r="B2763" s="117" t="s">
        <v>5176</v>
      </c>
      <c r="C2763" s="104" t="s">
        <v>4939</v>
      </c>
      <c r="D2763" s="104" t="s">
        <v>5212</v>
      </c>
      <c r="E2763" s="106" t="s">
        <v>4431</v>
      </c>
      <c r="F2763" s="107" t="s">
        <v>4432</v>
      </c>
      <c r="G2763" s="106"/>
      <c r="H2763" s="106"/>
      <c r="I2763" s="102">
        <v>1</v>
      </c>
      <c r="J2763" s="109">
        <v>44.900000000000006</v>
      </c>
    </row>
    <row r="2764" spans="1:10" x14ac:dyDescent="0.25">
      <c r="A2764" s="102">
        <v>2763</v>
      </c>
      <c r="B2764" s="117" t="s">
        <v>5176</v>
      </c>
      <c r="C2764" s="104" t="s">
        <v>4939</v>
      </c>
      <c r="D2764" s="104" t="s">
        <v>5212</v>
      </c>
      <c r="E2764" s="106" t="s">
        <v>4433</v>
      </c>
      <c r="F2764" s="107" t="s">
        <v>4434</v>
      </c>
      <c r="G2764" s="106"/>
      <c r="H2764" s="106"/>
      <c r="I2764" s="102">
        <v>1</v>
      </c>
      <c r="J2764" s="109">
        <v>21.8</v>
      </c>
    </row>
    <row r="2765" spans="1:10" x14ac:dyDescent="0.25">
      <c r="A2765" s="102">
        <v>2764</v>
      </c>
      <c r="B2765" s="117" t="s">
        <v>5176</v>
      </c>
      <c r="C2765" s="104" t="s">
        <v>4939</v>
      </c>
      <c r="D2765" s="104" t="s">
        <v>5212</v>
      </c>
      <c r="E2765" s="106" t="s">
        <v>4818</v>
      </c>
      <c r="F2765" s="107" t="s">
        <v>4819</v>
      </c>
      <c r="G2765" s="106"/>
      <c r="H2765" s="106"/>
      <c r="I2765" s="102">
        <v>1</v>
      </c>
      <c r="J2765" s="109">
        <v>55.8</v>
      </c>
    </row>
    <row r="2766" spans="1:10" x14ac:dyDescent="0.25">
      <c r="A2766" s="102">
        <v>2765</v>
      </c>
      <c r="B2766" s="117" t="s">
        <v>5176</v>
      </c>
      <c r="C2766" s="104" t="s">
        <v>4939</v>
      </c>
      <c r="D2766" s="104" t="s">
        <v>5212</v>
      </c>
      <c r="E2766" s="106" t="s">
        <v>4455</v>
      </c>
      <c r="F2766" s="107" t="s">
        <v>4456</v>
      </c>
      <c r="G2766" s="106"/>
      <c r="H2766" s="106"/>
      <c r="I2766" s="102">
        <v>1</v>
      </c>
      <c r="J2766" s="109">
        <v>18.32</v>
      </c>
    </row>
    <row r="2767" spans="1:10" x14ac:dyDescent="0.25">
      <c r="A2767" s="102">
        <v>2766</v>
      </c>
      <c r="B2767" s="117" t="s">
        <v>5176</v>
      </c>
      <c r="C2767" s="104" t="s">
        <v>4939</v>
      </c>
      <c r="D2767" s="104" t="s">
        <v>5212</v>
      </c>
      <c r="E2767" s="106" t="s">
        <v>4585</v>
      </c>
      <c r="F2767" s="107" t="s">
        <v>4586</v>
      </c>
      <c r="G2767" s="106"/>
      <c r="H2767" s="106"/>
      <c r="I2767" s="102">
        <v>1</v>
      </c>
      <c r="J2767" s="109">
        <v>14.85</v>
      </c>
    </row>
    <row r="2768" spans="1:10" x14ac:dyDescent="0.25">
      <c r="A2768" s="102">
        <v>2767</v>
      </c>
      <c r="B2768" s="117" t="s">
        <v>5176</v>
      </c>
      <c r="C2768" s="104" t="s">
        <v>4939</v>
      </c>
      <c r="D2768" s="104" t="s">
        <v>5212</v>
      </c>
      <c r="E2768" s="106" t="s">
        <v>4225</v>
      </c>
      <c r="F2768" s="107" t="s">
        <v>4226</v>
      </c>
      <c r="G2768" s="106"/>
      <c r="H2768" s="106"/>
      <c r="I2768" s="102">
        <v>1</v>
      </c>
      <c r="J2768" s="109">
        <v>13.35</v>
      </c>
    </row>
    <row r="2769" spans="1:10" x14ac:dyDescent="0.25">
      <c r="A2769" s="102">
        <v>2768</v>
      </c>
      <c r="B2769" s="117" t="s">
        <v>5176</v>
      </c>
      <c r="C2769" s="104" t="s">
        <v>4939</v>
      </c>
      <c r="D2769" s="104" t="s">
        <v>5212</v>
      </c>
      <c r="E2769" s="106" t="s">
        <v>4295</v>
      </c>
      <c r="F2769" s="107" t="s">
        <v>5101</v>
      </c>
      <c r="G2769" s="106"/>
      <c r="H2769" s="106"/>
      <c r="I2769" s="102">
        <v>1</v>
      </c>
      <c r="J2769" s="109">
        <v>23.92</v>
      </c>
    </row>
    <row r="2770" spans="1:10" x14ac:dyDescent="0.25">
      <c r="A2770" s="102">
        <v>2769</v>
      </c>
      <c r="B2770" s="117" t="s">
        <v>5176</v>
      </c>
      <c r="C2770" s="104" t="s">
        <v>4939</v>
      </c>
      <c r="D2770" s="104" t="s">
        <v>5212</v>
      </c>
      <c r="E2770" s="106" t="s">
        <v>4385</v>
      </c>
      <c r="F2770" s="107" t="s">
        <v>4619</v>
      </c>
      <c r="G2770" s="106"/>
      <c r="H2770" s="106"/>
      <c r="I2770" s="102">
        <v>1</v>
      </c>
      <c r="J2770" s="109">
        <v>20.849999999999998</v>
      </c>
    </row>
    <row r="2771" spans="1:10" x14ac:dyDescent="0.25">
      <c r="A2771" s="102">
        <v>2770</v>
      </c>
      <c r="B2771" s="117" t="s">
        <v>5176</v>
      </c>
      <c r="C2771" s="104" t="s">
        <v>4939</v>
      </c>
      <c r="D2771" s="104" t="s">
        <v>5214</v>
      </c>
      <c r="E2771" s="106" t="s">
        <v>995</v>
      </c>
      <c r="F2771" s="107" t="s">
        <v>996</v>
      </c>
      <c r="G2771" s="106"/>
      <c r="H2771" s="106"/>
      <c r="I2771" s="102">
        <v>3</v>
      </c>
      <c r="J2771" s="109">
        <v>30.599999999999998</v>
      </c>
    </row>
    <row r="2772" spans="1:10" x14ac:dyDescent="0.25">
      <c r="A2772" s="102">
        <v>2771</v>
      </c>
      <c r="B2772" s="117" t="s">
        <v>5176</v>
      </c>
      <c r="C2772" s="104" t="s">
        <v>4939</v>
      </c>
      <c r="D2772" s="104" t="s">
        <v>5214</v>
      </c>
      <c r="E2772" s="106" t="s">
        <v>1003</v>
      </c>
      <c r="F2772" s="107" t="s">
        <v>1004</v>
      </c>
      <c r="G2772" s="106"/>
      <c r="H2772" s="106"/>
      <c r="I2772" s="102">
        <v>4</v>
      </c>
      <c r="J2772" s="109">
        <v>45.16</v>
      </c>
    </row>
    <row r="2773" spans="1:10" x14ac:dyDescent="0.25">
      <c r="A2773" s="102">
        <v>2772</v>
      </c>
      <c r="B2773" s="117" t="s">
        <v>5176</v>
      </c>
      <c r="C2773" s="104" t="s">
        <v>4939</v>
      </c>
      <c r="D2773" s="104" t="s">
        <v>5214</v>
      </c>
      <c r="E2773" s="106" t="s">
        <v>2685</v>
      </c>
      <c r="F2773" s="107" t="s">
        <v>2686</v>
      </c>
      <c r="G2773" s="106"/>
      <c r="H2773" s="106"/>
      <c r="I2773" s="102">
        <v>1</v>
      </c>
      <c r="J2773" s="109">
        <v>9.48</v>
      </c>
    </row>
    <row r="2774" spans="1:10" x14ac:dyDescent="0.25">
      <c r="A2774" s="102">
        <v>2773</v>
      </c>
      <c r="B2774" s="117" t="s">
        <v>5176</v>
      </c>
      <c r="C2774" s="104" t="s">
        <v>4939</v>
      </c>
      <c r="D2774" s="104" t="s">
        <v>5214</v>
      </c>
      <c r="E2774" s="106" t="s">
        <v>2781</v>
      </c>
      <c r="F2774" s="107" t="s">
        <v>4741</v>
      </c>
      <c r="G2774" s="106"/>
      <c r="H2774" s="106"/>
      <c r="I2774" s="102">
        <v>1</v>
      </c>
      <c r="J2774" s="109">
        <v>13.74</v>
      </c>
    </row>
    <row r="2775" spans="1:10" x14ac:dyDescent="0.25">
      <c r="A2775" s="102">
        <v>2774</v>
      </c>
      <c r="B2775" s="117" t="s">
        <v>5176</v>
      </c>
      <c r="C2775" s="104" t="s">
        <v>4939</v>
      </c>
      <c r="D2775" s="104" t="s">
        <v>5214</v>
      </c>
      <c r="E2775" s="106" t="s">
        <v>2739</v>
      </c>
      <c r="F2775" s="107" t="s">
        <v>4742</v>
      </c>
      <c r="G2775" s="106"/>
      <c r="H2775" s="106"/>
      <c r="I2775" s="102">
        <v>1</v>
      </c>
      <c r="J2775" s="109">
        <v>15.48</v>
      </c>
    </row>
    <row r="2776" spans="1:10" x14ac:dyDescent="0.25">
      <c r="A2776" s="102">
        <v>2775</v>
      </c>
      <c r="B2776" s="117" t="s">
        <v>5176</v>
      </c>
      <c r="C2776" s="104" t="s">
        <v>4939</v>
      </c>
      <c r="D2776" s="104" t="s">
        <v>5214</v>
      </c>
      <c r="E2776" s="106" t="s">
        <v>2835</v>
      </c>
      <c r="F2776" s="107" t="s">
        <v>2836</v>
      </c>
      <c r="G2776" s="106"/>
      <c r="H2776" s="106"/>
      <c r="I2776" s="102">
        <v>1</v>
      </c>
      <c r="J2776" s="109">
        <v>9.48</v>
      </c>
    </row>
    <row r="2777" spans="1:10" x14ac:dyDescent="0.25">
      <c r="A2777" s="102">
        <v>2776</v>
      </c>
      <c r="B2777" s="117" t="s">
        <v>5176</v>
      </c>
      <c r="C2777" s="104" t="s">
        <v>4939</v>
      </c>
      <c r="D2777" s="104" t="s">
        <v>5214</v>
      </c>
      <c r="E2777" s="106" t="s">
        <v>3031</v>
      </c>
      <c r="F2777" s="107" t="s">
        <v>3032</v>
      </c>
      <c r="G2777" s="106"/>
      <c r="H2777" s="106"/>
      <c r="I2777" s="102">
        <v>1</v>
      </c>
      <c r="J2777" s="109">
        <v>32.979999999999997</v>
      </c>
    </row>
    <row r="2778" spans="1:10" x14ac:dyDescent="0.25">
      <c r="A2778" s="102">
        <v>2777</v>
      </c>
      <c r="B2778" s="117" t="s">
        <v>5176</v>
      </c>
      <c r="C2778" s="104" t="s">
        <v>4939</v>
      </c>
      <c r="D2778" s="104" t="s">
        <v>5214</v>
      </c>
      <c r="E2778" s="106" t="s">
        <v>3035</v>
      </c>
      <c r="F2778" s="107" t="s">
        <v>3036</v>
      </c>
      <c r="G2778" s="106"/>
      <c r="H2778" s="106"/>
      <c r="I2778" s="102">
        <v>1</v>
      </c>
      <c r="J2778" s="109">
        <v>37.9</v>
      </c>
    </row>
    <row r="2779" spans="1:10" x14ac:dyDescent="0.25">
      <c r="A2779" s="102">
        <v>2778</v>
      </c>
      <c r="B2779" s="117" t="s">
        <v>5176</v>
      </c>
      <c r="C2779" s="104" t="s">
        <v>4939</v>
      </c>
      <c r="D2779" s="104" t="s">
        <v>5214</v>
      </c>
      <c r="E2779" s="106" t="s">
        <v>3037</v>
      </c>
      <c r="F2779" s="107" t="s">
        <v>3038</v>
      </c>
      <c r="G2779" s="106"/>
      <c r="H2779" s="106"/>
      <c r="I2779" s="102">
        <v>2</v>
      </c>
      <c r="J2779" s="109">
        <v>67.92</v>
      </c>
    </row>
    <row r="2780" spans="1:10" x14ac:dyDescent="0.25">
      <c r="A2780" s="102">
        <v>2779</v>
      </c>
      <c r="B2780" s="117" t="s">
        <v>5176</v>
      </c>
      <c r="C2780" s="104" t="s">
        <v>4939</v>
      </c>
      <c r="D2780" s="104" t="s">
        <v>5214</v>
      </c>
      <c r="E2780" s="106" t="s">
        <v>3747</v>
      </c>
      <c r="F2780" s="107" t="s">
        <v>3748</v>
      </c>
      <c r="G2780" s="106"/>
      <c r="H2780" s="106"/>
      <c r="I2780" s="102">
        <v>1</v>
      </c>
      <c r="J2780" s="109">
        <v>15</v>
      </c>
    </row>
    <row r="2781" spans="1:10" x14ac:dyDescent="0.25">
      <c r="A2781" s="102">
        <v>2780</v>
      </c>
      <c r="B2781" s="117" t="s">
        <v>5176</v>
      </c>
      <c r="C2781" s="104" t="s">
        <v>4939</v>
      </c>
      <c r="D2781" s="104" t="s">
        <v>5214</v>
      </c>
      <c r="E2781" s="106" t="s">
        <v>3903</v>
      </c>
      <c r="F2781" s="107" t="s">
        <v>3904</v>
      </c>
      <c r="G2781" s="106"/>
      <c r="H2781" s="106"/>
      <c r="I2781" s="102">
        <v>1</v>
      </c>
      <c r="J2781" s="109">
        <v>9.75</v>
      </c>
    </row>
    <row r="2782" spans="1:10" x14ac:dyDescent="0.25">
      <c r="A2782" s="102">
        <v>2781</v>
      </c>
      <c r="B2782" s="117" t="s">
        <v>5176</v>
      </c>
      <c r="C2782" s="104" t="s">
        <v>4939</v>
      </c>
      <c r="D2782" s="104" t="s">
        <v>5214</v>
      </c>
      <c r="E2782" s="106" t="s">
        <v>3959</v>
      </c>
      <c r="F2782" s="107" t="s">
        <v>3960</v>
      </c>
      <c r="G2782" s="106"/>
      <c r="H2782" s="106"/>
      <c r="I2782" s="102">
        <v>1</v>
      </c>
      <c r="J2782" s="109">
        <v>6.75</v>
      </c>
    </row>
    <row r="2783" spans="1:10" x14ac:dyDescent="0.25">
      <c r="A2783" s="102">
        <v>2782</v>
      </c>
      <c r="B2783" s="117" t="s">
        <v>5176</v>
      </c>
      <c r="C2783" s="104" t="s">
        <v>4939</v>
      </c>
      <c r="D2783" s="104" t="s">
        <v>5216</v>
      </c>
      <c r="E2783" s="106" t="s">
        <v>999</v>
      </c>
      <c r="F2783" s="107" t="s">
        <v>1000</v>
      </c>
      <c r="G2783" s="106"/>
      <c r="H2783" s="106"/>
      <c r="I2783" s="102">
        <v>8</v>
      </c>
      <c r="J2783" s="109">
        <v>90.32</v>
      </c>
    </row>
    <row r="2784" spans="1:10" x14ac:dyDescent="0.25">
      <c r="A2784" s="102">
        <v>2783</v>
      </c>
      <c r="B2784" s="117" t="s">
        <v>5176</v>
      </c>
      <c r="C2784" s="104" t="s">
        <v>4939</v>
      </c>
      <c r="D2784" s="104" t="s">
        <v>5216</v>
      </c>
      <c r="E2784" s="106" t="s">
        <v>1003</v>
      </c>
      <c r="F2784" s="107" t="s">
        <v>1004</v>
      </c>
      <c r="G2784" s="106"/>
      <c r="H2784" s="106"/>
      <c r="I2784" s="102">
        <v>2</v>
      </c>
      <c r="J2784" s="109">
        <v>22.58</v>
      </c>
    </row>
    <row r="2785" spans="1:10" x14ac:dyDescent="0.25">
      <c r="A2785" s="102">
        <v>2784</v>
      </c>
      <c r="B2785" s="117" t="s">
        <v>5176</v>
      </c>
      <c r="C2785" s="104" t="s">
        <v>4939</v>
      </c>
      <c r="D2785" s="104" t="s">
        <v>5216</v>
      </c>
      <c r="E2785" s="106" t="s">
        <v>1003</v>
      </c>
      <c r="F2785" s="107" t="s">
        <v>1004</v>
      </c>
      <c r="G2785" s="106"/>
      <c r="H2785" s="106"/>
      <c r="I2785" s="102">
        <v>1</v>
      </c>
      <c r="J2785" s="109">
        <v>0.01</v>
      </c>
    </row>
    <row r="2786" spans="1:10" x14ac:dyDescent="0.25">
      <c r="A2786" s="102">
        <v>2785</v>
      </c>
      <c r="B2786" s="117" t="s">
        <v>5176</v>
      </c>
      <c r="C2786" s="104" t="s">
        <v>4939</v>
      </c>
      <c r="D2786" s="104" t="s">
        <v>5216</v>
      </c>
      <c r="E2786" s="106" t="s">
        <v>207</v>
      </c>
      <c r="F2786" s="107" t="s">
        <v>208</v>
      </c>
      <c r="G2786" s="106"/>
      <c r="H2786" s="106"/>
      <c r="I2786" s="102">
        <v>1</v>
      </c>
      <c r="J2786" s="109">
        <v>18</v>
      </c>
    </row>
    <row r="2787" spans="1:10" x14ac:dyDescent="0.25">
      <c r="A2787" s="102">
        <v>2786</v>
      </c>
      <c r="B2787" s="117" t="s">
        <v>5176</v>
      </c>
      <c r="C2787" s="104" t="s">
        <v>4939</v>
      </c>
      <c r="D2787" s="104" t="s">
        <v>5216</v>
      </c>
      <c r="E2787" s="106" t="s">
        <v>1206</v>
      </c>
      <c r="F2787" s="107" t="s">
        <v>1207</v>
      </c>
      <c r="G2787" s="106"/>
      <c r="H2787" s="106"/>
      <c r="I2787" s="102">
        <v>1</v>
      </c>
      <c r="J2787" s="109">
        <v>7.9</v>
      </c>
    </row>
    <row r="2788" spans="1:10" x14ac:dyDescent="0.25">
      <c r="A2788" s="102">
        <v>2787</v>
      </c>
      <c r="B2788" s="117" t="s">
        <v>5176</v>
      </c>
      <c r="C2788" s="104" t="s">
        <v>4939</v>
      </c>
      <c r="D2788" s="104" t="s">
        <v>5216</v>
      </c>
      <c r="E2788" s="106" t="s">
        <v>1272</v>
      </c>
      <c r="F2788" s="107" t="s">
        <v>1273</v>
      </c>
      <c r="G2788" s="106"/>
      <c r="H2788" s="106"/>
      <c r="I2788" s="102">
        <v>1</v>
      </c>
      <c r="J2788" s="109">
        <v>12.75</v>
      </c>
    </row>
    <row r="2789" spans="1:10" x14ac:dyDescent="0.25">
      <c r="A2789" s="102">
        <v>2788</v>
      </c>
      <c r="B2789" s="117" t="s">
        <v>5176</v>
      </c>
      <c r="C2789" s="104" t="s">
        <v>4939</v>
      </c>
      <c r="D2789" s="104" t="s">
        <v>5216</v>
      </c>
      <c r="E2789" s="106" t="s">
        <v>2581</v>
      </c>
      <c r="F2789" s="107" t="s">
        <v>2582</v>
      </c>
      <c r="G2789" s="106"/>
      <c r="H2789" s="106"/>
      <c r="I2789" s="102">
        <v>1</v>
      </c>
      <c r="J2789" s="109">
        <v>5.9399999999999995</v>
      </c>
    </row>
    <row r="2790" spans="1:10" x14ac:dyDescent="0.25">
      <c r="A2790" s="102">
        <v>2789</v>
      </c>
      <c r="B2790" s="117" t="s">
        <v>5176</v>
      </c>
      <c r="C2790" s="104" t="s">
        <v>4939</v>
      </c>
      <c r="D2790" s="104" t="s">
        <v>5216</v>
      </c>
      <c r="E2790" s="106" t="s">
        <v>2541</v>
      </c>
      <c r="F2790" s="107" t="s">
        <v>2542</v>
      </c>
      <c r="G2790" s="106"/>
      <c r="H2790" s="106"/>
      <c r="I2790" s="102">
        <v>1</v>
      </c>
      <c r="J2790" s="109">
        <v>5.9399999999999995</v>
      </c>
    </row>
    <row r="2791" spans="1:10" x14ac:dyDescent="0.25">
      <c r="A2791" s="102">
        <v>2790</v>
      </c>
      <c r="B2791" s="117" t="s">
        <v>5176</v>
      </c>
      <c r="C2791" s="104" t="s">
        <v>4939</v>
      </c>
      <c r="D2791" s="104" t="s">
        <v>5216</v>
      </c>
      <c r="E2791" s="106" t="s">
        <v>2555</v>
      </c>
      <c r="F2791" s="107" t="s">
        <v>2556</v>
      </c>
      <c r="G2791" s="106"/>
      <c r="H2791" s="106"/>
      <c r="I2791" s="102">
        <v>1</v>
      </c>
      <c r="J2791" s="109">
        <v>5.9399999999999995</v>
      </c>
    </row>
    <row r="2792" spans="1:10" x14ac:dyDescent="0.25">
      <c r="A2792" s="102">
        <v>2791</v>
      </c>
      <c r="B2792" s="117" t="s">
        <v>5176</v>
      </c>
      <c r="C2792" s="104" t="s">
        <v>4939</v>
      </c>
      <c r="D2792" s="104" t="s">
        <v>5216</v>
      </c>
      <c r="E2792" s="106" t="s">
        <v>3031</v>
      </c>
      <c r="F2792" s="107" t="s">
        <v>3032</v>
      </c>
      <c r="G2792" s="106"/>
      <c r="H2792" s="106"/>
      <c r="I2792" s="102">
        <v>1</v>
      </c>
      <c r="J2792" s="109">
        <v>32.979999999999997</v>
      </c>
    </row>
    <row r="2793" spans="1:10" x14ac:dyDescent="0.25">
      <c r="A2793" s="102">
        <v>2792</v>
      </c>
      <c r="B2793" s="117" t="s">
        <v>5176</v>
      </c>
      <c r="C2793" s="104" t="s">
        <v>4939</v>
      </c>
      <c r="D2793" s="104" t="s">
        <v>5216</v>
      </c>
      <c r="E2793" s="106" t="s">
        <v>3037</v>
      </c>
      <c r="F2793" s="107" t="s">
        <v>3038</v>
      </c>
      <c r="G2793" s="106"/>
      <c r="H2793" s="106"/>
      <c r="I2793" s="102">
        <v>2</v>
      </c>
      <c r="J2793" s="109">
        <v>67.92</v>
      </c>
    </row>
    <row r="2794" spans="1:10" x14ac:dyDescent="0.25">
      <c r="A2794" s="102">
        <v>2793</v>
      </c>
      <c r="B2794" s="117" t="s">
        <v>5176</v>
      </c>
      <c r="C2794" s="104" t="s">
        <v>4939</v>
      </c>
      <c r="D2794" s="104" t="s">
        <v>5216</v>
      </c>
      <c r="E2794" s="106" t="s">
        <v>4459</v>
      </c>
      <c r="F2794" s="107" t="s">
        <v>4460</v>
      </c>
      <c r="G2794" s="106"/>
      <c r="H2794" s="106"/>
      <c r="I2794" s="102">
        <v>1</v>
      </c>
      <c r="J2794" s="109">
        <v>64.900000000000006</v>
      </c>
    </row>
    <row r="2795" spans="1:10" x14ac:dyDescent="0.25">
      <c r="A2795" s="102">
        <v>2794</v>
      </c>
      <c r="B2795" s="117" t="s">
        <v>5176</v>
      </c>
      <c r="C2795" s="104" t="s">
        <v>4939</v>
      </c>
      <c r="D2795" s="104" t="s">
        <v>5216</v>
      </c>
      <c r="E2795" s="106" t="s">
        <v>4455</v>
      </c>
      <c r="F2795" s="107" t="s">
        <v>4456</v>
      </c>
      <c r="G2795" s="106"/>
      <c r="H2795" s="106"/>
      <c r="I2795" s="102">
        <v>1</v>
      </c>
      <c r="J2795" s="109">
        <v>18.32</v>
      </c>
    </row>
    <row r="2796" spans="1:10" x14ac:dyDescent="0.25">
      <c r="A2796" s="102">
        <v>2795</v>
      </c>
      <c r="B2796" s="117" t="s">
        <v>5176</v>
      </c>
      <c r="C2796" s="104" t="s">
        <v>4939</v>
      </c>
      <c r="D2796" s="104" t="s">
        <v>5216</v>
      </c>
      <c r="E2796" s="106" t="s">
        <v>4325</v>
      </c>
      <c r="F2796" s="107" t="s">
        <v>4326</v>
      </c>
      <c r="G2796" s="106"/>
      <c r="H2796" s="106"/>
      <c r="I2796" s="102">
        <v>1</v>
      </c>
      <c r="J2796" s="109">
        <v>11.799999999999999</v>
      </c>
    </row>
    <row r="2797" spans="1:10" x14ac:dyDescent="0.25">
      <c r="A2797" s="102">
        <v>2796</v>
      </c>
      <c r="B2797" s="117" t="s">
        <v>5176</v>
      </c>
      <c r="C2797" s="104" t="s">
        <v>4939</v>
      </c>
      <c r="D2797" s="104" t="s">
        <v>5218</v>
      </c>
      <c r="E2797" s="106" t="s">
        <v>559</v>
      </c>
      <c r="F2797" s="107" t="s">
        <v>560</v>
      </c>
      <c r="G2797" s="106"/>
      <c r="H2797" s="106"/>
      <c r="I2797" s="102">
        <v>1</v>
      </c>
      <c r="J2797" s="109">
        <v>5.9399999999999995</v>
      </c>
    </row>
    <row r="2798" spans="1:10" x14ac:dyDescent="0.25">
      <c r="A2798" s="102">
        <v>2797</v>
      </c>
      <c r="B2798" s="117" t="s">
        <v>5176</v>
      </c>
      <c r="C2798" s="104" t="s">
        <v>4939</v>
      </c>
      <c r="D2798" s="104" t="s">
        <v>5218</v>
      </c>
      <c r="E2798" s="106" t="s">
        <v>567</v>
      </c>
      <c r="F2798" s="107" t="s">
        <v>568</v>
      </c>
      <c r="G2798" s="106"/>
      <c r="H2798" s="106"/>
      <c r="I2798" s="102">
        <v>1</v>
      </c>
      <c r="J2798" s="109">
        <v>11.76</v>
      </c>
    </row>
    <row r="2799" spans="1:10" x14ac:dyDescent="0.25">
      <c r="A2799" s="102">
        <v>2798</v>
      </c>
      <c r="B2799" s="117" t="s">
        <v>5176</v>
      </c>
      <c r="C2799" s="104" t="s">
        <v>4939</v>
      </c>
      <c r="D2799" s="104" t="s">
        <v>5218</v>
      </c>
      <c r="E2799" s="106" t="s">
        <v>569</v>
      </c>
      <c r="F2799" s="107" t="s">
        <v>570</v>
      </c>
      <c r="G2799" s="106"/>
      <c r="H2799" s="106"/>
      <c r="I2799" s="102">
        <v>4</v>
      </c>
      <c r="J2799" s="109">
        <v>23.759999999999998</v>
      </c>
    </row>
    <row r="2800" spans="1:10" x14ac:dyDescent="0.25">
      <c r="A2800" s="102">
        <v>2799</v>
      </c>
      <c r="B2800" s="117" t="s">
        <v>5176</v>
      </c>
      <c r="C2800" s="104" t="s">
        <v>4939</v>
      </c>
      <c r="D2800" s="104" t="s">
        <v>5218</v>
      </c>
      <c r="E2800" s="106" t="s">
        <v>571</v>
      </c>
      <c r="F2800" s="107" t="s">
        <v>572</v>
      </c>
      <c r="G2800" s="106"/>
      <c r="H2800" s="106"/>
      <c r="I2800" s="102">
        <v>1</v>
      </c>
      <c r="J2800" s="109">
        <v>9.4499999999999993</v>
      </c>
    </row>
    <row r="2801" spans="1:10" x14ac:dyDescent="0.25">
      <c r="A2801" s="102">
        <v>2800</v>
      </c>
      <c r="B2801" s="117" t="s">
        <v>5176</v>
      </c>
      <c r="C2801" s="104" t="s">
        <v>4939</v>
      </c>
      <c r="D2801" s="104" t="s">
        <v>5218</v>
      </c>
      <c r="E2801" s="106" t="s">
        <v>603</v>
      </c>
      <c r="F2801" s="107" t="s">
        <v>604</v>
      </c>
      <c r="G2801" s="106"/>
      <c r="H2801" s="106"/>
      <c r="I2801" s="102">
        <v>1</v>
      </c>
      <c r="J2801" s="109">
        <v>31.08</v>
      </c>
    </row>
    <row r="2802" spans="1:10" x14ac:dyDescent="0.25">
      <c r="A2802" s="102">
        <v>2801</v>
      </c>
      <c r="B2802" s="117" t="s">
        <v>5176</v>
      </c>
      <c r="C2802" s="104" t="s">
        <v>4939</v>
      </c>
      <c r="D2802" s="104" t="s">
        <v>5218</v>
      </c>
      <c r="E2802" s="106" t="s">
        <v>773</v>
      </c>
      <c r="F2802" s="107" t="s">
        <v>774</v>
      </c>
      <c r="G2802" s="106"/>
      <c r="H2802" s="106"/>
      <c r="I2802" s="102">
        <v>1</v>
      </c>
      <c r="J2802" s="109">
        <v>7.9</v>
      </c>
    </row>
    <row r="2803" spans="1:10" x14ac:dyDescent="0.25">
      <c r="A2803" s="102">
        <v>2802</v>
      </c>
      <c r="B2803" s="117" t="s">
        <v>5176</v>
      </c>
      <c r="C2803" s="104" t="s">
        <v>4939</v>
      </c>
      <c r="D2803" s="104" t="s">
        <v>5218</v>
      </c>
      <c r="E2803" s="106" t="s">
        <v>801</v>
      </c>
      <c r="F2803" s="107" t="s">
        <v>802</v>
      </c>
      <c r="G2803" s="106"/>
      <c r="H2803" s="106"/>
      <c r="I2803" s="102">
        <v>1</v>
      </c>
      <c r="J2803" s="109">
        <v>23.92</v>
      </c>
    </row>
    <row r="2804" spans="1:10" x14ac:dyDescent="0.25">
      <c r="A2804" s="102">
        <v>2803</v>
      </c>
      <c r="B2804" s="117" t="s">
        <v>5176</v>
      </c>
      <c r="C2804" s="104" t="s">
        <v>4939</v>
      </c>
      <c r="D2804" s="104" t="s">
        <v>5218</v>
      </c>
      <c r="E2804" s="106" t="s">
        <v>999</v>
      </c>
      <c r="F2804" s="107" t="s">
        <v>1000</v>
      </c>
      <c r="G2804" s="106"/>
      <c r="H2804" s="106"/>
      <c r="I2804" s="102">
        <v>3</v>
      </c>
      <c r="J2804" s="109">
        <v>33.869999999999997</v>
      </c>
    </row>
    <row r="2805" spans="1:10" x14ac:dyDescent="0.25">
      <c r="A2805" s="102">
        <v>2804</v>
      </c>
      <c r="B2805" s="117" t="s">
        <v>5176</v>
      </c>
      <c r="C2805" s="104" t="s">
        <v>4939</v>
      </c>
      <c r="D2805" s="104" t="s">
        <v>5218</v>
      </c>
      <c r="E2805" s="106" t="s">
        <v>999</v>
      </c>
      <c r="F2805" s="107" t="s">
        <v>1000</v>
      </c>
      <c r="G2805" s="106"/>
      <c r="H2805" s="106"/>
      <c r="I2805" s="102">
        <v>1</v>
      </c>
      <c r="J2805" s="109">
        <v>0.01</v>
      </c>
    </row>
    <row r="2806" spans="1:10" x14ac:dyDescent="0.25">
      <c r="A2806" s="102">
        <v>2805</v>
      </c>
      <c r="B2806" s="117" t="s">
        <v>5176</v>
      </c>
      <c r="C2806" s="104" t="s">
        <v>4939</v>
      </c>
      <c r="D2806" s="104" t="s">
        <v>5218</v>
      </c>
      <c r="E2806" s="106" t="s">
        <v>1003</v>
      </c>
      <c r="F2806" s="107" t="s">
        <v>1004</v>
      </c>
      <c r="G2806" s="106"/>
      <c r="H2806" s="106"/>
      <c r="I2806" s="102">
        <v>7</v>
      </c>
      <c r="J2806" s="109">
        <v>79.03</v>
      </c>
    </row>
    <row r="2807" spans="1:10" x14ac:dyDescent="0.25">
      <c r="A2807" s="102">
        <v>2806</v>
      </c>
      <c r="B2807" s="117" t="s">
        <v>5176</v>
      </c>
      <c r="C2807" s="104" t="s">
        <v>4939</v>
      </c>
      <c r="D2807" s="104" t="s">
        <v>5218</v>
      </c>
      <c r="E2807" s="106" t="s">
        <v>1194</v>
      </c>
      <c r="F2807" s="107" t="s">
        <v>1195</v>
      </c>
      <c r="G2807" s="106"/>
      <c r="H2807" s="106"/>
      <c r="I2807" s="102">
        <v>1</v>
      </c>
      <c r="J2807" s="109">
        <v>6.9499999999999993</v>
      </c>
    </row>
    <row r="2808" spans="1:10" x14ac:dyDescent="0.25">
      <c r="A2808" s="102">
        <v>2807</v>
      </c>
      <c r="B2808" s="117" t="s">
        <v>5176</v>
      </c>
      <c r="C2808" s="104" t="s">
        <v>4939</v>
      </c>
      <c r="D2808" s="104" t="s">
        <v>5218</v>
      </c>
      <c r="E2808" s="106" t="s">
        <v>1272</v>
      </c>
      <c r="F2808" s="107" t="s">
        <v>1273</v>
      </c>
      <c r="G2808" s="106"/>
      <c r="H2808" s="106"/>
      <c r="I2808" s="102">
        <v>3</v>
      </c>
      <c r="J2808" s="109">
        <v>38.25</v>
      </c>
    </row>
    <row r="2809" spans="1:10" x14ac:dyDescent="0.25">
      <c r="A2809" s="102">
        <v>2808</v>
      </c>
      <c r="B2809" s="117" t="s">
        <v>5176</v>
      </c>
      <c r="C2809" s="104" t="s">
        <v>4939</v>
      </c>
      <c r="D2809" s="104" t="s">
        <v>5218</v>
      </c>
      <c r="E2809" s="106" t="s">
        <v>2397</v>
      </c>
      <c r="F2809" s="107" t="s">
        <v>2398</v>
      </c>
      <c r="G2809" s="106"/>
      <c r="H2809" s="106"/>
      <c r="I2809" s="102">
        <v>1</v>
      </c>
      <c r="J2809" s="109">
        <v>21.48</v>
      </c>
    </row>
    <row r="2810" spans="1:10" x14ac:dyDescent="0.25">
      <c r="A2810" s="102">
        <v>2809</v>
      </c>
      <c r="B2810" s="117" t="s">
        <v>5176</v>
      </c>
      <c r="C2810" s="104" t="s">
        <v>4939</v>
      </c>
      <c r="D2810" s="104" t="s">
        <v>5218</v>
      </c>
      <c r="E2810" s="106" t="s">
        <v>2569</v>
      </c>
      <c r="F2810" s="107" t="s">
        <v>2570</v>
      </c>
      <c r="G2810" s="106"/>
      <c r="H2810" s="106"/>
      <c r="I2810" s="102">
        <v>1</v>
      </c>
      <c r="J2810" s="109">
        <v>5.9399999999999995</v>
      </c>
    </row>
    <row r="2811" spans="1:10" x14ac:dyDescent="0.25">
      <c r="A2811" s="102">
        <v>2810</v>
      </c>
      <c r="B2811" s="117" t="s">
        <v>5176</v>
      </c>
      <c r="C2811" s="104" t="s">
        <v>4939</v>
      </c>
      <c r="D2811" s="104" t="s">
        <v>5218</v>
      </c>
      <c r="E2811" s="106" t="s">
        <v>2577</v>
      </c>
      <c r="F2811" s="107" t="s">
        <v>2578</v>
      </c>
      <c r="G2811" s="106"/>
      <c r="H2811" s="106"/>
      <c r="I2811" s="102">
        <v>1</v>
      </c>
      <c r="J2811" s="109">
        <v>5.9399999999999995</v>
      </c>
    </row>
    <row r="2812" spans="1:10" x14ac:dyDescent="0.25">
      <c r="A2812" s="102">
        <v>2811</v>
      </c>
      <c r="B2812" s="117" t="s">
        <v>5176</v>
      </c>
      <c r="C2812" s="104" t="s">
        <v>4939</v>
      </c>
      <c r="D2812" s="104" t="s">
        <v>5218</v>
      </c>
      <c r="E2812" s="106" t="s">
        <v>2631</v>
      </c>
      <c r="F2812" s="107" t="s">
        <v>2632</v>
      </c>
      <c r="G2812" s="106"/>
      <c r="H2812" s="106"/>
      <c r="I2812" s="102">
        <v>1</v>
      </c>
      <c r="J2812" s="109">
        <v>10.14</v>
      </c>
    </row>
    <row r="2813" spans="1:10" x14ac:dyDescent="0.25">
      <c r="A2813" s="102">
        <v>2812</v>
      </c>
      <c r="B2813" s="117" t="s">
        <v>5176</v>
      </c>
      <c r="C2813" s="104" t="s">
        <v>4939</v>
      </c>
      <c r="D2813" s="104" t="s">
        <v>5218</v>
      </c>
      <c r="E2813" s="106" t="s">
        <v>2745</v>
      </c>
      <c r="F2813" s="107" t="s">
        <v>5165</v>
      </c>
      <c r="G2813" s="106"/>
      <c r="H2813" s="106"/>
      <c r="I2813" s="102">
        <v>1</v>
      </c>
      <c r="J2813" s="109">
        <v>7.08</v>
      </c>
    </row>
    <row r="2814" spans="1:10" x14ac:dyDescent="0.25">
      <c r="A2814" s="102">
        <v>2813</v>
      </c>
      <c r="B2814" s="117" t="s">
        <v>5176</v>
      </c>
      <c r="C2814" s="104" t="s">
        <v>4939</v>
      </c>
      <c r="D2814" s="104" t="s">
        <v>5218</v>
      </c>
      <c r="E2814" s="106" t="s">
        <v>2747</v>
      </c>
      <c r="F2814" s="107" t="s">
        <v>5166</v>
      </c>
      <c r="G2814" s="106"/>
      <c r="H2814" s="106"/>
      <c r="I2814" s="102">
        <v>1</v>
      </c>
      <c r="J2814" s="109">
        <v>7.08</v>
      </c>
    </row>
    <row r="2815" spans="1:10" x14ac:dyDescent="0.25">
      <c r="A2815" s="102">
        <v>2814</v>
      </c>
      <c r="B2815" s="117" t="s">
        <v>5176</v>
      </c>
      <c r="C2815" s="104" t="s">
        <v>4939</v>
      </c>
      <c r="D2815" s="104" t="s">
        <v>5218</v>
      </c>
      <c r="E2815" s="106" t="s">
        <v>2753</v>
      </c>
      <c r="F2815" s="107" t="s">
        <v>2754</v>
      </c>
      <c r="G2815" s="106"/>
      <c r="H2815" s="106"/>
      <c r="I2815" s="102">
        <v>1</v>
      </c>
      <c r="J2815" s="109">
        <v>7.08</v>
      </c>
    </row>
    <row r="2816" spans="1:10" x14ac:dyDescent="0.25">
      <c r="A2816" s="102">
        <v>2815</v>
      </c>
      <c r="B2816" s="117" t="s">
        <v>5176</v>
      </c>
      <c r="C2816" s="104" t="s">
        <v>4939</v>
      </c>
      <c r="D2816" s="104" t="s">
        <v>5218</v>
      </c>
      <c r="E2816" s="106" t="s">
        <v>4726</v>
      </c>
      <c r="F2816" s="107" t="s">
        <v>5219</v>
      </c>
      <c r="G2816" s="106"/>
      <c r="H2816" s="106"/>
      <c r="I2816" s="102">
        <v>1</v>
      </c>
      <c r="J2816" s="109">
        <v>7.08</v>
      </c>
    </row>
    <row r="2817" spans="1:10" x14ac:dyDescent="0.25">
      <c r="A2817" s="102">
        <v>2816</v>
      </c>
      <c r="B2817" s="117" t="s">
        <v>5176</v>
      </c>
      <c r="C2817" s="104" t="s">
        <v>4939</v>
      </c>
      <c r="D2817" s="104" t="s">
        <v>5218</v>
      </c>
      <c r="E2817" s="106" t="s">
        <v>4728</v>
      </c>
      <c r="F2817" s="107" t="s">
        <v>5167</v>
      </c>
      <c r="G2817" s="106"/>
      <c r="H2817" s="106"/>
      <c r="I2817" s="102">
        <v>1</v>
      </c>
      <c r="J2817" s="109">
        <v>7.08</v>
      </c>
    </row>
    <row r="2818" spans="1:10" x14ac:dyDescent="0.25">
      <c r="A2818" s="102">
        <v>2817</v>
      </c>
      <c r="B2818" s="117" t="s">
        <v>5176</v>
      </c>
      <c r="C2818" s="104" t="s">
        <v>4939</v>
      </c>
      <c r="D2818" s="104" t="s">
        <v>5218</v>
      </c>
      <c r="E2818" s="106" t="s">
        <v>2749</v>
      </c>
      <c r="F2818" s="107" t="s">
        <v>5168</v>
      </c>
      <c r="G2818" s="106"/>
      <c r="H2818" s="106"/>
      <c r="I2818" s="102">
        <v>1</v>
      </c>
      <c r="J2818" s="109">
        <v>7.08</v>
      </c>
    </row>
    <row r="2819" spans="1:10" x14ac:dyDescent="0.25">
      <c r="A2819" s="102">
        <v>2818</v>
      </c>
      <c r="B2819" s="117" t="s">
        <v>5176</v>
      </c>
      <c r="C2819" s="104" t="s">
        <v>4939</v>
      </c>
      <c r="D2819" s="104" t="s">
        <v>5218</v>
      </c>
      <c r="E2819" s="106" t="s">
        <v>2783</v>
      </c>
      <c r="F2819" s="107" t="s">
        <v>4732</v>
      </c>
      <c r="G2819" s="106"/>
      <c r="H2819" s="106"/>
      <c r="I2819" s="102">
        <v>1</v>
      </c>
      <c r="J2819" s="109">
        <v>13.080000000000002</v>
      </c>
    </row>
    <row r="2820" spans="1:10" x14ac:dyDescent="0.25">
      <c r="A2820" s="102">
        <v>2819</v>
      </c>
      <c r="B2820" s="117" t="s">
        <v>5176</v>
      </c>
      <c r="C2820" s="104" t="s">
        <v>4939</v>
      </c>
      <c r="D2820" s="104" t="s">
        <v>5218</v>
      </c>
      <c r="E2820" s="106" t="s">
        <v>2739</v>
      </c>
      <c r="F2820" s="107" t="s">
        <v>4742</v>
      </c>
      <c r="G2820" s="106"/>
      <c r="H2820" s="106"/>
      <c r="I2820" s="102">
        <v>1</v>
      </c>
      <c r="J2820" s="109">
        <v>15.48</v>
      </c>
    </row>
    <row r="2821" spans="1:10" x14ac:dyDescent="0.25">
      <c r="A2821" s="102">
        <v>2820</v>
      </c>
      <c r="B2821" s="117" t="s">
        <v>5176</v>
      </c>
      <c r="C2821" s="104" t="s">
        <v>4939</v>
      </c>
      <c r="D2821" s="104" t="s">
        <v>5218</v>
      </c>
      <c r="E2821" s="106" t="s">
        <v>2771</v>
      </c>
      <c r="F2821" s="107" t="s">
        <v>4743</v>
      </c>
      <c r="G2821" s="106"/>
      <c r="H2821" s="106"/>
      <c r="I2821" s="102">
        <v>1</v>
      </c>
      <c r="J2821" s="109">
        <v>15.48</v>
      </c>
    </row>
    <row r="2822" spans="1:10" x14ac:dyDescent="0.25">
      <c r="A2822" s="102">
        <v>2821</v>
      </c>
      <c r="B2822" s="117" t="s">
        <v>5176</v>
      </c>
      <c r="C2822" s="104" t="s">
        <v>4939</v>
      </c>
      <c r="D2822" s="104" t="s">
        <v>5218</v>
      </c>
      <c r="E2822" s="106" t="s">
        <v>2811</v>
      </c>
      <c r="F2822" s="107" t="s">
        <v>4744</v>
      </c>
      <c r="G2822" s="106"/>
      <c r="H2822" s="106"/>
      <c r="I2822" s="102">
        <v>1</v>
      </c>
      <c r="J2822" s="109">
        <v>15.48</v>
      </c>
    </row>
    <row r="2823" spans="1:10" x14ac:dyDescent="0.25">
      <c r="A2823" s="102">
        <v>2822</v>
      </c>
      <c r="B2823" s="117" t="s">
        <v>5176</v>
      </c>
      <c r="C2823" s="104" t="s">
        <v>4939</v>
      </c>
      <c r="D2823" s="104" t="s">
        <v>5218</v>
      </c>
      <c r="E2823" s="106" t="s">
        <v>3031</v>
      </c>
      <c r="F2823" s="107" t="s">
        <v>3032</v>
      </c>
      <c r="G2823" s="106"/>
      <c r="H2823" s="106"/>
      <c r="I2823" s="102">
        <v>9</v>
      </c>
      <c r="J2823" s="109">
        <v>296.82</v>
      </c>
    </row>
    <row r="2824" spans="1:10" x14ac:dyDescent="0.25">
      <c r="A2824" s="102">
        <v>2823</v>
      </c>
      <c r="B2824" s="117" t="s">
        <v>5176</v>
      </c>
      <c r="C2824" s="104" t="s">
        <v>4939</v>
      </c>
      <c r="D2824" s="104" t="s">
        <v>5218</v>
      </c>
      <c r="E2824" s="106" t="s">
        <v>3035</v>
      </c>
      <c r="F2824" s="107" t="s">
        <v>3036</v>
      </c>
      <c r="G2824" s="106"/>
      <c r="H2824" s="106"/>
      <c r="I2824" s="102">
        <v>1</v>
      </c>
      <c r="J2824" s="109">
        <v>37.9</v>
      </c>
    </row>
    <row r="2825" spans="1:10" x14ac:dyDescent="0.25">
      <c r="A2825" s="102">
        <v>2824</v>
      </c>
      <c r="B2825" s="117" t="s">
        <v>5176</v>
      </c>
      <c r="C2825" s="104" t="s">
        <v>4939</v>
      </c>
      <c r="D2825" s="104" t="s">
        <v>5218</v>
      </c>
      <c r="E2825" s="106" t="s">
        <v>3033</v>
      </c>
      <c r="F2825" s="107" t="s">
        <v>3034</v>
      </c>
      <c r="G2825" s="106"/>
      <c r="H2825" s="106"/>
      <c r="I2825" s="102">
        <v>1</v>
      </c>
      <c r="J2825" s="109">
        <v>0.01</v>
      </c>
    </row>
    <row r="2826" spans="1:10" x14ac:dyDescent="0.25">
      <c r="A2826" s="102">
        <v>2825</v>
      </c>
      <c r="B2826" s="117" t="s">
        <v>5176</v>
      </c>
      <c r="C2826" s="104" t="s">
        <v>4939</v>
      </c>
      <c r="D2826" s="104" t="s">
        <v>5218</v>
      </c>
      <c r="E2826" s="106" t="s">
        <v>2845</v>
      </c>
      <c r="F2826" s="107" t="s">
        <v>2846</v>
      </c>
      <c r="G2826" s="106"/>
      <c r="H2826" s="106"/>
      <c r="I2826" s="102">
        <v>1</v>
      </c>
      <c r="J2826" s="109">
        <v>29.96</v>
      </c>
    </row>
    <row r="2827" spans="1:10" x14ac:dyDescent="0.25">
      <c r="A2827" s="102">
        <v>2826</v>
      </c>
      <c r="B2827" s="117" t="s">
        <v>5176</v>
      </c>
      <c r="C2827" s="104" t="s">
        <v>4939</v>
      </c>
      <c r="D2827" s="104" t="s">
        <v>5218</v>
      </c>
      <c r="E2827" s="106" t="s">
        <v>3389</v>
      </c>
      <c r="F2827" s="107" t="s">
        <v>3390</v>
      </c>
      <c r="G2827" s="106"/>
      <c r="H2827" s="106"/>
      <c r="I2827" s="102">
        <v>1</v>
      </c>
      <c r="J2827" s="109">
        <v>17.88</v>
      </c>
    </row>
    <row r="2828" spans="1:10" x14ac:dyDescent="0.25">
      <c r="A2828" s="102">
        <v>2827</v>
      </c>
      <c r="B2828" s="117" t="s">
        <v>5176</v>
      </c>
      <c r="C2828" s="104" t="s">
        <v>4939</v>
      </c>
      <c r="D2828" s="104" t="s">
        <v>5218</v>
      </c>
      <c r="E2828" s="106" t="s">
        <v>4043</v>
      </c>
      <c r="F2828" s="107" t="s">
        <v>4044</v>
      </c>
      <c r="G2828" s="106"/>
      <c r="H2828" s="106"/>
      <c r="I2828" s="102">
        <v>1</v>
      </c>
      <c r="J2828" s="109">
        <v>35.94</v>
      </c>
    </row>
    <row r="2829" spans="1:10" x14ac:dyDescent="0.25">
      <c r="A2829" s="102">
        <v>2828</v>
      </c>
      <c r="B2829" s="117" t="s">
        <v>5176</v>
      </c>
      <c r="C2829" s="104" t="s">
        <v>4939</v>
      </c>
      <c r="D2829" s="104" t="s">
        <v>5218</v>
      </c>
      <c r="E2829" s="106" t="s">
        <v>3769</v>
      </c>
      <c r="F2829" s="107" t="s">
        <v>3770</v>
      </c>
      <c r="G2829" s="106"/>
      <c r="H2829" s="106"/>
      <c r="I2829" s="102">
        <v>1</v>
      </c>
      <c r="J2829" s="109">
        <v>15.9</v>
      </c>
    </row>
    <row r="2830" spans="1:10" x14ac:dyDescent="0.25">
      <c r="A2830" s="102">
        <v>2829</v>
      </c>
      <c r="B2830" s="117" t="s">
        <v>5176</v>
      </c>
      <c r="C2830" s="104" t="s">
        <v>4939</v>
      </c>
      <c r="D2830" s="104" t="s">
        <v>5218</v>
      </c>
      <c r="E2830" s="106" t="s">
        <v>3903</v>
      </c>
      <c r="F2830" s="107" t="s">
        <v>3904</v>
      </c>
      <c r="G2830" s="106"/>
      <c r="H2830" s="106"/>
      <c r="I2830" s="102">
        <v>1</v>
      </c>
      <c r="J2830" s="109">
        <v>9.75</v>
      </c>
    </row>
    <row r="2831" spans="1:10" x14ac:dyDescent="0.25">
      <c r="A2831" s="102">
        <v>2830</v>
      </c>
      <c r="B2831" s="117" t="s">
        <v>5176</v>
      </c>
      <c r="C2831" s="104" t="s">
        <v>4939</v>
      </c>
      <c r="D2831" s="104" t="s">
        <v>5218</v>
      </c>
      <c r="E2831" s="106" t="s">
        <v>4029</v>
      </c>
      <c r="F2831" s="107" t="s">
        <v>4030</v>
      </c>
      <c r="G2831" s="106"/>
      <c r="H2831" s="106"/>
      <c r="I2831" s="102">
        <v>1</v>
      </c>
      <c r="J2831" s="109">
        <v>17.34</v>
      </c>
    </row>
    <row r="2832" spans="1:10" x14ac:dyDescent="0.25">
      <c r="A2832" s="102">
        <v>2831</v>
      </c>
      <c r="B2832" s="117" t="s">
        <v>5176</v>
      </c>
      <c r="C2832" s="104" t="s">
        <v>4939</v>
      </c>
      <c r="D2832" s="104" t="s">
        <v>5218</v>
      </c>
      <c r="E2832" s="106" t="s">
        <v>4455</v>
      </c>
      <c r="F2832" s="107" t="s">
        <v>4456</v>
      </c>
      <c r="G2832" s="106"/>
      <c r="H2832" s="106"/>
      <c r="I2832" s="102">
        <v>1</v>
      </c>
      <c r="J2832" s="109">
        <v>18.32</v>
      </c>
    </row>
    <row r="2833" spans="1:10" x14ac:dyDescent="0.25">
      <c r="A2833" s="102">
        <v>2832</v>
      </c>
      <c r="B2833" s="117" t="s">
        <v>5176</v>
      </c>
      <c r="C2833" s="104" t="s">
        <v>4939</v>
      </c>
      <c r="D2833" s="104" t="s">
        <v>5218</v>
      </c>
      <c r="E2833" s="106" t="s">
        <v>4587</v>
      </c>
      <c r="F2833" s="107" t="s">
        <v>4833</v>
      </c>
      <c r="G2833" s="106"/>
      <c r="H2833" s="106"/>
      <c r="I2833" s="102">
        <v>1</v>
      </c>
      <c r="J2833" s="109">
        <v>15.92</v>
      </c>
    </row>
    <row r="2834" spans="1:10" x14ac:dyDescent="0.25">
      <c r="A2834" s="102">
        <v>2833</v>
      </c>
      <c r="B2834" s="117" t="s">
        <v>5176</v>
      </c>
      <c r="C2834" s="104" t="s">
        <v>4939</v>
      </c>
      <c r="D2834" s="104" t="s">
        <v>4940</v>
      </c>
      <c r="E2834" s="106" t="s">
        <v>559</v>
      </c>
      <c r="F2834" s="107" t="s">
        <v>560</v>
      </c>
      <c r="G2834" s="106"/>
      <c r="H2834" s="106"/>
      <c r="I2834" s="102">
        <v>4</v>
      </c>
      <c r="J2834" s="109">
        <v>23.759999999999998</v>
      </c>
    </row>
    <row r="2835" spans="1:10" x14ac:dyDescent="0.25">
      <c r="A2835" s="102">
        <v>2834</v>
      </c>
      <c r="B2835" s="117" t="s">
        <v>5176</v>
      </c>
      <c r="C2835" s="104" t="s">
        <v>4939</v>
      </c>
      <c r="D2835" s="104" t="s">
        <v>4940</v>
      </c>
      <c r="E2835" s="106" t="s">
        <v>565</v>
      </c>
      <c r="F2835" s="107" t="s">
        <v>566</v>
      </c>
      <c r="G2835" s="106"/>
      <c r="H2835" s="106"/>
      <c r="I2835" s="102">
        <v>2</v>
      </c>
      <c r="J2835" s="109">
        <v>19.080000000000002</v>
      </c>
    </row>
    <row r="2836" spans="1:10" x14ac:dyDescent="0.25">
      <c r="A2836" s="102">
        <v>2835</v>
      </c>
      <c r="B2836" s="117" t="s">
        <v>5176</v>
      </c>
      <c r="C2836" s="104" t="s">
        <v>4939</v>
      </c>
      <c r="D2836" s="104" t="s">
        <v>4940</v>
      </c>
      <c r="E2836" s="106" t="s">
        <v>567</v>
      </c>
      <c r="F2836" s="107" t="s">
        <v>568</v>
      </c>
      <c r="G2836" s="106"/>
      <c r="H2836" s="106"/>
      <c r="I2836" s="102">
        <v>1</v>
      </c>
      <c r="J2836" s="109">
        <v>11.76</v>
      </c>
    </row>
    <row r="2837" spans="1:10" x14ac:dyDescent="0.25">
      <c r="A2837" s="102">
        <v>2836</v>
      </c>
      <c r="B2837" s="117" t="s">
        <v>5176</v>
      </c>
      <c r="C2837" s="104" t="s">
        <v>4939</v>
      </c>
      <c r="D2837" s="104" t="s">
        <v>4940</v>
      </c>
      <c r="E2837" s="106" t="s">
        <v>569</v>
      </c>
      <c r="F2837" s="107" t="s">
        <v>570</v>
      </c>
      <c r="G2837" s="106"/>
      <c r="H2837" s="106"/>
      <c r="I2837" s="102">
        <v>5</v>
      </c>
      <c r="J2837" s="109">
        <v>29.7</v>
      </c>
    </row>
    <row r="2838" spans="1:10" x14ac:dyDescent="0.25">
      <c r="A2838" s="102">
        <v>2837</v>
      </c>
      <c r="B2838" s="117" t="s">
        <v>5176</v>
      </c>
      <c r="C2838" s="104" t="s">
        <v>4939</v>
      </c>
      <c r="D2838" s="104" t="s">
        <v>4940</v>
      </c>
      <c r="E2838" s="106" t="s">
        <v>535</v>
      </c>
      <c r="F2838" s="107" t="s">
        <v>536</v>
      </c>
      <c r="G2838" s="106"/>
      <c r="H2838" s="106"/>
      <c r="I2838" s="102">
        <v>2</v>
      </c>
      <c r="J2838" s="109">
        <v>11.879999999999999</v>
      </c>
    </row>
    <row r="2839" spans="1:10" x14ac:dyDescent="0.25">
      <c r="A2839" s="102">
        <v>2838</v>
      </c>
      <c r="B2839" s="117" t="s">
        <v>5176</v>
      </c>
      <c r="C2839" s="104" t="s">
        <v>4939</v>
      </c>
      <c r="D2839" s="104" t="s">
        <v>4940</v>
      </c>
      <c r="E2839" s="106" t="s">
        <v>935</v>
      </c>
      <c r="F2839" s="107" t="s">
        <v>936</v>
      </c>
      <c r="G2839" s="106"/>
      <c r="H2839" s="106"/>
      <c r="I2839" s="102">
        <v>2</v>
      </c>
      <c r="J2839" s="109">
        <v>33.480000000000004</v>
      </c>
    </row>
    <row r="2840" spans="1:10" x14ac:dyDescent="0.25">
      <c r="A2840" s="102">
        <v>2839</v>
      </c>
      <c r="B2840" s="117" t="s">
        <v>5176</v>
      </c>
      <c r="C2840" s="104" t="s">
        <v>4939</v>
      </c>
      <c r="D2840" s="104" t="s">
        <v>4940</v>
      </c>
      <c r="E2840" s="106" t="s">
        <v>1266</v>
      </c>
      <c r="F2840" s="107" t="s">
        <v>1267</v>
      </c>
      <c r="G2840" s="106"/>
      <c r="H2840" s="106"/>
      <c r="I2840" s="102">
        <v>1</v>
      </c>
      <c r="J2840" s="109">
        <v>7.9</v>
      </c>
    </row>
    <row r="2841" spans="1:10" x14ac:dyDescent="0.25">
      <c r="A2841" s="102">
        <v>2840</v>
      </c>
      <c r="B2841" s="117" t="s">
        <v>5176</v>
      </c>
      <c r="C2841" s="104" t="s">
        <v>4939</v>
      </c>
      <c r="D2841" s="104" t="s">
        <v>4940</v>
      </c>
      <c r="E2841" s="106" t="s">
        <v>2211</v>
      </c>
      <c r="F2841" s="107" t="s">
        <v>2212</v>
      </c>
      <c r="G2841" s="106"/>
      <c r="H2841" s="106"/>
      <c r="I2841" s="102">
        <v>2</v>
      </c>
      <c r="J2841" s="109">
        <v>37.799999999999997</v>
      </c>
    </row>
    <row r="2842" spans="1:10" x14ac:dyDescent="0.25">
      <c r="A2842" s="102">
        <v>2841</v>
      </c>
      <c r="B2842" s="117" t="s">
        <v>5176</v>
      </c>
      <c r="C2842" s="104" t="s">
        <v>4939</v>
      </c>
      <c r="D2842" s="104" t="s">
        <v>4940</v>
      </c>
      <c r="E2842" s="106" t="s">
        <v>2525</v>
      </c>
      <c r="F2842" s="107" t="s">
        <v>2526</v>
      </c>
      <c r="G2842" s="106"/>
      <c r="H2842" s="106"/>
      <c r="I2842" s="102">
        <v>2</v>
      </c>
      <c r="J2842" s="109">
        <v>11.879999999999999</v>
      </c>
    </row>
    <row r="2843" spans="1:10" x14ac:dyDescent="0.25">
      <c r="A2843" s="102">
        <v>2842</v>
      </c>
      <c r="B2843" s="117" t="s">
        <v>5176</v>
      </c>
      <c r="C2843" s="104" t="s">
        <v>4939</v>
      </c>
      <c r="D2843" s="104" t="s">
        <v>4940</v>
      </c>
      <c r="E2843" s="106" t="s">
        <v>2489</v>
      </c>
      <c r="F2843" s="107" t="s">
        <v>2490</v>
      </c>
      <c r="G2843" s="106"/>
      <c r="H2843" s="106"/>
      <c r="I2843" s="102">
        <v>1</v>
      </c>
      <c r="J2843" s="109">
        <v>5.9399999999999995</v>
      </c>
    </row>
    <row r="2844" spans="1:10" x14ac:dyDescent="0.25">
      <c r="A2844" s="102">
        <v>2843</v>
      </c>
      <c r="B2844" s="117" t="s">
        <v>5176</v>
      </c>
      <c r="C2844" s="104" t="s">
        <v>4939</v>
      </c>
      <c r="D2844" s="104" t="s">
        <v>4940</v>
      </c>
      <c r="E2844" s="106" t="s">
        <v>3033</v>
      </c>
      <c r="F2844" s="107" t="s">
        <v>3034</v>
      </c>
      <c r="G2844" s="106"/>
      <c r="H2844" s="106"/>
      <c r="I2844" s="102">
        <v>7</v>
      </c>
      <c r="J2844" s="109">
        <v>230.93</v>
      </c>
    </row>
    <row r="2845" spans="1:10" x14ac:dyDescent="0.25">
      <c r="A2845" s="102">
        <v>2844</v>
      </c>
      <c r="B2845" s="117" t="s">
        <v>5176</v>
      </c>
      <c r="C2845" s="104" t="s">
        <v>4939</v>
      </c>
      <c r="D2845" s="104" t="s">
        <v>4940</v>
      </c>
      <c r="E2845" s="106" t="s">
        <v>3037</v>
      </c>
      <c r="F2845" s="107" t="s">
        <v>3038</v>
      </c>
      <c r="G2845" s="106"/>
      <c r="H2845" s="106"/>
      <c r="I2845" s="102">
        <v>20</v>
      </c>
      <c r="J2845" s="109">
        <v>679.2</v>
      </c>
    </row>
    <row r="2846" spans="1:10" x14ac:dyDescent="0.25">
      <c r="A2846" s="102">
        <v>2845</v>
      </c>
      <c r="B2846" s="117" t="s">
        <v>5176</v>
      </c>
      <c r="C2846" s="104" t="s">
        <v>4939</v>
      </c>
      <c r="D2846" s="104" t="s">
        <v>4940</v>
      </c>
      <c r="E2846" s="106" t="s">
        <v>3547</v>
      </c>
      <c r="F2846" s="107" t="s">
        <v>3548</v>
      </c>
      <c r="G2846" s="106"/>
      <c r="H2846" s="106"/>
      <c r="I2846" s="102">
        <v>1</v>
      </c>
      <c r="J2846" s="109">
        <v>11</v>
      </c>
    </row>
    <row r="2847" spans="1:10" x14ac:dyDescent="0.25">
      <c r="A2847" s="102">
        <v>2846</v>
      </c>
      <c r="B2847" s="117" t="s">
        <v>5176</v>
      </c>
      <c r="C2847" s="104" t="s">
        <v>4939</v>
      </c>
      <c r="D2847" s="104" t="s">
        <v>4940</v>
      </c>
      <c r="E2847" s="106" t="s">
        <v>3659</v>
      </c>
      <c r="F2847" s="107" t="s">
        <v>3660</v>
      </c>
      <c r="G2847" s="106"/>
      <c r="H2847" s="106"/>
      <c r="I2847" s="102">
        <v>1</v>
      </c>
      <c r="J2847" s="109">
        <v>18.899999999999999</v>
      </c>
    </row>
    <row r="2848" spans="1:10" x14ac:dyDescent="0.25">
      <c r="A2848" s="102">
        <v>2847</v>
      </c>
      <c r="B2848" s="117" t="s">
        <v>5176</v>
      </c>
      <c r="C2848" s="104" t="s">
        <v>4939</v>
      </c>
      <c r="D2848" s="104" t="s">
        <v>4940</v>
      </c>
      <c r="E2848" s="106" t="s">
        <v>3903</v>
      </c>
      <c r="F2848" s="107" t="s">
        <v>3904</v>
      </c>
      <c r="G2848" s="106"/>
      <c r="H2848" s="106"/>
      <c r="I2848" s="102">
        <v>1</v>
      </c>
      <c r="J2848" s="109">
        <v>9.75</v>
      </c>
    </row>
    <row r="2849" spans="1:10" x14ac:dyDescent="0.25">
      <c r="A2849" s="102">
        <v>2848</v>
      </c>
      <c r="B2849" s="117" t="s">
        <v>5176</v>
      </c>
      <c r="C2849" s="104" t="s">
        <v>4939</v>
      </c>
      <c r="D2849" s="104" t="s">
        <v>4940</v>
      </c>
      <c r="E2849" s="106" t="s">
        <v>3907</v>
      </c>
      <c r="F2849" s="107" t="s">
        <v>3908</v>
      </c>
      <c r="G2849" s="106"/>
      <c r="H2849" s="106"/>
      <c r="I2849" s="102">
        <v>2</v>
      </c>
      <c r="J2849" s="109">
        <v>19.600000000000001</v>
      </c>
    </row>
    <row r="2850" spans="1:10" x14ac:dyDescent="0.25">
      <c r="A2850" s="102">
        <v>2849</v>
      </c>
      <c r="B2850" s="117" t="s">
        <v>5176</v>
      </c>
      <c r="C2850" s="104" t="s">
        <v>4939</v>
      </c>
      <c r="D2850" s="104" t="s">
        <v>4940</v>
      </c>
      <c r="E2850" s="106" t="s">
        <v>3927</v>
      </c>
      <c r="F2850" s="107" t="s">
        <v>3928</v>
      </c>
      <c r="G2850" s="106"/>
      <c r="H2850" s="106"/>
      <c r="I2850" s="102">
        <v>1</v>
      </c>
      <c r="J2850" s="109">
        <v>17.8</v>
      </c>
    </row>
    <row r="2851" spans="1:10" x14ac:dyDescent="0.25">
      <c r="A2851" s="102">
        <v>2850</v>
      </c>
      <c r="B2851" s="117" t="s">
        <v>5176</v>
      </c>
      <c r="C2851" s="104" t="s">
        <v>4939</v>
      </c>
      <c r="D2851" s="104" t="s">
        <v>4940</v>
      </c>
      <c r="E2851" s="106" t="s">
        <v>3953</v>
      </c>
      <c r="F2851" s="107" t="s">
        <v>3954</v>
      </c>
      <c r="G2851" s="106"/>
      <c r="H2851" s="106"/>
      <c r="I2851" s="102">
        <v>1</v>
      </c>
      <c r="J2851" s="109">
        <v>8.4</v>
      </c>
    </row>
    <row r="2852" spans="1:10" x14ac:dyDescent="0.25">
      <c r="A2852" s="102">
        <v>2851</v>
      </c>
      <c r="B2852" s="117" t="s">
        <v>5176</v>
      </c>
      <c r="C2852" s="104" t="s">
        <v>4939</v>
      </c>
      <c r="D2852" s="104" t="s">
        <v>4940</v>
      </c>
      <c r="E2852" s="106" t="s">
        <v>3957</v>
      </c>
      <c r="F2852" s="107" t="s">
        <v>3958</v>
      </c>
      <c r="G2852" s="106"/>
      <c r="H2852" s="106"/>
      <c r="I2852" s="102">
        <v>1</v>
      </c>
      <c r="J2852" s="109">
        <v>13.5</v>
      </c>
    </row>
    <row r="2853" spans="1:10" x14ac:dyDescent="0.25">
      <c r="A2853" s="102">
        <v>2852</v>
      </c>
      <c r="B2853" s="117" t="s">
        <v>5176</v>
      </c>
      <c r="C2853" s="104" t="s">
        <v>4939</v>
      </c>
      <c r="D2853" s="104" t="s">
        <v>4940</v>
      </c>
      <c r="E2853" s="106" t="s">
        <v>3551</v>
      </c>
      <c r="F2853" s="107" t="s">
        <v>3552</v>
      </c>
      <c r="G2853" s="106"/>
      <c r="H2853" s="106"/>
      <c r="I2853" s="102">
        <v>1</v>
      </c>
      <c r="J2853" s="109">
        <v>8.6</v>
      </c>
    </row>
    <row r="2854" spans="1:10" x14ac:dyDescent="0.25">
      <c r="A2854" s="102">
        <v>2853</v>
      </c>
      <c r="B2854" s="117" t="s">
        <v>5176</v>
      </c>
      <c r="C2854" s="104" t="s">
        <v>4939</v>
      </c>
      <c r="D2854" s="104" t="s">
        <v>4940</v>
      </c>
      <c r="E2854" s="106" t="s">
        <v>3555</v>
      </c>
      <c r="F2854" s="107" t="s">
        <v>3556</v>
      </c>
      <c r="G2854" s="106"/>
      <c r="H2854" s="106"/>
      <c r="I2854" s="102">
        <v>2</v>
      </c>
      <c r="J2854" s="109">
        <v>25.8</v>
      </c>
    </row>
    <row r="2855" spans="1:10" x14ac:dyDescent="0.25">
      <c r="A2855" s="102">
        <v>2854</v>
      </c>
      <c r="B2855" s="117" t="s">
        <v>5176</v>
      </c>
      <c r="C2855" s="104" t="s">
        <v>4939</v>
      </c>
      <c r="D2855" s="104" t="s">
        <v>4940</v>
      </c>
      <c r="E2855" s="106" t="s">
        <v>3611</v>
      </c>
      <c r="F2855" s="107" t="s">
        <v>3612</v>
      </c>
      <c r="G2855" s="106"/>
      <c r="H2855" s="106"/>
      <c r="I2855" s="102">
        <v>2</v>
      </c>
      <c r="J2855" s="109">
        <v>29.8</v>
      </c>
    </row>
    <row r="2856" spans="1:10" x14ac:dyDescent="0.25">
      <c r="A2856" s="102">
        <v>2855</v>
      </c>
      <c r="B2856" s="117" t="s">
        <v>5176</v>
      </c>
      <c r="C2856" s="104" t="s">
        <v>4939</v>
      </c>
      <c r="D2856" s="104" t="s">
        <v>4954</v>
      </c>
      <c r="E2856" s="106" t="s">
        <v>3073</v>
      </c>
      <c r="F2856" s="107" t="s">
        <v>3074</v>
      </c>
      <c r="G2856" s="106"/>
      <c r="H2856" s="106"/>
      <c r="I2856" s="102">
        <v>12</v>
      </c>
      <c r="J2856" s="109">
        <v>287.52</v>
      </c>
    </row>
    <row r="2857" spans="1:10" x14ac:dyDescent="0.25">
      <c r="A2857" s="102">
        <v>2856</v>
      </c>
      <c r="B2857" s="117" t="s">
        <v>5176</v>
      </c>
      <c r="C2857" s="104" t="s">
        <v>4939</v>
      </c>
      <c r="D2857" s="104" t="s">
        <v>4954</v>
      </c>
      <c r="E2857" s="106" t="s">
        <v>639</v>
      </c>
      <c r="F2857" s="107" t="s">
        <v>640</v>
      </c>
      <c r="G2857" s="106"/>
      <c r="H2857" s="106"/>
      <c r="I2857" s="102">
        <v>10</v>
      </c>
      <c r="J2857" s="109">
        <v>395</v>
      </c>
    </row>
    <row r="2858" spans="1:10" x14ac:dyDescent="0.25">
      <c r="A2858" s="102">
        <v>2857</v>
      </c>
      <c r="B2858" s="117" t="s">
        <v>5176</v>
      </c>
      <c r="C2858" s="104" t="s">
        <v>4939</v>
      </c>
      <c r="D2858" s="104" t="s">
        <v>4954</v>
      </c>
      <c r="E2858" s="106" t="s">
        <v>157</v>
      </c>
      <c r="F2858" s="107" t="s">
        <v>158</v>
      </c>
      <c r="G2858" s="106"/>
      <c r="H2858" s="106"/>
      <c r="I2858" s="102">
        <v>40</v>
      </c>
      <c r="J2858" s="109">
        <v>75.599999999999994</v>
      </c>
    </row>
    <row r="2859" spans="1:10" x14ac:dyDescent="0.25">
      <c r="A2859" s="102">
        <v>2858</v>
      </c>
      <c r="B2859" s="117" t="s">
        <v>5176</v>
      </c>
      <c r="C2859" s="104" t="s">
        <v>4939</v>
      </c>
      <c r="D2859" s="104" t="s">
        <v>4954</v>
      </c>
      <c r="E2859" s="106" t="s">
        <v>987</v>
      </c>
      <c r="F2859" s="107" t="s">
        <v>988</v>
      </c>
      <c r="G2859" s="106"/>
      <c r="H2859" s="106"/>
      <c r="I2859" s="102">
        <v>20</v>
      </c>
      <c r="J2859" s="109">
        <v>99.800000000000011</v>
      </c>
    </row>
    <row r="2860" spans="1:10" x14ac:dyDescent="0.25">
      <c r="A2860" s="102">
        <v>2859</v>
      </c>
      <c r="B2860" s="117" t="s">
        <v>5176</v>
      </c>
      <c r="C2860" s="104" t="s">
        <v>4939</v>
      </c>
      <c r="D2860" s="104" t="s">
        <v>4954</v>
      </c>
      <c r="E2860" s="106" t="s">
        <v>995</v>
      </c>
      <c r="F2860" s="107" t="s">
        <v>996</v>
      </c>
      <c r="G2860" s="106"/>
      <c r="H2860" s="106"/>
      <c r="I2860" s="102">
        <v>40</v>
      </c>
      <c r="J2860" s="109">
        <v>408</v>
      </c>
    </row>
    <row r="2861" spans="1:10" x14ac:dyDescent="0.25">
      <c r="A2861" s="102">
        <v>2860</v>
      </c>
      <c r="B2861" s="117" t="s">
        <v>5176</v>
      </c>
      <c r="C2861" s="104" t="s">
        <v>4939</v>
      </c>
      <c r="D2861" s="104" t="s">
        <v>4954</v>
      </c>
      <c r="E2861" s="106" t="s">
        <v>989</v>
      </c>
      <c r="F2861" s="107" t="s">
        <v>990</v>
      </c>
      <c r="G2861" s="106"/>
      <c r="H2861" s="106"/>
      <c r="I2861" s="102">
        <v>10</v>
      </c>
      <c r="J2861" s="109">
        <v>27.5</v>
      </c>
    </row>
    <row r="2862" spans="1:10" x14ac:dyDescent="0.25">
      <c r="A2862" s="102">
        <v>2861</v>
      </c>
      <c r="B2862" s="117" t="s">
        <v>5176</v>
      </c>
      <c r="C2862" s="104" t="s">
        <v>4939</v>
      </c>
      <c r="D2862" s="104" t="s">
        <v>4954</v>
      </c>
      <c r="E2862" s="106" t="s">
        <v>207</v>
      </c>
      <c r="F2862" s="107" t="s">
        <v>208</v>
      </c>
      <c r="G2862" s="106"/>
      <c r="H2862" s="106"/>
      <c r="I2862" s="102">
        <v>10</v>
      </c>
      <c r="J2862" s="109">
        <v>180</v>
      </c>
    </row>
    <row r="2863" spans="1:10" x14ac:dyDescent="0.25">
      <c r="A2863" s="102">
        <v>2862</v>
      </c>
      <c r="B2863" s="117" t="s">
        <v>5176</v>
      </c>
      <c r="C2863" s="104" t="s">
        <v>4939</v>
      </c>
      <c r="D2863" s="104" t="s">
        <v>4954</v>
      </c>
      <c r="E2863" s="106" t="s">
        <v>1264</v>
      </c>
      <c r="F2863" s="107" t="s">
        <v>1265</v>
      </c>
      <c r="G2863" s="106"/>
      <c r="H2863" s="106"/>
      <c r="I2863" s="102">
        <v>6</v>
      </c>
      <c r="J2863" s="109">
        <v>53.4</v>
      </c>
    </row>
    <row r="2864" spans="1:10" x14ac:dyDescent="0.25">
      <c r="A2864" s="102">
        <v>2863</v>
      </c>
      <c r="B2864" s="117" t="s">
        <v>5176</v>
      </c>
      <c r="C2864" s="104" t="s">
        <v>4939</v>
      </c>
      <c r="D2864" s="104" t="s">
        <v>4954</v>
      </c>
      <c r="E2864" s="106" t="s">
        <v>1266</v>
      </c>
      <c r="F2864" s="107" t="s">
        <v>1267</v>
      </c>
      <c r="G2864" s="106"/>
      <c r="H2864" s="106"/>
      <c r="I2864" s="102">
        <v>1</v>
      </c>
      <c r="J2864" s="109">
        <v>7.9</v>
      </c>
    </row>
    <row r="2865" spans="1:10" x14ac:dyDescent="0.25">
      <c r="A2865" s="102">
        <v>2864</v>
      </c>
      <c r="B2865" s="117" t="s">
        <v>5176</v>
      </c>
      <c r="C2865" s="104" t="s">
        <v>4939</v>
      </c>
      <c r="D2865" s="104" t="s">
        <v>4954</v>
      </c>
      <c r="E2865" s="106" t="s">
        <v>1292</v>
      </c>
      <c r="F2865" s="107" t="s">
        <v>1293</v>
      </c>
      <c r="G2865" s="106"/>
      <c r="H2865" s="106"/>
      <c r="I2865" s="102">
        <v>1</v>
      </c>
      <c r="J2865" s="109">
        <v>63.6</v>
      </c>
    </row>
    <row r="2866" spans="1:10" x14ac:dyDescent="0.25">
      <c r="A2866" s="102">
        <v>2865</v>
      </c>
      <c r="B2866" s="117" t="s">
        <v>5176</v>
      </c>
      <c r="C2866" s="104" t="s">
        <v>4939</v>
      </c>
      <c r="D2866" s="104" t="s">
        <v>4954</v>
      </c>
      <c r="E2866" s="106" t="s">
        <v>1294</v>
      </c>
      <c r="F2866" s="107" t="s">
        <v>1295</v>
      </c>
      <c r="G2866" s="106"/>
      <c r="H2866" s="106"/>
      <c r="I2866" s="102">
        <v>1</v>
      </c>
      <c r="J2866" s="109">
        <v>45</v>
      </c>
    </row>
    <row r="2867" spans="1:10" x14ac:dyDescent="0.25">
      <c r="A2867" s="102">
        <v>2866</v>
      </c>
      <c r="B2867" s="117" t="s">
        <v>5176</v>
      </c>
      <c r="C2867" s="104" t="s">
        <v>4939</v>
      </c>
      <c r="D2867" s="104" t="s">
        <v>4954</v>
      </c>
      <c r="E2867" s="106" t="s">
        <v>2319</v>
      </c>
      <c r="F2867" s="107" t="s">
        <v>2320</v>
      </c>
      <c r="G2867" s="106"/>
      <c r="H2867" s="106"/>
      <c r="I2867" s="102">
        <v>15</v>
      </c>
      <c r="J2867" s="109">
        <v>71.849999999999994</v>
      </c>
    </row>
    <row r="2868" spans="1:10" x14ac:dyDescent="0.25">
      <c r="A2868" s="102">
        <v>2867</v>
      </c>
      <c r="B2868" s="117" t="s">
        <v>5176</v>
      </c>
      <c r="C2868" s="104" t="s">
        <v>4939</v>
      </c>
      <c r="D2868" s="104" t="s">
        <v>4954</v>
      </c>
      <c r="E2868" s="106" t="s">
        <v>2285</v>
      </c>
      <c r="F2868" s="107" t="s">
        <v>2286</v>
      </c>
      <c r="G2868" s="106"/>
      <c r="H2868" s="106"/>
      <c r="I2868" s="102">
        <v>10</v>
      </c>
      <c r="J2868" s="109">
        <v>299</v>
      </c>
    </row>
    <row r="2869" spans="1:10" x14ac:dyDescent="0.25">
      <c r="A2869" s="102">
        <v>2868</v>
      </c>
      <c r="B2869" s="117" t="s">
        <v>5176</v>
      </c>
      <c r="C2869" s="104" t="s">
        <v>4939</v>
      </c>
      <c r="D2869" s="104" t="s">
        <v>4954</v>
      </c>
      <c r="E2869" s="106" t="s">
        <v>2545</v>
      </c>
      <c r="F2869" s="107" t="s">
        <v>2546</v>
      </c>
      <c r="G2869" s="106"/>
      <c r="H2869" s="106"/>
      <c r="I2869" s="102">
        <v>5</v>
      </c>
      <c r="J2869" s="109">
        <v>83.399999999999991</v>
      </c>
    </row>
    <row r="2870" spans="1:10" x14ac:dyDescent="0.25">
      <c r="A2870" s="102">
        <v>2869</v>
      </c>
      <c r="B2870" s="117" t="s">
        <v>5176</v>
      </c>
      <c r="C2870" s="104" t="s">
        <v>4939</v>
      </c>
      <c r="D2870" s="104" t="s">
        <v>4954</v>
      </c>
      <c r="E2870" s="106" t="s">
        <v>2739</v>
      </c>
      <c r="F2870" s="107" t="s">
        <v>4742</v>
      </c>
      <c r="G2870" s="106"/>
      <c r="H2870" s="106"/>
      <c r="I2870" s="102">
        <v>10</v>
      </c>
      <c r="J2870" s="109">
        <v>154.80000000000001</v>
      </c>
    </row>
    <row r="2871" spans="1:10" x14ac:dyDescent="0.25">
      <c r="A2871" s="102">
        <v>2870</v>
      </c>
      <c r="B2871" s="117" t="s">
        <v>5176</v>
      </c>
      <c r="C2871" s="104" t="s">
        <v>4939</v>
      </c>
      <c r="D2871" s="104" t="s">
        <v>4954</v>
      </c>
      <c r="E2871" s="106" t="s">
        <v>2811</v>
      </c>
      <c r="F2871" s="107" t="s">
        <v>4744</v>
      </c>
      <c r="G2871" s="106"/>
      <c r="H2871" s="106"/>
      <c r="I2871" s="102">
        <v>10</v>
      </c>
      <c r="J2871" s="109">
        <v>154.80000000000001</v>
      </c>
    </row>
    <row r="2872" spans="1:10" x14ac:dyDescent="0.25">
      <c r="A2872" s="102">
        <v>2871</v>
      </c>
      <c r="B2872" s="117" t="s">
        <v>5176</v>
      </c>
      <c r="C2872" s="104" t="s">
        <v>4939</v>
      </c>
      <c r="D2872" s="104" t="s">
        <v>4954</v>
      </c>
      <c r="E2872" s="106" t="s">
        <v>4746</v>
      </c>
      <c r="F2872" s="107" t="s">
        <v>4747</v>
      </c>
      <c r="G2872" s="106"/>
      <c r="H2872" s="106"/>
      <c r="I2872" s="102">
        <v>10</v>
      </c>
      <c r="J2872" s="109">
        <v>130.80000000000001</v>
      </c>
    </row>
    <row r="2873" spans="1:10" x14ac:dyDescent="0.25">
      <c r="A2873" s="102">
        <v>2872</v>
      </c>
      <c r="B2873" s="117" t="s">
        <v>5176</v>
      </c>
      <c r="C2873" s="104" t="s">
        <v>4939</v>
      </c>
      <c r="D2873" s="104" t="s">
        <v>4954</v>
      </c>
      <c r="E2873" s="106" t="s">
        <v>2997</v>
      </c>
      <c r="F2873" s="107" t="s">
        <v>2998</v>
      </c>
      <c r="G2873" s="106"/>
      <c r="H2873" s="106"/>
      <c r="I2873" s="102">
        <v>2</v>
      </c>
      <c r="J2873" s="109">
        <v>75.599999999999994</v>
      </c>
    </row>
    <row r="2874" spans="1:10" x14ac:dyDescent="0.25">
      <c r="A2874" s="102">
        <v>2873</v>
      </c>
      <c r="B2874" s="117" t="s">
        <v>5176</v>
      </c>
      <c r="C2874" s="104" t="s">
        <v>4939</v>
      </c>
      <c r="D2874" s="104" t="s">
        <v>4954</v>
      </c>
      <c r="E2874" s="106" t="s">
        <v>409</v>
      </c>
      <c r="F2874" s="107" t="s">
        <v>410</v>
      </c>
      <c r="G2874" s="106"/>
      <c r="H2874" s="106"/>
      <c r="I2874" s="102">
        <v>4</v>
      </c>
      <c r="J2874" s="109">
        <v>15.36</v>
      </c>
    </row>
    <row r="2875" spans="1:10" x14ac:dyDescent="0.25">
      <c r="A2875" s="102">
        <v>2874</v>
      </c>
      <c r="B2875" s="117" t="s">
        <v>5176</v>
      </c>
      <c r="C2875" s="104" t="s">
        <v>4939</v>
      </c>
      <c r="D2875" s="104" t="s">
        <v>4954</v>
      </c>
      <c r="E2875" s="106" t="s">
        <v>157</v>
      </c>
      <c r="F2875" s="107" t="s">
        <v>158</v>
      </c>
      <c r="G2875" s="106"/>
      <c r="H2875" s="106"/>
      <c r="I2875" s="102">
        <v>10</v>
      </c>
      <c r="J2875" s="109">
        <v>18.899999999999999</v>
      </c>
    </row>
    <row r="2876" spans="1:10" x14ac:dyDescent="0.25">
      <c r="A2876" s="102">
        <v>2875</v>
      </c>
      <c r="B2876" s="117" t="s">
        <v>5176</v>
      </c>
      <c r="C2876" s="104" t="s">
        <v>4939</v>
      </c>
      <c r="D2876" s="104" t="s">
        <v>4954</v>
      </c>
      <c r="E2876" s="106" t="s">
        <v>1264</v>
      </c>
      <c r="F2876" s="107" t="s">
        <v>1265</v>
      </c>
      <c r="G2876" s="106"/>
      <c r="H2876" s="106"/>
      <c r="I2876" s="102">
        <v>2</v>
      </c>
      <c r="J2876" s="109">
        <v>17.8</v>
      </c>
    </row>
    <row r="2877" spans="1:10" x14ac:dyDescent="0.25">
      <c r="A2877" s="102">
        <v>2876</v>
      </c>
      <c r="B2877" s="117" t="s">
        <v>5176</v>
      </c>
      <c r="C2877" s="104" t="s">
        <v>4939</v>
      </c>
      <c r="D2877" s="104" t="s">
        <v>4954</v>
      </c>
      <c r="E2877" s="106" t="s">
        <v>2675</v>
      </c>
      <c r="F2877" s="107" t="s">
        <v>2676</v>
      </c>
      <c r="G2877" s="106"/>
      <c r="H2877" s="106"/>
      <c r="I2877" s="102">
        <v>2</v>
      </c>
      <c r="J2877" s="109">
        <v>19.8</v>
      </c>
    </row>
    <row r="2878" spans="1:10" x14ac:dyDescent="0.25">
      <c r="A2878" s="102">
        <v>2877</v>
      </c>
      <c r="B2878" s="117" t="s">
        <v>5176</v>
      </c>
      <c r="C2878" s="104" t="s">
        <v>4939</v>
      </c>
      <c r="D2878" s="104" t="s">
        <v>4954</v>
      </c>
      <c r="E2878" s="106" t="s">
        <v>2657</v>
      </c>
      <c r="F2878" s="107" t="s">
        <v>2658</v>
      </c>
      <c r="G2878" s="106"/>
      <c r="H2878" s="106"/>
      <c r="I2878" s="102">
        <v>2</v>
      </c>
      <c r="J2878" s="109">
        <v>19.8</v>
      </c>
    </row>
    <row r="2879" spans="1:10" x14ac:dyDescent="0.25">
      <c r="A2879" s="102">
        <v>2878</v>
      </c>
      <c r="B2879" s="117" t="s">
        <v>5176</v>
      </c>
      <c r="C2879" s="104" t="s">
        <v>4939</v>
      </c>
      <c r="D2879" s="104" t="s">
        <v>4954</v>
      </c>
      <c r="E2879" s="106" t="s">
        <v>3087</v>
      </c>
      <c r="F2879" s="107" t="s">
        <v>3088</v>
      </c>
      <c r="G2879" s="106"/>
      <c r="H2879" s="106"/>
      <c r="I2879" s="102">
        <v>10</v>
      </c>
      <c r="J2879" s="109">
        <v>210</v>
      </c>
    </row>
    <row r="2880" spans="1:10" x14ac:dyDescent="0.25">
      <c r="A2880" s="102">
        <v>2879</v>
      </c>
      <c r="B2880" s="117" t="s">
        <v>5176</v>
      </c>
      <c r="C2880" s="104" t="s">
        <v>4939</v>
      </c>
      <c r="D2880" s="104" t="s">
        <v>4954</v>
      </c>
      <c r="E2880" s="106" t="s">
        <v>4818</v>
      </c>
      <c r="F2880" s="107" t="s">
        <v>4819</v>
      </c>
      <c r="G2880" s="106"/>
      <c r="H2880" s="106"/>
      <c r="I2880" s="102">
        <v>1</v>
      </c>
      <c r="J2880" s="109">
        <v>55.8</v>
      </c>
    </row>
    <row r="2881" spans="1:10" x14ac:dyDescent="0.25">
      <c r="A2881" s="102">
        <v>2880</v>
      </c>
      <c r="B2881" s="117" t="s">
        <v>5176</v>
      </c>
      <c r="C2881" s="104" t="s">
        <v>4939</v>
      </c>
      <c r="D2881" s="104" t="s">
        <v>5224</v>
      </c>
      <c r="E2881" s="106" t="s">
        <v>473</v>
      </c>
      <c r="F2881" s="107" t="s">
        <v>474</v>
      </c>
      <c r="G2881" s="106"/>
      <c r="H2881" s="106"/>
      <c r="I2881" s="102">
        <v>2</v>
      </c>
      <c r="J2881" s="109">
        <v>27.599999999999998</v>
      </c>
    </row>
    <row r="2882" spans="1:10" x14ac:dyDescent="0.25">
      <c r="A2882" s="102">
        <v>2881</v>
      </c>
      <c r="B2882" s="117" t="s">
        <v>5176</v>
      </c>
      <c r="C2882" s="104" t="s">
        <v>4939</v>
      </c>
      <c r="D2882" s="104" t="s">
        <v>5224</v>
      </c>
      <c r="E2882" s="106" t="s">
        <v>995</v>
      </c>
      <c r="F2882" s="107" t="s">
        <v>996</v>
      </c>
      <c r="G2882" s="106"/>
      <c r="H2882" s="106"/>
      <c r="I2882" s="102">
        <v>8</v>
      </c>
      <c r="J2882" s="109">
        <v>81.599999999999994</v>
      </c>
    </row>
    <row r="2883" spans="1:10" x14ac:dyDescent="0.25">
      <c r="A2883" s="102">
        <v>2882</v>
      </c>
      <c r="B2883" s="117" t="s">
        <v>5176</v>
      </c>
      <c r="C2883" s="104" t="s">
        <v>4939</v>
      </c>
      <c r="D2883" s="104" t="s">
        <v>5224</v>
      </c>
      <c r="E2883" s="106" t="s">
        <v>207</v>
      </c>
      <c r="F2883" s="107" t="s">
        <v>208</v>
      </c>
      <c r="G2883" s="106"/>
      <c r="H2883" s="106"/>
      <c r="I2883" s="102">
        <v>2</v>
      </c>
      <c r="J2883" s="109">
        <v>36</v>
      </c>
    </row>
    <row r="2884" spans="1:10" x14ac:dyDescent="0.25">
      <c r="A2884" s="102">
        <v>2883</v>
      </c>
      <c r="B2884" s="117" t="s">
        <v>5176</v>
      </c>
      <c r="C2884" s="104" t="s">
        <v>4939</v>
      </c>
      <c r="D2884" s="104" t="s">
        <v>5224</v>
      </c>
      <c r="E2884" s="106" t="s">
        <v>2669</v>
      </c>
      <c r="F2884" s="107" t="s">
        <v>2670</v>
      </c>
      <c r="G2884" s="106"/>
      <c r="H2884" s="106"/>
      <c r="I2884" s="102">
        <v>1</v>
      </c>
      <c r="J2884" s="109">
        <v>9.9</v>
      </c>
    </row>
    <row r="2885" spans="1:10" x14ac:dyDescent="0.25">
      <c r="A2885" s="102">
        <v>2884</v>
      </c>
      <c r="B2885" s="117" t="s">
        <v>5176</v>
      </c>
      <c r="C2885" s="104" t="s">
        <v>4939</v>
      </c>
      <c r="D2885" s="104" t="s">
        <v>5224</v>
      </c>
      <c r="E2885" s="106" t="s">
        <v>2629</v>
      </c>
      <c r="F2885" s="107" t="s">
        <v>2630</v>
      </c>
      <c r="G2885" s="106"/>
      <c r="H2885" s="106"/>
      <c r="I2885" s="102">
        <v>2</v>
      </c>
      <c r="J2885" s="109">
        <v>22</v>
      </c>
    </row>
    <row r="2886" spans="1:10" x14ac:dyDescent="0.25">
      <c r="A2886" s="102">
        <v>2885</v>
      </c>
      <c r="B2886" s="117" t="s">
        <v>5176</v>
      </c>
      <c r="C2886" s="104" t="s">
        <v>4939</v>
      </c>
      <c r="D2886" s="104" t="s">
        <v>5224</v>
      </c>
      <c r="E2886" s="106" t="s">
        <v>2773</v>
      </c>
      <c r="F2886" s="107" t="s">
        <v>4735</v>
      </c>
      <c r="G2886" s="106"/>
      <c r="H2886" s="106"/>
      <c r="I2886" s="102">
        <v>1</v>
      </c>
      <c r="J2886" s="109">
        <v>13.74</v>
      </c>
    </row>
    <row r="2887" spans="1:10" x14ac:dyDescent="0.25">
      <c r="A2887" s="102">
        <v>2886</v>
      </c>
      <c r="B2887" s="117" t="s">
        <v>5176</v>
      </c>
      <c r="C2887" s="104" t="s">
        <v>4939</v>
      </c>
      <c r="D2887" s="104" t="s">
        <v>5224</v>
      </c>
      <c r="E2887" s="106" t="s">
        <v>4746</v>
      </c>
      <c r="F2887" s="107" t="s">
        <v>4747</v>
      </c>
      <c r="G2887" s="106"/>
      <c r="H2887" s="106"/>
      <c r="I2887" s="102">
        <v>1</v>
      </c>
      <c r="J2887" s="109">
        <v>13.080000000000002</v>
      </c>
    </row>
    <row r="2888" spans="1:10" x14ac:dyDescent="0.25">
      <c r="A2888" s="102">
        <v>2887</v>
      </c>
      <c r="B2888" s="117" t="s">
        <v>5176</v>
      </c>
      <c r="C2888" s="104" t="s">
        <v>4939</v>
      </c>
      <c r="D2888" s="104" t="s">
        <v>5224</v>
      </c>
      <c r="E2888" s="106" t="s">
        <v>3517</v>
      </c>
      <c r="F2888" s="107" t="s">
        <v>4973</v>
      </c>
      <c r="G2888" s="106"/>
      <c r="H2888" s="106"/>
      <c r="I2888" s="102">
        <v>2</v>
      </c>
      <c r="J2888" s="109">
        <v>45.36</v>
      </c>
    </row>
    <row r="2889" spans="1:10" x14ac:dyDescent="0.25">
      <c r="A2889" s="102">
        <v>2888</v>
      </c>
      <c r="B2889" s="117" t="s">
        <v>5176</v>
      </c>
      <c r="C2889" s="104" t="s">
        <v>4939</v>
      </c>
      <c r="D2889" s="104" t="s">
        <v>5224</v>
      </c>
      <c r="E2889" s="106" t="s">
        <v>83</v>
      </c>
      <c r="F2889" s="107" t="s">
        <v>84</v>
      </c>
      <c r="G2889" s="106"/>
      <c r="H2889" s="106"/>
      <c r="I2889" s="102">
        <v>1</v>
      </c>
      <c r="J2889" s="109">
        <v>77.88</v>
      </c>
    </row>
    <row r="2890" spans="1:10" x14ac:dyDescent="0.25">
      <c r="A2890" s="102">
        <v>2889</v>
      </c>
      <c r="B2890" s="117" t="s">
        <v>5176</v>
      </c>
      <c r="C2890" s="104" t="s">
        <v>4939</v>
      </c>
      <c r="D2890" s="104" t="s">
        <v>5224</v>
      </c>
      <c r="E2890" s="106" t="s">
        <v>3887</v>
      </c>
      <c r="F2890" s="107" t="s">
        <v>3888</v>
      </c>
      <c r="G2890" s="106"/>
      <c r="H2890" s="106"/>
      <c r="I2890" s="102">
        <v>2</v>
      </c>
      <c r="J2890" s="109">
        <v>31.8</v>
      </c>
    </row>
    <row r="2891" spans="1:10" x14ac:dyDescent="0.25">
      <c r="A2891" s="102">
        <v>2890</v>
      </c>
      <c r="B2891" s="117" t="s">
        <v>5176</v>
      </c>
      <c r="C2891" s="104" t="s">
        <v>4939</v>
      </c>
      <c r="D2891" s="104" t="s">
        <v>5224</v>
      </c>
      <c r="E2891" s="106" t="s">
        <v>3835</v>
      </c>
      <c r="F2891" s="107" t="s">
        <v>3836</v>
      </c>
      <c r="G2891" s="106"/>
      <c r="H2891" s="106"/>
      <c r="I2891" s="102">
        <v>4</v>
      </c>
      <c r="J2891" s="109">
        <v>52.56</v>
      </c>
    </row>
    <row r="2892" spans="1:10" x14ac:dyDescent="0.25">
      <c r="A2892" s="102">
        <v>2891</v>
      </c>
      <c r="B2892" s="117" t="s">
        <v>5176</v>
      </c>
      <c r="C2892" s="104" t="s">
        <v>4939</v>
      </c>
      <c r="D2892" s="104" t="s">
        <v>5224</v>
      </c>
      <c r="E2892" s="106" t="s">
        <v>3985</v>
      </c>
      <c r="F2892" s="107" t="s">
        <v>3986</v>
      </c>
      <c r="G2892" s="106"/>
      <c r="H2892" s="106"/>
      <c r="I2892" s="102">
        <v>1</v>
      </c>
      <c r="J2892" s="109">
        <v>11.799999999999999</v>
      </c>
    </row>
    <row r="2893" spans="1:10" x14ac:dyDescent="0.25">
      <c r="A2893" s="102">
        <v>2892</v>
      </c>
      <c r="B2893" s="117" t="s">
        <v>5176</v>
      </c>
      <c r="C2893" s="104" t="s">
        <v>4939</v>
      </c>
      <c r="D2893" s="104" t="s">
        <v>5224</v>
      </c>
      <c r="E2893" s="106" t="s">
        <v>4027</v>
      </c>
      <c r="F2893" s="107" t="s">
        <v>4028</v>
      </c>
      <c r="G2893" s="106"/>
      <c r="H2893" s="106"/>
      <c r="I2893" s="102">
        <v>3</v>
      </c>
      <c r="J2893" s="109">
        <v>53.64</v>
      </c>
    </row>
    <row r="2894" spans="1:10" x14ac:dyDescent="0.25">
      <c r="A2894" s="102">
        <v>2893</v>
      </c>
      <c r="B2894" s="117" t="s">
        <v>5176</v>
      </c>
      <c r="C2894" s="104" t="s">
        <v>4939</v>
      </c>
      <c r="D2894" s="104" t="s">
        <v>5224</v>
      </c>
      <c r="E2894" s="106" t="s">
        <v>3581</v>
      </c>
      <c r="F2894" s="107" t="s">
        <v>3582</v>
      </c>
      <c r="G2894" s="106"/>
      <c r="H2894" s="106"/>
      <c r="I2894" s="102">
        <v>2</v>
      </c>
      <c r="J2894" s="109">
        <v>33.480000000000004</v>
      </c>
    </row>
    <row r="2895" spans="1:10" x14ac:dyDescent="0.25">
      <c r="A2895" s="102">
        <v>2894</v>
      </c>
      <c r="B2895" s="117" t="s">
        <v>5176</v>
      </c>
      <c r="C2895" s="104" t="s">
        <v>4939</v>
      </c>
      <c r="D2895" s="104" t="s">
        <v>5224</v>
      </c>
      <c r="E2895" s="106" t="s">
        <v>3587</v>
      </c>
      <c r="F2895" s="107" t="s">
        <v>3588</v>
      </c>
      <c r="G2895" s="106"/>
      <c r="H2895" s="106"/>
      <c r="I2895" s="102">
        <v>2</v>
      </c>
      <c r="J2895" s="109">
        <v>19.600000000000001</v>
      </c>
    </row>
    <row r="2896" spans="1:10" x14ac:dyDescent="0.25">
      <c r="A2896" s="102">
        <v>2895</v>
      </c>
      <c r="B2896" s="117" t="s">
        <v>5176</v>
      </c>
      <c r="C2896" s="104" t="s">
        <v>4939</v>
      </c>
      <c r="D2896" s="104" t="s">
        <v>5224</v>
      </c>
      <c r="E2896" s="106" t="s">
        <v>3715</v>
      </c>
      <c r="F2896" s="107" t="s">
        <v>3716</v>
      </c>
      <c r="G2896" s="106"/>
      <c r="H2896" s="106"/>
      <c r="I2896" s="102">
        <v>1</v>
      </c>
      <c r="J2896" s="109">
        <v>7.08</v>
      </c>
    </row>
    <row r="2897" spans="1:10" x14ac:dyDescent="0.25">
      <c r="A2897" s="102">
        <v>2896</v>
      </c>
      <c r="B2897" s="117" t="s">
        <v>5176</v>
      </c>
      <c r="C2897" s="104" t="s">
        <v>4939</v>
      </c>
      <c r="D2897" s="104" t="s">
        <v>5224</v>
      </c>
      <c r="E2897" s="106" t="s">
        <v>3833</v>
      </c>
      <c r="F2897" s="107" t="s">
        <v>3834</v>
      </c>
      <c r="G2897" s="106"/>
      <c r="H2897" s="106"/>
      <c r="I2897" s="102">
        <v>2</v>
      </c>
      <c r="J2897" s="109">
        <v>33.799999999999997</v>
      </c>
    </row>
    <row r="2898" spans="1:10" x14ac:dyDescent="0.25">
      <c r="A2898" s="102">
        <v>2897</v>
      </c>
      <c r="B2898" s="117" t="s">
        <v>5176</v>
      </c>
      <c r="C2898" s="104" t="s">
        <v>4939</v>
      </c>
      <c r="D2898" s="104" t="s">
        <v>5224</v>
      </c>
      <c r="E2898" s="106" t="s">
        <v>3859</v>
      </c>
      <c r="F2898" s="107" t="s">
        <v>3860</v>
      </c>
      <c r="G2898" s="106"/>
      <c r="H2898" s="106"/>
      <c r="I2898" s="102">
        <v>2</v>
      </c>
      <c r="J2898" s="109">
        <v>38.28</v>
      </c>
    </row>
    <row r="2899" spans="1:10" x14ac:dyDescent="0.25">
      <c r="A2899" s="102">
        <v>2898</v>
      </c>
      <c r="B2899" s="117" t="s">
        <v>5176</v>
      </c>
      <c r="C2899" s="104" t="s">
        <v>4939</v>
      </c>
      <c r="D2899" s="104" t="s">
        <v>5224</v>
      </c>
      <c r="E2899" s="106" t="s">
        <v>3797</v>
      </c>
      <c r="F2899" s="107" t="s">
        <v>3798</v>
      </c>
      <c r="G2899" s="106"/>
      <c r="H2899" s="106"/>
      <c r="I2899" s="102">
        <v>1</v>
      </c>
      <c r="J2899" s="109">
        <v>17.940000000000001</v>
      </c>
    </row>
    <row r="2900" spans="1:10" x14ac:dyDescent="0.25">
      <c r="A2900" s="102">
        <v>2899</v>
      </c>
      <c r="B2900" s="117" t="s">
        <v>5176</v>
      </c>
      <c r="C2900" s="104" t="s">
        <v>4939</v>
      </c>
      <c r="D2900" s="104" t="s">
        <v>5224</v>
      </c>
      <c r="E2900" s="106" t="s">
        <v>4818</v>
      </c>
      <c r="F2900" s="107" t="s">
        <v>4819</v>
      </c>
      <c r="G2900" s="106"/>
      <c r="H2900" s="106"/>
      <c r="I2900" s="102">
        <v>1</v>
      </c>
      <c r="J2900" s="109">
        <v>49.800000000000004</v>
      </c>
    </row>
    <row r="2901" spans="1:10" x14ac:dyDescent="0.25">
      <c r="A2901" s="102">
        <v>2900</v>
      </c>
      <c r="B2901" s="117" t="s">
        <v>5176</v>
      </c>
      <c r="C2901" s="104" t="s">
        <v>4939</v>
      </c>
      <c r="D2901" s="104" t="s">
        <v>5224</v>
      </c>
      <c r="E2901" s="106" t="s">
        <v>4455</v>
      </c>
      <c r="F2901" s="107" t="s">
        <v>4456</v>
      </c>
      <c r="G2901" s="106"/>
      <c r="H2901" s="106"/>
      <c r="I2901" s="102">
        <v>2</v>
      </c>
      <c r="J2901" s="109">
        <v>36.64</v>
      </c>
    </row>
    <row r="2902" spans="1:10" x14ac:dyDescent="0.25">
      <c r="A2902" s="102">
        <v>2901</v>
      </c>
      <c r="B2902" s="117" t="s">
        <v>5176</v>
      </c>
      <c r="C2902" s="104" t="s">
        <v>4939</v>
      </c>
      <c r="D2902" s="104" t="s">
        <v>5224</v>
      </c>
      <c r="E2902" s="106" t="s">
        <v>4579</v>
      </c>
      <c r="F2902" s="107" t="s">
        <v>4580</v>
      </c>
      <c r="G2902" s="106"/>
      <c r="H2902" s="106"/>
      <c r="I2902" s="102">
        <v>1</v>
      </c>
      <c r="J2902" s="109">
        <v>34.32</v>
      </c>
    </row>
    <row r="2903" spans="1:10" x14ac:dyDescent="0.25">
      <c r="A2903" s="102">
        <v>2902</v>
      </c>
      <c r="B2903" s="117" t="s">
        <v>5176</v>
      </c>
      <c r="C2903" s="104" t="s">
        <v>4939</v>
      </c>
      <c r="D2903" s="104" t="s">
        <v>5224</v>
      </c>
      <c r="E2903" s="106" t="s">
        <v>4379</v>
      </c>
      <c r="F2903" s="107" t="s">
        <v>4829</v>
      </c>
      <c r="G2903" s="106"/>
      <c r="H2903" s="106"/>
      <c r="I2903" s="102">
        <v>2</v>
      </c>
      <c r="J2903" s="109">
        <v>44.7</v>
      </c>
    </row>
    <row r="2904" spans="1:10" x14ac:dyDescent="0.25">
      <c r="A2904" s="102">
        <v>2903</v>
      </c>
      <c r="B2904" s="117" t="s">
        <v>5176</v>
      </c>
      <c r="C2904" s="104" t="s">
        <v>4939</v>
      </c>
      <c r="D2904" s="104" t="s">
        <v>5226</v>
      </c>
      <c r="E2904" s="106" t="s">
        <v>729</v>
      </c>
      <c r="F2904" s="107" t="s">
        <v>730</v>
      </c>
      <c r="G2904" s="106"/>
      <c r="H2904" s="106"/>
      <c r="I2904" s="102">
        <v>1</v>
      </c>
      <c r="J2904" s="109">
        <v>9.48</v>
      </c>
    </row>
    <row r="2905" spans="1:10" x14ac:dyDescent="0.25">
      <c r="A2905" s="102">
        <v>2904</v>
      </c>
      <c r="B2905" s="117" t="s">
        <v>5176</v>
      </c>
      <c r="C2905" s="104" t="s">
        <v>4939</v>
      </c>
      <c r="D2905" s="104" t="s">
        <v>5226</v>
      </c>
      <c r="E2905" s="106" t="s">
        <v>625</v>
      </c>
      <c r="F2905" s="107" t="s">
        <v>626</v>
      </c>
      <c r="G2905" s="106"/>
      <c r="H2905" s="106"/>
      <c r="I2905" s="102">
        <v>1</v>
      </c>
      <c r="J2905" s="109">
        <v>52.679999999999993</v>
      </c>
    </row>
    <row r="2906" spans="1:10" x14ac:dyDescent="0.25">
      <c r="A2906" s="102">
        <v>2905</v>
      </c>
      <c r="B2906" s="117" t="s">
        <v>5176</v>
      </c>
      <c r="C2906" s="104" t="s">
        <v>4939</v>
      </c>
      <c r="D2906" s="104" t="s">
        <v>5226</v>
      </c>
      <c r="E2906" s="106" t="s">
        <v>1142</v>
      </c>
      <c r="F2906" s="107" t="s">
        <v>1143</v>
      </c>
      <c r="G2906" s="106"/>
      <c r="H2906" s="106"/>
      <c r="I2906" s="102">
        <v>1</v>
      </c>
      <c r="J2906" s="109">
        <v>8.9</v>
      </c>
    </row>
    <row r="2907" spans="1:10" x14ac:dyDescent="0.25">
      <c r="A2907" s="102">
        <v>2906</v>
      </c>
      <c r="B2907" s="117" t="s">
        <v>5176</v>
      </c>
      <c r="C2907" s="104" t="s">
        <v>4939</v>
      </c>
      <c r="D2907" s="104" t="s">
        <v>5226</v>
      </c>
      <c r="E2907" s="106" t="s">
        <v>1272</v>
      </c>
      <c r="F2907" s="107" t="s">
        <v>1273</v>
      </c>
      <c r="G2907" s="106"/>
      <c r="H2907" s="106"/>
      <c r="I2907" s="102">
        <v>1</v>
      </c>
      <c r="J2907" s="109">
        <v>12.75</v>
      </c>
    </row>
    <row r="2908" spans="1:10" x14ac:dyDescent="0.25">
      <c r="A2908" s="102">
        <v>2907</v>
      </c>
      <c r="B2908" s="117" t="s">
        <v>5176</v>
      </c>
      <c r="C2908" s="104" t="s">
        <v>4939</v>
      </c>
      <c r="D2908" s="104" t="s">
        <v>5226</v>
      </c>
      <c r="E2908" s="106" t="s">
        <v>2717</v>
      </c>
      <c r="F2908" s="107" t="s">
        <v>4737</v>
      </c>
      <c r="G2908" s="106"/>
      <c r="H2908" s="106"/>
      <c r="I2908" s="102">
        <v>1</v>
      </c>
      <c r="J2908" s="109">
        <v>15.54</v>
      </c>
    </row>
    <row r="2909" spans="1:10" x14ac:dyDescent="0.25">
      <c r="A2909" s="102">
        <v>2908</v>
      </c>
      <c r="B2909" s="117" t="s">
        <v>5176</v>
      </c>
      <c r="C2909" s="104" t="s">
        <v>4939</v>
      </c>
      <c r="D2909" s="104" t="s">
        <v>5226</v>
      </c>
      <c r="E2909" s="106" t="s">
        <v>3031</v>
      </c>
      <c r="F2909" s="107" t="s">
        <v>3032</v>
      </c>
      <c r="G2909" s="106"/>
      <c r="H2909" s="106"/>
      <c r="I2909" s="102">
        <v>3</v>
      </c>
      <c r="J2909" s="109">
        <v>98.94</v>
      </c>
    </row>
    <row r="2910" spans="1:10" x14ac:dyDescent="0.25">
      <c r="A2910" s="102">
        <v>2909</v>
      </c>
      <c r="B2910" s="117" t="s">
        <v>5176</v>
      </c>
      <c r="C2910" s="104" t="s">
        <v>4939</v>
      </c>
      <c r="D2910" s="104" t="s">
        <v>5226</v>
      </c>
      <c r="E2910" s="106" t="s">
        <v>3033</v>
      </c>
      <c r="F2910" s="107" t="s">
        <v>3034</v>
      </c>
      <c r="G2910" s="106"/>
      <c r="H2910" s="106"/>
      <c r="I2910" s="102">
        <v>1</v>
      </c>
      <c r="J2910" s="109">
        <v>32.99</v>
      </c>
    </row>
    <row r="2911" spans="1:10" x14ac:dyDescent="0.25">
      <c r="A2911" s="102">
        <v>2910</v>
      </c>
      <c r="B2911" s="117" t="s">
        <v>5176</v>
      </c>
      <c r="C2911" s="104" t="s">
        <v>4939</v>
      </c>
      <c r="D2911" s="104" t="s">
        <v>5226</v>
      </c>
      <c r="E2911" s="106" t="s">
        <v>3033</v>
      </c>
      <c r="F2911" s="107" t="s">
        <v>3034</v>
      </c>
      <c r="G2911" s="106"/>
      <c r="H2911" s="106"/>
      <c r="I2911" s="102">
        <v>1</v>
      </c>
      <c r="J2911" s="109">
        <v>0.01</v>
      </c>
    </row>
    <row r="2912" spans="1:10" x14ac:dyDescent="0.25">
      <c r="A2912" s="102">
        <v>2911</v>
      </c>
      <c r="B2912" s="117" t="s">
        <v>5176</v>
      </c>
      <c r="C2912" s="104" t="s">
        <v>4939</v>
      </c>
      <c r="D2912" s="104" t="s">
        <v>5226</v>
      </c>
      <c r="E2912" s="106" t="s">
        <v>3037</v>
      </c>
      <c r="F2912" s="107" t="s">
        <v>3038</v>
      </c>
      <c r="G2912" s="106"/>
      <c r="H2912" s="106"/>
      <c r="I2912" s="102">
        <v>6</v>
      </c>
      <c r="J2912" s="109">
        <v>203.76</v>
      </c>
    </row>
    <row r="2913" spans="1:10" x14ac:dyDescent="0.25">
      <c r="A2913" s="102">
        <v>2912</v>
      </c>
      <c r="B2913" s="117" t="s">
        <v>5176</v>
      </c>
      <c r="C2913" s="104" t="s">
        <v>4939</v>
      </c>
      <c r="D2913" s="104" t="s">
        <v>5226</v>
      </c>
      <c r="E2913" s="106" t="s">
        <v>295</v>
      </c>
      <c r="F2913" s="107" t="s">
        <v>296</v>
      </c>
      <c r="G2913" s="106"/>
      <c r="H2913" s="106"/>
      <c r="I2913" s="102">
        <v>6</v>
      </c>
      <c r="J2913" s="109">
        <v>13.5</v>
      </c>
    </row>
    <row r="2914" spans="1:10" x14ac:dyDescent="0.25">
      <c r="A2914" s="102">
        <v>2913</v>
      </c>
      <c r="B2914" s="117" t="s">
        <v>5176</v>
      </c>
      <c r="C2914" s="104" t="s">
        <v>4939</v>
      </c>
      <c r="D2914" s="104" t="s">
        <v>5226</v>
      </c>
      <c r="E2914" s="106" t="s">
        <v>3517</v>
      </c>
      <c r="F2914" s="107" t="s">
        <v>4973</v>
      </c>
      <c r="G2914" s="106"/>
      <c r="H2914" s="106"/>
      <c r="I2914" s="102">
        <v>2</v>
      </c>
      <c r="J2914" s="109">
        <v>45.36</v>
      </c>
    </row>
    <row r="2915" spans="1:10" x14ac:dyDescent="0.25">
      <c r="A2915" s="102">
        <v>2914</v>
      </c>
      <c r="B2915" s="117" t="s">
        <v>5176</v>
      </c>
      <c r="C2915" s="104" t="s">
        <v>4939</v>
      </c>
      <c r="D2915" s="104" t="s">
        <v>5226</v>
      </c>
      <c r="E2915" s="106" t="s">
        <v>2955</v>
      </c>
      <c r="F2915" s="107" t="s">
        <v>2956</v>
      </c>
      <c r="G2915" s="106"/>
      <c r="H2915" s="106"/>
      <c r="I2915" s="102">
        <v>1</v>
      </c>
      <c r="J2915" s="109">
        <v>16.68</v>
      </c>
    </row>
    <row r="2916" spans="1:10" x14ac:dyDescent="0.25">
      <c r="A2916" s="102">
        <v>2915</v>
      </c>
      <c r="B2916" s="117" t="s">
        <v>5176</v>
      </c>
      <c r="C2916" s="104" t="s">
        <v>4939</v>
      </c>
      <c r="D2916" s="104" t="s">
        <v>5226</v>
      </c>
      <c r="E2916" s="106" t="s">
        <v>4207</v>
      </c>
      <c r="F2916" s="107" t="s">
        <v>4208</v>
      </c>
      <c r="G2916" s="106"/>
      <c r="H2916" s="106"/>
      <c r="I2916" s="102">
        <v>1</v>
      </c>
      <c r="J2916" s="109">
        <v>25.349999999999998</v>
      </c>
    </row>
    <row r="2917" spans="1:10" x14ac:dyDescent="0.25">
      <c r="A2917" s="102">
        <v>2916</v>
      </c>
      <c r="B2917" s="117" t="s">
        <v>5176</v>
      </c>
      <c r="C2917" s="104" t="s">
        <v>4939</v>
      </c>
      <c r="D2917" s="104" t="s">
        <v>5228</v>
      </c>
      <c r="E2917" s="106" t="s">
        <v>997</v>
      </c>
      <c r="F2917" s="107" t="s">
        <v>998</v>
      </c>
      <c r="G2917" s="106"/>
      <c r="H2917" s="106"/>
      <c r="I2917" s="102">
        <v>8</v>
      </c>
      <c r="J2917" s="109">
        <v>47.92</v>
      </c>
    </row>
    <row r="2918" spans="1:10" x14ac:dyDescent="0.25">
      <c r="A2918" s="102">
        <v>2917</v>
      </c>
      <c r="B2918" s="117" t="s">
        <v>5176</v>
      </c>
      <c r="C2918" s="104" t="s">
        <v>4939</v>
      </c>
      <c r="D2918" s="104" t="s">
        <v>5228</v>
      </c>
      <c r="E2918" s="106" t="s">
        <v>999</v>
      </c>
      <c r="F2918" s="107" t="s">
        <v>1000</v>
      </c>
      <c r="G2918" s="106"/>
      <c r="H2918" s="106"/>
      <c r="I2918" s="102">
        <v>18</v>
      </c>
      <c r="J2918" s="109">
        <v>203.21999999999997</v>
      </c>
    </row>
    <row r="2919" spans="1:10" x14ac:dyDescent="0.25">
      <c r="A2919" s="102">
        <v>2918</v>
      </c>
      <c r="B2919" s="117" t="s">
        <v>5176</v>
      </c>
      <c r="C2919" s="104" t="s">
        <v>4939</v>
      </c>
      <c r="D2919" s="104" t="s">
        <v>5228</v>
      </c>
      <c r="E2919" s="106" t="s">
        <v>1001</v>
      </c>
      <c r="F2919" s="107" t="s">
        <v>1002</v>
      </c>
      <c r="G2919" s="106"/>
      <c r="H2919" s="106"/>
      <c r="I2919" s="102">
        <v>2</v>
      </c>
      <c r="J2919" s="109">
        <v>11.98</v>
      </c>
    </row>
    <row r="2920" spans="1:10" x14ac:dyDescent="0.25">
      <c r="A2920" s="102">
        <v>2919</v>
      </c>
      <c r="B2920" s="117" t="s">
        <v>5176</v>
      </c>
      <c r="C2920" s="104" t="s">
        <v>4939</v>
      </c>
      <c r="D2920" s="104" t="s">
        <v>5228</v>
      </c>
      <c r="E2920" s="106" t="s">
        <v>1003</v>
      </c>
      <c r="F2920" s="107" t="s">
        <v>1004</v>
      </c>
      <c r="G2920" s="106"/>
      <c r="H2920" s="106"/>
      <c r="I2920" s="102">
        <v>2</v>
      </c>
      <c r="J2920" s="109">
        <v>22.58</v>
      </c>
    </row>
    <row r="2921" spans="1:10" x14ac:dyDescent="0.25">
      <c r="A2921" s="102">
        <v>2920</v>
      </c>
      <c r="B2921" s="117" t="s">
        <v>5176</v>
      </c>
      <c r="C2921" s="104" t="s">
        <v>4939</v>
      </c>
      <c r="D2921" s="104" t="s">
        <v>5228</v>
      </c>
      <c r="E2921" s="106" t="s">
        <v>1003</v>
      </c>
      <c r="F2921" s="107" t="s">
        <v>1004</v>
      </c>
      <c r="G2921" s="106"/>
      <c r="H2921" s="106"/>
      <c r="I2921" s="102">
        <v>2</v>
      </c>
      <c r="J2921" s="109">
        <v>0.02</v>
      </c>
    </row>
    <row r="2922" spans="1:10" x14ac:dyDescent="0.25">
      <c r="A2922" s="102">
        <v>2921</v>
      </c>
      <c r="B2922" s="117" t="s">
        <v>5176</v>
      </c>
      <c r="C2922" s="104" t="s">
        <v>4939</v>
      </c>
      <c r="D2922" s="104" t="s">
        <v>5228</v>
      </c>
      <c r="E2922" s="106" t="s">
        <v>1007</v>
      </c>
      <c r="F2922" s="107" t="s">
        <v>1008</v>
      </c>
      <c r="G2922" s="106"/>
      <c r="H2922" s="106"/>
      <c r="I2922" s="102">
        <v>2</v>
      </c>
      <c r="J2922" s="109">
        <v>11.98</v>
      </c>
    </row>
    <row r="2923" spans="1:10" x14ac:dyDescent="0.25">
      <c r="A2923" s="102">
        <v>2922</v>
      </c>
      <c r="B2923" s="117" t="s">
        <v>5176</v>
      </c>
      <c r="C2923" s="104" t="s">
        <v>4939</v>
      </c>
      <c r="D2923" s="104" t="s">
        <v>5228</v>
      </c>
      <c r="E2923" s="106" t="s">
        <v>2391</v>
      </c>
      <c r="F2923" s="107" t="s">
        <v>2392</v>
      </c>
      <c r="G2923" s="106"/>
      <c r="H2923" s="106"/>
      <c r="I2923" s="102">
        <v>1</v>
      </c>
      <c r="J2923" s="109">
        <v>10.199999999999999</v>
      </c>
    </row>
    <row r="2924" spans="1:10" x14ac:dyDescent="0.25">
      <c r="A2924" s="102">
        <v>2923</v>
      </c>
      <c r="B2924" s="117" t="s">
        <v>5176</v>
      </c>
      <c r="C2924" s="104" t="s">
        <v>4939</v>
      </c>
      <c r="D2924" s="104" t="s">
        <v>5228</v>
      </c>
      <c r="E2924" s="106" t="s">
        <v>3031</v>
      </c>
      <c r="F2924" s="107" t="s">
        <v>3032</v>
      </c>
      <c r="G2924" s="106"/>
      <c r="H2924" s="106"/>
      <c r="I2924" s="102">
        <v>3</v>
      </c>
      <c r="J2924" s="109">
        <v>98.94</v>
      </c>
    </row>
    <row r="2925" spans="1:10" x14ac:dyDescent="0.25">
      <c r="A2925" s="102">
        <v>2924</v>
      </c>
      <c r="B2925" s="117" t="s">
        <v>5176</v>
      </c>
      <c r="C2925" s="104" t="s">
        <v>4939</v>
      </c>
      <c r="D2925" s="104" t="s">
        <v>5228</v>
      </c>
      <c r="E2925" s="106" t="s">
        <v>3033</v>
      </c>
      <c r="F2925" s="107" t="s">
        <v>3034</v>
      </c>
      <c r="G2925" s="106"/>
      <c r="H2925" s="106"/>
      <c r="I2925" s="102">
        <v>2</v>
      </c>
      <c r="J2925" s="109">
        <v>65.98</v>
      </c>
    </row>
    <row r="2926" spans="1:10" x14ac:dyDescent="0.25">
      <c r="A2926" s="102">
        <v>2925</v>
      </c>
      <c r="B2926" s="117" t="s">
        <v>5176</v>
      </c>
      <c r="C2926" s="104" t="s">
        <v>4939</v>
      </c>
      <c r="D2926" s="104" t="s">
        <v>5228</v>
      </c>
      <c r="E2926" s="106" t="s">
        <v>3033</v>
      </c>
      <c r="F2926" s="107" t="s">
        <v>3034</v>
      </c>
      <c r="G2926" s="106"/>
      <c r="H2926" s="106"/>
      <c r="I2926" s="102">
        <v>1</v>
      </c>
      <c r="J2926" s="109">
        <v>0.01</v>
      </c>
    </row>
    <row r="2927" spans="1:10" x14ac:dyDescent="0.25">
      <c r="A2927" s="102">
        <v>2926</v>
      </c>
      <c r="B2927" s="117" t="s">
        <v>5176</v>
      </c>
      <c r="C2927" s="104" t="s">
        <v>4939</v>
      </c>
      <c r="D2927" s="104" t="s">
        <v>5228</v>
      </c>
      <c r="E2927" s="106" t="s">
        <v>3037</v>
      </c>
      <c r="F2927" s="107" t="s">
        <v>3038</v>
      </c>
      <c r="G2927" s="106"/>
      <c r="H2927" s="106"/>
      <c r="I2927" s="102">
        <v>5</v>
      </c>
      <c r="J2927" s="109">
        <v>169.8</v>
      </c>
    </row>
    <row r="2928" spans="1:10" x14ac:dyDescent="0.25">
      <c r="A2928" s="102">
        <v>2927</v>
      </c>
      <c r="B2928" s="117" t="s">
        <v>5176</v>
      </c>
      <c r="C2928" s="104" t="s">
        <v>4939</v>
      </c>
      <c r="D2928" s="104" t="s">
        <v>5228</v>
      </c>
      <c r="E2928" s="106" t="s">
        <v>2853</v>
      </c>
      <c r="F2928" s="107" t="s">
        <v>2854</v>
      </c>
      <c r="G2928" s="106"/>
      <c r="H2928" s="106"/>
      <c r="I2928" s="102">
        <v>1</v>
      </c>
      <c r="J2928" s="109">
        <v>43.92</v>
      </c>
    </row>
    <row r="2929" spans="1:10" x14ac:dyDescent="0.25">
      <c r="A2929" s="102">
        <v>2928</v>
      </c>
      <c r="B2929" s="117" t="s">
        <v>5176</v>
      </c>
      <c r="C2929" s="104" t="s">
        <v>4939</v>
      </c>
      <c r="D2929" s="104" t="s">
        <v>5228</v>
      </c>
      <c r="E2929" s="106" t="s">
        <v>2859</v>
      </c>
      <c r="F2929" s="107" t="s">
        <v>2860</v>
      </c>
      <c r="G2929" s="106"/>
      <c r="H2929" s="106"/>
      <c r="I2929" s="102">
        <v>1</v>
      </c>
      <c r="J2929" s="109">
        <v>28.200000000000003</v>
      </c>
    </row>
    <row r="2930" spans="1:10" x14ac:dyDescent="0.25">
      <c r="A2930" s="102">
        <v>2929</v>
      </c>
      <c r="B2930" s="117" t="s">
        <v>5176</v>
      </c>
      <c r="C2930" s="104" t="s">
        <v>4939</v>
      </c>
      <c r="D2930" s="104" t="s">
        <v>5228</v>
      </c>
      <c r="E2930" s="106" t="s">
        <v>3605</v>
      </c>
      <c r="F2930" s="107" t="s">
        <v>3606</v>
      </c>
      <c r="G2930" s="106"/>
      <c r="H2930" s="106"/>
      <c r="I2930" s="102">
        <v>1</v>
      </c>
      <c r="J2930" s="109">
        <v>9.3999999999999986</v>
      </c>
    </row>
    <row r="2931" spans="1:10" x14ac:dyDescent="0.25">
      <c r="A2931" s="102">
        <v>2930</v>
      </c>
      <c r="B2931" s="117" t="s">
        <v>5176</v>
      </c>
      <c r="C2931" s="104" t="s">
        <v>4939</v>
      </c>
      <c r="D2931" s="104" t="s">
        <v>5228</v>
      </c>
      <c r="E2931" s="106" t="s">
        <v>3609</v>
      </c>
      <c r="F2931" s="107" t="s">
        <v>3610</v>
      </c>
      <c r="G2931" s="106"/>
      <c r="H2931" s="106"/>
      <c r="I2931" s="102">
        <v>1</v>
      </c>
      <c r="J2931" s="109">
        <v>9.3999999999999986</v>
      </c>
    </row>
    <row r="2932" spans="1:10" x14ac:dyDescent="0.25">
      <c r="A2932" s="102">
        <v>2931</v>
      </c>
      <c r="B2932" s="117" t="s">
        <v>5176</v>
      </c>
      <c r="C2932" s="104" t="s">
        <v>4939</v>
      </c>
      <c r="D2932" s="104" t="s">
        <v>5228</v>
      </c>
      <c r="E2932" s="106" t="s">
        <v>4453</v>
      </c>
      <c r="F2932" s="107" t="s">
        <v>4950</v>
      </c>
      <c r="G2932" s="106"/>
      <c r="H2932" s="106"/>
      <c r="I2932" s="102">
        <v>2</v>
      </c>
      <c r="J2932" s="109">
        <v>35.699999999999996</v>
      </c>
    </row>
    <row r="2933" spans="1:10" x14ac:dyDescent="0.25">
      <c r="A2933" s="102">
        <v>2932</v>
      </c>
      <c r="B2933" s="117" t="s">
        <v>5176</v>
      </c>
      <c r="C2933" s="104" t="s">
        <v>4939</v>
      </c>
      <c r="D2933" s="104" t="s">
        <v>5228</v>
      </c>
      <c r="E2933" s="106" t="s">
        <v>4455</v>
      </c>
      <c r="F2933" s="107" t="s">
        <v>4456</v>
      </c>
      <c r="G2933" s="106"/>
      <c r="H2933" s="106"/>
      <c r="I2933" s="102">
        <v>2</v>
      </c>
      <c r="J2933" s="109">
        <v>36.64</v>
      </c>
    </row>
    <row r="2934" spans="1:10" x14ac:dyDescent="0.25">
      <c r="A2934" s="102">
        <v>2933</v>
      </c>
      <c r="B2934" s="117" t="s">
        <v>5176</v>
      </c>
      <c r="C2934" s="104" t="s">
        <v>4939</v>
      </c>
      <c r="D2934" s="104" t="s">
        <v>5228</v>
      </c>
      <c r="E2934" s="106" t="s">
        <v>4225</v>
      </c>
      <c r="F2934" s="107" t="s">
        <v>4226</v>
      </c>
      <c r="G2934" s="106"/>
      <c r="H2934" s="106"/>
      <c r="I2934" s="102">
        <v>10</v>
      </c>
      <c r="J2934" s="109">
        <v>133.5</v>
      </c>
    </row>
    <row r="2935" spans="1:10" x14ac:dyDescent="0.25">
      <c r="A2935" s="102">
        <v>2934</v>
      </c>
      <c r="B2935" s="117" t="s">
        <v>5176</v>
      </c>
      <c r="C2935" s="104" t="s">
        <v>4939</v>
      </c>
      <c r="D2935" s="104" t="s">
        <v>5230</v>
      </c>
      <c r="E2935" s="106" t="s">
        <v>995</v>
      </c>
      <c r="F2935" s="107" t="s">
        <v>996</v>
      </c>
      <c r="G2935" s="106"/>
      <c r="H2935" s="106"/>
      <c r="I2935" s="102">
        <v>5</v>
      </c>
      <c r="J2935" s="109">
        <v>51</v>
      </c>
    </row>
    <row r="2936" spans="1:10" x14ac:dyDescent="0.25">
      <c r="A2936" s="102">
        <v>2935</v>
      </c>
      <c r="B2936" s="117" t="s">
        <v>5176</v>
      </c>
      <c r="C2936" s="104" t="s">
        <v>4939</v>
      </c>
      <c r="D2936" s="104" t="s">
        <v>5230</v>
      </c>
      <c r="E2936" s="106" t="s">
        <v>3031</v>
      </c>
      <c r="F2936" s="107" t="s">
        <v>3032</v>
      </c>
      <c r="G2936" s="106"/>
      <c r="H2936" s="106"/>
      <c r="I2936" s="102">
        <v>2</v>
      </c>
      <c r="J2936" s="109">
        <v>65.959999999999994</v>
      </c>
    </row>
    <row r="2937" spans="1:10" x14ac:dyDescent="0.25">
      <c r="A2937" s="102">
        <v>2936</v>
      </c>
      <c r="B2937" s="117" t="s">
        <v>5176</v>
      </c>
      <c r="C2937" s="104" t="s">
        <v>4939</v>
      </c>
      <c r="D2937" s="104" t="s">
        <v>5230</v>
      </c>
      <c r="E2937" s="106" t="s">
        <v>3033</v>
      </c>
      <c r="F2937" s="107" t="s">
        <v>3034</v>
      </c>
      <c r="G2937" s="106"/>
      <c r="H2937" s="106"/>
      <c r="I2937" s="102">
        <v>2</v>
      </c>
      <c r="J2937" s="109">
        <v>65.98</v>
      </c>
    </row>
    <row r="2938" spans="1:10" x14ac:dyDescent="0.25">
      <c r="A2938" s="102">
        <v>2937</v>
      </c>
      <c r="B2938" s="117" t="s">
        <v>5176</v>
      </c>
      <c r="C2938" s="104" t="s">
        <v>4939</v>
      </c>
      <c r="D2938" s="104" t="s">
        <v>5230</v>
      </c>
      <c r="E2938" s="106" t="s">
        <v>3037</v>
      </c>
      <c r="F2938" s="107" t="s">
        <v>3038</v>
      </c>
      <c r="G2938" s="106"/>
      <c r="H2938" s="106"/>
      <c r="I2938" s="102">
        <v>1</v>
      </c>
      <c r="J2938" s="109">
        <v>33.96</v>
      </c>
    </row>
    <row r="2939" spans="1:10" x14ac:dyDescent="0.25">
      <c r="A2939" s="102">
        <v>2938</v>
      </c>
      <c r="B2939" s="117" t="s">
        <v>5176</v>
      </c>
      <c r="C2939" s="104" t="s">
        <v>4939</v>
      </c>
      <c r="D2939" s="104" t="s">
        <v>5230</v>
      </c>
      <c r="E2939" s="106" t="s">
        <v>295</v>
      </c>
      <c r="F2939" s="107" t="s">
        <v>296</v>
      </c>
      <c r="G2939" s="106"/>
      <c r="H2939" s="106"/>
      <c r="I2939" s="102">
        <v>5</v>
      </c>
      <c r="J2939" s="109">
        <v>11.25</v>
      </c>
    </row>
    <row r="2940" spans="1:10" x14ac:dyDescent="0.25">
      <c r="A2940" s="102">
        <v>2939</v>
      </c>
      <c r="B2940" s="117" t="s">
        <v>5176</v>
      </c>
      <c r="C2940" s="104" t="s">
        <v>4939</v>
      </c>
      <c r="D2940" s="104" t="s">
        <v>5230</v>
      </c>
      <c r="E2940" s="106" t="s">
        <v>87</v>
      </c>
      <c r="F2940" s="107" t="s">
        <v>88</v>
      </c>
      <c r="G2940" s="106"/>
      <c r="H2940" s="106"/>
      <c r="I2940" s="102" t="s">
        <v>4957</v>
      </c>
      <c r="J2940" s="109">
        <v>20.94</v>
      </c>
    </row>
    <row r="2941" spans="1:10" x14ac:dyDescent="0.25">
      <c r="A2941" s="102">
        <v>2940</v>
      </c>
      <c r="B2941" s="117" t="s">
        <v>5176</v>
      </c>
      <c r="C2941" s="104" t="s">
        <v>4939</v>
      </c>
      <c r="D2941" s="104" t="s">
        <v>5232</v>
      </c>
      <c r="E2941" s="106" t="s">
        <v>569</v>
      </c>
      <c r="F2941" s="107" t="s">
        <v>570</v>
      </c>
      <c r="G2941" s="106"/>
      <c r="H2941" s="106"/>
      <c r="I2941" s="102">
        <v>4</v>
      </c>
      <c r="J2941" s="109">
        <v>23.759999999999998</v>
      </c>
    </row>
    <row r="2942" spans="1:10" x14ac:dyDescent="0.25">
      <c r="A2942" s="102">
        <v>2941</v>
      </c>
      <c r="B2942" s="117" t="s">
        <v>5176</v>
      </c>
      <c r="C2942" s="104" t="s">
        <v>4939</v>
      </c>
      <c r="D2942" s="104" t="s">
        <v>5232</v>
      </c>
      <c r="E2942" s="106" t="s">
        <v>157</v>
      </c>
      <c r="F2942" s="107" t="s">
        <v>158</v>
      </c>
      <c r="G2942" s="106"/>
      <c r="H2942" s="106"/>
      <c r="I2942" s="102">
        <v>10</v>
      </c>
      <c r="J2942" s="109">
        <v>18.899999999999999</v>
      </c>
    </row>
    <row r="2943" spans="1:10" x14ac:dyDescent="0.25">
      <c r="A2943" s="102">
        <v>2942</v>
      </c>
      <c r="B2943" s="117" t="s">
        <v>5176</v>
      </c>
      <c r="C2943" s="104" t="s">
        <v>4939</v>
      </c>
      <c r="D2943" s="104" t="s">
        <v>5232</v>
      </c>
      <c r="E2943" s="106" t="s">
        <v>995</v>
      </c>
      <c r="F2943" s="107" t="s">
        <v>996</v>
      </c>
      <c r="G2943" s="106"/>
      <c r="H2943" s="106"/>
      <c r="I2943" s="102">
        <v>5</v>
      </c>
      <c r="J2943" s="109">
        <v>51</v>
      </c>
    </row>
    <row r="2944" spans="1:10" x14ac:dyDescent="0.25">
      <c r="A2944" s="102">
        <v>2943</v>
      </c>
      <c r="B2944" s="117" t="s">
        <v>5176</v>
      </c>
      <c r="C2944" s="104" t="s">
        <v>4939</v>
      </c>
      <c r="D2944" s="104" t="s">
        <v>5232</v>
      </c>
      <c r="E2944" s="106" t="s">
        <v>2997</v>
      </c>
      <c r="F2944" s="107" t="s">
        <v>2998</v>
      </c>
      <c r="G2944" s="106"/>
      <c r="H2944" s="106"/>
      <c r="I2944" s="102">
        <v>2</v>
      </c>
      <c r="J2944" s="109">
        <v>75.599999999999994</v>
      </c>
    </row>
    <row r="2945" spans="1:10" x14ac:dyDescent="0.25">
      <c r="A2945" s="102">
        <v>2944</v>
      </c>
      <c r="B2945" s="117" t="s">
        <v>5176</v>
      </c>
      <c r="C2945" s="104" t="s">
        <v>4939</v>
      </c>
      <c r="D2945" s="104" t="s">
        <v>5232</v>
      </c>
      <c r="E2945" s="106" t="s">
        <v>3033</v>
      </c>
      <c r="F2945" s="107" t="s">
        <v>3034</v>
      </c>
      <c r="G2945" s="106"/>
      <c r="H2945" s="106"/>
      <c r="I2945" s="102">
        <v>2</v>
      </c>
      <c r="J2945" s="109">
        <v>0.02</v>
      </c>
    </row>
    <row r="2946" spans="1:10" x14ac:dyDescent="0.25">
      <c r="A2946" s="102">
        <v>2945</v>
      </c>
      <c r="B2946" s="117" t="s">
        <v>5176</v>
      </c>
      <c r="C2946" s="104" t="s">
        <v>4939</v>
      </c>
      <c r="D2946" s="104" t="s">
        <v>5232</v>
      </c>
      <c r="E2946" s="106" t="s">
        <v>3037</v>
      </c>
      <c r="F2946" s="107" t="s">
        <v>3038</v>
      </c>
      <c r="G2946" s="106"/>
      <c r="H2946" s="106"/>
      <c r="I2946" s="102">
        <v>18</v>
      </c>
      <c r="J2946" s="109">
        <v>611.28</v>
      </c>
    </row>
    <row r="2947" spans="1:10" x14ac:dyDescent="0.25">
      <c r="A2947" s="102">
        <v>2946</v>
      </c>
      <c r="B2947" s="117" t="s">
        <v>5176</v>
      </c>
      <c r="C2947" s="104" t="s">
        <v>4939</v>
      </c>
      <c r="D2947" s="104" t="s">
        <v>5232</v>
      </c>
      <c r="E2947" s="106" t="s">
        <v>3087</v>
      </c>
      <c r="F2947" s="107" t="s">
        <v>3088</v>
      </c>
      <c r="G2947" s="106"/>
      <c r="H2947" s="106"/>
      <c r="I2947" s="102">
        <v>5</v>
      </c>
      <c r="J2947" s="109">
        <v>105</v>
      </c>
    </row>
    <row r="2948" spans="1:10" x14ac:dyDescent="0.25">
      <c r="A2948" s="102">
        <v>2947</v>
      </c>
      <c r="B2948" s="117" t="s">
        <v>5176</v>
      </c>
      <c r="C2948" s="104" t="s">
        <v>4939</v>
      </c>
      <c r="D2948" s="104" t="s">
        <v>5234</v>
      </c>
      <c r="E2948" s="106" t="s">
        <v>329</v>
      </c>
      <c r="F2948" s="107" t="s">
        <v>330</v>
      </c>
      <c r="G2948" s="106"/>
      <c r="H2948" s="106"/>
      <c r="I2948" s="102">
        <v>1</v>
      </c>
      <c r="J2948" s="109">
        <v>23</v>
      </c>
    </row>
    <row r="2949" spans="1:10" x14ac:dyDescent="0.25">
      <c r="A2949" s="102">
        <v>2948</v>
      </c>
      <c r="B2949" s="117" t="s">
        <v>5176</v>
      </c>
      <c r="C2949" s="104" t="s">
        <v>4939</v>
      </c>
      <c r="D2949" s="104" t="s">
        <v>5234</v>
      </c>
      <c r="E2949" s="106" t="s">
        <v>633</v>
      </c>
      <c r="F2949" s="107" t="s">
        <v>634</v>
      </c>
      <c r="G2949" s="106"/>
      <c r="H2949" s="106"/>
      <c r="I2949" s="102" t="s">
        <v>4943</v>
      </c>
      <c r="J2949" s="109">
        <v>8.94</v>
      </c>
    </row>
    <row r="2950" spans="1:10" x14ac:dyDescent="0.25">
      <c r="A2950" s="102">
        <v>2949</v>
      </c>
      <c r="B2950" s="117" t="s">
        <v>5176</v>
      </c>
      <c r="C2950" s="104" t="s">
        <v>4939</v>
      </c>
      <c r="D2950" s="104" t="s">
        <v>5234</v>
      </c>
      <c r="E2950" s="106" t="s">
        <v>609</v>
      </c>
      <c r="F2950" s="107" t="s">
        <v>610</v>
      </c>
      <c r="G2950" s="106"/>
      <c r="H2950" s="106"/>
      <c r="I2950" s="102">
        <v>1</v>
      </c>
      <c r="J2950" s="109">
        <v>5.9399999999999995</v>
      </c>
    </row>
    <row r="2951" spans="1:10" x14ac:dyDescent="0.25">
      <c r="A2951" s="102">
        <v>2950</v>
      </c>
      <c r="B2951" s="117" t="s">
        <v>5176</v>
      </c>
      <c r="C2951" s="104" t="s">
        <v>4939</v>
      </c>
      <c r="D2951" s="104" t="s">
        <v>5234</v>
      </c>
      <c r="E2951" s="106" t="s">
        <v>617</v>
      </c>
      <c r="F2951" s="107" t="s">
        <v>618</v>
      </c>
      <c r="G2951" s="106"/>
      <c r="H2951" s="106"/>
      <c r="I2951" s="102" t="s">
        <v>4943</v>
      </c>
      <c r="J2951" s="109">
        <v>10.74</v>
      </c>
    </row>
    <row r="2952" spans="1:10" x14ac:dyDescent="0.25">
      <c r="A2952" s="102">
        <v>2951</v>
      </c>
      <c r="B2952" s="117" t="s">
        <v>5176</v>
      </c>
      <c r="C2952" s="104" t="s">
        <v>4939</v>
      </c>
      <c r="D2952" s="104" t="s">
        <v>5234</v>
      </c>
      <c r="E2952" s="106" t="s">
        <v>1001</v>
      </c>
      <c r="F2952" s="107" t="s">
        <v>1002</v>
      </c>
      <c r="G2952" s="106"/>
      <c r="H2952" s="106"/>
      <c r="I2952" s="102">
        <v>10</v>
      </c>
      <c r="J2952" s="109">
        <v>59.900000000000006</v>
      </c>
    </row>
    <row r="2953" spans="1:10" x14ac:dyDescent="0.25">
      <c r="A2953" s="102">
        <v>2952</v>
      </c>
      <c r="B2953" s="117" t="s">
        <v>5176</v>
      </c>
      <c r="C2953" s="104" t="s">
        <v>4939</v>
      </c>
      <c r="D2953" s="104" t="s">
        <v>5234</v>
      </c>
      <c r="E2953" s="106" t="s">
        <v>1003</v>
      </c>
      <c r="F2953" s="107" t="s">
        <v>1004</v>
      </c>
      <c r="G2953" s="106"/>
      <c r="H2953" s="106"/>
      <c r="I2953" s="102">
        <v>10</v>
      </c>
      <c r="J2953" s="109">
        <v>112.89999999999999</v>
      </c>
    </row>
    <row r="2954" spans="1:10" x14ac:dyDescent="0.25">
      <c r="A2954" s="102">
        <v>2953</v>
      </c>
      <c r="B2954" s="117" t="s">
        <v>5176</v>
      </c>
      <c r="C2954" s="104" t="s">
        <v>4939</v>
      </c>
      <c r="D2954" s="104" t="s">
        <v>5234</v>
      </c>
      <c r="E2954" s="106" t="s">
        <v>1003</v>
      </c>
      <c r="F2954" s="107" t="s">
        <v>1004</v>
      </c>
      <c r="G2954" s="106"/>
      <c r="H2954" s="106"/>
      <c r="I2954" s="102">
        <v>1</v>
      </c>
      <c r="J2954" s="109">
        <v>0.01</v>
      </c>
    </row>
    <row r="2955" spans="1:10" x14ac:dyDescent="0.25">
      <c r="A2955" s="102">
        <v>2954</v>
      </c>
      <c r="B2955" s="117" t="s">
        <v>5176</v>
      </c>
      <c r="C2955" s="104" t="s">
        <v>4939</v>
      </c>
      <c r="D2955" s="104" t="s">
        <v>5234</v>
      </c>
      <c r="E2955" s="106" t="s">
        <v>207</v>
      </c>
      <c r="F2955" s="107" t="s">
        <v>208</v>
      </c>
      <c r="G2955" s="106"/>
      <c r="H2955" s="106"/>
      <c r="I2955" s="102">
        <v>1</v>
      </c>
      <c r="J2955" s="109">
        <v>18</v>
      </c>
    </row>
    <row r="2956" spans="1:10" x14ac:dyDescent="0.25">
      <c r="A2956" s="102">
        <v>2955</v>
      </c>
      <c r="B2956" s="117" t="s">
        <v>5176</v>
      </c>
      <c r="C2956" s="104" t="s">
        <v>4939</v>
      </c>
      <c r="D2956" s="104" t="s">
        <v>5234</v>
      </c>
      <c r="E2956" s="106" t="s">
        <v>2391</v>
      </c>
      <c r="F2956" s="107" t="s">
        <v>2392</v>
      </c>
      <c r="G2956" s="106"/>
      <c r="H2956" s="106"/>
      <c r="I2956" s="102">
        <v>1</v>
      </c>
      <c r="J2956" s="109">
        <v>10.199999999999999</v>
      </c>
    </row>
    <row r="2957" spans="1:10" x14ac:dyDescent="0.25">
      <c r="A2957" s="102">
        <v>2956</v>
      </c>
      <c r="B2957" s="117" t="s">
        <v>5176</v>
      </c>
      <c r="C2957" s="104" t="s">
        <v>4939</v>
      </c>
      <c r="D2957" s="104" t="s">
        <v>5234</v>
      </c>
      <c r="E2957" s="106" t="s">
        <v>2395</v>
      </c>
      <c r="F2957" s="107" t="s">
        <v>2396</v>
      </c>
      <c r="G2957" s="106"/>
      <c r="H2957" s="106"/>
      <c r="I2957" s="102">
        <v>1</v>
      </c>
      <c r="J2957" s="109">
        <v>16.68</v>
      </c>
    </row>
    <row r="2958" spans="1:10" x14ac:dyDescent="0.25">
      <c r="A2958" s="102">
        <v>2957</v>
      </c>
      <c r="B2958" s="117" t="s">
        <v>5176</v>
      </c>
      <c r="C2958" s="104" t="s">
        <v>4939</v>
      </c>
      <c r="D2958" s="104" t="s">
        <v>5234</v>
      </c>
      <c r="E2958" s="106" t="s">
        <v>295</v>
      </c>
      <c r="F2958" s="107" t="s">
        <v>296</v>
      </c>
      <c r="G2958" s="106"/>
      <c r="H2958" s="106"/>
      <c r="I2958" s="102">
        <v>10</v>
      </c>
      <c r="J2958" s="109">
        <v>22.5</v>
      </c>
    </row>
    <row r="2959" spans="1:10" x14ac:dyDescent="0.25">
      <c r="A2959" s="102">
        <v>2958</v>
      </c>
      <c r="B2959" s="117" t="s">
        <v>5176</v>
      </c>
      <c r="C2959" s="104" t="s">
        <v>4939</v>
      </c>
      <c r="D2959" s="104" t="s">
        <v>5234</v>
      </c>
      <c r="E2959" s="106" t="s">
        <v>3415</v>
      </c>
      <c r="F2959" s="107" t="s">
        <v>3416</v>
      </c>
      <c r="G2959" s="106"/>
      <c r="H2959" s="106"/>
      <c r="I2959" s="102">
        <v>1</v>
      </c>
      <c r="J2959" s="109">
        <v>33.480000000000004</v>
      </c>
    </row>
    <row r="2960" spans="1:10" x14ac:dyDescent="0.25">
      <c r="A2960" s="102">
        <v>2959</v>
      </c>
      <c r="B2960" s="117" t="s">
        <v>5176</v>
      </c>
      <c r="C2960" s="104" t="s">
        <v>4939</v>
      </c>
      <c r="D2960" s="104" t="s">
        <v>5234</v>
      </c>
      <c r="E2960" s="106" t="s">
        <v>3385</v>
      </c>
      <c r="F2960" s="107" t="s">
        <v>3386</v>
      </c>
      <c r="G2960" s="106"/>
      <c r="H2960" s="106"/>
      <c r="I2960" s="102">
        <v>1</v>
      </c>
      <c r="J2960" s="109">
        <v>28.99</v>
      </c>
    </row>
    <row r="2961" spans="1:10" x14ac:dyDescent="0.25">
      <c r="A2961" s="102">
        <v>2960</v>
      </c>
      <c r="B2961" s="117" t="s">
        <v>5176</v>
      </c>
      <c r="C2961" s="104" t="s">
        <v>4939</v>
      </c>
      <c r="D2961" s="104" t="s">
        <v>5234</v>
      </c>
      <c r="E2961" s="106" t="s">
        <v>4043</v>
      </c>
      <c r="F2961" s="107" t="s">
        <v>4044</v>
      </c>
      <c r="G2961" s="106"/>
      <c r="H2961" s="106"/>
      <c r="I2961" s="102">
        <v>1</v>
      </c>
      <c r="J2961" s="109">
        <v>35.94</v>
      </c>
    </row>
    <row r="2962" spans="1:10" x14ac:dyDescent="0.25">
      <c r="A2962" s="102">
        <v>2961</v>
      </c>
      <c r="B2962" s="117" t="s">
        <v>5176</v>
      </c>
      <c r="C2962" s="104" t="s">
        <v>4939</v>
      </c>
      <c r="D2962" s="104" t="s">
        <v>5234</v>
      </c>
      <c r="E2962" s="106" t="s">
        <v>87</v>
      </c>
      <c r="F2962" s="107" t="s">
        <v>88</v>
      </c>
      <c r="G2962" s="106"/>
      <c r="H2962" s="106"/>
      <c r="I2962" s="102" t="s">
        <v>4943</v>
      </c>
      <c r="J2962" s="109">
        <v>41.88</v>
      </c>
    </row>
    <row r="2963" spans="1:10" x14ac:dyDescent="0.25">
      <c r="A2963" s="102">
        <v>2962</v>
      </c>
      <c r="B2963" s="117" t="s">
        <v>5176</v>
      </c>
      <c r="C2963" s="104" t="s">
        <v>4939</v>
      </c>
      <c r="D2963" s="104" t="s">
        <v>5234</v>
      </c>
      <c r="E2963" s="106" t="s">
        <v>3991</v>
      </c>
      <c r="F2963" s="107" t="s">
        <v>3992</v>
      </c>
      <c r="G2963" s="106"/>
      <c r="H2963" s="106"/>
      <c r="I2963" s="102">
        <v>1</v>
      </c>
      <c r="J2963" s="109">
        <v>20.9</v>
      </c>
    </row>
    <row r="2964" spans="1:10" x14ac:dyDescent="0.25">
      <c r="A2964" s="102">
        <v>2963</v>
      </c>
      <c r="B2964" s="117" t="s">
        <v>5176</v>
      </c>
      <c r="C2964" s="104" t="s">
        <v>4939</v>
      </c>
      <c r="D2964" s="104" t="s">
        <v>5234</v>
      </c>
      <c r="E2964" s="106" t="s">
        <v>4027</v>
      </c>
      <c r="F2964" s="107" t="s">
        <v>4028</v>
      </c>
      <c r="G2964" s="106"/>
      <c r="H2964" s="106"/>
      <c r="I2964" s="102">
        <v>1</v>
      </c>
      <c r="J2964" s="109">
        <v>17.88</v>
      </c>
    </row>
    <row r="2965" spans="1:10" x14ac:dyDescent="0.25">
      <c r="A2965" s="102">
        <v>2964</v>
      </c>
      <c r="B2965" s="117" t="s">
        <v>5176</v>
      </c>
      <c r="C2965" s="104" t="s">
        <v>4939</v>
      </c>
      <c r="D2965" s="104" t="s">
        <v>5234</v>
      </c>
      <c r="E2965" s="106" t="s">
        <v>4029</v>
      </c>
      <c r="F2965" s="107" t="s">
        <v>4030</v>
      </c>
      <c r="G2965" s="106"/>
      <c r="H2965" s="106"/>
      <c r="I2965" s="102">
        <v>1</v>
      </c>
      <c r="J2965" s="109">
        <v>17.34</v>
      </c>
    </row>
    <row r="2966" spans="1:10" x14ac:dyDescent="0.25">
      <c r="A2966" s="102">
        <v>2965</v>
      </c>
      <c r="B2966" s="117" t="s">
        <v>5176</v>
      </c>
      <c r="C2966" s="104" t="s">
        <v>4939</v>
      </c>
      <c r="D2966" s="104" t="s">
        <v>5234</v>
      </c>
      <c r="E2966" s="106" t="s">
        <v>4818</v>
      </c>
      <c r="F2966" s="107" t="s">
        <v>4819</v>
      </c>
      <c r="G2966" s="106"/>
      <c r="H2966" s="106"/>
      <c r="I2966" s="102">
        <v>1</v>
      </c>
      <c r="J2966" s="109">
        <v>49.800000000000004</v>
      </c>
    </row>
    <row r="2967" spans="1:10" x14ac:dyDescent="0.25">
      <c r="A2967" s="102">
        <v>2966</v>
      </c>
      <c r="B2967" s="117" t="s">
        <v>5176</v>
      </c>
      <c r="C2967" s="104" t="s">
        <v>4939</v>
      </c>
      <c r="D2967" s="104" t="s">
        <v>5234</v>
      </c>
      <c r="E2967" s="106" t="s">
        <v>4341</v>
      </c>
      <c r="F2967" s="107" t="s">
        <v>4342</v>
      </c>
      <c r="G2967" s="106"/>
      <c r="H2967" s="106"/>
      <c r="I2967" s="102">
        <v>1</v>
      </c>
      <c r="J2967" s="109">
        <v>7.12</v>
      </c>
    </row>
    <row r="2968" spans="1:10" x14ac:dyDescent="0.25">
      <c r="A2968" s="102">
        <v>2967</v>
      </c>
      <c r="B2968" s="117" t="s">
        <v>5176</v>
      </c>
      <c r="C2968" s="104" t="s">
        <v>4939</v>
      </c>
      <c r="D2968" s="104" t="s">
        <v>5234</v>
      </c>
      <c r="E2968" s="106" t="s">
        <v>4375</v>
      </c>
      <c r="F2968" s="107" t="s">
        <v>4376</v>
      </c>
      <c r="G2968" s="106"/>
      <c r="H2968" s="106"/>
      <c r="I2968" s="102">
        <v>1</v>
      </c>
      <c r="J2968" s="109">
        <v>23.12</v>
      </c>
    </row>
    <row r="2969" spans="1:10" x14ac:dyDescent="0.25">
      <c r="A2969" s="102">
        <v>2968</v>
      </c>
      <c r="B2969" s="117" t="s">
        <v>5176</v>
      </c>
      <c r="C2969" s="104" t="s">
        <v>4939</v>
      </c>
      <c r="D2969" s="104" t="s">
        <v>5236</v>
      </c>
      <c r="E2969" s="106" t="s">
        <v>623</v>
      </c>
      <c r="F2969" s="107" t="s">
        <v>624</v>
      </c>
      <c r="G2969" s="106"/>
      <c r="H2969" s="106"/>
      <c r="I2969" s="102">
        <v>1</v>
      </c>
      <c r="J2969" s="109">
        <v>15.48</v>
      </c>
    </row>
    <row r="2970" spans="1:10" x14ac:dyDescent="0.25">
      <c r="A2970" s="102">
        <v>2969</v>
      </c>
      <c r="B2970" s="117" t="s">
        <v>5176</v>
      </c>
      <c r="C2970" s="104" t="s">
        <v>4939</v>
      </c>
      <c r="D2970" s="104" t="s">
        <v>5236</v>
      </c>
      <c r="E2970" s="106" t="s">
        <v>689</v>
      </c>
      <c r="F2970" s="107" t="s">
        <v>690</v>
      </c>
      <c r="G2970" s="106"/>
      <c r="H2970" s="106"/>
      <c r="I2970" s="102">
        <v>1</v>
      </c>
      <c r="J2970" s="109">
        <v>15.48</v>
      </c>
    </row>
    <row r="2971" spans="1:10" x14ac:dyDescent="0.25">
      <c r="A2971" s="102">
        <v>2970</v>
      </c>
      <c r="B2971" s="117" t="s">
        <v>5176</v>
      </c>
      <c r="C2971" s="104" t="s">
        <v>4939</v>
      </c>
      <c r="D2971" s="104" t="s">
        <v>5236</v>
      </c>
      <c r="E2971" s="106" t="s">
        <v>633</v>
      </c>
      <c r="F2971" s="107" t="s">
        <v>634</v>
      </c>
      <c r="G2971" s="106"/>
      <c r="H2971" s="106"/>
      <c r="I2971" s="102">
        <v>1</v>
      </c>
      <c r="J2971" s="109">
        <v>17.88</v>
      </c>
    </row>
    <row r="2972" spans="1:10" x14ac:dyDescent="0.25">
      <c r="A2972" s="102">
        <v>2971</v>
      </c>
      <c r="B2972" s="117" t="s">
        <v>5176</v>
      </c>
      <c r="C2972" s="104" t="s">
        <v>4939</v>
      </c>
      <c r="D2972" s="104" t="s">
        <v>5236</v>
      </c>
      <c r="E2972" s="106" t="s">
        <v>609</v>
      </c>
      <c r="F2972" s="107" t="s">
        <v>610</v>
      </c>
      <c r="G2972" s="106"/>
      <c r="H2972" s="106"/>
      <c r="I2972" s="102">
        <v>1</v>
      </c>
      <c r="J2972" s="109">
        <v>5.9399999999999995</v>
      </c>
    </row>
    <row r="2973" spans="1:10" x14ac:dyDescent="0.25">
      <c r="A2973" s="102">
        <v>2972</v>
      </c>
      <c r="B2973" s="117" t="s">
        <v>5176</v>
      </c>
      <c r="C2973" s="104" t="s">
        <v>4939</v>
      </c>
      <c r="D2973" s="104" t="s">
        <v>5236</v>
      </c>
      <c r="E2973" s="106" t="s">
        <v>639</v>
      </c>
      <c r="F2973" s="107" t="s">
        <v>640</v>
      </c>
      <c r="G2973" s="106"/>
      <c r="H2973" s="106"/>
      <c r="I2973" s="102" t="s">
        <v>5054</v>
      </c>
      <c r="J2973" s="109">
        <v>11.850000000000001</v>
      </c>
    </row>
    <row r="2974" spans="1:10" x14ac:dyDescent="0.25">
      <c r="A2974" s="102">
        <v>2973</v>
      </c>
      <c r="B2974" s="117" t="s">
        <v>5176</v>
      </c>
      <c r="C2974" s="104" t="s">
        <v>4939</v>
      </c>
      <c r="D2974" s="104" t="s">
        <v>5236</v>
      </c>
      <c r="E2974" s="106" t="s">
        <v>775</v>
      </c>
      <c r="F2974" s="107" t="s">
        <v>776</v>
      </c>
      <c r="G2974" s="106"/>
      <c r="H2974" s="106"/>
      <c r="I2974" s="102">
        <v>1</v>
      </c>
      <c r="J2974" s="109">
        <v>16</v>
      </c>
    </row>
    <row r="2975" spans="1:10" x14ac:dyDescent="0.25">
      <c r="A2975" s="102">
        <v>2974</v>
      </c>
      <c r="B2975" s="117" t="s">
        <v>5176</v>
      </c>
      <c r="C2975" s="104" t="s">
        <v>4939</v>
      </c>
      <c r="D2975" s="104" t="s">
        <v>5236</v>
      </c>
      <c r="E2975" s="106" t="s">
        <v>999</v>
      </c>
      <c r="F2975" s="107" t="s">
        <v>1000</v>
      </c>
      <c r="G2975" s="106"/>
      <c r="H2975" s="106"/>
      <c r="I2975" s="102">
        <v>1</v>
      </c>
      <c r="J2975" s="109">
        <v>11.29</v>
      </c>
    </row>
    <row r="2976" spans="1:10" x14ac:dyDescent="0.25">
      <c r="A2976" s="102">
        <v>2975</v>
      </c>
      <c r="B2976" s="117" t="s">
        <v>5176</v>
      </c>
      <c r="C2976" s="104" t="s">
        <v>4939</v>
      </c>
      <c r="D2976" s="104" t="s">
        <v>5236</v>
      </c>
      <c r="E2976" s="106" t="s">
        <v>1003</v>
      </c>
      <c r="F2976" s="107" t="s">
        <v>1004</v>
      </c>
      <c r="G2976" s="106"/>
      <c r="H2976" s="106"/>
      <c r="I2976" s="102">
        <v>2</v>
      </c>
      <c r="J2976" s="109">
        <v>22.58</v>
      </c>
    </row>
    <row r="2977" spans="1:10" x14ac:dyDescent="0.25">
      <c r="A2977" s="102">
        <v>2976</v>
      </c>
      <c r="B2977" s="117" t="s">
        <v>5176</v>
      </c>
      <c r="C2977" s="104" t="s">
        <v>4939</v>
      </c>
      <c r="D2977" s="104" t="s">
        <v>5236</v>
      </c>
      <c r="E2977" s="106" t="s">
        <v>213</v>
      </c>
      <c r="F2977" s="107" t="s">
        <v>214</v>
      </c>
      <c r="G2977" s="106"/>
      <c r="H2977" s="106"/>
      <c r="I2977" s="102" t="s">
        <v>5009</v>
      </c>
      <c r="J2977" s="109">
        <v>41.25</v>
      </c>
    </row>
    <row r="2978" spans="1:10" x14ac:dyDescent="0.25">
      <c r="A2978" s="102">
        <v>2977</v>
      </c>
      <c r="B2978" s="117" t="s">
        <v>5176</v>
      </c>
      <c r="C2978" s="104" t="s">
        <v>4939</v>
      </c>
      <c r="D2978" s="104" t="s">
        <v>5236</v>
      </c>
      <c r="E2978" s="106" t="s">
        <v>1330</v>
      </c>
      <c r="F2978" s="107" t="s">
        <v>1331</v>
      </c>
      <c r="G2978" s="106"/>
      <c r="H2978" s="106"/>
      <c r="I2978" s="102">
        <v>1</v>
      </c>
      <c r="J2978" s="109">
        <v>0.1</v>
      </c>
    </row>
    <row r="2979" spans="1:10" x14ac:dyDescent="0.25">
      <c r="A2979" s="102">
        <v>2978</v>
      </c>
      <c r="B2979" s="117" t="s">
        <v>5176</v>
      </c>
      <c r="C2979" s="104" t="s">
        <v>4939</v>
      </c>
      <c r="D2979" s="104" t="s">
        <v>5236</v>
      </c>
      <c r="E2979" s="106" t="s">
        <v>1378</v>
      </c>
      <c r="F2979" s="107" t="s">
        <v>1379</v>
      </c>
      <c r="G2979" s="106"/>
      <c r="H2979" s="106"/>
      <c r="I2979" s="102">
        <v>1</v>
      </c>
      <c r="J2979" s="109">
        <v>0.05</v>
      </c>
    </row>
    <row r="2980" spans="1:10" x14ac:dyDescent="0.25">
      <c r="A2980" s="102">
        <v>2979</v>
      </c>
      <c r="B2980" s="117" t="s">
        <v>5176</v>
      </c>
      <c r="C2980" s="104" t="s">
        <v>4939</v>
      </c>
      <c r="D2980" s="104" t="s">
        <v>5236</v>
      </c>
      <c r="E2980" s="106" t="s">
        <v>1252</v>
      </c>
      <c r="F2980" s="107" t="s">
        <v>1253</v>
      </c>
      <c r="G2980" s="106"/>
      <c r="H2980" s="106"/>
      <c r="I2980" s="102">
        <v>1</v>
      </c>
      <c r="J2980" s="109">
        <v>7.9</v>
      </c>
    </row>
    <row r="2981" spans="1:10" x14ac:dyDescent="0.25">
      <c r="A2981" s="102">
        <v>2980</v>
      </c>
      <c r="B2981" s="117" t="s">
        <v>5176</v>
      </c>
      <c r="C2981" s="104" t="s">
        <v>4939</v>
      </c>
      <c r="D2981" s="104" t="s">
        <v>5236</v>
      </c>
      <c r="E2981" s="106" t="s">
        <v>1266</v>
      </c>
      <c r="F2981" s="107" t="s">
        <v>1267</v>
      </c>
      <c r="G2981" s="106"/>
      <c r="H2981" s="106"/>
      <c r="I2981" s="102">
        <v>1</v>
      </c>
      <c r="J2981" s="109">
        <v>7.9</v>
      </c>
    </row>
    <row r="2982" spans="1:10" x14ac:dyDescent="0.25">
      <c r="A2982" s="102">
        <v>2981</v>
      </c>
      <c r="B2982" s="117" t="s">
        <v>5176</v>
      </c>
      <c r="C2982" s="104" t="s">
        <v>4939</v>
      </c>
      <c r="D2982" s="104" t="s">
        <v>5236</v>
      </c>
      <c r="E2982" s="106" t="s">
        <v>1268</v>
      </c>
      <c r="F2982" s="107" t="s">
        <v>1269</v>
      </c>
      <c r="G2982" s="106"/>
      <c r="H2982" s="106"/>
      <c r="I2982" s="102">
        <v>1</v>
      </c>
      <c r="J2982" s="109">
        <v>7.9</v>
      </c>
    </row>
    <row r="2983" spans="1:10" x14ac:dyDescent="0.25">
      <c r="A2983" s="102">
        <v>2982</v>
      </c>
      <c r="B2983" s="117" t="s">
        <v>5176</v>
      </c>
      <c r="C2983" s="104" t="s">
        <v>4939</v>
      </c>
      <c r="D2983" s="104" t="s">
        <v>5236</v>
      </c>
      <c r="E2983" s="106" t="s">
        <v>1272</v>
      </c>
      <c r="F2983" s="107" t="s">
        <v>1273</v>
      </c>
      <c r="G2983" s="106"/>
      <c r="H2983" s="106"/>
      <c r="I2983" s="102">
        <v>1</v>
      </c>
      <c r="J2983" s="109">
        <v>12.75</v>
      </c>
    </row>
    <row r="2984" spans="1:10" x14ac:dyDescent="0.25">
      <c r="A2984" s="102">
        <v>2983</v>
      </c>
      <c r="B2984" s="117" t="s">
        <v>5176</v>
      </c>
      <c r="C2984" s="104" t="s">
        <v>4939</v>
      </c>
      <c r="D2984" s="104" t="s">
        <v>5236</v>
      </c>
      <c r="E2984" s="106" t="s">
        <v>2395</v>
      </c>
      <c r="F2984" s="107" t="s">
        <v>2396</v>
      </c>
      <c r="G2984" s="106"/>
      <c r="H2984" s="106"/>
      <c r="I2984" s="102">
        <v>1</v>
      </c>
      <c r="J2984" s="109">
        <v>16.68</v>
      </c>
    </row>
    <row r="2985" spans="1:10" x14ac:dyDescent="0.25">
      <c r="A2985" s="102">
        <v>2984</v>
      </c>
      <c r="B2985" s="117" t="s">
        <v>5176</v>
      </c>
      <c r="C2985" s="104" t="s">
        <v>4939</v>
      </c>
      <c r="D2985" s="104" t="s">
        <v>5236</v>
      </c>
      <c r="E2985" s="106" t="s">
        <v>2559</v>
      </c>
      <c r="F2985" s="107" t="s">
        <v>2560</v>
      </c>
      <c r="G2985" s="106"/>
      <c r="H2985" s="106"/>
      <c r="I2985" s="102">
        <v>1</v>
      </c>
      <c r="J2985" s="109">
        <v>5.9399999999999995</v>
      </c>
    </row>
    <row r="2986" spans="1:10" x14ac:dyDescent="0.25">
      <c r="A2986" s="102">
        <v>2985</v>
      </c>
      <c r="B2986" s="117" t="s">
        <v>5176</v>
      </c>
      <c r="C2986" s="104" t="s">
        <v>4939</v>
      </c>
      <c r="D2986" s="104" t="s">
        <v>5236</v>
      </c>
      <c r="E2986" s="106" t="s">
        <v>2487</v>
      </c>
      <c r="F2986" s="107" t="s">
        <v>2488</v>
      </c>
      <c r="G2986" s="106"/>
      <c r="H2986" s="106"/>
      <c r="I2986" s="102">
        <v>1</v>
      </c>
      <c r="J2986" s="109">
        <v>5.9399999999999995</v>
      </c>
    </row>
    <row r="2987" spans="1:10" x14ac:dyDescent="0.25">
      <c r="A2987" s="102">
        <v>2986</v>
      </c>
      <c r="B2987" s="117" t="s">
        <v>5176</v>
      </c>
      <c r="C2987" s="104" t="s">
        <v>4939</v>
      </c>
      <c r="D2987" s="104" t="s">
        <v>5236</v>
      </c>
      <c r="E2987" s="106" t="s">
        <v>2489</v>
      </c>
      <c r="F2987" s="107" t="s">
        <v>2490</v>
      </c>
      <c r="G2987" s="106"/>
      <c r="H2987" s="106"/>
      <c r="I2987" s="102">
        <v>1</v>
      </c>
      <c r="J2987" s="109">
        <v>5.9399999999999995</v>
      </c>
    </row>
    <row r="2988" spans="1:10" x14ac:dyDescent="0.25">
      <c r="A2988" s="102">
        <v>2987</v>
      </c>
      <c r="B2988" s="117" t="s">
        <v>5176</v>
      </c>
      <c r="C2988" s="104" t="s">
        <v>4939</v>
      </c>
      <c r="D2988" s="104" t="s">
        <v>5236</v>
      </c>
      <c r="E2988" s="106" t="s">
        <v>2773</v>
      </c>
      <c r="F2988" s="107" t="s">
        <v>4735</v>
      </c>
      <c r="G2988" s="106"/>
      <c r="H2988" s="106"/>
      <c r="I2988" s="102">
        <v>1</v>
      </c>
      <c r="J2988" s="109">
        <v>13.74</v>
      </c>
    </row>
    <row r="2989" spans="1:10" x14ac:dyDescent="0.25">
      <c r="A2989" s="102">
        <v>2988</v>
      </c>
      <c r="B2989" s="117" t="s">
        <v>5176</v>
      </c>
      <c r="C2989" s="104" t="s">
        <v>4939</v>
      </c>
      <c r="D2989" s="104" t="s">
        <v>5236</v>
      </c>
      <c r="E2989" s="106" t="s">
        <v>3035</v>
      </c>
      <c r="F2989" s="107" t="s">
        <v>3036</v>
      </c>
      <c r="G2989" s="106"/>
      <c r="H2989" s="106"/>
      <c r="I2989" s="102">
        <v>1</v>
      </c>
      <c r="J2989" s="109">
        <v>37.9</v>
      </c>
    </row>
    <row r="2990" spans="1:10" x14ac:dyDescent="0.25">
      <c r="A2990" s="102">
        <v>2989</v>
      </c>
      <c r="B2990" s="117" t="s">
        <v>5176</v>
      </c>
      <c r="C2990" s="104" t="s">
        <v>4939</v>
      </c>
      <c r="D2990" s="104" t="s">
        <v>5236</v>
      </c>
      <c r="E2990" s="106" t="s">
        <v>3037</v>
      </c>
      <c r="F2990" s="107" t="s">
        <v>3038</v>
      </c>
      <c r="G2990" s="106"/>
      <c r="H2990" s="106"/>
      <c r="I2990" s="102">
        <v>2</v>
      </c>
      <c r="J2990" s="109">
        <v>67.92</v>
      </c>
    </row>
    <row r="2991" spans="1:10" x14ac:dyDescent="0.25">
      <c r="A2991" s="102">
        <v>2990</v>
      </c>
      <c r="B2991" s="117" t="s">
        <v>5176</v>
      </c>
      <c r="C2991" s="104" t="s">
        <v>4939</v>
      </c>
      <c r="D2991" s="104" t="s">
        <v>5236</v>
      </c>
      <c r="E2991" s="106" t="s">
        <v>2945</v>
      </c>
      <c r="F2991" s="107" t="s">
        <v>2946</v>
      </c>
      <c r="G2991" s="106"/>
      <c r="H2991" s="106"/>
      <c r="I2991" s="102">
        <v>1</v>
      </c>
      <c r="J2991" s="109">
        <v>21.48</v>
      </c>
    </row>
    <row r="2992" spans="1:10" x14ac:dyDescent="0.25">
      <c r="A2992" s="102">
        <v>2991</v>
      </c>
      <c r="B2992" s="117" t="s">
        <v>5176</v>
      </c>
      <c r="C2992" s="104" t="s">
        <v>4939</v>
      </c>
      <c r="D2992" s="104" t="s">
        <v>5236</v>
      </c>
      <c r="E2992" s="106" t="s">
        <v>83</v>
      </c>
      <c r="F2992" s="107" t="s">
        <v>84</v>
      </c>
      <c r="G2992" s="106"/>
      <c r="H2992" s="106"/>
      <c r="I2992" s="102">
        <v>1</v>
      </c>
      <c r="J2992" s="109">
        <v>77.88</v>
      </c>
    </row>
    <row r="2993" spans="1:10" x14ac:dyDescent="0.25">
      <c r="A2993" s="102">
        <v>2992</v>
      </c>
      <c r="B2993" s="117" t="s">
        <v>5176</v>
      </c>
      <c r="C2993" s="104" t="s">
        <v>4939</v>
      </c>
      <c r="D2993" s="104" t="s">
        <v>5236</v>
      </c>
      <c r="E2993" s="106" t="s">
        <v>87</v>
      </c>
      <c r="F2993" s="107" t="s">
        <v>88</v>
      </c>
      <c r="G2993" s="106"/>
      <c r="H2993" s="106"/>
      <c r="I2993" s="102">
        <v>1</v>
      </c>
      <c r="J2993" s="109">
        <v>83.76</v>
      </c>
    </row>
    <row r="2994" spans="1:10" x14ac:dyDescent="0.25">
      <c r="A2994" s="102">
        <v>2993</v>
      </c>
      <c r="B2994" s="117" t="s">
        <v>5176</v>
      </c>
      <c r="C2994" s="104" t="s">
        <v>4939</v>
      </c>
      <c r="D2994" s="104" t="s">
        <v>5236</v>
      </c>
      <c r="E2994" s="106" t="s">
        <v>3769</v>
      </c>
      <c r="F2994" s="107" t="s">
        <v>3770</v>
      </c>
      <c r="G2994" s="106"/>
      <c r="H2994" s="106"/>
      <c r="I2994" s="102">
        <v>1</v>
      </c>
      <c r="J2994" s="109">
        <v>15.9</v>
      </c>
    </row>
    <row r="2995" spans="1:10" x14ac:dyDescent="0.25">
      <c r="A2995" s="102">
        <v>2994</v>
      </c>
      <c r="B2995" s="117" t="s">
        <v>5176</v>
      </c>
      <c r="C2995" s="104" t="s">
        <v>4939</v>
      </c>
      <c r="D2995" s="104" t="s">
        <v>5236</v>
      </c>
      <c r="E2995" s="106" t="s">
        <v>3887</v>
      </c>
      <c r="F2995" s="107" t="s">
        <v>3888</v>
      </c>
      <c r="G2995" s="106"/>
      <c r="H2995" s="106"/>
      <c r="I2995" s="102">
        <v>1</v>
      </c>
      <c r="J2995" s="109">
        <v>15.9</v>
      </c>
    </row>
    <row r="2996" spans="1:10" x14ac:dyDescent="0.25">
      <c r="A2996" s="102">
        <v>2995</v>
      </c>
      <c r="B2996" s="117" t="s">
        <v>5176</v>
      </c>
      <c r="C2996" s="104" t="s">
        <v>4939</v>
      </c>
      <c r="D2996" s="104" t="s">
        <v>5236</v>
      </c>
      <c r="E2996" s="106" t="s">
        <v>3893</v>
      </c>
      <c r="F2996" s="107" t="s">
        <v>3894</v>
      </c>
      <c r="G2996" s="106"/>
      <c r="H2996" s="106"/>
      <c r="I2996" s="102">
        <v>1</v>
      </c>
      <c r="J2996" s="109">
        <v>14.9</v>
      </c>
    </row>
    <row r="2997" spans="1:10" x14ac:dyDescent="0.25">
      <c r="A2997" s="102">
        <v>2996</v>
      </c>
      <c r="B2997" s="117" t="s">
        <v>5176</v>
      </c>
      <c r="C2997" s="104" t="s">
        <v>4939</v>
      </c>
      <c r="D2997" s="104" t="s">
        <v>5236</v>
      </c>
      <c r="E2997" s="106" t="s">
        <v>3895</v>
      </c>
      <c r="F2997" s="107" t="s">
        <v>3896</v>
      </c>
      <c r="G2997" s="106"/>
      <c r="H2997" s="106"/>
      <c r="I2997" s="102">
        <v>1</v>
      </c>
      <c r="J2997" s="109">
        <v>17.940000000000001</v>
      </c>
    </row>
    <row r="2998" spans="1:10" x14ac:dyDescent="0.25">
      <c r="A2998" s="102">
        <v>2997</v>
      </c>
      <c r="B2998" s="117" t="s">
        <v>5176</v>
      </c>
      <c r="C2998" s="104" t="s">
        <v>4939</v>
      </c>
      <c r="D2998" s="104" t="s">
        <v>5236</v>
      </c>
      <c r="E2998" s="106" t="s">
        <v>3927</v>
      </c>
      <c r="F2998" s="107" t="s">
        <v>3928</v>
      </c>
      <c r="G2998" s="106"/>
      <c r="H2998" s="106"/>
      <c r="I2998" s="102">
        <v>1</v>
      </c>
      <c r="J2998" s="109">
        <v>17.8</v>
      </c>
    </row>
    <row r="2999" spans="1:10" x14ac:dyDescent="0.25">
      <c r="A2999" s="102">
        <v>2998</v>
      </c>
      <c r="B2999" s="117" t="s">
        <v>5176</v>
      </c>
      <c r="C2999" s="104" t="s">
        <v>4939</v>
      </c>
      <c r="D2999" s="104" t="s">
        <v>5236</v>
      </c>
      <c r="E2999" s="106" t="s">
        <v>3991</v>
      </c>
      <c r="F2999" s="107" t="s">
        <v>3992</v>
      </c>
      <c r="G2999" s="106"/>
      <c r="H2999" s="106"/>
      <c r="I2999" s="102">
        <v>1</v>
      </c>
      <c r="J2999" s="109">
        <v>20.9</v>
      </c>
    </row>
    <row r="3000" spans="1:10" x14ac:dyDescent="0.25">
      <c r="A3000" s="102">
        <v>2999</v>
      </c>
      <c r="B3000" s="117" t="s">
        <v>5176</v>
      </c>
      <c r="C3000" s="104" t="s">
        <v>4939</v>
      </c>
      <c r="D3000" s="104" t="s">
        <v>5236</v>
      </c>
      <c r="E3000" s="106" t="s">
        <v>4029</v>
      </c>
      <c r="F3000" s="107" t="s">
        <v>4030</v>
      </c>
      <c r="G3000" s="106"/>
      <c r="H3000" s="106"/>
      <c r="I3000" s="102">
        <v>1</v>
      </c>
      <c r="J3000" s="109">
        <v>17.34</v>
      </c>
    </row>
    <row r="3001" spans="1:10" x14ac:dyDescent="0.25">
      <c r="A3001" s="102">
        <v>3000</v>
      </c>
      <c r="B3001" s="117" t="s">
        <v>5176</v>
      </c>
      <c r="C3001" s="104" t="s">
        <v>4939</v>
      </c>
      <c r="D3001" s="104" t="s">
        <v>5236</v>
      </c>
      <c r="E3001" s="106" t="s">
        <v>3555</v>
      </c>
      <c r="F3001" s="107" t="s">
        <v>3556</v>
      </c>
      <c r="G3001" s="106"/>
      <c r="H3001" s="106"/>
      <c r="I3001" s="102">
        <v>1</v>
      </c>
      <c r="J3001" s="109">
        <v>12.9</v>
      </c>
    </row>
    <row r="3002" spans="1:10" x14ac:dyDescent="0.25">
      <c r="A3002" s="102">
        <v>3001</v>
      </c>
      <c r="B3002" s="117" t="s">
        <v>5176</v>
      </c>
      <c r="C3002" s="104" t="s">
        <v>4939</v>
      </c>
      <c r="D3002" s="104" t="s">
        <v>5236</v>
      </c>
      <c r="E3002" s="106" t="s">
        <v>3577</v>
      </c>
      <c r="F3002" s="107" t="s">
        <v>3578</v>
      </c>
      <c r="G3002" s="106"/>
      <c r="H3002" s="106"/>
      <c r="I3002" s="102">
        <v>1</v>
      </c>
      <c r="J3002" s="109">
        <v>22.9</v>
      </c>
    </row>
    <row r="3003" spans="1:10" x14ac:dyDescent="0.25">
      <c r="A3003" s="102">
        <v>3002</v>
      </c>
      <c r="B3003" s="117" t="s">
        <v>5176</v>
      </c>
      <c r="C3003" s="104" t="s">
        <v>4939</v>
      </c>
      <c r="D3003" s="104" t="s">
        <v>5236</v>
      </c>
      <c r="E3003" s="106" t="s">
        <v>3581</v>
      </c>
      <c r="F3003" s="107" t="s">
        <v>3582</v>
      </c>
      <c r="G3003" s="106"/>
      <c r="H3003" s="106"/>
      <c r="I3003" s="102">
        <v>1</v>
      </c>
      <c r="J3003" s="109">
        <v>16.740000000000002</v>
      </c>
    </row>
    <row r="3004" spans="1:10" x14ac:dyDescent="0.25">
      <c r="A3004" s="102">
        <v>3003</v>
      </c>
      <c r="B3004" s="117" t="s">
        <v>5176</v>
      </c>
      <c r="C3004" s="104" t="s">
        <v>4939</v>
      </c>
      <c r="D3004" s="104" t="s">
        <v>5236</v>
      </c>
      <c r="E3004" s="106" t="s">
        <v>3587</v>
      </c>
      <c r="F3004" s="107" t="s">
        <v>3588</v>
      </c>
      <c r="G3004" s="106"/>
      <c r="H3004" s="106"/>
      <c r="I3004" s="102">
        <v>1</v>
      </c>
      <c r="J3004" s="109">
        <v>9.8000000000000007</v>
      </c>
    </row>
    <row r="3005" spans="1:10" x14ac:dyDescent="0.25">
      <c r="A3005" s="102">
        <v>3004</v>
      </c>
      <c r="B3005" s="117" t="s">
        <v>5176</v>
      </c>
      <c r="C3005" s="104" t="s">
        <v>4939</v>
      </c>
      <c r="D3005" s="104" t="s">
        <v>5236</v>
      </c>
      <c r="E3005" s="106" t="s">
        <v>3721</v>
      </c>
      <c r="F3005" s="107" t="s">
        <v>3722</v>
      </c>
      <c r="G3005" s="106"/>
      <c r="H3005" s="106"/>
      <c r="I3005" s="102">
        <v>1</v>
      </c>
      <c r="J3005" s="109">
        <v>13.080000000000002</v>
      </c>
    </row>
    <row r="3006" spans="1:10" x14ac:dyDescent="0.25">
      <c r="A3006" s="102">
        <v>3005</v>
      </c>
      <c r="B3006" s="117" t="s">
        <v>5176</v>
      </c>
      <c r="C3006" s="104" t="s">
        <v>4939</v>
      </c>
      <c r="D3006" s="104" t="s">
        <v>5236</v>
      </c>
      <c r="E3006" s="106" t="s">
        <v>3809</v>
      </c>
      <c r="F3006" s="107" t="s">
        <v>3810</v>
      </c>
      <c r="G3006" s="106"/>
      <c r="H3006" s="106"/>
      <c r="I3006" s="102">
        <v>1</v>
      </c>
      <c r="J3006" s="109">
        <v>19.14</v>
      </c>
    </row>
    <row r="3007" spans="1:10" x14ac:dyDescent="0.25">
      <c r="A3007" s="102">
        <v>3006</v>
      </c>
      <c r="B3007" s="117" t="s">
        <v>5176</v>
      </c>
      <c r="C3007" s="104" t="s">
        <v>4939</v>
      </c>
      <c r="D3007" s="104" t="s">
        <v>5236</v>
      </c>
      <c r="E3007" s="106" t="s">
        <v>4525</v>
      </c>
      <c r="F3007" s="107" t="s">
        <v>4526</v>
      </c>
      <c r="G3007" s="106"/>
      <c r="H3007" s="106"/>
      <c r="I3007" s="102" t="s">
        <v>4943</v>
      </c>
      <c r="J3007" s="109">
        <v>39.449999999999996</v>
      </c>
    </row>
    <row r="3008" spans="1:10" x14ac:dyDescent="0.25">
      <c r="A3008" s="102">
        <v>3007</v>
      </c>
      <c r="B3008" s="117" t="s">
        <v>5176</v>
      </c>
      <c r="C3008" s="104" t="s">
        <v>4939</v>
      </c>
      <c r="D3008" s="104" t="s">
        <v>5236</v>
      </c>
      <c r="E3008" s="106" t="s">
        <v>4569</v>
      </c>
      <c r="F3008" s="107" t="s">
        <v>4813</v>
      </c>
      <c r="G3008" s="106"/>
      <c r="H3008" s="106"/>
      <c r="I3008" s="102" t="s">
        <v>5042</v>
      </c>
      <c r="J3008" s="109">
        <v>18.45</v>
      </c>
    </row>
    <row r="3009" spans="1:10" x14ac:dyDescent="0.25">
      <c r="A3009" s="102">
        <v>3008</v>
      </c>
      <c r="B3009" s="117" t="s">
        <v>5176</v>
      </c>
      <c r="C3009" s="104" t="s">
        <v>4939</v>
      </c>
      <c r="D3009" s="104" t="s">
        <v>5236</v>
      </c>
      <c r="E3009" s="106" t="s">
        <v>4818</v>
      </c>
      <c r="F3009" s="107" t="s">
        <v>4819</v>
      </c>
      <c r="G3009" s="106"/>
      <c r="H3009" s="106"/>
      <c r="I3009" s="102">
        <v>1</v>
      </c>
      <c r="J3009" s="109">
        <v>49.800000000000004</v>
      </c>
    </row>
    <row r="3010" spans="1:10" x14ac:dyDescent="0.25">
      <c r="A3010" s="102">
        <v>3009</v>
      </c>
      <c r="B3010" s="117" t="s">
        <v>5176</v>
      </c>
      <c r="C3010" s="104" t="s">
        <v>4939</v>
      </c>
      <c r="D3010" s="104" t="s">
        <v>5236</v>
      </c>
      <c r="E3010" s="106" t="s">
        <v>4341</v>
      </c>
      <c r="F3010" s="107" t="s">
        <v>4342</v>
      </c>
      <c r="G3010" s="106"/>
      <c r="H3010" s="106"/>
      <c r="I3010" s="102">
        <v>1</v>
      </c>
      <c r="J3010" s="109">
        <v>7.12</v>
      </c>
    </row>
    <row r="3011" spans="1:10" x14ac:dyDescent="0.25">
      <c r="A3011" s="102">
        <v>3010</v>
      </c>
      <c r="B3011" s="117" t="s">
        <v>5176</v>
      </c>
      <c r="C3011" s="104" t="s">
        <v>4939</v>
      </c>
      <c r="D3011" s="104" t="s">
        <v>5236</v>
      </c>
      <c r="E3011" s="106" t="s">
        <v>4349</v>
      </c>
      <c r="F3011" s="107" t="s">
        <v>4350</v>
      </c>
      <c r="G3011" s="106"/>
      <c r="H3011" s="106"/>
      <c r="I3011" s="102" t="s">
        <v>5237</v>
      </c>
      <c r="J3011" s="109">
        <v>15.13</v>
      </c>
    </row>
    <row r="3012" spans="1:10" x14ac:dyDescent="0.25">
      <c r="A3012" s="102">
        <v>3011</v>
      </c>
      <c r="B3012" s="117" t="s">
        <v>5176</v>
      </c>
      <c r="C3012" s="104" t="s">
        <v>4939</v>
      </c>
      <c r="D3012" s="104" t="s">
        <v>5239</v>
      </c>
      <c r="E3012" s="106" t="s">
        <v>473</v>
      </c>
      <c r="F3012" s="107" t="s">
        <v>474</v>
      </c>
      <c r="G3012" s="106"/>
      <c r="H3012" s="106"/>
      <c r="I3012" s="102">
        <v>1</v>
      </c>
      <c r="J3012" s="109">
        <v>13.799999999999999</v>
      </c>
    </row>
    <row r="3013" spans="1:10" x14ac:dyDescent="0.25">
      <c r="A3013" s="102">
        <v>3012</v>
      </c>
      <c r="B3013" s="117" t="s">
        <v>5176</v>
      </c>
      <c r="C3013" s="104" t="s">
        <v>4939</v>
      </c>
      <c r="D3013" s="104" t="s">
        <v>5239</v>
      </c>
      <c r="E3013" s="106" t="s">
        <v>609</v>
      </c>
      <c r="F3013" s="107" t="s">
        <v>610</v>
      </c>
      <c r="G3013" s="106"/>
      <c r="H3013" s="106"/>
      <c r="I3013" s="102">
        <v>1</v>
      </c>
      <c r="J3013" s="109">
        <v>5.9399999999999995</v>
      </c>
    </row>
    <row r="3014" spans="1:10" x14ac:dyDescent="0.25">
      <c r="A3014" s="102">
        <v>3013</v>
      </c>
      <c r="B3014" s="117" t="s">
        <v>5176</v>
      </c>
      <c r="C3014" s="104" t="s">
        <v>4939</v>
      </c>
      <c r="D3014" s="104" t="s">
        <v>5239</v>
      </c>
      <c r="E3014" s="106" t="s">
        <v>207</v>
      </c>
      <c r="F3014" s="107" t="s">
        <v>208</v>
      </c>
      <c r="G3014" s="106"/>
      <c r="H3014" s="106"/>
      <c r="I3014" s="102">
        <v>1</v>
      </c>
      <c r="J3014" s="109">
        <v>18</v>
      </c>
    </row>
    <row r="3015" spans="1:10" x14ac:dyDescent="0.25">
      <c r="A3015" s="102">
        <v>3014</v>
      </c>
      <c r="B3015" s="117" t="s">
        <v>5176</v>
      </c>
      <c r="C3015" s="104" t="s">
        <v>4939</v>
      </c>
      <c r="D3015" s="104" t="s">
        <v>5239</v>
      </c>
      <c r="E3015" s="106" t="s">
        <v>1272</v>
      </c>
      <c r="F3015" s="107" t="s">
        <v>1273</v>
      </c>
      <c r="G3015" s="106"/>
      <c r="H3015" s="106"/>
      <c r="I3015" s="102">
        <v>1</v>
      </c>
      <c r="J3015" s="109">
        <v>12.75</v>
      </c>
    </row>
    <row r="3016" spans="1:10" x14ac:dyDescent="0.25">
      <c r="A3016" s="102">
        <v>3015</v>
      </c>
      <c r="B3016" s="117" t="s">
        <v>5176</v>
      </c>
      <c r="C3016" s="104" t="s">
        <v>4939</v>
      </c>
      <c r="D3016" s="104" t="s">
        <v>5239</v>
      </c>
      <c r="E3016" s="106" t="s">
        <v>2581</v>
      </c>
      <c r="F3016" s="107" t="s">
        <v>2582</v>
      </c>
      <c r="G3016" s="106"/>
      <c r="H3016" s="106"/>
      <c r="I3016" s="102">
        <v>1</v>
      </c>
      <c r="J3016" s="109">
        <v>5.9399999999999995</v>
      </c>
    </row>
    <row r="3017" spans="1:10" x14ac:dyDescent="0.25">
      <c r="A3017" s="102">
        <v>3016</v>
      </c>
      <c r="B3017" s="117" t="s">
        <v>5176</v>
      </c>
      <c r="C3017" s="104" t="s">
        <v>4939</v>
      </c>
      <c r="D3017" s="104" t="s">
        <v>5239</v>
      </c>
      <c r="E3017" s="106" t="s">
        <v>2479</v>
      </c>
      <c r="F3017" s="107" t="s">
        <v>2480</v>
      </c>
      <c r="G3017" s="106"/>
      <c r="H3017" s="106"/>
      <c r="I3017" s="102">
        <v>1</v>
      </c>
      <c r="J3017" s="109">
        <v>5.9399999999999995</v>
      </c>
    </row>
    <row r="3018" spans="1:10" x14ac:dyDescent="0.25">
      <c r="A3018" s="102">
        <v>3017</v>
      </c>
      <c r="B3018" s="117" t="s">
        <v>5176</v>
      </c>
      <c r="C3018" s="104" t="s">
        <v>4939</v>
      </c>
      <c r="D3018" s="104" t="s">
        <v>5239</v>
      </c>
      <c r="E3018" s="106" t="s">
        <v>2555</v>
      </c>
      <c r="F3018" s="107" t="s">
        <v>2556</v>
      </c>
      <c r="G3018" s="106"/>
      <c r="H3018" s="106"/>
      <c r="I3018" s="102">
        <v>2</v>
      </c>
      <c r="J3018" s="109">
        <v>11.879999999999999</v>
      </c>
    </row>
    <row r="3019" spans="1:10" x14ac:dyDescent="0.25">
      <c r="A3019" s="102">
        <v>3018</v>
      </c>
      <c r="B3019" s="117" t="s">
        <v>5176</v>
      </c>
      <c r="C3019" s="104" t="s">
        <v>4939</v>
      </c>
      <c r="D3019" s="104" t="s">
        <v>5239</v>
      </c>
      <c r="E3019" s="106" t="s">
        <v>2629</v>
      </c>
      <c r="F3019" s="107" t="s">
        <v>2630</v>
      </c>
      <c r="G3019" s="106"/>
      <c r="H3019" s="106"/>
      <c r="I3019" s="102">
        <v>1</v>
      </c>
      <c r="J3019" s="109">
        <v>11</v>
      </c>
    </row>
    <row r="3020" spans="1:10" x14ac:dyDescent="0.25">
      <c r="A3020" s="102">
        <v>3019</v>
      </c>
      <c r="B3020" s="117" t="s">
        <v>5176</v>
      </c>
      <c r="C3020" s="104" t="s">
        <v>4939</v>
      </c>
      <c r="D3020" s="104" t="s">
        <v>5239</v>
      </c>
      <c r="E3020" s="106" t="s">
        <v>2739</v>
      </c>
      <c r="F3020" s="107" t="s">
        <v>4742</v>
      </c>
      <c r="G3020" s="106"/>
      <c r="H3020" s="106"/>
      <c r="I3020" s="102">
        <v>1</v>
      </c>
      <c r="J3020" s="109">
        <v>15.48</v>
      </c>
    </row>
    <row r="3021" spans="1:10" x14ac:dyDescent="0.25">
      <c r="A3021" s="102">
        <v>3020</v>
      </c>
      <c r="B3021" s="117" t="s">
        <v>5176</v>
      </c>
      <c r="C3021" s="104" t="s">
        <v>4939</v>
      </c>
      <c r="D3021" s="104" t="s">
        <v>5239</v>
      </c>
      <c r="E3021" s="106" t="s">
        <v>2811</v>
      </c>
      <c r="F3021" s="107" t="s">
        <v>4744</v>
      </c>
      <c r="G3021" s="106"/>
      <c r="H3021" s="106"/>
      <c r="I3021" s="102">
        <v>1</v>
      </c>
      <c r="J3021" s="109">
        <v>15.48</v>
      </c>
    </row>
    <row r="3022" spans="1:10" x14ac:dyDescent="0.25">
      <c r="A3022" s="102">
        <v>3021</v>
      </c>
      <c r="B3022" s="117" t="s">
        <v>5176</v>
      </c>
      <c r="C3022" s="104" t="s">
        <v>4939</v>
      </c>
      <c r="D3022" s="104" t="s">
        <v>5239</v>
      </c>
      <c r="E3022" s="106" t="s">
        <v>4027</v>
      </c>
      <c r="F3022" s="107" t="s">
        <v>4028</v>
      </c>
      <c r="G3022" s="106"/>
      <c r="H3022" s="106"/>
      <c r="I3022" s="102">
        <v>1</v>
      </c>
      <c r="J3022" s="109">
        <v>17.88</v>
      </c>
    </row>
    <row r="3023" spans="1:10" x14ac:dyDescent="0.25">
      <c r="A3023" s="102">
        <v>3022</v>
      </c>
      <c r="B3023" s="117" t="s">
        <v>5176</v>
      </c>
      <c r="C3023" s="104" t="s">
        <v>4939</v>
      </c>
      <c r="D3023" s="104" t="s">
        <v>5239</v>
      </c>
      <c r="E3023" s="106" t="s">
        <v>4029</v>
      </c>
      <c r="F3023" s="107" t="s">
        <v>4030</v>
      </c>
      <c r="G3023" s="106"/>
      <c r="H3023" s="106"/>
      <c r="I3023" s="102">
        <v>1</v>
      </c>
      <c r="J3023" s="109">
        <v>17.34</v>
      </c>
    </row>
    <row r="3024" spans="1:10" x14ac:dyDescent="0.25">
      <c r="A3024" s="102">
        <v>3023</v>
      </c>
      <c r="B3024" s="117" t="s">
        <v>5176</v>
      </c>
      <c r="C3024" s="104" t="s">
        <v>4939</v>
      </c>
      <c r="D3024" s="104" t="s">
        <v>5239</v>
      </c>
      <c r="E3024" s="106" t="s">
        <v>4259</v>
      </c>
      <c r="F3024" s="107" t="s">
        <v>4820</v>
      </c>
      <c r="G3024" s="106"/>
      <c r="H3024" s="106"/>
      <c r="I3024" s="102">
        <v>1</v>
      </c>
      <c r="J3024" s="109">
        <v>20.849999999999998</v>
      </c>
    </row>
    <row r="3025" spans="1:10" x14ac:dyDescent="0.25">
      <c r="A3025" s="102">
        <v>3024</v>
      </c>
      <c r="B3025" s="117" t="s">
        <v>5176</v>
      </c>
      <c r="C3025" s="104" t="s">
        <v>4939</v>
      </c>
      <c r="D3025" s="104" t="s">
        <v>5239</v>
      </c>
      <c r="E3025" s="106" t="s">
        <v>1716</v>
      </c>
      <c r="F3025" s="107" t="s">
        <v>1717</v>
      </c>
      <c r="G3025" s="106"/>
      <c r="H3025" s="106"/>
      <c r="I3025" s="102" t="s">
        <v>4943</v>
      </c>
      <c r="J3025" s="109">
        <v>16.68</v>
      </c>
    </row>
    <row r="3026" spans="1:10" x14ac:dyDescent="0.25">
      <c r="A3026" s="102">
        <v>3025</v>
      </c>
      <c r="B3026" s="117" t="s">
        <v>5176</v>
      </c>
      <c r="C3026" s="104" t="s">
        <v>4939</v>
      </c>
      <c r="D3026" s="104" t="s">
        <v>5241</v>
      </c>
      <c r="E3026" s="106" t="s">
        <v>559</v>
      </c>
      <c r="F3026" s="107" t="s">
        <v>560</v>
      </c>
      <c r="G3026" s="106"/>
      <c r="H3026" s="106"/>
      <c r="I3026" s="102">
        <v>1</v>
      </c>
      <c r="J3026" s="109">
        <v>5.9399999999999995</v>
      </c>
    </row>
    <row r="3027" spans="1:10" x14ac:dyDescent="0.25">
      <c r="A3027" s="102">
        <v>3026</v>
      </c>
      <c r="B3027" s="117" t="s">
        <v>5176</v>
      </c>
      <c r="C3027" s="104" t="s">
        <v>4939</v>
      </c>
      <c r="D3027" s="104" t="s">
        <v>5241</v>
      </c>
      <c r="E3027" s="106" t="s">
        <v>569</v>
      </c>
      <c r="F3027" s="107" t="s">
        <v>570</v>
      </c>
      <c r="G3027" s="106"/>
      <c r="H3027" s="106"/>
      <c r="I3027" s="102">
        <v>3</v>
      </c>
      <c r="J3027" s="109">
        <v>17.82</v>
      </c>
    </row>
    <row r="3028" spans="1:10" x14ac:dyDescent="0.25">
      <c r="A3028" s="102">
        <v>3027</v>
      </c>
      <c r="B3028" s="117" t="s">
        <v>5176</v>
      </c>
      <c r="C3028" s="104" t="s">
        <v>4939</v>
      </c>
      <c r="D3028" s="104" t="s">
        <v>5241</v>
      </c>
      <c r="E3028" s="106" t="s">
        <v>535</v>
      </c>
      <c r="F3028" s="107" t="s">
        <v>536</v>
      </c>
      <c r="G3028" s="106"/>
      <c r="H3028" s="106"/>
      <c r="I3028" s="102">
        <v>1</v>
      </c>
      <c r="J3028" s="109">
        <v>5.9399999999999995</v>
      </c>
    </row>
    <row r="3029" spans="1:10" x14ac:dyDescent="0.25">
      <c r="A3029" s="102">
        <v>3028</v>
      </c>
      <c r="B3029" s="117" t="s">
        <v>5176</v>
      </c>
      <c r="C3029" s="104" t="s">
        <v>4939</v>
      </c>
      <c r="D3029" s="104" t="s">
        <v>5241</v>
      </c>
      <c r="E3029" s="106" t="s">
        <v>157</v>
      </c>
      <c r="F3029" s="107" t="s">
        <v>158</v>
      </c>
      <c r="G3029" s="106"/>
      <c r="H3029" s="106"/>
      <c r="I3029" s="102">
        <v>5</v>
      </c>
      <c r="J3029" s="109">
        <v>9.4499999999999993</v>
      </c>
    </row>
    <row r="3030" spans="1:10" x14ac:dyDescent="0.25">
      <c r="A3030" s="102">
        <v>3029</v>
      </c>
      <c r="B3030" s="117" t="s">
        <v>5176</v>
      </c>
      <c r="C3030" s="104" t="s">
        <v>4939</v>
      </c>
      <c r="D3030" s="104" t="s">
        <v>5241</v>
      </c>
      <c r="E3030" s="106" t="s">
        <v>995</v>
      </c>
      <c r="F3030" s="107" t="s">
        <v>996</v>
      </c>
      <c r="G3030" s="106"/>
      <c r="H3030" s="106"/>
      <c r="I3030" s="102">
        <v>4</v>
      </c>
      <c r="J3030" s="109">
        <v>40.799999999999997</v>
      </c>
    </row>
    <row r="3031" spans="1:10" x14ac:dyDescent="0.25">
      <c r="A3031" s="102">
        <v>3030</v>
      </c>
      <c r="B3031" s="117" t="s">
        <v>5176</v>
      </c>
      <c r="C3031" s="104" t="s">
        <v>4939</v>
      </c>
      <c r="D3031" s="104" t="s">
        <v>5241</v>
      </c>
      <c r="E3031" s="106" t="s">
        <v>1450</v>
      </c>
      <c r="F3031" s="107" t="s">
        <v>1451</v>
      </c>
      <c r="G3031" s="106"/>
      <c r="H3031" s="106"/>
      <c r="I3031" s="102" t="s">
        <v>4943</v>
      </c>
      <c r="J3031" s="109">
        <v>7.9</v>
      </c>
    </row>
    <row r="3032" spans="1:10" x14ac:dyDescent="0.25">
      <c r="A3032" s="102">
        <v>3031</v>
      </c>
      <c r="B3032" s="117" t="s">
        <v>5176</v>
      </c>
      <c r="C3032" s="104" t="s">
        <v>4939</v>
      </c>
      <c r="D3032" s="104" t="s">
        <v>5241</v>
      </c>
      <c r="E3032" s="106" t="s">
        <v>1216</v>
      </c>
      <c r="F3032" s="107" t="s">
        <v>1217</v>
      </c>
      <c r="G3032" s="106"/>
      <c r="H3032" s="106"/>
      <c r="I3032" s="102">
        <v>1</v>
      </c>
      <c r="J3032" s="109">
        <v>7.9</v>
      </c>
    </row>
    <row r="3033" spans="1:10" x14ac:dyDescent="0.25">
      <c r="A3033" s="102">
        <v>3032</v>
      </c>
      <c r="B3033" s="117" t="s">
        <v>5176</v>
      </c>
      <c r="C3033" s="104" t="s">
        <v>4939</v>
      </c>
      <c r="D3033" s="104" t="s">
        <v>5241</v>
      </c>
      <c r="E3033" s="106" t="s">
        <v>1304</v>
      </c>
      <c r="F3033" s="107" t="s">
        <v>1305</v>
      </c>
      <c r="G3033" s="106"/>
      <c r="H3033" s="106"/>
      <c r="I3033" s="102">
        <v>1</v>
      </c>
      <c r="J3033" s="109">
        <v>7.9</v>
      </c>
    </row>
    <row r="3034" spans="1:10" x14ac:dyDescent="0.25">
      <c r="A3034" s="102">
        <v>3033</v>
      </c>
      <c r="B3034" s="117" t="s">
        <v>5176</v>
      </c>
      <c r="C3034" s="104" t="s">
        <v>4939</v>
      </c>
      <c r="D3034" s="104" t="s">
        <v>5241</v>
      </c>
      <c r="E3034" s="106" t="s">
        <v>1194</v>
      </c>
      <c r="F3034" s="107" t="s">
        <v>1195</v>
      </c>
      <c r="G3034" s="106"/>
      <c r="H3034" s="106"/>
      <c r="I3034" s="102">
        <v>1</v>
      </c>
      <c r="J3034" s="109">
        <v>6.9499999999999993</v>
      </c>
    </row>
    <row r="3035" spans="1:10" x14ac:dyDescent="0.25">
      <c r="A3035" s="102">
        <v>3034</v>
      </c>
      <c r="B3035" s="117" t="s">
        <v>5176</v>
      </c>
      <c r="C3035" s="104" t="s">
        <v>4939</v>
      </c>
      <c r="D3035" s="104" t="s">
        <v>5241</v>
      </c>
      <c r="E3035" s="106" t="s">
        <v>1252</v>
      </c>
      <c r="F3035" s="107" t="s">
        <v>1253</v>
      </c>
      <c r="G3035" s="106"/>
      <c r="H3035" s="106"/>
      <c r="I3035" s="102">
        <v>1</v>
      </c>
      <c r="J3035" s="109">
        <v>7.9</v>
      </c>
    </row>
    <row r="3036" spans="1:10" x14ac:dyDescent="0.25">
      <c r="A3036" s="102">
        <v>3035</v>
      </c>
      <c r="B3036" s="117" t="s">
        <v>5176</v>
      </c>
      <c r="C3036" s="104" t="s">
        <v>4939</v>
      </c>
      <c r="D3036" s="104" t="s">
        <v>5241</v>
      </c>
      <c r="E3036" s="106" t="s">
        <v>1288</v>
      </c>
      <c r="F3036" s="107" t="s">
        <v>1289</v>
      </c>
      <c r="G3036" s="106"/>
      <c r="H3036" s="106"/>
      <c r="I3036" s="102">
        <v>1</v>
      </c>
      <c r="J3036" s="109">
        <v>7.9</v>
      </c>
    </row>
    <row r="3037" spans="1:10" x14ac:dyDescent="0.25">
      <c r="A3037" s="102">
        <v>3036</v>
      </c>
      <c r="B3037" s="117" t="s">
        <v>5176</v>
      </c>
      <c r="C3037" s="104" t="s">
        <v>4939</v>
      </c>
      <c r="D3037" s="104" t="s">
        <v>5241</v>
      </c>
      <c r="E3037" s="106" t="s">
        <v>1294</v>
      </c>
      <c r="F3037" s="107" t="s">
        <v>1295</v>
      </c>
      <c r="G3037" s="106"/>
      <c r="H3037" s="106"/>
      <c r="I3037" s="102" t="s">
        <v>5054</v>
      </c>
      <c r="J3037" s="109">
        <v>13.5</v>
      </c>
    </row>
    <row r="3038" spans="1:10" x14ac:dyDescent="0.25">
      <c r="A3038" s="102">
        <v>3037</v>
      </c>
      <c r="B3038" s="117" t="s">
        <v>5176</v>
      </c>
      <c r="C3038" s="104" t="s">
        <v>4939</v>
      </c>
      <c r="D3038" s="104" t="s">
        <v>5241</v>
      </c>
      <c r="E3038" s="106" t="s">
        <v>2519</v>
      </c>
      <c r="F3038" s="107" t="s">
        <v>2520</v>
      </c>
      <c r="G3038" s="106"/>
      <c r="H3038" s="106"/>
      <c r="I3038" s="102">
        <v>1</v>
      </c>
      <c r="J3038" s="109">
        <v>5.9399999999999995</v>
      </c>
    </row>
    <row r="3039" spans="1:10" x14ac:dyDescent="0.25">
      <c r="A3039" s="102">
        <v>3038</v>
      </c>
      <c r="B3039" s="117" t="s">
        <v>5176</v>
      </c>
      <c r="C3039" s="104" t="s">
        <v>4939</v>
      </c>
      <c r="D3039" s="104" t="s">
        <v>5241</v>
      </c>
      <c r="E3039" s="106" t="s">
        <v>275</v>
      </c>
      <c r="F3039" s="107" t="s">
        <v>276</v>
      </c>
      <c r="G3039" s="106"/>
      <c r="H3039" s="106"/>
      <c r="I3039" s="102">
        <v>1</v>
      </c>
      <c r="J3039" s="109">
        <v>23.04</v>
      </c>
    </row>
    <row r="3040" spans="1:10" x14ac:dyDescent="0.25">
      <c r="A3040" s="102">
        <v>3039</v>
      </c>
      <c r="B3040" s="117" t="s">
        <v>5176</v>
      </c>
      <c r="C3040" s="104" t="s">
        <v>4939</v>
      </c>
      <c r="D3040" s="104" t="s">
        <v>5241</v>
      </c>
      <c r="E3040" s="106" t="s">
        <v>2669</v>
      </c>
      <c r="F3040" s="107" t="s">
        <v>2670</v>
      </c>
      <c r="G3040" s="106"/>
      <c r="H3040" s="106"/>
      <c r="I3040" s="102">
        <v>1</v>
      </c>
      <c r="J3040" s="109">
        <v>9.9</v>
      </c>
    </row>
    <row r="3041" spans="1:10" x14ac:dyDescent="0.25">
      <c r="A3041" s="102">
        <v>3040</v>
      </c>
      <c r="B3041" s="117" t="s">
        <v>5176</v>
      </c>
      <c r="C3041" s="104" t="s">
        <v>4939</v>
      </c>
      <c r="D3041" s="104" t="s">
        <v>5241</v>
      </c>
      <c r="E3041" s="106" t="s">
        <v>2657</v>
      </c>
      <c r="F3041" s="107" t="s">
        <v>2658</v>
      </c>
      <c r="G3041" s="106"/>
      <c r="H3041" s="106"/>
      <c r="I3041" s="102">
        <v>1</v>
      </c>
      <c r="J3041" s="109">
        <v>9.9</v>
      </c>
    </row>
    <row r="3042" spans="1:10" x14ac:dyDescent="0.25">
      <c r="A3042" s="102">
        <v>3041</v>
      </c>
      <c r="B3042" s="117" t="s">
        <v>5176</v>
      </c>
      <c r="C3042" s="104" t="s">
        <v>4939</v>
      </c>
      <c r="D3042" s="104" t="s">
        <v>5241</v>
      </c>
      <c r="E3042" s="106" t="s">
        <v>2839</v>
      </c>
      <c r="F3042" s="107" t="s">
        <v>2840</v>
      </c>
      <c r="G3042" s="106"/>
      <c r="H3042" s="106"/>
      <c r="I3042" s="102">
        <v>1</v>
      </c>
      <c r="J3042" s="109">
        <v>9.48</v>
      </c>
    </row>
    <row r="3043" spans="1:10" x14ac:dyDescent="0.25">
      <c r="A3043" s="102">
        <v>3042</v>
      </c>
      <c r="B3043" s="117" t="s">
        <v>5176</v>
      </c>
      <c r="C3043" s="104" t="s">
        <v>4939</v>
      </c>
      <c r="D3043" s="104" t="s">
        <v>5241</v>
      </c>
      <c r="E3043" s="106" t="s">
        <v>2691</v>
      </c>
      <c r="F3043" s="107" t="s">
        <v>2692</v>
      </c>
      <c r="G3043" s="106"/>
      <c r="H3043" s="106"/>
      <c r="I3043" s="102">
        <v>1</v>
      </c>
      <c r="J3043" s="109">
        <v>9.48</v>
      </c>
    </row>
    <row r="3044" spans="1:10" x14ac:dyDescent="0.25">
      <c r="A3044" s="102">
        <v>3043</v>
      </c>
      <c r="B3044" s="117" t="s">
        <v>5176</v>
      </c>
      <c r="C3044" s="104" t="s">
        <v>4939</v>
      </c>
      <c r="D3044" s="104" t="s">
        <v>5241</v>
      </c>
      <c r="E3044" s="106" t="s">
        <v>2739</v>
      </c>
      <c r="F3044" s="107" t="s">
        <v>4742</v>
      </c>
      <c r="G3044" s="106"/>
      <c r="H3044" s="106"/>
      <c r="I3044" s="102">
        <v>1</v>
      </c>
      <c r="J3044" s="109">
        <v>15.48</v>
      </c>
    </row>
    <row r="3045" spans="1:10" x14ac:dyDescent="0.25">
      <c r="A3045" s="102">
        <v>3044</v>
      </c>
      <c r="B3045" s="117" t="s">
        <v>5176</v>
      </c>
      <c r="C3045" s="104" t="s">
        <v>4939</v>
      </c>
      <c r="D3045" s="104" t="s">
        <v>5241</v>
      </c>
      <c r="E3045" s="106" t="s">
        <v>2833</v>
      </c>
      <c r="F3045" s="107" t="s">
        <v>2834</v>
      </c>
      <c r="G3045" s="106"/>
      <c r="H3045" s="106"/>
      <c r="I3045" s="102">
        <v>1</v>
      </c>
      <c r="J3045" s="109">
        <v>16.32</v>
      </c>
    </row>
    <row r="3046" spans="1:10" x14ac:dyDescent="0.25">
      <c r="A3046" s="102">
        <v>3045</v>
      </c>
      <c r="B3046" s="117" t="s">
        <v>5176</v>
      </c>
      <c r="C3046" s="104" t="s">
        <v>4939</v>
      </c>
      <c r="D3046" s="104" t="s">
        <v>5241</v>
      </c>
      <c r="E3046" s="106" t="s">
        <v>295</v>
      </c>
      <c r="F3046" s="107" t="s">
        <v>296</v>
      </c>
      <c r="G3046" s="106"/>
      <c r="H3046" s="106"/>
      <c r="I3046" s="102">
        <v>4</v>
      </c>
      <c r="J3046" s="109">
        <v>9</v>
      </c>
    </row>
    <row r="3047" spans="1:10" x14ac:dyDescent="0.25">
      <c r="A3047" s="102">
        <v>3046</v>
      </c>
      <c r="B3047" s="117" t="s">
        <v>5176</v>
      </c>
      <c r="C3047" s="104" t="s">
        <v>4939</v>
      </c>
      <c r="D3047" s="104" t="s">
        <v>5241</v>
      </c>
      <c r="E3047" s="106" t="s">
        <v>3547</v>
      </c>
      <c r="F3047" s="107" t="s">
        <v>3548</v>
      </c>
      <c r="G3047" s="106"/>
      <c r="H3047" s="106"/>
      <c r="I3047" s="102">
        <v>1</v>
      </c>
      <c r="J3047" s="109">
        <v>11</v>
      </c>
    </row>
    <row r="3048" spans="1:10" x14ac:dyDescent="0.25">
      <c r="A3048" s="102">
        <v>3047</v>
      </c>
      <c r="B3048" s="117" t="s">
        <v>5176</v>
      </c>
      <c r="C3048" s="104" t="s">
        <v>4939</v>
      </c>
      <c r="D3048" s="104" t="s">
        <v>5241</v>
      </c>
      <c r="E3048" s="106" t="s">
        <v>3889</v>
      </c>
      <c r="F3048" s="107" t="s">
        <v>3890</v>
      </c>
      <c r="G3048" s="106"/>
      <c r="H3048" s="106"/>
      <c r="I3048" s="102">
        <v>1</v>
      </c>
      <c r="J3048" s="109">
        <v>15.8</v>
      </c>
    </row>
    <row r="3049" spans="1:10" x14ac:dyDescent="0.25">
      <c r="A3049" s="102">
        <v>3048</v>
      </c>
      <c r="B3049" s="117" t="s">
        <v>5176</v>
      </c>
      <c r="C3049" s="104" t="s">
        <v>4939</v>
      </c>
      <c r="D3049" s="104" t="s">
        <v>5241</v>
      </c>
      <c r="E3049" s="106" t="s">
        <v>3577</v>
      </c>
      <c r="F3049" s="107" t="s">
        <v>3578</v>
      </c>
      <c r="G3049" s="106"/>
      <c r="H3049" s="106"/>
      <c r="I3049" s="102">
        <v>1</v>
      </c>
      <c r="J3049" s="109">
        <v>22.9</v>
      </c>
    </row>
    <row r="3050" spans="1:10" x14ac:dyDescent="0.25">
      <c r="A3050" s="102">
        <v>3049</v>
      </c>
      <c r="B3050" s="117" t="s">
        <v>5176</v>
      </c>
      <c r="C3050" s="104" t="s">
        <v>4939</v>
      </c>
      <c r="D3050" s="104" t="s">
        <v>5241</v>
      </c>
      <c r="E3050" s="106" t="s">
        <v>3589</v>
      </c>
      <c r="F3050" s="107" t="s">
        <v>3590</v>
      </c>
      <c r="G3050" s="106"/>
      <c r="H3050" s="106"/>
      <c r="I3050" s="102">
        <v>1</v>
      </c>
      <c r="J3050" s="109">
        <v>13.799999999999999</v>
      </c>
    </row>
    <row r="3051" spans="1:10" x14ac:dyDescent="0.25">
      <c r="A3051" s="102">
        <v>3050</v>
      </c>
      <c r="B3051" s="117" t="s">
        <v>5176</v>
      </c>
      <c r="C3051" s="104" t="s">
        <v>4939</v>
      </c>
      <c r="D3051" s="104" t="s">
        <v>5241</v>
      </c>
      <c r="E3051" s="106" t="s">
        <v>3605</v>
      </c>
      <c r="F3051" s="107" t="s">
        <v>3606</v>
      </c>
      <c r="G3051" s="106"/>
      <c r="H3051" s="106"/>
      <c r="I3051" s="102">
        <v>1</v>
      </c>
      <c r="J3051" s="109">
        <v>9.3999999999999986</v>
      </c>
    </row>
    <row r="3052" spans="1:10" x14ac:dyDescent="0.25">
      <c r="A3052" s="102">
        <v>3051</v>
      </c>
      <c r="B3052" s="117" t="s">
        <v>5176</v>
      </c>
      <c r="C3052" s="104" t="s">
        <v>4939</v>
      </c>
      <c r="D3052" s="104" t="s">
        <v>5241</v>
      </c>
      <c r="E3052" s="106" t="s">
        <v>3623</v>
      </c>
      <c r="F3052" s="107" t="s">
        <v>3624</v>
      </c>
      <c r="G3052" s="106"/>
      <c r="H3052" s="106"/>
      <c r="I3052" s="102">
        <v>1</v>
      </c>
      <c r="J3052" s="109">
        <v>11.899999999999999</v>
      </c>
    </row>
    <row r="3053" spans="1:10" x14ac:dyDescent="0.25">
      <c r="A3053" s="102">
        <v>3052</v>
      </c>
      <c r="B3053" s="117" t="s">
        <v>5176</v>
      </c>
      <c r="C3053" s="104" t="s">
        <v>4939</v>
      </c>
      <c r="D3053" s="104" t="s">
        <v>5241</v>
      </c>
      <c r="E3053" s="106" t="s">
        <v>3647</v>
      </c>
      <c r="F3053" s="107" t="s">
        <v>3648</v>
      </c>
      <c r="G3053" s="106"/>
      <c r="H3053" s="106"/>
      <c r="I3053" s="102">
        <v>1</v>
      </c>
      <c r="J3053" s="109">
        <v>18.899999999999999</v>
      </c>
    </row>
    <row r="3054" spans="1:10" x14ac:dyDescent="0.25">
      <c r="A3054" s="102">
        <v>3053</v>
      </c>
      <c r="B3054" s="117" t="s">
        <v>5176</v>
      </c>
      <c r="C3054" s="104" t="s">
        <v>4939</v>
      </c>
      <c r="D3054" s="104" t="s">
        <v>5241</v>
      </c>
      <c r="E3054" s="106" t="s">
        <v>3745</v>
      </c>
      <c r="F3054" s="107" t="s">
        <v>3746</v>
      </c>
      <c r="G3054" s="106"/>
      <c r="H3054" s="106"/>
      <c r="I3054" s="102">
        <v>1</v>
      </c>
      <c r="J3054" s="109">
        <v>9.8000000000000007</v>
      </c>
    </row>
    <row r="3055" spans="1:10" x14ac:dyDescent="0.25">
      <c r="A3055" s="102">
        <v>3054</v>
      </c>
      <c r="B3055" s="117" t="s">
        <v>5176</v>
      </c>
      <c r="C3055" s="104" t="s">
        <v>4939</v>
      </c>
      <c r="D3055" s="104" t="s">
        <v>5241</v>
      </c>
      <c r="E3055" s="106" t="s">
        <v>4225</v>
      </c>
      <c r="F3055" s="107" t="s">
        <v>4226</v>
      </c>
      <c r="G3055" s="106"/>
      <c r="H3055" s="106"/>
      <c r="I3055" s="102">
        <v>1</v>
      </c>
      <c r="J3055" s="109">
        <v>13.35</v>
      </c>
    </row>
    <row r="3056" spans="1:10" x14ac:dyDescent="0.25">
      <c r="A3056" s="102">
        <v>3055</v>
      </c>
      <c r="B3056" s="117" t="s">
        <v>5176</v>
      </c>
      <c r="C3056" s="104" t="s">
        <v>4939</v>
      </c>
      <c r="D3056" s="104" t="s">
        <v>5243</v>
      </c>
      <c r="E3056" s="106" t="s">
        <v>559</v>
      </c>
      <c r="F3056" s="107" t="s">
        <v>560</v>
      </c>
      <c r="G3056" s="106"/>
      <c r="H3056" s="106"/>
      <c r="I3056" s="102">
        <v>1</v>
      </c>
      <c r="J3056" s="109">
        <v>5.9399999999999995</v>
      </c>
    </row>
    <row r="3057" spans="1:10" x14ac:dyDescent="0.25">
      <c r="A3057" s="102">
        <v>3056</v>
      </c>
      <c r="B3057" s="117" t="s">
        <v>5176</v>
      </c>
      <c r="C3057" s="104" t="s">
        <v>4939</v>
      </c>
      <c r="D3057" s="104" t="s">
        <v>5243</v>
      </c>
      <c r="E3057" s="106" t="s">
        <v>569</v>
      </c>
      <c r="F3057" s="107" t="s">
        <v>570</v>
      </c>
      <c r="G3057" s="106"/>
      <c r="H3057" s="106"/>
      <c r="I3057" s="102">
        <v>3</v>
      </c>
      <c r="J3057" s="109">
        <v>17.82</v>
      </c>
    </row>
    <row r="3058" spans="1:10" x14ac:dyDescent="0.25">
      <c r="A3058" s="102">
        <v>3057</v>
      </c>
      <c r="B3058" s="117" t="s">
        <v>5176</v>
      </c>
      <c r="C3058" s="104" t="s">
        <v>4939</v>
      </c>
      <c r="D3058" s="104" t="s">
        <v>5243</v>
      </c>
      <c r="E3058" s="106" t="s">
        <v>995</v>
      </c>
      <c r="F3058" s="107" t="s">
        <v>996</v>
      </c>
      <c r="G3058" s="106"/>
      <c r="H3058" s="106"/>
      <c r="I3058" s="102">
        <v>5</v>
      </c>
      <c r="J3058" s="109">
        <v>51</v>
      </c>
    </row>
    <row r="3059" spans="1:10" x14ac:dyDescent="0.25">
      <c r="A3059" s="102">
        <v>3058</v>
      </c>
      <c r="B3059" s="117" t="s">
        <v>5176</v>
      </c>
      <c r="C3059" s="104" t="s">
        <v>4939</v>
      </c>
      <c r="D3059" s="104" t="s">
        <v>5243</v>
      </c>
      <c r="E3059" s="106" t="s">
        <v>1001</v>
      </c>
      <c r="F3059" s="107" t="s">
        <v>1002</v>
      </c>
      <c r="G3059" s="106"/>
      <c r="H3059" s="106"/>
      <c r="I3059" s="102">
        <v>3</v>
      </c>
      <c r="J3059" s="109">
        <v>17.97</v>
      </c>
    </row>
    <row r="3060" spans="1:10" x14ac:dyDescent="0.25">
      <c r="A3060" s="102">
        <v>3059</v>
      </c>
      <c r="B3060" s="117" t="s">
        <v>5176</v>
      </c>
      <c r="C3060" s="104" t="s">
        <v>4939</v>
      </c>
      <c r="D3060" s="104" t="s">
        <v>5243</v>
      </c>
      <c r="E3060" s="106" t="s">
        <v>1003</v>
      </c>
      <c r="F3060" s="107" t="s">
        <v>1004</v>
      </c>
      <c r="G3060" s="106"/>
      <c r="H3060" s="106"/>
      <c r="I3060" s="102">
        <v>5</v>
      </c>
      <c r="J3060" s="109">
        <v>56.449999999999996</v>
      </c>
    </row>
    <row r="3061" spans="1:10" x14ac:dyDescent="0.25">
      <c r="A3061" s="102">
        <v>3060</v>
      </c>
      <c r="B3061" s="117" t="s">
        <v>5176</v>
      </c>
      <c r="C3061" s="104" t="s">
        <v>4939</v>
      </c>
      <c r="D3061" s="104" t="s">
        <v>5243</v>
      </c>
      <c r="E3061" s="106" t="s">
        <v>207</v>
      </c>
      <c r="F3061" s="107" t="s">
        <v>208</v>
      </c>
      <c r="G3061" s="106"/>
      <c r="H3061" s="106"/>
      <c r="I3061" s="102">
        <v>1</v>
      </c>
      <c r="J3061" s="109">
        <v>18</v>
      </c>
    </row>
    <row r="3062" spans="1:10" x14ac:dyDescent="0.25">
      <c r="A3062" s="102">
        <v>3061</v>
      </c>
      <c r="B3062" s="117" t="s">
        <v>5176</v>
      </c>
      <c r="C3062" s="104" t="s">
        <v>4939</v>
      </c>
      <c r="D3062" s="104" t="s">
        <v>5243</v>
      </c>
      <c r="E3062" s="106" t="s">
        <v>2503</v>
      </c>
      <c r="F3062" s="107" t="s">
        <v>2504</v>
      </c>
      <c r="G3062" s="106"/>
      <c r="H3062" s="106"/>
      <c r="I3062" s="102">
        <v>5</v>
      </c>
      <c r="J3062" s="109">
        <v>29.7</v>
      </c>
    </row>
    <row r="3063" spans="1:10" x14ac:dyDescent="0.25">
      <c r="A3063" s="102">
        <v>3062</v>
      </c>
      <c r="B3063" s="117" t="s">
        <v>5176</v>
      </c>
      <c r="C3063" s="104" t="s">
        <v>4939</v>
      </c>
      <c r="D3063" s="104" t="s">
        <v>5243</v>
      </c>
      <c r="E3063" s="106" t="s">
        <v>2465</v>
      </c>
      <c r="F3063" s="107" t="s">
        <v>2466</v>
      </c>
      <c r="G3063" s="106"/>
      <c r="H3063" s="106"/>
      <c r="I3063" s="102">
        <v>5</v>
      </c>
      <c r="J3063" s="109">
        <v>29.7</v>
      </c>
    </row>
    <row r="3064" spans="1:10" x14ac:dyDescent="0.25">
      <c r="A3064" s="102">
        <v>3063</v>
      </c>
      <c r="B3064" s="117" t="s">
        <v>5176</v>
      </c>
      <c r="C3064" s="104" t="s">
        <v>4939</v>
      </c>
      <c r="D3064" s="104" t="s">
        <v>5243</v>
      </c>
      <c r="E3064" s="106" t="s">
        <v>2541</v>
      </c>
      <c r="F3064" s="107" t="s">
        <v>2542</v>
      </c>
      <c r="G3064" s="106"/>
      <c r="H3064" s="106"/>
      <c r="I3064" s="102">
        <v>12</v>
      </c>
      <c r="J3064" s="109">
        <v>71.28</v>
      </c>
    </row>
    <row r="3065" spans="1:10" x14ac:dyDescent="0.25">
      <c r="A3065" s="102">
        <v>3064</v>
      </c>
      <c r="B3065" s="117" t="s">
        <v>5176</v>
      </c>
      <c r="C3065" s="104" t="s">
        <v>4939</v>
      </c>
      <c r="D3065" s="104" t="s">
        <v>5243</v>
      </c>
      <c r="E3065" s="106" t="s">
        <v>2555</v>
      </c>
      <c r="F3065" s="107" t="s">
        <v>2556</v>
      </c>
      <c r="G3065" s="106"/>
      <c r="H3065" s="106"/>
      <c r="I3065" s="102">
        <v>12</v>
      </c>
      <c r="J3065" s="109">
        <v>71.28</v>
      </c>
    </row>
    <row r="3066" spans="1:10" x14ac:dyDescent="0.25">
      <c r="A3066" s="102">
        <v>3065</v>
      </c>
      <c r="B3066" s="117" t="s">
        <v>5176</v>
      </c>
      <c r="C3066" s="104" t="s">
        <v>4939</v>
      </c>
      <c r="D3066" s="104" t="s">
        <v>5243</v>
      </c>
      <c r="E3066" s="106" t="s">
        <v>2743</v>
      </c>
      <c r="F3066" s="107" t="s">
        <v>5244</v>
      </c>
      <c r="G3066" s="106"/>
      <c r="H3066" s="106"/>
      <c r="I3066" s="102">
        <v>1</v>
      </c>
      <c r="J3066" s="109">
        <v>15.48</v>
      </c>
    </row>
    <row r="3067" spans="1:10" x14ac:dyDescent="0.25">
      <c r="A3067" s="102">
        <v>3066</v>
      </c>
      <c r="B3067" s="117" t="s">
        <v>5176</v>
      </c>
      <c r="C3067" s="104" t="s">
        <v>4939</v>
      </c>
      <c r="D3067" s="104" t="s">
        <v>5243</v>
      </c>
      <c r="E3067" s="106" t="s">
        <v>4746</v>
      </c>
      <c r="F3067" s="107" t="s">
        <v>4747</v>
      </c>
      <c r="G3067" s="106"/>
      <c r="H3067" s="106"/>
      <c r="I3067" s="102">
        <v>1</v>
      </c>
      <c r="J3067" s="109">
        <v>13.080000000000002</v>
      </c>
    </row>
    <row r="3068" spans="1:10" x14ac:dyDescent="0.25">
      <c r="A3068" s="102">
        <v>3067</v>
      </c>
      <c r="B3068" s="117" t="s">
        <v>5176</v>
      </c>
      <c r="C3068" s="104" t="s">
        <v>4939</v>
      </c>
      <c r="D3068" s="104" t="s">
        <v>5243</v>
      </c>
      <c r="E3068" s="106" t="s">
        <v>83</v>
      </c>
      <c r="F3068" s="107" t="s">
        <v>84</v>
      </c>
      <c r="G3068" s="106"/>
      <c r="H3068" s="106"/>
      <c r="I3068" s="102">
        <v>1</v>
      </c>
      <c r="J3068" s="109">
        <v>77.88</v>
      </c>
    </row>
    <row r="3069" spans="1:10" x14ac:dyDescent="0.25">
      <c r="A3069" s="102">
        <v>3068</v>
      </c>
      <c r="B3069" s="117" t="s">
        <v>5176</v>
      </c>
      <c r="C3069" s="104" t="s">
        <v>4939</v>
      </c>
      <c r="D3069" s="104" t="s">
        <v>5243</v>
      </c>
      <c r="E3069" s="106" t="s">
        <v>87</v>
      </c>
      <c r="F3069" s="107" t="s">
        <v>88</v>
      </c>
      <c r="G3069" s="106"/>
      <c r="H3069" s="106"/>
      <c r="I3069" s="102">
        <v>1</v>
      </c>
      <c r="J3069" s="109">
        <v>83.76</v>
      </c>
    </row>
    <row r="3070" spans="1:10" x14ac:dyDescent="0.25">
      <c r="A3070" s="102">
        <v>3069</v>
      </c>
      <c r="B3070" s="117" t="s">
        <v>5176</v>
      </c>
      <c r="C3070" s="104" t="s">
        <v>4939</v>
      </c>
      <c r="D3070" s="104" t="s">
        <v>5243</v>
      </c>
      <c r="E3070" s="106" t="s">
        <v>3959</v>
      </c>
      <c r="F3070" s="107" t="s">
        <v>3960</v>
      </c>
      <c r="G3070" s="106"/>
      <c r="H3070" s="106"/>
      <c r="I3070" s="102">
        <v>1</v>
      </c>
      <c r="J3070" s="109">
        <v>6.75</v>
      </c>
    </row>
    <row r="3071" spans="1:10" x14ac:dyDescent="0.25">
      <c r="A3071" s="102">
        <v>3070</v>
      </c>
      <c r="B3071" s="117" t="s">
        <v>5176</v>
      </c>
      <c r="C3071" s="104" t="s">
        <v>4939</v>
      </c>
      <c r="D3071" s="104" t="s">
        <v>5243</v>
      </c>
      <c r="E3071" s="106" t="s">
        <v>3971</v>
      </c>
      <c r="F3071" s="107" t="s">
        <v>3972</v>
      </c>
      <c r="G3071" s="106"/>
      <c r="H3071" s="106"/>
      <c r="I3071" s="102">
        <v>1</v>
      </c>
      <c r="J3071" s="109">
        <v>11.899999999999999</v>
      </c>
    </row>
    <row r="3072" spans="1:10" x14ac:dyDescent="0.25">
      <c r="A3072" s="102">
        <v>3071</v>
      </c>
      <c r="B3072" s="117" t="s">
        <v>5176</v>
      </c>
      <c r="C3072" s="104" t="s">
        <v>4939</v>
      </c>
      <c r="D3072" s="104" t="s">
        <v>5243</v>
      </c>
      <c r="E3072" s="106" t="s">
        <v>4027</v>
      </c>
      <c r="F3072" s="107" t="s">
        <v>4028</v>
      </c>
      <c r="G3072" s="106"/>
      <c r="H3072" s="106"/>
      <c r="I3072" s="102">
        <v>1</v>
      </c>
      <c r="J3072" s="109">
        <v>17.88</v>
      </c>
    </row>
    <row r="3073" spans="1:10" x14ac:dyDescent="0.25">
      <c r="A3073" s="102">
        <v>3072</v>
      </c>
      <c r="B3073" s="117" t="s">
        <v>5176</v>
      </c>
      <c r="C3073" s="104" t="s">
        <v>4939</v>
      </c>
      <c r="D3073" s="104" t="s">
        <v>5243</v>
      </c>
      <c r="E3073" s="106" t="s">
        <v>3551</v>
      </c>
      <c r="F3073" s="107" t="s">
        <v>3552</v>
      </c>
      <c r="G3073" s="106"/>
      <c r="H3073" s="106"/>
      <c r="I3073" s="102">
        <v>1</v>
      </c>
      <c r="J3073" s="109">
        <v>8.6</v>
      </c>
    </row>
    <row r="3074" spans="1:10" x14ac:dyDescent="0.25">
      <c r="A3074" s="102">
        <v>3073</v>
      </c>
      <c r="B3074" s="117" t="s">
        <v>5176</v>
      </c>
      <c r="C3074" s="104" t="s">
        <v>4939</v>
      </c>
      <c r="D3074" s="104" t="s">
        <v>5243</v>
      </c>
      <c r="E3074" s="106" t="s">
        <v>3553</v>
      </c>
      <c r="F3074" s="107" t="s">
        <v>3554</v>
      </c>
      <c r="G3074" s="106"/>
      <c r="H3074" s="106"/>
      <c r="I3074" s="102">
        <v>1</v>
      </c>
      <c r="J3074" s="109">
        <v>17.940000000000001</v>
      </c>
    </row>
    <row r="3075" spans="1:10" x14ac:dyDescent="0.25">
      <c r="A3075" s="102">
        <v>3074</v>
      </c>
      <c r="B3075" s="117" t="s">
        <v>5176</v>
      </c>
      <c r="C3075" s="104" t="s">
        <v>4939</v>
      </c>
      <c r="D3075" s="104" t="s">
        <v>5243</v>
      </c>
      <c r="E3075" s="106" t="s">
        <v>3579</v>
      </c>
      <c r="F3075" s="107" t="s">
        <v>3580</v>
      </c>
      <c r="G3075" s="106"/>
      <c r="H3075" s="106"/>
      <c r="I3075" s="102">
        <v>1</v>
      </c>
      <c r="J3075" s="109">
        <v>13.899999999999999</v>
      </c>
    </row>
    <row r="3076" spans="1:10" x14ac:dyDescent="0.25">
      <c r="A3076" s="102">
        <v>3075</v>
      </c>
      <c r="B3076" s="117" t="s">
        <v>5176</v>
      </c>
      <c r="C3076" s="104" t="s">
        <v>4939</v>
      </c>
      <c r="D3076" s="104" t="s">
        <v>5243</v>
      </c>
      <c r="E3076" s="106" t="s">
        <v>3685</v>
      </c>
      <c r="F3076" s="107" t="s">
        <v>3686</v>
      </c>
      <c r="G3076" s="106"/>
      <c r="H3076" s="106"/>
      <c r="I3076" s="102">
        <v>1</v>
      </c>
      <c r="J3076" s="109">
        <v>21.8</v>
      </c>
    </row>
    <row r="3077" spans="1:10" x14ac:dyDescent="0.25">
      <c r="A3077" s="102">
        <v>3076</v>
      </c>
      <c r="B3077" s="117" t="s">
        <v>5176</v>
      </c>
      <c r="C3077" s="104" t="s">
        <v>4939</v>
      </c>
      <c r="D3077" s="104" t="s">
        <v>5243</v>
      </c>
      <c r="E3077" s="106" t="s">
        <v>3697</v>
      </c>
      <c r="F3077" s="107" t="s">
        <v>3698</v>
      </c>
      <c r="G3077" s="106"/>
      <c r="H3077" s="106"/>
      <c r="I3077" s="102">
        <v>1</v>
      </c>
      <c r="J3077" s="109">
        <v>21.9</v>
      </c>
    </row>
    <row r="3078" spans="1:10" x14ac:dyDescent="0.25">
      <c r="A3078" s="102">
        <v>3077</v>
      </c>
      <c r="B3078" s="117" t="s">
        <v>5176</v>
      </c>
      <c r="C3078" s="104" t="s">
        <v>4939</v>
      </c>
      <c r="D3078" s="104" t="s">
        <v>5243</v>
      </c>
      <c r="E3078" s="106" t="s">
        <v>4525</v>
      </c>
      <c r="F3078" s="107" t="s">
        <v>4526</v>
      </c>
      <c r="G3078" s="106"/>
      <c r="H3078" s="106"/>
      <c r="I3078" s="102">
        <v>1</v>
      </c>
      <c r="J3078" s="109">
        <v>78.899999999999991</v>
      </c>
    </row>
    <row r="3079" spans="1:10" x14ac:dyDescent="0.25">
      <c r="A3079" s="102">
        <v>3078</v>
      </c>
      <c r="B3079" s="117" t="s">
        <v>5176</v>
      </c>
      <c r="C3079" s="104" t="s">
        <v>4939</v>
      </c>
      <c r="D3079" s="104" t="s">
        <v>5243</v>
      </c>
      <c r="E3079" s="106" t="s">
        <v>4818</v>
      </c>
      <c r="F3079" s="107" t="s">
        <v>4819</v>
      </c>
      <c r="G3079" s="106"/>
      <c r="H3079" s="106"/>
      <c r="I3079" s="102">
        <v>1</v>
      </c>
      <c r="J3079" s="109">
        <v>49.800000000000004</v>
      </c>
    </row>
    <row r="3080" spans="1:10" x14ac:dyDescent="0.25">
      <c r="A3080" s="102">
        <v>3079</v>
      </c>
      <c r="B3080" s="117" t="s">
        <v>5176</v>
      </c>
      <c r="C3080" s="104" t="s">
        <v>4939</v>
      </c>
      <c r="D3080" s="104" t="s">
        <v>5243</v>
      </c>
      <c r="E3080" s="106" t="s">
        <v>4313</v>
      </c>
      <c r="F3080" s="107" t="s">
        <v>4314</v>
      </c>
      <c r="G3080" s="106"/>
      <c r="H3080" s="106"/>
      <c r="I3080" s="102">
        <v>1</v>
      </c>
      <c r="J3080" s="109">
        <v>8.85</v>
      </c>
    </row>
    <row r="3081" spans="1:10" x14ac:dyDescent="0.25">
      <c r="A3081" s="102">
        <v>3080</v>
      </c>
      <c r="B3081" s="117" t="s">
        <v>5176</v>
      </c>
      <c r="C3081" s="104" t="s">
        <v>4939</v>
      </c>
      <c r="D3081" s="104" t="s">
        <v>5243</v>
      </c>
      <c r="E3081" s="106" t="s">
        <v>805</v>
      </c>
      <c r="F3081" s="107" t="s">
        <v>5245</v>
      </c>
      <c r="G3081" s="106"/>
      <c r="H3081" s="106"/>
      <c r="I3081" s="102">
        <v>1</v>
      </c>
      <c r="J3081" s="109">
        <v>7.17</v>
      </c>
    </row>
    <row r="3082" spans="1:10" x14ac:dyDescent="0.25">
      <c r="A3082" s="102">
        <v>3081</v>
      </c>
      <c r="B3082" s="117" t="s">
        <v>5176</v>
      </c>
      <c r="C3082" s="104" t="s">
        <v>4939</v>
      </c>
      <c r="D3082" s="104" t="s">
        <v>5243</v>
      </c>
      <c r="E3082" s="106" t="s">
        <v>1797</v>
      </c>
      <c r="F3082" s="107" t="s">
        <v>5246</v>
      </c>
      <c r="G3082" s="106"/>
      <c r="H3082" s="106"/>
      <c r="I3082" s="102">
        <v>1</v>
      </c>
      <c r="J3082" s="109">
        <v>38.94</v>
      </c>
    </row>
    <row r="3083" spans="1:10" x14ac:dyDescent="0.25">
      <c r="A3083" s="102">
        <v>3082</v>
      </c>
      <c r="B3083" s="117" t="s">
        <v>5176</v>
      </c>
      <c r="C3083" s="104" t="s">
        <v>4939</v>
      </c>
      <c r="D3083" s="104" t="s">
        <v>5243</v>
      </c>
      <c r="E3083" s="106" t="s">
        <v>805</v>
      </c>
      <c r="F3083" s="107" t="s">
        <v>5247</v>
      </c>
      <c r="G3083" s="106"/>
      <c r="H3083" s="106"/>
      <c r="I3083" s="102">
        <v>1</v>
      </c>
      <c r="J3083" s="109">
        <v>14.399999999999999</v>
      </c>
    </row>
    <row r="3084" spans="1:10" x14ac:dyDescent="0.25">
      <c r="A3084" s="102">
        <v>3083</v>
      </c>
      <c r="B3084" s="117" t="s">
        <v>5176</v>
      </c>
      <c r="C3084" s="104" t="s">
        <v>4939</v>
      </c>
      <c r="D3084" s="104" t="s">
        <v>5243</v>
      </c>
      <c r="E3084" s="106" t="s">
        <v>2031</v>
      </c>
      <c r="F3084" s="107" t="s">
        <v>5248</v>
      </c>
      <c r="G3084" s="106"/>
      <c r="H3084" s="106"/>
      <c r="I3084" s="102" t="s">
        <v>4965</v>
      </c>
      <c r="J3084" s="109">
        <v>18</v>
      </c>
    </row>
    <row r="3085" spans="1:10" x14ac:dyDescent="0.25">
      <c r="A3085" s="102">
        <v>3084</v>
      </c>
      <c r="B3085" s="117" t="s">
        <v>5176</v>
      </c>
      <c r="C3085" s="104" t="s">
        <v>4939</v>
      </c>
      <c r="D3085" s="104" t="s">
        <v>5243</v>
      </c>
      <c r="E3085" s="106" t="s">
        <v>2031</v>
      </c>
      <c r="F3085" s="107" t="s">
        <v>5249</v>
      </c>
      <c r="G3085" s="106"/>
      <c r="H3085" s="106"/>
      <c r="I3085" s="102" t="s">
        <v>4965</v>
      </c>
      <c r="J3085" s="109">
        <v>13.45</v>
      </c>
    </row>
    <row r="3086" spans="1:10" x14ac:dyDescent="0.25">
      <c r="A3086" s="102">
        <v>3085</v>
      </c>
      <c r="B3086" s="117" t="s">
        <v>5176</v>
      </c>
      <c r="C3086" s="104" t="s">
        <v>4939</v>
      </c>
      <c r="D3086" s="104" t="s">
        <v>5243</v>
      </c>
      <c r="E3086" s="106" t="s">
        <v>2031</v>
      </c>
      <c r="F3086" s="107" t="s">
        <v>5250</v>
      </c>
      <c r="G3086" s="106"/>
      <c r="H3086" s="106"/>
      <c r="I3086" s="102" t="s">
        <v>4965</v>
      </c>
      <c r="J3086" s="109">
        <v>16.45</v>
      </c>
    </row>
    <row r="3087" spans="1:10" x14ac:dyDescent="0.25">
      <c r="A3087" s="102">
        <v>3086</v>
      </c>
      <c r="B3087" s="117" t="s">
        <v>5176</v>
      </c>
      <c r="C3087" s="104" t="s">
        <v>4939</v>
      </c>
      <c r="D3087" s="104" t="s">
        <v>5243</v>
      </c>
      <c r="E3087" s="106" t="s">
        <v>2031</v>
      </c>
      <c r="F3087" s="107" t="s">
        <v>5251</v>
      </c>
      <c r="G3087" s="106"/>
      <c r="H3087" s="106"/>
      <c r="I3087" s="102" t="s">
        <v>4965</v>
      </c>
      <c r="J3087" s="109">
        <v>14.950000000000001</v>
      </c>
    </row>
    <row r="3088" spans="1:10" x14ac:dyDescent="0.25">
      <c r="A3088" s="102">
        <v>3087</v>
      </c>
      <c r="B3088" s="117" t="s">
        <v>5176</v>
      </c>
      <c r="C3088" s="104" t="s">
        <v>4939</v>
      </c>
      <c r="D3088" s="104" t="s">
        <v>5243</v>
      </c>
      <c r="E3088" s="106" t="s">
        <v>1961</v>
      </c>
      <c r="F3088" s="107" t="s">
        <v>5252</v>
      </c>
      <c r="G3088" s="106"/>
      <c r="H3088" s="106"/>
      <c r="I3088" s="102" t="s">
        <v>4957</v>
      </c>
      <c r="J3088" s="109">
        <v>65.88</v>
      </c>
    </row>
    <row r="3089" spans="1:10" x14ac:dyDescent="0.25">
      <c r="A3089" s="102">
        <v>3088</v>
      </c>
      <c r="B3089" s="117" t="s">
        <v>5176</v>
      </c>
      <c r="C3089" s="104" t="s">
        <v>4939</v>
      </c>
      <c r="D3089" s="104" t="s">
        <v>5254</v>
      </c>
      <c r="E3089" s="106" t="s">
        <v>579</v>
      </c>
      <c r="F3089" s="107" t="s">
        <v>580</v>
      </c>
      <c r="G3089" s="106"/>
      <c r="H3089" s="106"/>
      <c r="I3089" s="102">
        <v>2</v>
      </c>
      <c r="J3089" s="109">
        <v>30.96</v>
      </c>
    </row>
    <row r="3090" spans="1:10" x14ac:dyDescent="0.25">
      <c r="A3090" s="102">
        <v>3089</v>
      </c>
      <c r="B3090" s="117" t="s">
        <v>5176</v>
      </c>
      <c r="C3090" s="104" t="s">
        <v>4939</v>
      </c>
      <c r="D3090" s="104" t="s">
        <v>5254</v>
      </c>
      <c r="E3090" s="106" t="s">
        <v>623</v>
      </c>
      <c r="F3090" s="107" t="s">
        <v>624</v>
      </c>
      <c r="G3090" s="106"/>
      <c r="H3090" s="106"/>
      <c r="I3090" s="102">
        <v>2</v>
      </c>
      <c r="J3090" s="109">
        <v>30.96</v>
      </c>
    </row>
    <row r="3091" spans="1:10" x14ac:dyDescent="0.25">
      <c r="A3091" s="102">
        <v>3090</v>
      </c>
      <c r="B3091" s="117" t="s">
        <v>5176</v>
      </c>
      <c r="C3091" s="104" t="s">
        <v>4939</v>
      </c>
      <c r="D3091" s="104" t="s">
        <v>5254</v>
      </c>
      <c r="E3091" s="106" t="s">
        <v>689</v>
      </c>
      <c r="F3091" s="107" t="s">
        <v>690</v>
      </c>
      <c r="G3091" s="106"/>
      <c r="H3091" s="106"/>
      <c r="I3091" s="102">
        <v>2</v>
      </c>
      <c r="J3091" s="109">
        <v>30.96</v>
      </c>
    </row>
    <row r="3092" spans="1:10" x14ac:dyDescent="0.25">
      <c r="A3092" s="102">
        <v>3091</v>
      </c>
      <c r="B3092" s="117" t="s">
        <v>5176</v>
      </c>
      <c r="C3092" s="104" t="s">
        <v>4939</v>
      </c>
      <c r="D3092" s="104" t="s">
        <v>5254</v>
      </c>
      <c r="E3092" s="106" t="s">
        <v>689</v>
      </c>
      <c r="F3092" s="107" t="s">
        <v>690</v>
      </c>
      <c r="G3092" s="106"/>
      <c r="H3092" s="106"/>
      <c r="I3092" s="102">
        <v>1</v>
      </c>
      <c r="J3092" s="109">
        <v>0.12</v>
      </c>
    </row>
    <row r="3093" spans="1:10" x14ac:dyDescent="0.25">
      <c r="A3093" s="102">
        <v>3092</v>
      </c>
      <c r="B3093" s="117" t="s">
        <v>5176</v>
      </c>
      <c r="C3093" s="104" t="s">
        <v>4939</v>
      </c>
      <c r="D3093" s="104" t="s">
        <v>5254</v>
      </c>
      <c r="E3093" s="106" t="s">
        <v>581</v>
      </c>
      <c r="F3093" s="107" t="s">
        <v>582</v>
      </c>
      <c r="G3093" s="106"/>
      <c r="H3093" s="106"/>
      <c r="I3093" s="102">
        <v>2</v>
      </c>
      <c r="J3093" s="109">
        <v>30.96</v>
      </c>
    </row>
    <row r="3094" spans="1:10" x14ac:dyDescent="0.25">
      <c r="A3094" s="102">
        <v>3093</v>
      </c>
      <c r="B3094" s="117" t="s">
        <v>5176</v>
      </c>
      <c r="C3094" s="104" t="s">
        <v>4939</v>
      </c>
      <c r="D3094" s="104" t="s">
        <v>5254</v>
      </c>
      <c r="E3094" s="106" t="s">
        <v>583</v>
      </c>
      <c r="F3094" s="107" t="s">
        <v>584</v>
      </c>
      <c r="G3094" s="106"/>
      <c r="H3094" s="106"/>
      <c r="I3094" s="102">
        <v>2</v>
      </c>
      <c r="J3094" s="109">
        <v>30.96</v>
      </c>
    </row>
    <row r="3095" spans="1:10" x14ac:dyDescent="0.25">
      <c r="A3095" s="102">
        <v>3094</v>
      </c>
      <c r="B3095" s="117" t="s">
        <v>5176</v>
      </c>
      <c r="C3095" s="104" t="s">
        <v>4939</v>
      </c>
      <c r="D3095" s="104" t="s">
        <v>5254</v>
      </c>
      <c r="E3095" s="106" t="s">
        <v>863</v>
      </c>
      <c r="F3095" s="107" t="s">
        <v>864</v>
      </c>
      <c r="G3095" s="106"/>
      <c r="H3095" s="106"/>
      <c r="I3095" s="102">
        <v>1</v>
      </c>
      <c r="J3095" s="109">
        <v>14.34</v>
      </c>
    </row>
    <row r="3096" spans="1:10" x14ac:dyDescent="0.25">
      <c r="A3096" s="102">
        <v>3095</v>
      </c>
      <c r="B3096" s="117" t="s">
        <v>5176</v>
      </c>
      <c r="C3096" s="104" t="s">
        <v>4939</v>
      </c>
      <c r="D3096" s="104" t="s">
        <v>5254</v>
      </c>
      <c r="E3096" s="106" t="s">
        <v>855</v>
      </c>
      <c r="F3096" s="107" t="s">
        <v>856</v>
      </c>
      <c r="G3096" s="106"/>
      <c r="H3096" s="106"/>
      <c r="I3096" s="102">
        <v>1</v>
      </c>
      <c r="J3096" s="109">
        <v>15.54</v>
      </c>
    </row>
    <row r="3097" spans="1:10" x14ac:dyDescent="0.25">
      <c r="A3097" s="102">
        <v>3096</v>
      </c>
      <c r="B3097" s="117" t="s">
        <v>5176</v>
      </c>
      <c r="C3097" s="104" t="s">
        <v>4939</v>
      </c>
      <c r="D3097" s="104" t="s">
        <v>5254</v>
      </c>
      <c r="E3097" s="106" t="s">
        <v>867</v>
      </c>
      <c r="F3097" s="107" t="s">
        <v>868</v>
      </c>
      <c r="G3097" s="106"/>
      <c r="H3097" s="106"/>
      <c r="I3097" s="102">
        <v>1</v>
      </c>
      <c r="J3097" s="109">
        <v>14.34</v>
      </c>
    </row>
    <row r="3098" spans="1:10" x14ac:dyDescent="0.25">
      <c r="A3098" s="102">
        <v>3097</v>
      </c>
      <c r="B3098" s="117" t="s">
        <v>5176</v>
      </c>
      <c r="C3098" s="104" t="s">
        <v>4939</v>
      </c>
      <c r="D3098" s="104" t="s">
        <v>5254</v>
      </c>
      <c r="E3098" s="106" t="s">
        <v>995</v>
      </c>
      <c r="F3098" s="107" t="s">
        <v>996</v>
      </c>
      <c r="G3098" s="106"/>
      <c r="H3098" s="106"/>
      <c r="I3098" s="102">
        <v>5</v>
      </c>
      <c r="J3098" s="109">
        <v>51</v>
      </c>
    </row>
    <row r="3099" spans="1:10" x14ac:dyDescent="0.25">
      <c r="A3099" s="102">
        <v>3098</v>
      </c>
      <c r="B3099" s="117" t="s">
        <v>5176</v>
      </c>
      <c r="C3099" s="104" t="s">
        <v>4939</v>
      </c>
      <c r="D3099" s="104" t="s">
        <v>5254</v>
      </c>
      <c r="E3099" s="106" t="s">
        <v>999</v>
      </c>
      <c r="F3099" s="107" t="s">
        <v>1000</v>
      </c>
      <c r="G3099" s="106"/>
      <c r="H3099" s="106"/>
      <c r="I3099" s="102">
        <v>3</v>
      </c>
      <c r="J3099" s="109">
        <v>33.869999999999997</v>
      </c>
    </row>
    <row r="3100" spans="1:10" x14ac:dyDescent="0.25">
      <c r="A3100" s="102">
        <v>3099</v>
      </c>
      <c r="B3100" s="117" t="s">
        <v>5176</v>
      </c>
      <c r="C3100" s="104" t="s">
        <v>4939</v>
      </c>
      <c r="D3100" s="104" t="s">
        <v>5254</v>
      </c>
      <c r="E3100" s="106" t="s">
        <v>2373</v>
      </c>
      <c r="F3100" s="107" t="s">
        <v>2374</v>
      </c>
      <c r="G3100" s="106"/>
      <c r="H3100" s="106"/>
      <c r="I3100" s="102">
        <v>1</v>
      </c>
      <c r="J3100" s="109">
        <v>15.48</v>
      </c>
    </row>
    <row r="3101" spans="1:10" x14ac:dyDescent="0.25">
      <c r="A3101" s="102">
        <v>3100</v>
      </c>
      <c r="B3101" s="117" t="s">
        <v>5176</v>
      </c>
      <c r="C3101" s="104" t="s">
        <v>4939</v>
      </c>
      <c r="D3101" s="104" t="s">
        <v>5254</v>
      </c>
      <c r="E3101" s="106" t="s">
        <v>2465</v>
      </c>
      <c r="F3101" s="107" t="s">
        <v>2466</v>
      </c>
      <c r="G3101" s="106"/>
      <c r="H3101" s="106"/>
      <c r="I3101" s="102">
        <v>1</v>
      </c>
      <c r="J3101" s="109">
        <v>5.9399999999999995</v>
      </c>
    </row>
    <row r="3102" spans="1:10" x14ac:dyDescent="0.25">
      <c r="A3102" s="102">
        <v>3101</v>
      </c>
      <c r="B3102" s="117" t="s">
        <v>5176</v>
      </c>
      <c r="C3102" s="104" t="s">
        <v>4939</v>
      </c>
      <c r="D3102" s="104" t="s">
        <v>5254</v>
      </c>
      <c r="E3102" s="106" t="s">
        <v>2541</v>
      </c>
      <c r="F3102" s="107" t="s">
        <v>2542</v>
      </c>
      <c r="G3102" s="106"/>
      <c r="H3102" s="106"/>
      <c r="I3102" s="102">
        <v>1</v>
      </c>
      <c r="J3102" s="109">
        <v>5.9399999999999995</v>
      </c>
    </row>
    <row r="3103" spans="1:10" x14ac:dyDescent="0.25">
      <c r="A3103" s="102">
        <v>3102</v>
      </c>
      <c r="B3103" s="117" t="s">
        <v>5176</v>
      </c>
      <c r="C3103" s="104" t="s">
        <v>4939</v>
      </c>
      <c r="D3103" s="104" t="s">
        <v>5254</v>
      </c>
      <c r="E3103" s="106" t="s">
        <v>2555</v>
      </c>
      <c r="F3103" s="107" t="s">
        <v>2556</v>
      </c>
      <c r="G3103" s="106"/>
      <c r="H3103" s="106"/>
      <c r="I3103" s="102">
        <v>1</v>
      </c>
      <c r="J3103" s="109">
        <v>5.9399999999999995</v>
      </c>
    </row>
    <row r="3104" spans="1:10" x14ac:dyDescent="0.25">
      <c r="A3104" s="102">
        <v>3103</v>
      </c>
      <c r="B3104" s="117" t="s">
        <v>5176</v>
      </c>
      <c r="C3104" s="104" t="s">
        <v>4939</v>
      </c>
      <c r="D3104" s="104" t="s">
        <v>5254</v>
      </c>
      <c r="E3104" s="106" t="s">
        <v>2739</v>
      </c>
      <c r="F3104" s="107" t="s">
        <v>4742</v>
      </c>
      <c r="G3104" s="106"/>
      <c r="H3104" s="106"/>
      <c r="I3104" s="102">
        <v>1</v>
      </c>
      <c r="J3104" s="109">
        <v>15.48</v>
      </c>
    </row>
    <row r="3105" spans="1:10" x14ac:dyDescent="0.25">
      <c r="A3105" s="102">
        <v>3104</v>
      </c>
      <c r="B3105" s="117" t="s">
        <v>5176</v>
      </c>
      <c r="C3105" s="104" t="s">
        <v>4939</v>
      </c>
      <c r="D3105" s="104" t="s">
        <v>5254</v>
      </c>
      <c r="E3105" s="106" t="s">
        <v>2811</v>
      </c>
      <c r="F3105" s="107" t="s">
        <v>4744</v>
      </c>
      <c r="G3105" s="106"/>
      <c r="H3105" s="106"/>
      <c r="I3105" s="102">
        <v>1</v>
      </c>
      <c r="J3105" s="109">
        <v>15.48</v>
      </c>
    </row>
    <row r="3106" spans="1:10" x14ac:dyDescent="0.25">
      <c r="A3106" s="102">
        <v>3105</v>
      </c>
      <c r="B3106" s="117" t="s">
        <v>5176</v>
      </c>
      <c r="C3106" s="104" t="s">
        <v>4939</v>
      </c>
      <c r="D3106" s="104" t="s">
        <v>5254</v>
      </c>
      <c r="E3106" s="106" t="s">
        <v>3037</v>
      </c>
      <c r="F3106" s="107" t="s">
        <v>3038</v>
      </c>
      <c r="G3106" s="106"/>
      <c r="H3106" s="106"/>
      <c r="I3106" s="102">
        <v>1</v>
      </c>
      <c r="J3106" s="109">
        <v>33.96</v>
      </c>
    </row>
    <row r="3107" spans="1:10" x14ac:dyDescent="0.25">
      <c r="A3107" s="102">
        <v>3106</v>
      </c>
      <c r="B3107" s="117" t="s">
        <v>5176</v>
      </c>
      <c r="C3107" s="104" t="s">
        <v>4939</v>
      </c>
      <c r="D3107" s="104" t="s">
        <v>5254</v>
      </c>
      <c r="E3107" s="106" t="s">
        <v>3969</v>
      </c>
      <c r="F3107" s="107" t="s">
        <v>3970</v>
      </c>
      <c r="G3107" s="106"/>
      <c r="H3107" s="106"/>
      <c r="I3107" s="102">
        <v>1</v>
      </c>
      <c r="J3107" s="109">
        <v>17.899999999999999</v>
      </c>
    </row>
    <row r="3108" spans="1:10" x14ac:dyDescent="0.25">
      <c r="A3108" s="102">
        <v>3107</v>
      </c>
      <c r="B3108" s="117" t="s">
        <v>5176</v>
      </c>
      <c r="C3108" s="104" t="s">
        <v>4939</v>
      </c>
      <c r="D3108" s="104" t="s">
        <v>5254</v>
      </c>
      <c r="E3108" s="106" t="s">
        <v>3971</v>
      </c>
      <c r="F3108" s="107" t="s">
        <v>3972</v>
      </c>
      <c r="G3108" s="106"/>
      <c r="H3108" s="106"/>
      <c r="I3108" s="102">
        <v>1</v>
      </c>
      <c r="J3108" s="109">
        <v>11.899999999999999</v>
      </c>
    </row>
    <row r="3109" spans="1:10" x14ac:dyDescent="0.25">
      <c r="A3109" s="102">
        <v>3108</v>
      </c>
      <c r="B3109" s="117" t="s">
        <v>5176</v>
      </c>
      <c r="C3109" s="104" t="s">
        <v>4939</v>
      </c>
      <c r="D3109" s="104" t="s">
        <v>5254</v>
      </c>
      <c r="E3109" s="106" t="s">
        <v>3783</v>
      </c>
      <c r="F3109" s="107" t="s">
        <v>3784</v>
      </c>
      <c r="G3109" s="106"/>
      <c r="H3109" s="106"/>
      <c r="I3109" s="102">
        <v>1</v>
      </c>
      <c r="J3109" s="109">
        <v>11.799999999999999</v>
      </c>
    </row>
    <row r="3110" spans="1:10" x14ac:dyDescent="0.25">
      <c r="A3110" s="102">
        <v>3109</v>
      </c>
      <c r="B3110" s="117" t="s">
        <v>5176</v>
      </c>
      <c r="C3110" s="104" t="s">
        <v>4939</v>
      </c>
      <c r="D3110" s="104" t="s">
        <v>5256</v>
      </c>
      <c r="E3110" s="106" t="s">
        <v>5058</v>
      </c>
      <c r="F3110" s="107" t="s">
        <v>5059</v>
      </c>
      <c r="G3110" s="106"/>
      <c r="H3110" s="106"/>
      <c r="I3110" s="102">
        <v>1</v>
      </c>
      <c r="J3110" s="109">
        <v>18.899999999999999</v>
      </c>
    </row>
    <row r="3111" spans="1:10" x14ac:dyDescent="0.25">
      <c r="A3111" s="102">
        <v>3110</v>
      </c>
      <c r="B3111" s="117" t="s">
        <v>5176</v>
      </c>
      <c r="C3111" s="104" t="s">
        <v>4939</v>
      </c>
      <c r="D3111" s="104" t="s">
        <v>5256</v>
      </c>
      <c r="E3111" s="106" t="s">
        <v>5018</v>
      </c>
      <c r="F3111" s="107" t="s">
        <v>5019</v>
      </c>
      <c r="G3111" s="106"/>
      <c r="H3111" s="106"/>
      <c r="I3111" s="102">
        <v>1</v>
      </c>
      <c r="J3111" s="109">
        <v>17.8</v>
      </c>
    </row>
    <row r="3112" spans="1:10" x14ac:dyDescent="0.25">
      <c r="A3112" s="102">
        <v>3111</v>
      </c>
      <c r="B3112" s="117" t="s">
        <v>5176</v>
      </c>
      <c r="C3112" s="104" t="s">
        <v>4939</v>
      </c>
      <c r="D3112" s="104" t="s">
        <v>5256</v>
      </c>
      <c r="E3112" s="106" t="s">
        <v>329</v>
      </c>
      <c r="F3112" s="107" t="s">
        <v>330</v>
      </c>
      <c r="G3112" s="106"/>
      <c r="H3112" s="106"/>
      <c r="I3112" s="102">
        <v>1</v>
      </c>
      <c r="J3112" s="109">
        <v>23</v>
      </c>
    </row>
    <row r="3113" spans="1:10" x14ac:dyDescent="0.25">
      <c r="A3113" s="102">
        <v>3112</v>
      </c>
      <c r="B3113" s="117" t="s">
        <v>5176</v>
      </c>
      <c r="C3113" s="104" t="s">
        <v>4939</v>
      </c>
      <c r="D3113" s="104" t="s">
        <v>5256</v>
      </c>
      <c r="E3113" s="106" t="s">
        <v>559</v>
      </c>
      <c r="F3113" s="107" t="s">
        <v>560</v>
      </c>
      <c r="G3113" s="106"/>
      <c r="H3113" s="106"/>
      <c r="I3113" s="102">
        <v>1</v>
      </c>
      <c r="J3113" s="109">
        <v>5.9399999999999995</v>
      </c>
    </row>
    <row r="3114" spans="1:10" x14ac:dyDescent="0.25">
      <c r="A3114" s="102">
        <v>3113</v>
      </c>
      <c r="B3114" s="117" t="s">
        <v>5176</v>
      </c>
      <c r="C3114" s="104" t="s">
        <v>4939</v>
      </c>
      <c r="D3114" s="104" t="s">
        <v>5256</v>
      </c>
      <c r="E3114" s="106" t="s">
        <v>569</v>
      </c>
      <c r="F3114" s="107" t="s">
        <v>570</v>
      </c>
      <c r="G3114" s="106"/>
      <c r="H3114" s="106"/>
      <c r="I3114" s="102">
        <v>5</v>
      </c>
      <c r="J3114" s="109">
        <v>29.7</v>
      </c>
    </row>
    <row r="3115" spans="1:10" x14ac:dyDescent="0.25">
      <c r="A3115" s="102">
        <v>3114</v>
      </c>
      <c r="B3115" s="117" t="s">
        <v>5176</v>
      </c>
      <c r="C3115" s="104" t="s">
        <v>4939</v>
      </c>
      <c r="D3115" s="104" t="s">
        <v>5256</v>
      </c>
      <c r="E3115" s="106" t="s">
        <v>571</v>
      </c>
      <c r="F3115" s="107" t="s">
        <v>572</v>
      </c>
      <c r="G3115" s="106"/>
      <c r="H3115" s="106"/>
      <c r="I3115" s="102">
        <v>2</v>
      </c>
      <c r="J3115" s="109">
        <v>18.899999999999999</v>
      </c>
    </row>
    <row r="3116" spans="1:10" x14ac:dyDescent="0.25">
      <c r="A3116" s="102">
        <v>3115</v>
      </c>
      <c r="B3116" s="117" t="s">
        <v>5176</v>
      </c>
      <c r="C3116" s="104" t="s">
        <v>4939</v>
      </c>
      <c r="D3116" s="104" t="s">
        <v>5256</v>
      </c>
      <c r="E3116" s="106" t="s">
        <v>535</v>
      </c>
      <c r="F3116" s="107" t="s">
        <v>536</v>
      </c>
      <c r="G3116" s="106"/>
      <c r="H3116" s="106"/>
      <c r="I3116" s="102">
        <v>2</v>
      </c>
      <c r="J3116" s="109">
        <v>11.879999999999999</v>
      </c>
    </row>
    <row r="3117" spans="1:10" x14ac:dyDescent="0.25">
      <c r="A3117" s="102">
        <v>3116</v>
      </c>
      <c r="B3117" s="117" t="s">
        <v>5176</v>
      </c>
      <c r="C3117" s="104" t="s">
        <v>4939</v>
      </c>
      <c r="D3117" s="104" t="s">
        <v>5256</v>
      </c>
      <c r="E3117" s="106" t="s">
        <v>913</v>
      </c>
      <c r="F3117" s="107" t="s">
        <v>914</v>
      </c>
      <c r="G3117" s="106"/>
      <c r="H3117" s="106"/>
      <c r="I3117" s="102">
        <v>1</v>
      </c>
      <c r="J3117" s="109">
        <v>13.14</v>
      </c>
    </row>
    <row r="3118" spans="1:10" x14ac:dyDescent="0.25">
      <c r="A3118" s="102">
        <v>3117</v>
      </c>
      <c r="B3118" s="117" t="s">
        <v>5176</v>
      </c>
      <c r="C3118" s="104" t="s">
        <v>4939</v>
      </c>
      <c r="D3118" s="104" t="s">
        <v>5256</v>
      </c>
      <c r="E3118" s="106" t="s">
        <v>987</v>
      </c>
      <c r="F3118" s="107" t="s">
        <v>988</v>
      </c>
      <c r="G3118" s="106"/>
      <c r="H3118" s="106"/>
      <c r="I3118" s="102">
        <v>5</v>
      </c>
      <c r="J3118" s="109">
        <v>24.950000000000003</v>
      </c>
    </row>
    <row r="3119" spans="1:10" x14ac:dyDescent="0.25">
      <c r="A3119" s="102">
        <v>3118</v>
      </c>
      <c r="B3119" s="117" t="s">
        <v>5176</v>
      </c>
      <c r="C3119" s="104" t="s">
        <v>4939</v>
      </c>
      <c r="D3119" s="104" t="s">
        <v>5256</v>
      </c>
      <c r="E3119" s="106" t="s">
        <v>995</v>
      </c>
      <c r="F3119" s="107" t="s">
        <v>996</v>
      </c>
      <c r="G3119" s="106"/>
      <c r="H3119" s="106"/>
      <c r="I3119" s="102">
        <v>20</v>
      </c>
      <c r="J3119" s="109">
        <v>204</v>
      </c>
    </row>
    <row r="3120" spans="1:10" x14ac:dyDescent="0.25">
      <c r="A3120" s="102">
        <v>3119</v>
      </c>
      <c r="B3120" s="117" t="s">
        <v>5176</v>
      </c>
      <c r="C3120" s="104" t="s">
        <v>4939</v>
      </c>
      <c r="D3120" s="104" t="s">
        <v>5256</v>
      </c>
      <c r="E3120" s="106" t="s">
        <v>207</v>
      </c>
      <c r="F3120" s="107" t="s">
        <v>208</v>
      </c>
      <c r="G3120" s="106"/>
      <c r="H3120" s="106"/>
      <c r="I3120" s="102">
        <v>4</v>
      </c>
      <c r="J3120" s="109">
        <v>72</v>
      </c>
    </row>
    <row r="3121" spans="1:10" x14ac:dyDescent="0.25">
      <c r="A3121" s="102">
        <v>3120</v>
      </c>
      <c r="B3121" s="117" t="s">
        <v>5176</v>
      </c>
      <c r="C3121" s="104" t="s">
        <v>4939</v>
      </c>
      <c r="D3121" s="104" t="s">
        <v>5256</v>
      </c>
      <c r="E3121" s="106" t="s">
        <v>1272</v>
      </c>
      <c r="F3121" s="107" t="s">
        <v>1273</v>
      </c>
      <c r="G3121" s="106"/>
      <c r="H3121" s="106"/>
      <c r="I3121" s="102">
        <v>3</v>
      </c>
      <c r="J3121" s="109">
        <v>38.25</v>
      </c>
    </row>
    <row r="3122" spans="1:10" x14ac:dyDescent="0.25">
      <c r="A3122" s="102">
        <v>3121</v>
      </c>
      <c r="B3122" s="117" t="s">
        <v>5176</v>
      </c>
      <c r="C3122" s="104" t="s">
        <v>4939</v>
      </c>
      <c r="D3122" s="104" t="s">
        <v>5256</v>
      </c>
      <c r="E3122" s="106" t="s">
        <v>2685</v>
      </c>
      <c r="F3122" s="107" t="s">
        <v>2686</v>
      </c>
      <c r="G3122" s="106"/>
      <c r="H3122" s="106"/>
      <c r="I3122" s="102">
        <v>1</v>
      </c>
      <c r="J3122" s="109">
        <v>9.48</v>
      </c>
    </row>
    <row r="3123" spans="1:10" x14ac:dyDescent="0.25">
      <c r="A3123" s="102">
        <v>3122</v>
      </c>
      <c r="B3123" s="117" t="s">
        <v>5176</v>
      </c>
      <c r="C3123" s="104" t="s">
        <v>4939</v>
      </c>
      <c r="D3123" s="104" t="s">
        <v>5256</v>
      </c>
      <c r="E3123" s="106" t="s">
        <v>2707</v>
      </c>
      <c r="F3123" s="107" t="s">
        <v>2708</v>
      </c>
      <c r="G3123" s="106"/>
      <c r="H3123" s="106"/>
      <c r="I3123" s="102">
        <v>2</v>
      </c>
      <c r="J3123" s="109">
        <v>18.96</v>
      </c>
    </row>
    <row r="3124" spans="1:10" x14ac:dyDescent="0.25">
      <c r="A3124" s="102">
        <v>3123</v>
      </c>
      <c r="B3124" s="117" t="s">
        <v>5176</v>
      </c>
      <c r="C3124" s="104" t="s">
        <v>4939</v>
      </c>
      <c r="D3124" s="104" t="s">
        <v>5256</v>
      </c>
      <c r="E3124" s="106" t="s">
        <v>2729</v>
      </c>
      <c r="F3124" s="107" t="s">
        <v>2730</v>
      </c>
      <c r="G3124" s="106"/>
      <c r="H3124" s="106"/>
      <c r="I3124" s="102">
        <v>2</v>
      </c>
      <c r="J3124" s="109">
        <v>18.96</v>
      </c>
    </row>
    <row r="3125" spans="1:10" x14ac:dyDescent="0.25">
      <c r="A3125" s="102">
        <v>3124</v>
      </c>
      <c r="B3125" s="117" t="s">
        <v>5176</v>
      </c>
      <c r="C3125" s="104" t="s">
        <v>4939</v>
      </c>
      <c r="D3125" s="104" t="s">
        <v>5256</v>
      </c>
      <c r="E3125" s="106" t="s">
        <v>2817</v>
      </c>
      <c r="F3125" s="107" t="s">
        <v>2818</v>
      </c>
      <c r="G3125" s="106"/>
      <c r="H3125" s="106"/>
      <c r="I3125" s="102">
        <v>3</v>
      </c>
      <c r="J3125" s="109">
        <v>28.44</v>
      </c>
    </row>
    <row r="3126" spans="1:10" x14ac:dyDescent="0.25">
      <c r="A3126" s="102">
        <v>3125</v>
      </c>
      <c r="B3126" s="117" t="s">
        <v>5176</v>
      </c>
      <c r="C3126" s="104" t="s">
        <v>4939</v>
      </c>
      <c r="D3126" s="104" t="s">
        <v>5256</v>
      </c>
      <c r="E3126" s="106" t="s">
        <v>2843</v>
      </c>
      <c r="F3126" s="107" t="s">
        <v>2844</v>
      </c>
      <c r="G3126" s="106"/>
      <c r="H3126" s="106"/>
      <c r="I3126" s="102">
        <v>2</v>
      </c>
      <c r="J3126" s="109">
        <v>18.96</v>
      </c>
    </row>
    <row r="3127" spans="1:10" x14ac:dyDescent="0.25">
      <c r="A3127" s="102">
        <v>3126</v>
      </c>
      <c r="B3127" s="117" t="s">
        <v>5176</v>
      </c>
      <c r="C3127" s="104" t="s">
        <v>4939</v>
      </c>
      <c r="D3127" s="104" t="s">
        <v>5256</v>
      </c>
      <c r="E3127" s="106" t="s">
        <v>2691</v>
      </c>
      <c r="F3127" s="107" t="s">
        <v>2692</v>
      </c>
      <c r="G3127" s="106"/>
      <c r="H3127" s="106"/>
      <c r="I3127" s="102">
        <v>1</v>
      </c>
      <c r="J3127" s="109">
        <v>9.48</v>
      </c>
    </row>
    <row r="3128" spans="1:10" x14ac:dyDescent="0.25">
      <c r="A3128" s="102">
        <v>3127</v>
      </c>
      <c r="B3128" s="117" t="s">
        <v>5176</v>
      </c>
      <c r="C3128" s="104" t="s">
        <v>4939</v>
      </c>
      <c r="D3128" s="104" t="s">
        <v>5256</v>
      </c>
      <c r="E3128" s="106" t="s">
        <v>2701</v>
      </c>
      <c r="F3128" s="107" t="s">
        <v>4721</v>
      </c>
      <c r="G3128" s="106"/>
      <c r="H3128" s="106"/>
      <c r="I3128" s="102">
        <v>1</v>
      </c>
      <c r="J3128" s="109">
        <v>5.9399999999999995</v>
      </c>
    </row>
    <row r="3129" spans="1:10" x14ac:dyDescent="0.25">
      <c r="A3129" s="102">
        <v>3128</v>
      </c>
      <c r="B3129" s="117" t="s">
        <v>5176</v>
      </c>
      <c r="C3129" s="104" t="s">
        <v>4939</v>
      </c>
      <c r="D3129" s="104" t="s">
        <v>5256</v>
      </c>
      <c r="E3129" s="106" t="s">
        <v>2711</v>
      </c>
      <c r="F3129" s="107" t="s">
        <v>2712</v>
      </c>
      <c r="G3129" s="106"/>
      <c r="H3129" s="106"/>
      <c r="I3129" s="102">
        <v>2</v>
      </c>
      <c r="J3129" s="109">
        <v>18.96</v>
      </c>
    </row>
    <row r="3130" spans="1:10" x14ac:dyDescent="0.25">
      <c r="A3130" s="102">
        <v>3129</v>
      </c>
      <c r="B3130" s="117" t="s">
        <v>5176</v>
      </c>
      <c r="C3130" s="104" t="s">
        <v>4939</v>
      </c>
      <c r="D3130" s="104" t="s">
        <v>5256</v>
      </c>
      <c r="E3130" s="106" t="s">
        <v>4726</v>
      </c>
      <c r="F3130" s="107" t="s">
        <v>4727</v>
      </c>
      <c r="G3130" s="106"/>
      <c r="H3130" s="106"/>
      <c r="I3130" s="102">
        <v>1</v>
      </c>
      <c r="J3130" s="109">
        <v>3.54</v>
      </c>
    </row>
    <row r="3131" spans="1:10" x14ac:dyDescent="0.25">
      <c r="A3131" s="102">
        <v>3130</v>
      </c>
      <c r="B3131" s="117" t="s">
        <v>5176</v>
      </c>
      <c r="C3131" s="104" t="s">
        <v>4939</v>
      </c>
      <c r="D3131" s="104" t="s">
        <v>5256</v>
      </c>
      <c r="E3131" s="106" t="s">
        <v>4728</v>
      </c>
      <c r="F3131" s="107" t="s">
        <v>4729</v>
      </c>
      <c r="G3131" s="106"/>
      <c r="H3131" s="106"/>
      <c r="I3131" s="102">
        <v>1</v>
      </c>
      <c r="J3131" s="109">
        <v>3.54</v>
      </c>
    </row>
    <row r="3132" spans="1:10" x14ac:dyDescent="0.25">
      <c r="A3132" s="102">
        <v>3131</v>
      </c>
      <c r="B3132" s="117" t="s">
        <v>5176</v>
      </c>
      <c r="C3132" s="104" t="s">
        <v>4939</v>
      </c>
      <c r="D3132" s="104" t="s">
        <v>5256</v>
      </c>
      <c r="E3132" s="106" t="s">
        <v>2749</v>
      </c>
      <c r="F3132" s="107" t="s">
        <v>5257</v>
      </c>
      <c r="G3132" s="106"/>
      <c r="H3132" s="106"/>
      <c r="I3132" s="102">
        <v>1</v>
      </c>
      <c r="J3132" s="109">
        <v>3.54</v>
      </c>
    </row>
    <row r="3133" spans="1:10" x14ac:dyDescent="0.25">
      <c r="A3133" s="102">
        <v>3132</v>
      </c>
      <c r="B3133" s="117" t="s">
        <v>5176</v>
      </c>
      <c r="C3133" s="104" t="s">
        <v>4939</v>
      </c>
      <c r="D3133" s="104" t="s">
        <v>5256</v>
      </c>
      <c r="E3133" s="106" t="s">
        <v>2773</v>
      </c>
      <c r="F3133" s="107" t="s">
        <v>4735</v>
      </c>
      <c r="G3133" s="106"/>
      <c r="H3133" s="106"/>
      <c r="I3133" s="102">
        <v>1</v>
      </c>
      <c r="J3133" s="109">
        <v>13.74</v>
      </c>
    </row>
    <row r="3134" spans="1:10" x14ac:dyDescent="0.25">
      <c r="A3134" s="102">
        <v>3133</v>
      </c>
      <c r="B3134" s="117" t="s">
        <v>5176</v>
      </c>
      <c r="C3134" s="104" t="s">
        <v>4939</v>
      </c>
      <c r="D3134" s="104" t="s">
        <v>5256</v>
      </c>
      <c r="E3134" s="106" t="s">
        <v>2781</v>
      </c>
      <c r="F3134" s="107" t="s">
        <v>4741</v>
      </c>
      <c r="G3134" s="106"/>
      <c r="H3134" s="106"/>
      <c r="I3134" s="102">
        <v>3</v>
      </c>
      <c r="J3134" s="109">
        <v>41.22</v>
      </c>
    </row>
    <row r="3135" spans="1:10" x14ac:dyDescent="0.25">
      <c r="A3135" s="102">
        <v>3134</v>
      </c>
      <c r="B3135" s="117" t="s">
        <v>5176</v>
      </c>
      <c r="C3135" s="104" t="s">
        <v>4939</v>
      </c>
      <c r="D3135" s="104" t="s">
        <v>5256</v>
      </c>
      <c r="E3135" s="106" t="s">
        <v>2807</v>
      </c>
      <c r="F3135" s="107" t="s">
        <v>2808</v>
      </c>
      <c r="G3135" s="106"/>
      <c r="H3135" s="106"/>
      <c r="I3135" s="102">
        <v>1</v>
      </c>
      <c r="J3135" s="109">
        <v>9.48</v>
      </c>
    </row>
    <row r="3136" spans="1:10" x14ac:dyDescent="0.25">
      <c r="A3136" s="102">
        <v>3135</v>
      </c>
      <c r="B3136" s="117" t="s">
        <v>5176</v>
      </c>
      <c r="C3136" s="104" t="s">
        <v>4939</v>
      </c>
      <c r="D3136" s="104" t="s">
        <v>5256</v>
      </c>
      <c r="E3136" s="106" t="s">
        <v>2739</v>
      </c>
      <c r="F3136" s="107" t="s">
        <v>4742</v>
      </c>
      <c r="G3136" s="106"/>
      <c r="H3136" s="106"/>
      <c r="I3136" s="102">
        <v>1</v>
      </c>
      <c r="J3136" s="109">
        <v>15.48</v>
      </c>
    </row>
    <row r="3137" spans="1:10" x14ac:dyDescent="0.25">
      <c r="A3137" s="102">
        <v>3136</v>
      </c>
      <c r="B3137" s="117" t="s">
        <v>5176</v>
      </c>
      <c r="C3137" s="104" t="s">
        <v>4939</v>
      </c>
      <c r="D3137" s="104" t="s">
        <v>5256</v>
      </c>
      <c r="E3137" s="106" t="s">
        <v>2771</v>
      </c>
      <c r="F3137" s="107" t="s">
        <v>4743</v>
      </c>
      <c r="G3137" s="106"/>
      <c r="H3137" s="106"/>
      <c r="I3137" s="102">
        <v>1</v>
      </c>
      <c r="J3137" s="109">
        <v>15.48</v>
      </c>
    </row>
    <row r="3138" spans="1:10" x14ac:dyDescent="0.25">
      <c r="A3138" s="102">
        <v>3137</v>
      </c>
      <c r="B3138" s="117" t="s">
        <v>5176</v>
      </c>
      <c r="C3138" s="104" t="s">
        <v>4939</v>
      </c>
      <c r="D3138" s="104" t="s">
        <v>5256</v>
      </c>
      <c r="E3138" s="106" t="s">
        <v>2823</v>
      </c>
      <c r="F3138" s="107" t="s">
        <v>2824</v>
      </c>
      <c r="G3138" s="106"/>
      <c r="H3138" s="106"/>
      <c r="I3138" s="102">
        <v>1</v>
      </c>
      <c r="J3138" s="109">
        <v>9.48</v>
      </c>
    </row>
    <row r="3139" spans="1:10" x14ac:dyDescent="0.25">
      <c r="A3139" s="102">
        <v>3138</v>
      </c>
      <c r="B3139" s="117" t="s">
        <v>5176</v>
      </c>
      <c r="C3139" s="104" t="s">
        <v>4939</v>
      </c>
      <c r="D3139" s="104" t="s">
        <v>5256</v>
      </c>
      <c r="E3139" s="106" t="s">
        <v>2835</v>
      </c>
      <c r="F3139" s="107" t="s">
        <v>2836</v>
      </c>
      <c r="G3139" s="106"/>
      <c r="H3139" s="106"/>
      <c r="I3139" s="102">
        <v>2</v>
      </c>
      <c r="J3139" s="109">
        <v>18.96</v>
      </c>
    </row>
    <row r="3140" spans="1:10" x14ac:dyDescent="0.25">
      <c r="A3140" s="102">
        <v>3139</v>
      </c>
      <c r="B3140" s="117" t="s">
        <v>5176</v>
      </c>
      <c r="C3140" s="104" t="s">
        <v>4939</v>
      </c>
      <c r="D3140" s="104" t="s">
        <v>5256</v>
      </c>
      <c r="E3140" s="106" t="s">
        <v>3031</v>
      </c>
      <c r="F3140" s="107" t="s">
        <v>3032</v>
      </c>
      <c r="G3140" s="106"/>
      <c r="H3140" s="106"/>
      <c r="I3140" s="102">
        <v>2</v>
      </c>
      <c r="J3140" s="109">
        <v>65.959999999999994</v>
      </c>
    </row>
    <row r="3141" spans="1:10" x14ac:dyDescent="0.25">
      <c r="A3141" s="102">
        <v>3140</v>
      </c>
      <c r="B3141" s="117" t="s">
        <v>5176</v>
      </c>
      <c r="C3141" s="104" t="s">
        <v>4939</v>
      </c>
      <c r="D3141" s="104" t="s">
        <v>5256</v>
      </c>
      <c r="E3141" s="106" t="s">
        <v>2845</v>
      </c>
      <c r="F3141" s="107" t="s">
        <v>2846</v>
      </c>
      <c r="G3141" s="106"/>
      <c r="H3141" s="106"/>
      <c r="I3141" s="102">
        <v>3</v>
      </c>
      <c r="J3141" s="109">
        <v>87.48</v>
      </c>
    </row>
    <row r="3142" spans="1:10" x14ac:dyDescent="0.25">
      <c r="A3142" s="102">
        <v>3141</v>
      </c>
      <c r="B3142" s="117" t="s">
        <v>5176</v>
      </c>
      <c r="C3142" s="104" t="s">
        <v>4939</v>
      </c>
      <c r="D3142" s="104" t="s">
        <v>5256</v>
      </c>
      <c r="E3142" s="106" t="s">
        <v>2853</v>
      </c>
      <c r="F3142" s="107" t="s">
        <v>2854</v>
      </c>
      <c r="G3142" s="106"/>
      <c r="H3142" s="106"/>
      <c r="I3142" s="102">
        <v>1</v>
      </c>
      <c r="J3142" s="109">
        <v>43.12</v>
      </c>
    </row>
    <row r="3143" spans="1:10" x14ac:dyDescent="0.25">
      <c r="A3143" s="102">
        <v>3142</v>
      </c>
      <c r="B3143" s="117" t="s">
        <v>5176</v>
      </c>
      <c r="C3143" s="104" t="s">
        <v>4939</v>
      </c>
      <c r="D3143" s="104" t="s">
        <v>5256</v>
      </c>
      <c r="E3143" s="106" t="s">
        <v>2859</v>
      </c>
      <c r="F3143" s="107" t="s">
        <v>2860</v>
      </c>
      <c r="G3143" s="106"/>
      <c r="H3143" s="106"/>
      <c r="I3143" s="102">
        <v>1</v>
      </c>
      <c r="J3143" s="109">
        <v>27.599999999999998</v>
      </c>
    </row>
    <row r="3144" spans="1:10" x14ac:dyDescent="0.25">
      <c r="A3144" s="102">
        <v>3143</v>
      </c>
      <c r="B3144" s="117" t="s">
        <v>5176</v>
      </c>
      <c r="C3144" s="104" t="s">
        <v>4939</v>
      </c>
      <c r="D3144" s="104" t="s">
        <v>5256</v>
      </c>
      <c r="E3144" s="106" t="s">
        <v>3393</v>
      </c>
      <c r="F3144" s="107" t="s">
        <v>3394</v>
      </c>
      <c r="G3144" s="106"/>
      <c r="H3144" s="106"/>
      <c r="I3144" s="102">
        <v>6</v>
      </c>
      <c r="J3144" s="109">
        <v>227.39999999999998</v>
      </c>
    </row>
    <row r="3145" spans="1:10" x14ac:dyDescent="0.25">
      <c r="A3145" s="102">
        <v>3144</v>
      </c>
      <c r="B3145" s="117" t="s">
        <v>5176</v>
      </c>
      <c r="C3145" s="104" t="s">
        <v>4939</v>
      </c>
      <c r="D3145" s="104" t="s">
        <v>5256</v>
      </c>
      <c r="E3145" s="106" t="s">
        <v>4043</v>
      </c>
      <c r="F3145" s="107" t="s">
        <v>4044</v>
      </c>
      <c r="G3145" s="106"/>
      <c r="H3145" s="106"/>
      <c r="I3145" s="102">
        <v>3</v>
      </c>
      <c r="J3145" s="109">
        <v>98.820000000000007</v>
      </c>
    </row>
    <row r="3146" spans="1:10" x14ac:dyDescent="0.25">
      <c r="A3146" s="102">
        <v>3145</v>
      </c>
      <c r="B3146" s="117" t="s">
        <v>5176</v>
      </c>
      <c r="C3146" s="104" t="s">
        <v>4939</v>
      </c>
      <c r="D3146" s="104" t="s">
        <v>5256</v>
      </c>
      <c r="E3146" s="106" t="s">
        <v>4045</v>
      </c>
      <c r="F3146" s="107" t="s">
        <v>4046</v>
      </c>
      <c r="G3146" s="106"/>
      <c r="H3146" s="106"/>
      <c r="I3146" s="102">
        <v>1</v>
      </c>
      <c r="J3146" s="109">
        <v>46.5</v>
      </c>
    </row>
    <row r="3147" spans="1:10" x14ac:dyDescent="0.25">
      <c r="A3147" s="102">
        <v>3146</v>
      </c>
      <c r="B3147" s="117" t="s">
        <v>5176</v>
      </c>
      <c r="C3147" s="104" t="s">
        <v>4939</v>
      </c>
      <c r="D3147" s="104" t="s">
        <v>5256</v>
      </c>
      <c r="E3147" s="106" t="s">
        <v>87</v>
      </c>
      <c r="F3147" s="107" t="s">
        <v>88</v>
      </c>
      <c r="G3147" s="106"/>
      <c r="H3147" s="106"/>
      <c r="I3147" s="102">
        <v>1</v>
      </c>
      <c r="J3147" s="109">
        <v>78.960000000000008</v>
      </c>
    </row>
    <row r="3148" spans="1:10" x14ac:dyDescent="0.25">
      <c r="A3148" s="102">
        <v>3147</v>
      </c>
      <c r="B3148" s="117" t="s">
        <v>5176</v>
      </c>
      <c r="C3148" s="104" t="s">
        <v>4939</v>
      </c>
      <c r="D3148" s="104" t="s">
        <v>5256</v>
      </c>
      <c r="E3148" s="106" t="s">
        <v>3793</v>
      </c>
      <c r="F3148" s="107" t="s">
        <v>3794</v>
      </c>
      <c r="G3148" s="106"/>
      <c r="H3148" s="106"/>
      <c r="I3148" s="102">
        <v>1</v>
      </c>
      <c r="J3148" s="109">
        <v>28.900000000000002</v>
      </c>
    </row>
    <row r="3149" spans="1:10" x14ac:dyDescent="0.25">
      <c r="A3149" s="102">
        <v>3148</v>
      </c>
      <c r="B3149" s="117" t="s">
        <v>5176</v>
      </c>
      <c r="C3149" s="104" t="s">
        <v>4939</v>
      </c>
      <c r="D3149" s="104" t="s">
        <v>5256</v>
      </c>
      <c r="E3149" s="106" t="s">
        <v>3887</v>
      </c>
      <c r="F3149" s="107" t="s">
        <v>3888</v>
      </c>
      <c r="G3149" s="106"/>
      <c r="H3149" s="106"/>
      <c r="I3149" s="102">
        <v>1</v>
      </c>
      <c r="J3149" s="109">
        <v>15.9</v>
      </c>
    </row>
    <row r="3150" spans="1:10" x14ac:dyDescent="0.25">
      <c r="A3150" s="102">
        <v>3149</v>
      </c>
      <c r="B3150" s="117" t="s">
        <v>5176</v>
      </c>
      <c r="C3150" s="104" t="s">
        <v>4939</v>
      </c>
      <c r="D3150" s="104" t="s">
        <v>5256</v>
      </c>
      <c r="E3150" s="106" t="s">
        <v>3893</v>
      </c>
      <c r="F3150" s="107" t="s">
        <v>3894</v>
      </c>
      <c r="G3150" s="106"/>
      <c r="H3150" s="106"/>
      <c r="I3150" s="102">
        <v>2</v>
      </c>
      <c r="J3150" s="109">
        <v>29.8</v>
      </c>
    </row>
    <row r="3151" spans="1:10" x14ac:dyDescent="0.25">
      <c r="A3151" s="102">
        <v>3150</v>
      </c>
      <c r="B3151" s="117" t="s">
        <v>5176</v>
      </c>
      <c r="C3151" s="104" t="s">
        <v>4939</v>
      </c>
      <c r="D3151" s="104" t="s">
        <v>5256</v>
      </c>
      <c r="E3151" s="106" t="s">
        <v>3895</v>
      </c>
      <c r="F3151" s="107" t="s">
        <v>3896</v>
      </c>
      <c r="G3151" s="106"/>
      <c r="H3151" s="106"/>
      <c r="I3151" s="102">
        <v>1</v>
      </c>
      <c r="J3151" s="109">
        <v>17.940000000000001</v>
      </c>
    </row>
    <row r="3152" spans="1:10" x14ac:dyDescent="0.25">
      <c r="A3152" s="102">
        <v>3151</v>
      </c>
      <c r="B3152" s="117" t="s">
        <v>5176</v>
      </c>
      <c r="C3152" s="104" t="s">
        <v>4939</v>
      </c>
      <c r="D3152" s="104" t="s">
        <v>5256</v>
      </c>
      <c r="E3152" s="106" t="s">
        <v>3903</v>
      </c>
      <c r="F3152" s="107" t="s">
        <v>3904</v>
      </c>
      <c r="G3152" s="106"/>
      <c r="H3152" s="106"/>
      <c r="I3152" s="102">
        <v>2</v>
      </c>
      <c r="J3152" s="109">
        <v>19.5</v>
      </c>
    </row>
    <row r="3153" spans="1:10" x14ac:dyDescent="0.25">
      <c r="A3153" s="102">
        <v>3152</v>
      </c>
      <c r="B3153" s="117" t="s">
        <v>5176</v>
      </c>
      <c r="C3153" s="104" t="s">
        <v>4939</v>
      </c>
      <c r="D3153" s="104" t="s">
        <v>5256</v>
      </c>
      <c r="E3153" s="106" t="s">
        <v>3905</v>
      </c>
      <c r="F3153" s="107" t="s">
        <v>3906</v>
      </c>
      <c r="G3153" s="106"/>
      <c r="H3153" s="106"/>
      <c r="I3153" s="102">
        <v>1</v>
      </c>
      <c r="J3153" s="109">
        <v>13.899999999999999</v>
      </c>
    </row>
    <row r="3154" spans="1:10" x14ac:dyDescent="0.25">
      <c r="A3154" s="102">
        <v>3153</v>
      </c>
      <c r="B3154" s="117" t="s">
        <v>5176</v>
      </c>
      <c r="C3154" s="104" t="s">
        <v>4939</v>
      </c>
      <c r="D3154" s="104" t="s">
        <v>5256</v>
      </c>
      <c r="E3154" s="106" t="s">
        <v>3917</v>
      </c>
      <c r="F3154" s="107" t="s">
        <v>3918</v>
      </c>
      <c r="G3154" s="106"/>
      <c r="H3154" s="106"/>
      <c r="I3154" s="102">
        <v>1</v>
      </c>
      <c r="J3154" s="109">
        <v>11.799999999999999</v>
      </c>
    </row>
    <row r="3155" spans="1:10" x14ac:dyDescent="0.25">
      <c r="A3155" s="102">
        <v>3154</v>
      </c>
      <c r="B3155" s="117" t="s">
        <v>5176</v>
      </c>
      <c r="C3155" s="104" t="s">
        <v>4939</v>
      </c>
      <c r="D3155" s="104" t="s">
        <v>5256</v>
      </c>
      <c r="E3155" s="106" t="s">
        <v>4019</v>
      </c>
      <c r="F3155" s="107" t="s">
        <v>4020</v>
      </c>
      <c r="G3155" s="106"/>
      <c r="H3155" s="106"/>
      <c r="I3155" s="102">
        <v>1</v>
      </c>
      <c r="J3155" s="109">
        <v>25.349999999999998</v>
      </c>
    </row>
    <row r="3156" spans="1:10" x14ac:dyDescent="0.25">
      <c r="A3156" s="102">
        <v>3155</v>
      </c>
      <c r="B3156" s="117" t="s">
        <v>5176</v>
      </c>
      <c r="C3156" s="104" t="s">
        <v>4939</v>
      </c>
      <c r="D3156" s="104" t="s">
        <v>5256</v>
      </c>
      <c r="E3156" s="106" t="s">
        <v>4027</v>
      </c>
      <c r="F3156" s="107" t="s">
        <v>4028</v>
      </c>
      <c r="G3156" s="106"/>
      <c r="H3156" s="106"/>
      <c r="I3156" s="102">
        <v>2</v>
      </c>
      <c r="J3156" s="109">
        <v>35.76</v>
      </c>
    </row>
    <row r="3157" spans="1:10" x14ac:dyDescent="0.25">
      <c r="A3157" s="102">
        <v>3156</v>
      </c>
      <c r="B3157" s="117" t="s">
        <v>5176</v>
      </c>
      <c r="C3157" s="104" t="s">
        <v>4939</v>
      </c>
      <c r="D3157" s="104" t="s">
        <v>5256</v>
      </c>
      <c r="E3157" s="106" t="s">
        <v>3555</v>
      </c>
      <c r="F3157" s="107" t="s">
        <v>3556</v>
      </c>
      <c r="G3157" s="106"/>
      <c r="H3157" s="106"/>
      <c r="I3157" s="102">
        <v>1</v>
      </c>
      <c r="J3157" s="109">
        <v>12.9</v>
      </c>
    </row>
    <row r="3158" spans="1:10" x14ac:dyDescent="0.25">
      <c r="A3158" s="102">
        <v>3157</v>
      </c>
      <c r="B3158" s="117" t="s">
        <v>5176</v>
      </c>
      <c r="C3158" s="104" t="s">
        <v>4939</v>
      </c>
      <c r="D3158" s="104" t="s">
        <v>5256</v>
      </c>
      <c r="E3158" s="106" t="s">
        <v>3613</v>
      </c>
      <c r="F3158" s="107" t="s">
        <v>3614</v>
      </c>
      <c r="G3158" s="106"/>
      <c r="H3158" s="106"/>
      <c r="I3158" s="102">
        <v>1</v>
      </c>
      <c r="J3158" s="109">
        <v>12.5</v>
      </c>
    </row>
    <row r="3159" spans="1:10" x14ac:dyDescent="0.25">
      <c r="A3159" s="102">
        <v>3158</v>
      </c>
      <c r="B3159" s="117" t="s">
        <v>5176</v>
      </c>
      <c r="C3159" s="104" t="s">
        <v>4939</v>
      </c>
      <c r="D3159" s="104" t="s">
        <v>5256</v>
      </c>
      <c r="E3159" s="106" t="s">
        <v>3617</v>
      </c>
      <c r="F3159" s="107" t="s">
        <v>3618</v>
      </c>
      <c r="G3159" s="106"/>
      <c r="H3159" s="106"/>
      <c r="I3159" s="102">
        <v>1</v>
      </c>
      <c r="J3159" s="109">
        <v>14.34</v>
      </c>
    </row>
    <row r="3160" spans="1:10" x14ac:dyDescent="0.25">
      <c r="A3160" s="102">
        <v>3159</v>
      </c>
      <c r="B3160" s="117" t="s">
        <v>5176</v>
      </c>
      <c r="C3160" s="104" t="s">
        <v>4939</v>
      </c>
      <c r="D3160" s="104" t="s">
        <v>5256</v>
      </c>
      <c r="E3160" s="106" t="s">
        <v>3805</v>
      </c>
      <c r="F3160" s="107" t="s">
        <v>3806</v>
      </c>
      <c r="G3160" s="106"/>
      <c r="H3160" s="106"/>
      <c r="I3160" s="102">
        <v>1</v>
      </c>
      <c r="J3160" s="109">
        <v>17.899999999999999</v>
      </c>
    </row>
    <row r="3161" spans="1:10" x14ac:dyDescent="0.25">
      <c r="A3161" s="102">
        <v>3160</v>
      </c>
      <c r="B3161" s="117" t="s">
        <v>5176</v>
      </c>
      <c r="C3161" s="104" t="s">
        <v>4939</v>
      </c>
      <c r="D3161" s="104" t="s">
        <v>5256</v>
      </c>
      <c r="E3161" s="106" t="s">
        <v>3801</v>
      </c>
      <c r="F3161" s="107" t="s">
        <v>3802</v>
      </c>
      <c r="G3161" s="106"/>
      <c r="H3161" s="106"/>
      <c r="I3161" s="102">
        <v>1</v>
      </c>
      <c r="J3161" s="109">
        <v>20.94</v>
      </c>
    </row>
    <row r="3162" spans="1:10" x14ac:dyDescent="0.25">
      <c r="A3162" s="102">
        <v>3161</v>
      </c>
      <c r="B3162" s="117" t="s">
        <v>5176</v>
      </c>
      <c r="C3162" s="104" t="s">
        <v>4939</v>
      </c>
      <c r="D3162" s="104" t="s">
        <v>5256</v>
      </c>
      <c r="E3162" s="106" t="s">
        <v>4525</v>
      </c>
      <c r="F3162" s="107" t="s">
        <v>4526</v>
      </c>
      <c r="G3162" s="106"/>
      <c r="H3162" s="106"/>
      <c r="I3162" s="102">
        <v>2</v>
      </c>
      <c r="J3162" s="109">
        <v>157.79999999999998</v>
      </c>
    </row>
    <row r="3163" spans="1:10" x14ac:dyDescent="0.25">
      <c r="A3163" s="102">
        <v>3162</v>
      </c>
      <c r="B3163" s="117" t="s">
        <v>5176</v>
      </c>
      <c r="C3163" s="104" t="s">
        <v>4939</v>
      </c>
      <c r="D3163" s="104" t="s">
        <v>5256</v>
      </c>
      <c r="E3163" s="106" t="s">
        <v>4311</v>
      </c>
      <c r="F3163" s="107" t="s">
        <v>4312</v>
      </c>
      <c r="G3163" s="106"/>
      <c r="H3163" s="106"/>
      <c r="I3163" s="102">
        <v>1</v>
      </c>
      <c r="J3163" s="109">
        <v>12.72</v>
      </c>
    </row>
    <row r="3164" spans="1:10" x14ac:dyDescent="0.25">
      <c r="A3164" s="102">
        <v>3163</v>
      </c>
      <c r="B3164" s="117" t="s">
        <v>5176</v>
      </c>
      <c r="C3164" s="104" t="s">
        <v>4939</v>
      </c>
      <c r="D3164" s="104" t="s">
        <v>5256</v>
      </c>
      <c r="E3164" s="106" t="s">
        <v>1901</v>
      </c>
      <c r="F3164" s="107" t="s">
        <v>1902</v>
      </c>
      <c r="G3164" s="106"/>
      <c r="H3164" s="106"/>
      <c r="I3164" s="102">
        <v>3</v>
      </c>
      <c r="J3164" s="109">
        <v>116.25</v>
      </c>
    </row>
    <row r="3165" spans="1:10" x14ac:dyDescent="0.25">
      <c r="A3165" s="102">
        <v>3164</v>
      </c>
      <c r="B3165" s="117" t="s">
        <v>5176</v>
      </c>
      <c r="C3165" s="104" t="s">
        <v>4939</v>
      </c>
      <c r="D3165" s="104" t="s">
        <v>5256</v>
      </c>
      <c r="E3165" s="106" t="s">
        <v>2053</v>
      </c>
      <c r="F3165" s="107" t="s">
        <v>2054</v>
      </c>
      <c r="G3165" s="106"/>
      <c r="H3165" s="106"/>
      <c r="I3165" s="102">
        <v>2</v>
      </c>
      <c r="J3165" s="109">
        <v>23.88</v>
      </c>
    </row>
    <row r="3166" spans="1:10" x14ac:dyDescent="0.25">
      <c r="A3166" s="102">
        <v>3165</v>
      </c>
      <c r="B3166" s="117" t="s">
        <v>5176</v>
      </c>
      <c r="C3166" s="104" t="s">
        <v>4939</v>
      </c>
      <c r="D3166" s="104" t="s">
        <v>5256</v>
      </c>
      <c r="E3166" s="106" t="s">
        <v>2055</v>
      </c>
      <c r="F3166" s="107" t="s">
        <v>2056</v>
      </c>
      <c r="G3166" s="106"/>
      <c r="H3166" s="106"/>
      <c r="I3166" s="102">
        <v>2</v>
      </c>
      <c r="J3166" s="109">
        <v>8.3999999999999986</v>
      </c>
    </row>
    <row r="3167" spans="1:10" x14ac:dyDescent="0.25">
      <c r="A3167" s="102">
        <v>3166</v>
      </c>
      <c r="B3167" s="117" t="s">
        <v>5176</v>
      </c>
      <c r="C3167" s="104" t="s">
        <v>4939</v>
      </c>
      <c r="D3167" s="104" t="s">
        <v>5256</v>
      </c>
      <c r="E3167" s="106" t="s">
        <v>2057</v>
      </c>
      <c r="F3167" s="107" t="s">
        <v>2058</v>
      </c>
      <c r="G3167" s="106"/>
      <c r="H3167" s="106"/>
      <c r="I3167" s="102">
        <v>1</v>
      </c>
      <c r="J3167" s="109">
        <v>8.94</v>
      </c>
    </row>
    <row r="3168" spans="1:10" x14ac:dyDescent="0.25">
      <c r="A3168" s="102">
        <v>3167</v>
      </c>
      <c r="B3168" s="117" t="s">
        <v>5176</v>
      </c>
      <c r="C3168" s="104" t="s">
        <v>4939</v>
      </c>
      <c r="D3168" s="104" t="s">
        <v>5256</v>
      </c>
      <c r="E3168" s="106" t="s">
        <v>2075</v>
      </c>
      <c r="F3168" s="107" t="s">
        <v>2076</v>
      </c>
      <c r="G3168" s="106"/>
      <c r="H3168" s="106"/>
      <c r="I3168" s="102">
        <v>5</v>
      </c>
      <c r="J3168" s="109">
        <v>113.75</v>
      </c>
    </row>
    <row r="3169" spans="1:10" x14ac:dyDescent="0.25">
      <c r="A3169" s="102">
        <v>3168</v>
      </c>
      <c r="B3169" s="117" t="s">
        <v>5176</v>
      </c>
      <c r="C3169" s="104" t="s">
        <v>4939</v>
      </c>
      <c r="D3169" s="104" t="s">
        <v>5256</v>
      </c>
      <c r="E3169" s="106" t="s">
        <v>2093</v>
      </c>
      <c r="F3169" s="107" t="s">
        <v>2094</v>
      </c>
      <c r="G3169" s="106"/>
      <c r="H3169" s="106"/>
      <c r="I3169" s="102">
        <v>3</v>
      </c>
      <c r="J3169" s="109">
        <v>42</v>
      </c>
    </row>
    <row r="3170" spans="1:10" x14ac:dyDescent="0.25">
      <c r="A3170" s="102">
        <v>3169</v>
      </c>
      <c r="B3170" s="117" t="s">
        <v>5176</v>
      </c>
      <c r="C3170" s="104" t="s">
        <v>4939</v>
      </c>
      <c r="D3170" s="104" t="s">
        <v>5256</v>
      </c>
      <c r="E3170" s="106" t="s">
        <v>1676</v>
      </c>
      <c r="F3170" s="107" t="s">
        <v>1677</v>
      </c>
      <c r="G3170" s="106"/>
      <c r="H3170" s="106"/>
      <c r="I3170" s="102">
        <v>1</v>
      </c>
      <c r="J3170" s="109">
        <v>31.200000000000003</v>
      </c>
    </row>
    <row r="3171" spans="1:10" x14ac:dyDescent="0.25">
      <c r="A3171" s="102">
        <v>3170</v>
      </c>
      <c r="B3171" s="117" t="s">
        <v>5176</v>
      </c>
      <c r="C3171" s="104" t="s">
        <v>4939</v>
      </c>
      <c r="D3171" s="104" t="s">
        <v>5256</v>
      </c>
      <c r="E3171" s="106" t="s">
        <v>1783</v>
      </c>
      <c r="F3171" s="107" t="s">
        <v>1784</v>
      </c>
      <c r="G3171" s="106"/>
      <c r="H3171" s="106"/>
      <c r="I3171" s="102">
        <v>10</v>
      </c>
      <c r="J3171" s="109">
        <v>116.39999999999999</v>
      </c>
    </row>
    <row r="3172" spans="1:10" x14ac:dyDescent="0.25">
      <c r="A3172" s="102">
        <v>3171</v>
      </c>
      <c r="B3172" s="117" t="s">
        <v>5176</v>
      </c>
      <c r="C3172" s="104" t="s">
        <v>4939</v>
      </c>
      <c r="D3172" s="104" t="s">
        <v>5259</v>
      </c>
      <c r="E3172" s="106" t="s">
        <v>5187</v>
      </c>
      <c r="F3172" s="107" t="s">
        <v>5188</v>
      </c>
      <c r="G3172" s="106"/>
      <c r="H3172" s="106"/>
      <c r="I3172" s="102">
        <v>1</v>
      </c>
      <c r="J3172" s="109">
        <v>19.899999999999999</v>
      </c>
    </row>
    <row r="3173" spans="1:10" x14ac:dyDescent="0.25">
      <c r="A3173" s="102">
        <v>3172</v>
      </c>
      <c r="B3173" s="117" t="s">
        <v>5176</v>
      </c>
      <c r="C3173" s="104" t="s">
        <v>4939</v>
      </c>
      <c r="D3173" s="104" t="s">
        <v>5259</v>
      </c>
      <c r="E3173" s="106" t="s">
        <v>473</v>
      </c>
      <c r="F3173" s="107" t="s">
        <v>474</v>
      </c>
      <c r="G3173" s="106"/>
      <c r="H3173" s="106"/>
      <c r="I3173" s="102">
        <v>2</v>
      </c>
      <c r="J3173" s="109">
        <v>27.599999999999998</v>
      </c>
    </row>
    <row r="3174" spans="1:10" x14ac:dyDescent="0.25">
      <c r="A3174" s="102">
        <v>3173</v>
      </c>
      <c r="B3174" s="117" t="s">
        <v>5176</v>
      </c>
      <c r="C3174" s="104" t="s">
        <v>4939</v>
      </c>
      <c r="D3174" s="104" t="s">
        <v>5259</v>
      </c>
      <c r="E3174" s="106" t="s">
        <v>655</v>
      </c>
      <c r="F3174" s="107" t="s">
        <v>656</v>
      </c>
      <c r="G3174" s="106"/>
      <c r="H3174" s="106"/>
      <c r="I3174" s="102">
        <v>1</v>
      </c>
      <c r="J3174" s="109">
        <v>17.899999999999999</v>
      </c>
    </row>
    <row r="3175" spans="1:10" x14ac:dyDescent="0.25">
      <c r="A3175" s="102">
        <v>3174</v>
      </c>
      <c r="B3175" s="117" t="s">
        <v>5176</v>
      </c>
      <c r="C3175" s="104" t="s">
        <v>4939</v>
      </c>
      <c r="D3175" s="104" t="s">
        <v>5259</v>
      </c>
      <c r="E3175" s="106" t="s">
        <v>639</v>
      </c>
      <c r="F3175" s="107" t="s">
        <v>640</v>
      </c>
      <c r="G3175" s="106"/>
      <c r="H3175" s="106"/>
      <c r="I3175" s="102">
        <v>1</v>
      </c>
      <c r="J3175" s="109">
        <v>39.5</v>
      </c>
    </row>
    <row r="3176" spans="1:10" x14ac:dyDescent="0.25">
      <c r="A3176" s="102">
        <v>3175</v>
      </c>
      <c r="B3176" s="117" t="s">
        <v>5176</v>
      </c>
      <c r="C3176" s="104" t="s">
        <v>4939</v>
      </c>
      <c r="D3176" s="104" t="s">
        <v>5259</v>
      </c>
      <c r="E3176" s="106" t="s">
        <v>995</v>
      </c>
      <c r="F3176" s="107" t="s">
        <v>996</v>
      </c>
      <c r="G3176" s="106"/>
      <c r="H3176" s="106"/>
      <c r="I3176" s="102">
        <v>3</v>
      </c>
      <c r="J3176" s="109">
        <v>30.599999999999998</v>
      </c>
    </row>
    <row r="3177" spans="1:10" x14ac:dyDescent="0.25">
      <c r="A3177" s="102">
        <v>3176</v>
      </c>
      <c r="B3177" s="117" t="s">
        <v>5176</v>
      </c>
      <c r="C3177" s="104" t="s">
        <v>4939</v>
      </c>
      <c r="D3177" s="104" t="s">
        <v>5259</v>
      </c>
      <c r="E3177" s="106" t="s">
        <v>1432</v>
      </c>
      <c r="F3177" s="107" t="s">
        <v>1433</v>
      </c>
      <c r="G3177" s="106"/>
      <c r="H3177" s="106"/>
      <c r="I3177" s="102">
        <v>1</v>
      </c>
      <c r="J3177" s="109">
        <v>71.94</v>
      </c>
    </row>
    <row r="3178" spans="1:10" x14ac:dyDescent="0.25">
      <c r="A3178" s="102">
        <v>3177</v>
      </c>
      <c r="B3178" s="117" t="s">
        <v>5176</v>
      </c>
      <c r="C3178" s="104" t="s">
        <v>4939</v>
      </c>
      <c r="D3178" s="104" t="s">
        <v>5259</v>
      </c>
      <c r="E3178" s="106" t="s">
        <v>3895</v>
      </c>
      <c r="F3178" s="107" t="s">
        <v>3896</v>
      </c>
      <c r="G3178" s="106"/>
      <c r="H3178" s="106"/>
      <c r="I3178" s="102">
        <v>2</v>
      </c>
      <c r="J3178" s="109">
        <v>35.880000000000003</v>
      </c>
    </row>
    <row r="3179" spans="1:10" x14ac:dyDescent="0.25">
      <c r="A3179" s="102">
        <v>3178</v>
      </c>
      <c r="B3179" s="117" t="s">
        <v>5176</v>
      </c>
      <c r="C3179" s="104" t="s">
        <v>4939</v>
      </c>
      <c r="D3179" s="104" t="s">
        <v>5259</v>
      </c>
      <c r="E3179" s="106" t="s">
        <v>3947</v>
      </c>
      <c r="F3179" s="107" t="s">
        <v>3948</v>
      </c>
      <c r="G3179" s="106"/>
      <c r="H3179" s="106"/>
      <c r="I3179" s="102">
        <v>1</v>
      </c>
      <c r="J3179" s="109">
        <v>16.740000000000002</v>
      </c>
    </row>
    <row r="3180" spans="1:10" x14ac:dyDescent="0.25">
      <c r="A3180" s="102">
        <v>3179</v>
      </c>
      <c r="B3180" s="117" t="s">
        <v>5176</v>
      </c>
      <c r="C3180" s="104" t="s">
        <v>4939</v>
      </c>
      <c r="D3180" s="104" t="s">
        <v>5259</v>
      </c>
      <c r="E3180" s="106" t="s">
        <v>3983</v>
      </c>
      <c r="F3180" s="107" t="s">
        <v>3984</v>
      </c>
      <c r="G3180" s="106"/>
      <c r="H3180" s="106"/>
      <c r="I3180" s="102">
        <v>1</v>
      </c>
      <c r="J3180" s="109">
        <v>23.94</v>
      </c>
    </row>
    <row r="3181" spans="1:10" x14ac:dyDescent="0.25">
      <c r="A3181" s="102">
        <v>3180</v>
      </c>
      <c r="B3181" s="117" t="s">
        <v>5176</v>
      </c>
      <c r="C3181" s="104" t="s">
        <v>4939</v>
      </c>
      <c r="D3181" s="104" t="s">
        <v>5259</v>
      </c>
      <c r="E3181" s="106" t="s">
        <v>4025</v>
      </c>
      <c r="F3181" s="107" t="s">
        <v>4026</v>
      </c>
      <c r="G3181" s="106"/>
      <c r="H3181" s="106"/>
      <c r="I3181" s="102">
        <v>1</v>
      </c>
      <c r="J3181" s="109">
        <v>27.49</v>
      </c>
    </row>
    <row r="3182" spans="1:10" x14ac:dyDescent="0.25">
      <c r="A3182" s="102">
        <v>3181</v>
      </c>
      <c r="B3182" s="117" t="s">
        <v>5176</v>
      </c>
      <c r="C3182" s="104" t="s">
        <v>4939</v>
      </c>
      <c r="D3182" s="104" t="s">
        <v>5259</v>
      </c>
      <c r="E3182" s="106" t="s">
        <v>3801</v>
      </c>
      <c r="F3182" s="107" t="s">
        <v>3802</v>
      </c>
      <c r="G3182" s="106"/>
      <c r="H3182" s="106"/>
      <c r="I3182" s="102">
        <v>1</v>
      </c>
      <c r="J3182" s="109">
        <v>20.94</v>
      </c>
    </row>
    <row r="3183" spans="1:10" x14ac:dyDescent="0.25">
      <c r="A3183" s="102">
        <v>3182</v>
      </c>
      <c r="B3183" s="117" t="s">
        <v>5176</v>
      </c>
      <c r="C3183" s="104" t="s">
        <v>4939</v>
      </c>
      <c r="D3183" s="104" t="s">
        <v>5259</v>
      </c>
      <c r="E3183" s="106" t="s">
        <v>4513</v>
      </c>
      <c r="F3183" s="107" t="s">
        <v>4514</v>
      </c>
      <c r="G3183" s="106"/>
      <c r="H3183" s="106"/>
      <c r="I3183" s="102">
        <v>1</v>
      </c>
      <c r="J3183" s="109">
        <v>17.52</v>
      </c>
    </row>
    <row r="3184" spans="1:10" x14ac:dyDescent="0.25">
      <c r="A3184" s="102">
        <v>3183</v>
      </c>
      <c r="B3184" s="117" t="s">
        <v>5176</v>
      </c>
      <c r="C3184" s="104" t="s">
        <v>4939</v>
      </c>
      <c r="D3184" s="104" t="s">
        <v>5259</v>
      </c>
      <c r="E3184" s="106" t="s">
        <v>1785</v>
      </c>
      <c r="F3184" s="107" t="s">
        <v>1786</v>
      </c>
      <c r="G3184" s="106"/>
      <c r="H3184" s="106"/>
      <c r="I3184" s="102">
        <v>3</v>
      </c>
      <c r="J3184" s="109">
        <v>39.6</v>
      </c>
    </row>
    <row r="3185" spans="1:10" x14ac:dyDescent="0.25">
      <c r="A3185" s="102">
        <v>3184</v>
      </c>
      <c r="B3185" s="117" t="s">
        <v>5176</v>
      </c>
      <c r="C3185" s="104" t="s">
        <v>4939</v>
      </c>
      <c r="D3185" s="104" t="s">
        <v>5259</v>
      </c>
      <c r="E3185" s="106" t="s">
        <v>1805</v>
      </c>
      <c r="F3185" s="107" t="s">
        <v>1806</v>
      </c>
      <c r="G3185" s="106"/>
      <c r="H3185" s="106"/>
      <c r="I3185" s="102">
        <v>1</v>
      </c>
      <c r="J3185" s="109">
        <v>12.96</v>
      </c>
    </row>
    <row r="3186" spans="1:10" x14ac:dyDescent="0.25">
      <c r="A3186" s="102">
        <v>3185</v>
      </c>
      <c r="B3186" s="117" t="s">
        <v>5176</v>
      </c>
      <c r="C3186" s="104" t="s">
        <v>4939</v>
      </c>
      <c r="D3186" s="104" t="s">
        <v>5261</v>
      </c>
      <c r="E3186" s="106" t="s">
        <v>3037</v>
      </c>
      <c r="F3186" s="107" t="s">
        <v>3038</v>
      </c>
      <c r="G3186" s="106"/>
      <c r="H3186" s="106"/>
      <c r="I3186" s="102">
        <v>2</v>
      </c>
      <c r="J3186" s="109">
        <v>67.92</v>
      </c>
    </row>
    <row r="3187" spans="1:10" x14ac:dyDescent="0.25">
      <c r="A3187" s="102">
        <v>3186</v>
      </c>
      <c r="B3187" s="117" t="s">
        <v>5176</v>
      </c>
      <c r="C3187" s="104" t="s">
        <v>4939</v>
      </c>
      <c r="D3187" s="104" t="s">
        <v>5261</v>
      </c>
      <c r="E3187" s="106" t="s">
        <v>3547</v>
      </c>
      <c r="F3187" s="107" t="s">
        <v>3548</v>
      </c>
      <c r="G3187" s="106"/>
      <c r="H3187" s="106"/>
      <c r="I3187" s="102">
        <v>1</v>
      </c>
      <c r="J3187" s="109">
        <v>11</v>
      </c>
    </row>
    <row r="3188" spans="1:10" x14ac:dyDescent="0.25">
      <c r="A3188" s="102">
        <v>3187</v>
      </c>
      <c r="B3188" s="117" t="s">
        <v>5176</v>
      </c>
      <c r="C3188" s="104" t="s">
        <v>4939</v>
      </c>
      <c r="D3188" s="104" t="s">
        <v>5261</v>
      </c>
      <c r="E3188" s="106" t="s">
        <v>3917</v>
      </c>
      <c r="F3188" s="107" t="s">
        <v>3918</v>
      </c>
      <c r="G3188" s="106"/>
      <c r="H3188" s="106"/>
      <c r="I3188" s="102">
        <v>1</v>
      </c>
      <c r="J3188" s="109">
        <v>11.799999999999999</v>
      </c>
    </row>
    <row r="3189" spans="1:10" x14ac:dyDescent="0.25">
      <c r="A3189" s="102">
        <v>3188</v>
      </c>
      <c r="B3189" s="117" t="s">
        <v>5176</v>
      </c>
      <c r="C3189" s="104" t="s">
        <v>4939</v>
      </c>
      <c r="D3189" s="104" t="s">
        <v>5261</v>
      </c>
      <c r="E3189" s="106" t="s">
        <v>3927</v>
      </c>
      <c r="F3189" s="107" t="s">
        <v>3928</v>
      </c>
      <c r="G3189" s="106"/>
      <c r="H3189" s="106"/>
      <c r="I3189" s="102">
        <v>1</v>
      </c>
      <c r="J3189" s="109">
        <v>17.8</v>
      </c>
    </row>
    <row r="3190" spans="1:10" x14ac:dyDescent="0.25">
      <c r="A3190" s="102">
        <v>3189</v>
      </c>
      <c r="B3190" s="117" t="s">
        <v>5176</v>
      </c>
      <c r="C3190" s="104" t="s">
        <v>4939</v>
      </c>
      <c r="D3190" s="104" t="s">
        <v>5261</v>
      </c>
      <c r="E3190" s="106" t="s">
        <v>4569</v>
      </c>
      <c r="F3190" s="107" t="s">
        <v>4813</v>
      </c>
      <c r="G3190" s="106"/>
      <c r="H3190" s="106"/>
      <c r="I3190" s="102">
        <v>1</v>
      </c>
      <c r="J3190" s="109">
        <v>55.35</v>
      </c>
    </row>
    <row r="3191" spans="1:10" x14ac:dyDescent="0.25">
      <c r="A3191" s="102">
        <v>3190</v>
      </c>
      <c r="B3191" s="117" t="s">
        <v>5176</v>
      </c>
      <c r="C3191" s="104" t="s">
        <v>4939</v>
      </c>
      <c r="D3191" s="104" t="s">
        <v>5261</v>
      </c>
      <c r="E3191" s="106" t="s">
        <v>4818</v>
      </c>
      <c r="F3191" s="107" t="s">
        <v>4819</v>
      </c>
      <c r="G3191" s="106"/>
      <c r="H3191" s="106"/>
      <c r="I3191" s="102">
        <v>1</v>
      </c>
      <c r="J3191" s="109">
        <v>49.800000000000004</v>
      </c>
    </row>
    <row r="3192" spans="1:10" x14ac:dyDescent="0.25">
      <c r="A3192" s="102">
        <v>3191</v>
      </c>
      <c r="B3192" s="117" t="s">
        <v>5176</v>
      </c>
      <c r="C3192" s="104" t="s">
        <v>4939</v>
      </c>
      <c r="D3192" s="104" t="s">
        <v>5261</v>
      </c>
      <c r="E3192" s="106" t="s">
        <v>4467</v>
      </c>
      <c r="F3192" s="107" t="s">
        <v>5142</v>
      </c>
      <c r="G3192" s="106"/>
      <c r="H3192" s="106"/>
      <c r="I3192" s="102">
        <v>1</v>
      </c>
      <c r="J3192" s="109">
        <v>16.350000000000001</v>
      </c>
    </row>
    <row r="3193" spans="1:10" x14ac:dyDescent="0.25">
      <c r="A3193" s="102">
        <v>3192</v>
      </c>
      <c r="B3193" s="117" t="s">
        <v>5176</v>
      </c>
      <c r="C3193" s="104" t="s">
        <v>4939</v>
      </c>
      <c r="D3193" s="104" t="s">
        <v>5261</v>
      </c>
      <c r="E3193" s="106" t="s">
        <v>4583</v>
      </c>
      <c r="F3193" s="107" t="s">
        <v>4584</v>
      </c>
      <c r="G3193" s="106"/>
      <c r="H3193" s="106"/>
      <c r="I3193" s="102">
        <v>1</v>
      </c>
      <c r="J3193" s="109">
        <v>17.899999999999999</v>
      </c>
    </row>
    <row r="3194" spans="1:10" x14ac:dyDescent="0.25">
      <c r="A3194" s="102">
        <v>3193</v>
      </c>
      <c r="B3194" s="117" t="s">
        <v>5176</v>
      </c>
      <c r="C3194" s="104" t="s">
        <v>4939</v>
      </c>
      <c r="D3194" s="104" t="s">
        <v>5263</v>
      </c>
      <c r="E3194" s="106" t="s">
        <v>569</v>
      </c>
      <c r="F3194" s="107" t="s">
        <v>570</v>
      </c>
      <c r="G3194" s="106"/>
      <c r="H3194" s="106"/>
      <c r="I3194" s="102">
        <v>1</v>
      </c>
      <c r="J3194" s="109">
        <v>5.9399999999999995</v>
      </c>
    </row>
    <row r="3195" spans="1:10" x14ac:dyDescent="0.25">
      <c r="A3195" s="102">
        <v>3194</v>
      </c>
      <c r="B3195" s="117" t="s">
        <v>5176</v>
      </c>
      <c r="C3195" s="104" t="s">
        <v>4939</v>
      </c>
      <c r="D3195" s="104" t="s">
        <v>5263</v>
      </c>
      <c r="E3195" s="106" t="s">
        <v>1142</v>
      </c>
      <c r="F3195" s="107" t="s">
        <v>1143</v>
      </c>
      <c r="G3195" s="106"/>
      <c r="H3195" s="106"/>
      <c r="I3195" s="102">
        <v>1</v>
      </c>
      <c r="J3195" s="109">
        <v>8.9</v>
      </c>
    </row>
    <row r="3196" spans="1:10" x14ac:dyDescent="0.25">
      <c r="A3196" s="102">
        <v>3195</v>
      </c>
      <c r="B3196" s="117" t="s">
        <v>5176</v>
      </c>
      <c r="C3196" s="104" t="s">
        <v>4939</v>
      </c>
      <c r="D3196" s="104" t="s">
        <v>5263</v>
      </c>
      <c r="E3196" s="106" t="s">
        <v>1216</v>
      </c>
      <c r="F3196" s="107" t="s">
        <v>1217</v>
      </c>
      <c r="G3196" s="106"/>
      <c r="H3196" s="106"/>
      <c r="I3196" s="102">
        <v>1</v>
      </c>
      <c r="J3196" s="109">
        <v>7.9</v>
      </c>
    </row>
    <row r="3197" spans="1:10" x14ac:dyDescent="0.25">
      <c r="A3197" s="102">
        <v>3196</v>
      </c>
      <c r="B3197" s="117" t="s">
        <v>5176</v>
      </c>
      <c r="C3197" s="104" t="s">
        <v>4939</v>
      </c>
      <c r="D3197" s="104" t="s">
        <v>5263</v>
      </c>
      <c r="E3197" s="106" t="s">
        <v>1370</v>
      </c>
      <c r="F3197" s="107" t="s">
        <v>1371</v>
      </c>
      <c r="G3197" s="106"/>
      <c r="H3197" s="106"/>
      <c r="I3197" s="102">
        <v>1</v>
      </c>
      <c r="J3197" s="109">
        <v>7.9</v>
      </c>
    </row>
    <row r="3198" spans="1:10" x14ac:dyDescent="0.25">
      <c r="A3198" s="102">
        <v>3197</v>
      </c>
      <c r="B3198" s="117" t="s">
        <v>5176</v>
      </c>
      <c r="C3198" s="104" t="s">
        <v>4939</v>
      </c>
      <c r="D3198" s="104" t="s">
        <v>5263</v>
      </c>
      <c r="E3198" s="106" t="s">
        <v>1252</v>
      </c>
      <c r="F3198" s="107" t="s">
        <v>1253</v>
      </c>
      <c r="G3198" s="106"/>
      <c r="H3198" s="106"/>
      <c r="I3198" s="102">
        <v>1</v>
      </c>
      <c r="J3198" s="109">
        <v>7.9</v>
      </c>
    </row>
    <row r="3199" spans="1:10" x14ac:dyDescent="0.25">
      <c r="A3199" s="102">
        <v>3198</v>
      </c>
      <c r="B3199" s="117" t="s">
        <v>5176</v>
      </c>
      <c r="C3199" s="104" t="s">
        <v>4939</v>
      </c>
      <c r="D3199" s="104" t="s">
        <v>5263</v>
      </c>
      <c r="E3199" s="106" t="s">
        <v>1266</v>
      </c>
      <c r="F3199" s="107" t="s">
        <v>1267</v>
      </c>
      <c r="G3199" s="106"/>
      <c r="H3199" s="106"/>
      <c r="I3199" s="102">
        <v>1</v>
      </c>
      <c r="J3199" s="109">
        <v>7.9</v>
      </c>
    </row>
    <row r="3200" spans="1:10" x14ac:dyDescent="0.25">
      <c r="A3200" s="102">
        <v>3199</v>
      </c>
      <c r="B3200" s="117" t="s">
        <v>5176</v>
      </c>
      <c r="C3200" s="104" t="s">
        <v>4939</v>
      </c>
      <c r="D3200" s="104" t="s">
        <v>5263</v>
      </c>
      <c r="E3200" s="106" t="s">
        <v>2629</v>
      </c>
      <c r="F3200" s="107" t="s">
        <v>2630</v>
      </c>
      <c r="G3200" s="106"/>
      <c r="H3200" s="106"/>
      <c r="I3200" s="102">
        <v>1</v>
      </c>
      <c r="J3200" s="109">
        <v>11</v>
      </c>
    </row>
    <row r="3201" spans="1:10" x14ac:dyDescent="0.25">
      <c r="A3201" s="102">
        <v>3200</v>
      </c>
      <c r="B3201" s="117" t="s">
        <v>5176</v>
      </c>
      <c r="C3201" s="104" t="s">
        <v>4939</v>
      </c>
      <c r="D3201" s="104" t="s">
        <v>5263</v>
      </c>
      <c r="E3201" s="106" t="s">
        <v>3037</v>
      </c>
      <c r="F3201" s="107" t="s">
        <v>3038</v>
      </c>
      <c r="G3201" s="106"/>
      <c r="H3201" s="106"/>
      <c r="I3201" s="102">
        <v>1</v>
      </c>
      <c r="J3201" s="109">
        <v>33.96</v>
      </c>
    </row>
    <row r="3202" spans="1:10" x14ac:dyDescent="0.25">
      <c r="A3202" s="102">
        <v>3201</v>
      </c>
      <c r="B3202" s="117" t="s">
        <v>5176</v>
      </c>
      <c r="C3202" s="104" t="s">
        <v>4939</v>
      </c>
      <c r="D3202" s="104" t="s">
        <v>5263</v>
      </c>
      <c r="E3202" s="106" t="s">
        <v>2845</v>
      </c>
      <c r="F3202" s="107" t="s">
        <v>2846</v>
      </c>
      <c r="G3202" s="106"/>
      <c r="H3202" s="106"/>
      <c r="I3202" s="102">
        <v>1</v>
      </c>
      <c r="J3202" s="109">
        <v>29.96</v>
      </c>
    </row>
    <row r="3203" spans="1:10" x14ac:dyDescent="0.25">
      <c r="A3203" s="102">
        <v>3202</v>
      </c>
      <c r="B3203" s="117" t="s">
        <v>5176</v>
      </c>
      <c r="C3203" s="104" t="s">
        <v>4939</v>
      </c>
      <c r="D3203" s="104" t="s">
        <v>5263</v>
      </c>
      <c r="E3203" s="106" t="s">
        <v>159</v>
      </c>
      <c r="F3203" s="107" t="s">
        <v>160</v>
      </c>
      <c r="G3203" s="106"/>
      <c r="H3203" s="106"/>
      <c r="I3203" s="102" t="s">
        <v>4943</v>
      </c>
      <c r="J3203" s="109">
        <v>11.94</v>
      </c>
    </row>
    <row r="3204" spans="1:10" x14ac:dyDescent="0.25">
      <c r="A3204" s="102">
        <v>3203</v>
      </c>
      <c r="B3204" s="117" t="s">
        <v>5176</v>
      </c>
      <c r="C3204" s="104" t="s">
        <v>4939</v>
      </c>
      <c r="D3204" s="104" t="s">
        <v>5263</v>
      </c>
      <c r="E3204" s="106" t="s">
        <v>4045</v>
      </c>
      <c r="F3204" s="107" t="s">
        <v>4046</v>
      </c>
      <c r="G3204" s="106"/>
      <c r="H3204" s="106"/>
      <c r="I3204" s="102" t="s">
        <v>4993</v>
      </c>
      <c r="J3204" s="109">
        <v>19.200000000000003</v>
      </c>
    </row>
    <row r="3205" spans="1:10" x14ac:dyDescent="0.25">
      <c r="A3205" s="102">
        <v>3204</v>
      </c>
      <c r="B3205" s="117" t="s">
        <v>5176</v>
      </c>
      <c r="C3205" s="104" t="s">
        <v>4939</v>
      </c>
      <c r="D3205" s="104" t="s">
        <v>5263</v>
      </c>
      <c r="E3205" s="106" t="s">
        <v>3883</v>
      </c>
      <c r="F3205" s="107" t="s">
        <v>3884</v>
      </c>
      <c r="G3205" s="106"/>
      <c r="H3205" s="106"/>
      <c r="I3205" s="102">
        <v>1</v>
      </c>
      <c r="J3205" s="109">
        <v>17.940000000000001</v>
      </c>
    </row>
    <row r="3206" spans="1:10" x14ac:dyDescent="0.25">
      <c r="A3206" s="102">
        <v>3205</v>
      </c>
      <c r="B3206" s="117" t="s">
        <v>5176</v>
      </c>
      <c r="C3206" s="104" t="s">
        <v>4939</v>
      </c>
      <c r="D3206" s="104" t="s">
        <v>5263</v>
      </c>
      <c r="E3206" s="106" t="s">
        <v>3555</v>
      </c>
      <c r="F3206" s="107" t="s">
        <v>3556</v>
      </c>
      <c r="G3206" s="106"/>
      <c r="H3206" s="106"/>
      <c r="I3206" s="102">
        <v>1</v>
      </c>
      <c r="J3206" s="109">
        <v>12.9</v>
      </c>
    </row>
    <row r="3207" spans="1:10" x14ac:dyDescent="0.25">
      <c r="A3207" s="102">
        <v>3206</v>
      </c>
      <c r="B3207" s="117" t="s">
        <v>5176</v>
      </c>
      <c r="C3207" s="104" t="s">
        <v>4939</v>
      </c>
      <c r="D3207" s="104" t="s">
        <v>5265</v>
      </c>
      <c r="E3207" s="106" t="s">
        <v>381</v>
      </c>
      <c r="F3207" s="107" t="s">
        <v>5266</v>
      </c>
      <c r="G3207" s="106"/>
      <c r="H3207" s="106"/>
      <c r="I3207" s="102">
        <v>10</v>
      </c>
      <c r="J3207" s="109">
        <v>14.399999999999999</v>
      </c>
    </row>
    <row r="3208" spans="1:10" x14ac:dyDescent="0.25">
      <c r="A3208" s="102">
        <v>3207</v>
      </c>
      <c r="B3208" s="117" t="s">
        <v>5176</v>
      </c>
      <c r="C3208" s="104" t="s">
        <v>4939</v>
      </c>
      <c r="D3208" s="104" t="s">
        <v>5265</v>
      </c>
      <c r="E3208" s="106" t="s">
        <v>473</v>
      </c>
      <c r="F3208" s="107" t="s">
        <v>474</v>
      </c>
      <c r="G3208" s="106"/>
      <c r="H3208" s="106"/>
      <c r="I3208" s="102">
        <v>1</v>
      </c>
      <c r="J3208" s="109">
        <v>13.799999999999999</v>
      </c>
    </row>
    <row r="3209" spans="1:10" x14ac:dyDescent="0.25">
      <c r="A3209" s="102">
        <v>3208</v>
      </c>
      <c r="B3209" s="117" t="s">
        <v>5176</v>
      </c>
      <c r="C3209" s="104" t="s">
        <v>4939</v>
      </c>
      <c r="D3209" s="104" t="s">
        <v>5265</v>
      </c>
      <c r="E3209" s="106" t="s">
        <v>1040</v>
      </c>
      <c r="F3209" s="107" t="s">
        <v>1041</v>
      </c>
      <c r="G3209" s="106"/>
      <c r="H3209" s="106"/>
      <c r="I3209" s="102">
        <v>1</v>
      </c>
      <c r="J3209" s="109">
        <v>33.96</v>
      </c>
    </row>
    <row r="3210" spans="1:10" x14ac:dyDescent="0.25">
      <c r="A3210" s="102">
        <v>3209</v>
      </c>
      <c r="B3210" s="117" t="s">
        <v>5176</v>
      </c>
      <c r="C3210" s="104" t="s">
        <v>4939</v>
      </c>
      <c r="D3210" s="104" t="s">
        <v>5265</v>
      </c>
      <c r="E3210" s="106" t="s">
        <v>995</v>
      </c>
      <c r="F3210" s="107" t="s">
        <v>996</v>
      </c>
      <c r="G3210" s="106"/>
      <c r="H3210" s="106"/>
      <c r="I3210" s="102">
        <v>10</v>
      </c>
      <c r="J3210" s="109">
        <v>102</v>
      </c>
    </row>
    <row r="3211" spans="1:10" x14ac:dyDescent="0.25">
      <c r="A3211" s="102">
        <v>3210</v>
      </c>
      <c r="B3211" s="117" t="s">
        <v>5176</v>
      </c>
      <c r="C3211" s="104" t="s">
        <v>4939</v>
      </c>
      <c r="D3211" s="104" t="s">
        <v>5265</v>
      </c>
      <c r="E3211" s="106" t="s">
        <v>997</v>
      </c>
      <c r="F3211" s="107" t="s">
        <v>998</v>
      </c>
      <c r="G3211" s="106"/>
      <c r="H3211" s="106"/>
      <c r="I3211" s="102">
        <v>10</v>
      </c>
      <c r="J3211" s="109">
        <v>59.900000000000006</v>
      </c>
    </row>
    <row r="3212" spans="1:10" x14ac:dyDescent="0.25">
      <c r="A3212" s="102">
        <v>3211</v>
      </c>
      <c r="B3212" s="117" t="s">
        <v>5176</v>
      </c>
      <c r="C3212" s="104" t="s">
        <v>4939</v>
      </c>
      <c r="D3212" s="104" t="s">
        <v>5265</v>
      </c>
      <c r="E3212" s="106" t="s">
        <v>999</v>
      </c>
      <c r="F3212" s="107" t="s">
        <v>1000</v>
      </c>
      <c r="G3212" s="106"/>
      <c r="H3212" s="106"/>
      <c r="I3212" s="102">
        <v>10</v>
      </c>
      <c r="J3212" s="109">
        <v>112.89999999999999</v>
      </c>
    </row>
    <row r="3213" spans="1:10" x14ac:dyDescent="0.25">
      <c r="A3213" s="102">
        <v>3212</v>
      </c>
      <c r="B3213" s="117" t="s">
        <v>5176</v>
      </c>
      <c r="C3213" s="104" t="s">
        <v>4939</v>
      </c>
      <c r="D3213" s="104" t="s">
        <v>5265</v>
      </c>
      <c r="E3213" s="106" t="s">
        <v>999</v>
      </c>
      <c r="F3213" s="107" t="s">
        <v>1000</v>
      </c>
      <c r="G3213" s="106"/>
      <c r="H3213" s="106"/>
      <c r="I3213" s="102">
        <v>1</v>
      </c>
      <c r="J3213" s="109">
        <v>11.29</v>
      </c>
    </row>
    <row r="3214" spans="1:10" x14ac:dyDescent="0.25">
      <c r="A3214" s="102">
        <v>3213</v>
      </c>
      <c r="B3214" s="117" t="s">
        <v>5176</v>
      </c>
      <c r="C3214" s="104" t="s">
        <v>4939</v>
      </c>
      <c r="D3214" s="104" t="s">
        <v>5265</v>
      </c>
      <c r="E3214" s="106" t="s">
        <v>1470</v>
      </c>
      <c r="F3214" s="107" t="s">
        <v>1471</v>
      </c>
      <c r="G3214" s="106"/>
      <c r="H3214" s="106"/>
      <c r="I3214" s="102">
        <v>1</v>
      </c>
      <c r="J3214" s="109">
        <v>10.68</v>
      </c>
    </row>
    <row r="3215" spans="1:10" x14ac:dyDescent="0.25">
      <c r="A3215" s="102">
        <v>3214</v>
      </c>
      <c r="B3215" s="117" t="s">
        <v>5176</v>
      </c>
      <c r="C3215" s="104" t="s">
        <v>4939</v>
      </c>
      <c r="D3215" s="104" t="s">
        <v>5265</v>
      </c>
      <c r="E3215" s="106" t="s">
        <v>1142</v>
      </c>
      <c r="F3215" s="107" t="s">
        <v>1143</v>
      </c>
      <c r="G3215" s="106"/>
      <c r="H3215" s="106"/>
      <c r="I3215" s="102">
        <v>1</v>
      </c>
      <c r="J3215" s="109">
        <v>8.9</v>
      </c>
    </row>
    <row r="3216" spans="1:10" x14ac:dyDescent="0.25">
      <c r="A3216" s="102">
        <v>3215</v>
      </c>
      <c r="B3216" s="117" t="s">
        <v>5176</v>
      </c>
      <c r="C3216" s="104" t="s">
        <v>4939</v>
      </c>
      <c r="D3216" s="104" t="s">
        <v>5265</v>
      </c>
      <c r="E3216" s="106" t="s">
        <v>1304</v>
      </c>
      <c r="F3216" s="107" t="s">
        <v>1305</v>
      </c>
      <c r="G3216" s="106"/>
      <c r="H3216" s="106"/>
      <c r="I3216" s="102">
        <v>1</v>
      </c>
      <c r="J3216" s="109">
        <v>7.9</v>
      </c>
    </row>
    <row r="3217" spans="1:10" x14ac:dyDescent="0.25">
      <c r="A3217" s="102">
        <v>3216</v>
      </c>
      <c r="B3217" s="117" t="s">
        <v>5176</v>
      </c>
      <c r="C3217" s="104" t="s">
        <v>4939</v>
      </c>
      <c r="D3217" s="104" t="s">
        <v>5265</v>
      </c>
      <c r="E3217" s="106" t="s">
        <v>1252</v>
      </c>
      <c r="F3217" s="107" t="s">
        <v>1253</v>
      </c>
      <c r="G3217" s="106"/>
      <c r="H3217" s="106"/>
      <c r="I3217" s="102">
        <v>1</v>
      </c>
      <c r="J3217" s="109">
        <v>7.9</v>
      </c>
    </row>
    <row r="3218" spans="1:10" x14ac:dyDescent="0.25">
      <c r="A3218" s="102">
        <v>3217</v>
      </c>
      <c r="B3218" s="117" t="s">
        <v>5176</v>
      </c>
      <c r="C3218" s="104" t="s">
        <v>4939</v>
      </c>
      <c r="D3218" s="104" t="s">
        <v>5265</v>
      </c>
      <c r="E3218" s="106" t="s">
        <v>1190</v>
      </c>
      <c r="F3218" s="107" t="s">
        <v>1191</v>
      </c>
      <c r="G3218" s="106"/>
      <c r="H3218" s="106"/>
      <c r="I3218" s="102">
        <v>1</v>
      </c>
      <c r="J3218" s="109">
        <v>7.4</v>
      </c>
    </row>
    <row r="3219" spans="1:10" x14ac:dyDescent="0.25">
      <c r="A3219" s="102">
        <v>3218</v>
      </c>
      <c r="B3219" s="117" t="s">
        <v>5176</v>
      </c>
      <c r="C3219" s="104" t="s">
        <v>4939</v>
      </c>
      <c r="D3219" s="104" t="s">
        <v>5265</v>
      </c>
      <c r="E3219" s="106" t="s">
        <v>1266</v>
      </c>
      <c r="F3219" s="107" t="s">
        <v>1267</v>
      </c>
      <c r="G3219" s="106"/>
      <c r="H3219" s="106"/>
      <c r="I3219" s="102">
        <v>1</v>
      </c>
      <c r="J3219" s="109">
        <v>7.9</v>
      </c>
    </row>
    <row r="3220" spans="1:10" x14ac:dyDescent="0.25">
      <c r="A3220" s="102">
        <v>3219</v>
      </c>
      <c r="B3220" s="117" t="s">
        <v>5176</v>
      </c>
      <c r="C3220" s="104" t="s">
        <v>4939</v>
      </c>
      <c r="D3220" s="104" t="s">
        <v>5265</v>
      </c>
      <c r="E3220" s="106" t="s">
        <v>2503</v>
      </c>
      <c r="F3220" s="107" t="s">
        <v>2504</v>
      </c>
      <c r="G3220" s="106"/>
      <c r="H3220" s="106"/>
      <c r="I3220" s="102">
        <v>2</v>
      </c>
      <c r="J3220" s="109">
        <v>11.879999999999999</v>
      </c>
    </row>
    <row r="3221" spans="1:10" x14ac:dyDescent="0.25">
      <c r="A3221" s="102">
        <v>3220</v>
      </c>
      <c r="B3221" s="117" t="s">
        <v>5176</v>
      </c>
      <c r="C3221" s="104" t="s">
        <v>4939</v>
      </c>
      <c r="D3221" s="104" t="s">
        <v>5265</v>
      </c>
      <c r="E3221" s="106" t="s">
        <v>2577</v>
      </c>
      <c r="F3221" s="107" t="s">
        <v>2578</v>
      </c>
      <c r="G3221" s="106"/>
      <c r="H3221" s="106"/>
      <c r="I3221" s="102">
        <v>2</v>
      </c>
      <c r="J3221" s="109">
        <v>11.879999999999999</v>
      </c>
    </row>
    <row r="3222" spans="1:10" x14ac:dyDescent="0.25">
      <c r="A3222" s="102">
        <v>3221</v>
      </c>
      <c r="B3222" s="117" t="s">
        <v>5176</v>
      </c>
      <c r="C3222" s="104" t="s">
        <v>4939</v>
      </c>
      <c r="D3222" s="104" t="s">
        <v>5265</v>
      </c>
      <c r="E3222" s="106" t="s">
        <v>2479</v>
      </c>
      <c r="F3222" s="107" t="s">
        <v>2480</v>
      </c>
      <c r="G3222" s="106"/>
      <c r="H3222" s="106"/>
      <c r="I3222" s="102">
        <v>2</v>
      </c>
      <c r="J3222" s="109">
        <v>11.879999999999999</v>
      </c>
    </row>
    <row r="3223" spans="1:10" x14ac:dyDescent="0.25">
      <c r="A3223" s="102">
        <v>3222</v>
      </c>
      <c r="B3223" s="117" t="s">
        <v>5176</v>
      </c>
      <c r="C3223" s="104" t="s">
        <v>4939</v>
      </c>
      <c r="D3223" s="104" t="s">
        <v>5265</v>
      </c>
      <c r="E3223" s="106" t="s">
        <v>2489</v>
      </c>
      <c r="F3223" s="107" t="s">
        <v>2490</v>
      </c>
      <c r="G3223" s="106"/>
      <c r="H3223" s="106"/>
      <c r="I3223" s="102">
        <v>1</v>
      </c>
      <c r="J3223" s="109">
        <v>5.9399999999999995</v>
      </c>
    </row>
    <row r="3224" spans="1:10" x14ac:dyDescent="0.25">
      <c r="A3224" s="102">
        <v>3223</v>
      </c>
      <c r="B3224" s="117" t="s">
        <v>5176</v>
      </c>
      <c r="C3224" s="104" t="s">
        <v>4939</v>
      </c>
      <c r="D3224" s="104" t="s">
        <v>5265</v>
      </c>
      <c r="E3224" s="106" t="s">
        <v>2533</v>
      </c>
      <c r="F3224" s="107" t="s">
        <v>2534</v>
      </c>
      <c r="G3224" s="106"/>
      <c r="H3224" s="106"/>
      <c r="I3224" s="102">
        <v>1</v>
      </c>
      <c r="J3224" s="109">
        <v>5.9399999999999995</v>
      </c>
    </row>
    <row r="3225" spans="1:10" x14ac:dyDescent="0.25">
      <c r="A3225" s="102">
        <v>3224</v>
      </c>
      <c r="B3225" s="117" t="s">
        <v>5176</v>
      </c>
      <c r="C3225" s="104" t="s">
        <v>4939</v>
      </c>
      <c r="D3225" s="104" t="s">
        <v>5265</v>
      </c>
      <c r="E3225" s="106" t="s">
        <v>2535</v>
      </c>
      <c r="F3225" s="107" t="s">
        <v>2536</v>
      </c>
      <c r="G3225" s="106"/>
      <c r="H3225" s="106"/>
      <c r="I3225" s="102">
        <v>1</v>
      </c>
      <c r="J3225" s="109">
        <v>5.9399999999999995</v>
      </c>
    </row>
    <row r="3226" spans="1:10" x14ac:dyDescent="0.25">
      <c r="A3226" s="102">
        <v>3225</v>
      </c>
      <c r="B3226" s="117" t="s">
        <v>5176</v>
      </c>
      <c r="C3226" s="104" t="s">
        <v>4939</v>
      </c>
      <c r="D3226" s="104" t="s">
        <v>5265</v>
      </c>
      <c r="E3226" s="106" t="s">
        <v>2631</v>
      </c>
      <c r="F3226" s="107" t="s">
        <v>2632</v>
      </c>
      <c r="G3226" s="106"/>
      <c r="H3226" s="106"/>
      <c r="I3226" s="102">
        <v>2</v>
      </c>
      <c r="J3226" s="109">
        <v>20.28</v>
      </c>
    </row>
    <row r="3227" spans="1:10" x14ac:dyDescent="0.25">
      <c r="A3227" s="102">
        <v>3226</v>
      </c>
      <c r="B3227" s="117" t="s">
        <v>5176</v>
      </c>
      <c r="C3227" s="104" t="s">
        <v>4939</v>
      </c>
      <c r="D3227" s="104" t="s">
        <v>5265</v>
      </c>
      <c r="E3227" s="106" t="s">
        <v>2739</v>
      </c>
      <c r="F3227" s="107" t="s">
        <v>4742</v>
      </c>
      <c r="G3227" s="106"/>
      <c r="H3227" s="106"/>
      <c r="I3227" s="102">
        <v>1</v>
      </c>
      <c r="J3227" s="109">
        <v>15.48</v>
      </c>
    </row>
    <row r="3228" spans="1:10" x14ac:dyDescent="0.25">
      <c r="A3228" s="102">
        <v>3227</v>
      </c>
      <c r="B3228" s="117" t="s">
        <v>5176</v>
      </c>
      <c r="C3228" s="104" t="s">
        <v>4939</v>
      </c>
      <c r="D3228" s="104" t="s">
        <v>5265</v>
      </c>
      <c r="E3228" s="106" t="s">
        <v>2811</v>
      </c>
      <c r="F3228" s="107" t="s">
        <v>4744</v>
      </c>
      <c r="G3228" s="106"/>
      <c r="H3228" s="106"/>
      <c r="I3228" s="102">
        <v>1</v>
      </c>
      <c r="J3228" s="109">
        <v>15.48</v>
      </c>
    </row>
    <row r="3229" spans="1:10" x14ac:dyDescent="0.25">
      <c r="A3229" s="102">
        <v>3228</v>
      </c>
      <c r="B3229" s="117" t="s">
        <v>5176</v>
      </c>
      <c r="C3229" s="104" t="s">
        <v>4939</v>
      </c>
      <c r="D3229" s="104" t="s">
        <v>5265</v>
      </c>
      <c r="E3229" s="106" t="s">
        <v>3037</v>
      </c>
      <c r="F3229" s="107" t="s">
        <v>3038</v>
      </c>
      <c r="G3229" s="106"/>
      <c r="H3229" s="106"/>
      <c r="I3229" s="102">
        <v>3</v>
      </c>
      <c r="J3229" s="109">
        <v>101.88</v>
      </c>
    </row>
    <row r="3230" spans="1:10" x14ac:dyDescent="0.25">
      <c r="A3230" s="102">
        <v>3229</v>
      </c>
      <c r="B3230" s="117" t="s">
        <v>5176</v>
      </c>
      <c r="C3230" s="104" t="s">
        <v>4939</v>
      </c>
      <c r="D3230" s="104" t="s">
        <v>5265</v>
      </c>
      <c r="E3230" s="106" t="s">
        <v>2847</v>
      </c>
      <c r="F3230" s="107" t="s">
        <v>2848</v>
      </c>
      <c r="G3230" s="106"/>
      <c r="H3230" s="106"/>
      <c r="I3230" s="102">
        <v>1</v>
      </c>
      <c r="J3230" s="109">
        <v>34.32</v>
      </c>
    </row>
    <row r="3231" spans="1:10" x14ac:dyDescent="0.25">
      <c r="A3231" s="102">
        <v>3230</v>
      </c>
      <c r="B3231" s="117" t="s">
        <v>5176</v>
      </c>
      <c r="C3231" s="104" t="s">
        <v>4939</v>
      </c>
      <c r="D3231" s="104" t="s">
        <v>5265</v>
      </c>
      <c r="E3231" s="106" t="s">
        <v>2853</v>
      </c>
      <c r="F3231" s="107" t="s">
        <v>2854</v>
      </c>
      <c r="G3231" s="106"/>
      <c r="H3231" s="106"/>
      <c r="I3231" s="102">
        <v>1</v>
      </c>
      <c r="J3231" s="109">
        <v>43.92</v>
      </c>
    </row>
    <row r="3232" spans="1:10" x14ac:dyDescent="0.25">
      <c r="A3232" s="102">
        <v>3231</v>
      </c>
      <c r="B3232" s="117" t="s">
        <v>5176</v>
      </c>
      <c r="C3232" s="104" t="s">
        <v>4939</v>
      </c>
      <c r="D3232" s="104" t="s">
        <v>5265</v>
      </c>
      <c r="E3232" s="106" t="s">
        <v>3517</v>
      </c>
      <c r="F3232" s="107" t="s">
        <v>4973</v>
      </c>
      <c r="G3232" s="106"/>
      <c r="H3232" s="106"/>
      <c r="I3232" s="102">
        <v>1</v>
      </c>
      <c r="J3232" s="109">
        <v>22.68</v>
      </c>
    </row>
    <row r="3233" spans="1:10" x14ac:dyDescent="0.25">
      <c r="A3233" s="102">
        <v>3232</v>
      </c>
      <c r="B3233" s="117" t="s">
        <v>5176</v>
      </c>
      <c r="C3233" s="104" t="s">
        <v>4939</v>
      </c>
      <c r="D3233" s="104" t="s">
        <v>5265</v>
      </c>
      <c r="E3233" s="106" t="s">
        <v>83</v>
      </c>
      <c r="F3233" s="107" t="s">
        <v>84</v>
      </c>
      <c r="G3233" s="106"/>
      <c r="H3233" s="106"/>
      <c r="I3233" s="102">
        <v>1</v>
      </c>
      <c r="J3233" s="109">
        <v>77.88</v>
      </c>
    </row>
    <row r="3234" spans="1:10" x14ac:dyDescent="0.25">
      <c r="A3234" s="102">
        <v>3233</v>
      </c>
      <c r="B3234" s="117" t="s">
        <v>5176</v>
      </c>
      <c r="C3234" s="104" t="s">
        <v>4939</v>
      </c>
      <c r="D3234" s="104" t="s">
        <v>5265</v>
      </c>
      <c r="E3234" s="106" t="s">
        <v>87</v>
      </c>
      <c r="F3234" s="107" t="s">
        <v>88</v>
      </c>
      <c r="G3234" s="106"/>
      <c r="H3234" s="106"/>
      <c r="I3234" s="102">
        <v>1</v>
      </c>
      <c r="J3234" s="109">
        <v>83.76</v>
      </c>
    </row>
    <row r="3235" spans="1:10" x14ac:dyDescent="0.25">
      <c r="A3235" s="102">
        <v>3234</v>
      </c>
      <c r="B3235" s="117" t="s">
        <v>5176</v>
      </c>
      <c r="C3235" s="104" t="s">
        <v>4939</v>
      </c>
      <c r="D3235" s="104" t="s">
        <v>5265</v>
      </c>
      <c r="E3235" s="106" t="s">
        <v>3887</v>
      </c>
      <c r="F3235" s="107" t="s">
        <v>3888</v>
      </c>
      <c r="G3235" s="106"/>
      <c r="H3235" s="106"/>
      <c r="I3235" s="102">
        <v>1</v>
      </c>
      <c r="J3235" s="109">
        <v>15.9</v>
      </c>
    </row>
    <row r="3236" spans="1:10" x14ac:dyDescent="0.25">
      <c r="A3236" s="102">
        <v>3235</v>
      </c>
      <c r="B3236" s="117" t="s">
        <v>5176</v>
      </c>
      <c r="C3236" s="104" t="s">
        <v>4939</v>
      </c>
      <c r="D3236" s="104" t="s">
        <v>5265</v>
      </c>
      <c r="E3236" s="106" t="s">
        <v>3883</v>
      </c>
      <c r="F3236" s="107" t="s">
        <v>3884</v>
      </c>
      <c r="G3236" s="106"/>
      <c r="H3236" s="106"/>
      <c r="I3236" s="102">
        <v>1</v>
      </c>
      <c r="J3236" s="109">
        <v>17.940000000000001</v>
      </c>
    </row>
    <row r="3237" spans="1:10" x14ac:dyDescent="0.25">
      <c r="A3237" s="102">
        <v>3236</v>
      </c>
      <c r="B3237" s="117" t="s">
        <v>5176</v>
      </c>
      <c r="C3237" s="104" t="s">
        <v>4939</v>
      </c>
      <c r="D3237" s="104" t="s">
        <v>5265</v>
      </c>
      <c r="E3237" s="106" t="s">
        <v>3577</v>
      </c>
      <c r="F3237" s="107" t="s">
        <v>3578</v>
      </c>
      <c r="G3237" s="106"/>
      <c r="H3237" s="106"/>
      <c r="I3237" s="102">
        <v>1</v>
      </c>
      <c r="J3237" s="109">
        <v>22.9</v>
      </c>
    </row>
    <row r="3238" spans="1:10" x14ac:dyDescent="0.25">
      <c r="A3238" s="102">
        <v>3237</v>
      </c>
      <c r="B3238" s="117" t="s">
        <v>5176</v>
      </c>
      <c r="C3238" s="104" t="s">
        <v>4939</v>
      </c>
      <c r="D3238" s="104" t="s">
        <v>5265</v>
      </c>
      <c r="E3238" s="106" t="s">
        <v>3579</v>
      </c>
      <c r="F3238" s="107" t="s">
        <v>3580</v>
      </c>
      <c r="G3238" s="106"/>
      <c r="H3238" s="106"/>
      <c r="I3238" s="102">
        <v>1</v>
      </c>
      <c r="J3238" s="109">
        <v>13.899999999999999</v>
      </c>
    </row>
    <row r="3239" spans="1:10" x14ac:dyDescent="0.25">
      <c r="A3239" s="102">
        <v>3238</v>
      </c>
      <c r="B3239" s="117" t="s">
        <v>5176</v>
      </c>
      <c r="C3239" s="104" t="s">
        <v>4939</v>
      </c>
      <c r="D3239" s="104" t="s">
        <v>5265</v>
      </c>
      <c r="E3239" s="106" t="s">
        <v>3581</v>
      </c>
      <c r="F3239" s="107" t="s">
        <v>3582</v>
      </c>
      <c r="G3239" s="106"/>
      <c r="H3239" s="106"/>
      <c r="I3239" s="102">
        <v>1</v>
      </c>
      <c r="J3239" s="109">
        <v>16.740000000000002</v>
      </c>
    </row>
    <row r="3240" spans="1:10" x14ac:dyDescent="0.25">
      <c r="A3240" s="102">
        <v>3239</v>
      </c>
      <c r="B3240" s="117" t="s">
        <v>5176</v>
      </c>
      <c r="C3240" s="104" t="s">
        <v>4939</v>
      </c>
      <c r="D3240" s="104" t="s">
        <v>5265</v>
      </c>
      <c r="E3240" s="106" t="s">
        <v>3613</v>
      </c>
      <c r="F3240" s="107" t="s">
        <v>3614</v>
      </c>
      <c r="G3240" s="106"/>
      <c r="H3240" s="106"/>
      <c r="I3240" s="102">
        <v>1</v>
      </c>
      <c r="J3240" s="109">
        <v>12.5</v>
      </c>
    </row>
    <row r="3241" spans="1:10" x14ac:dyDescent="0.25">
      <c r="A3241" s="102">
        <v>3240</v>
      </c>
      <c r="B3241" s="117" t="s">
        <v>5176</v>
      </c>
      <c r="C3241" s="104" t="s">
        <v>4939</v>
      </c>
      <c r="D3241" s="104" t="s">
        <v>5265</v>
      </c>
      <c r="E3241" s="106" t="s">
        <v>3651</v>
      </c>
      <c r="F3241" s="107" t="s">
        <v>3652</v>
      </c>
      <c r="G3241" s="106"/>
      <c r="H3241" s="106"/>
      <c r="I3241" s="102">
        <v>1</v>
      </c>
      <c r="J3241" s="109">
        <v>17.899999999999999</v>
      </c>
    </row>
    <row r="3242" spans="1:10" x14ac:dyDescent="0.25">
      <c r="A3242" s="102">
        <v>3241</v>
      </c>
      <c r="B3242" s="117" t="s">
        <v>5176</v>
      </c>
      <c r="C3242" s="104" t="s">
        <v>4939</v>
      </c>
      <c r="D3242" s="104" t="s">
        <v>5265</v>
      </c>
      <c r="E3242" s="106" t="s">
        <v>3653</v>
      </c>
      <c r="F3242" s="107" t="s">
        <v>3654</v>
      </c>
      <c r="G3242" s="106"/>
      <c r="H3242" s="106"/>
      <c r="I3242" s="102">
        <v>1</v>
      </c>
      <c r="J3242" s="109">
        <v>20.94</v>
      </c>
    </row>
    <row r="3243" spans="1:10" x14ac:dyDescent="0.25">
      <c r="A3243" s="102">
        <v>3242</v>
      </c>
      <c r="B3243" s="117" t="s">
        <v>5176</v>
      </c>
      <c r="C3243" s="104" t="s">
        <v>4939</v>
      </c>
      <c r="D3243" s="104" t="s">
        <v>5265</v>
      </c>
      <c r="E3243" s="106" t="s">
        <v>3549</v>
      </c>
      <c r="F3243" s="107" t="s">
        <v>3550</v>
      </c>
      <c r="G3243" s="106"/>
      <c r="H3243" s="106"/>
      <c r="I3243" s="102">
        <v>1</v>
      </c>
      <c r="J3243" s="109">
        <v>16.899999999999999</v>
      </c>
    </row>
    <row r="3244" spans="1:10" x14ac:dyDescent="0.25">
      <c r="A3244" s="102">
        <v>3243</v>
      </c>
      <c r="B3244" s="117" t="s">
        <v>5176</v>
      </c>
      <c r="C3244" s="104" t="s">
        <v>4939</v>
      </c>
      <c r="D3244" s="104" t="s">
        <v>5265</v>
      </c>
      <c r="E3244" s="106" t="s">
        <v>3801</v>
      </c>
      <c r="F3244" s="107" t="s">
        <v>3802</v>
      </c>
      <c r="G3244" s="106"/>
      <c r="H3244" s="106"/>
      <c r="I3244" s="102">
        <v>1</v>
      </c>
      <c r="J3244" s="109">
        <v>20.94</v>
      </c>
    </row>
    <row r="3245" spans="1:10" x14ac:dyDescent="0.25">
      <c r="A3245" s="102">
        <v>3244</v>
      </c>
      <c r="B3245" s="117" t="s">
        <v>5176</v>
      </c>
      <c r="C3245" s="104" t="s">
        <v>4939</v>
      </c>
      <c r="D3245" s="104" t="s">
        <v>5265</v>
      </c>
      <c r="E3245" s="106" t="s">
        <v>3813</v>
      </c>
      <c r="F3245" s="107" t="s">
        <v>3814</v>
      </c>
      <c r="G3245" s="106"/>
      <c r="H3245" s="106"/>
      <c r="I3245" s="102">
        <v>1</v>
      </c>
      <c r="J3245" s="109">
        <v>15.9</v>
      </c>
    </row>
    <row r="3246" spans="1:10" x14ac:dyDescent="0.25">
      <c r="A3246" s="102">
        <v>3245</v>
      </c>
      <c r="B3246" s="117" t="s">
        <v>5176</v>
      </c>
      <c r="C3246" s="104" t="s">
        <v>4939</v>
      </c>
      <c r="D3246" s="104" t="s">
        <v>5265</v>
      </c>
      <c r="E3246" s="106" t="s">
        <v>3809</v>
      </c>
      <c r="F3246" s="107" t="s">
        <v>3810</v>
      </c>
      <c r="G3246" s="106"/>
      <c r="H3246" s="106"/>
      <c r="I3246" s="102">
        <v>1</v>
      </c>
      <c r="J3246" s="109">
        <v>19.14</v>
      </c>
    </row>
    <row r="3247" spans="1:10" x14ac:dyDescent="0.25">
      <c r="A3247" s="102">
        <v>3246</v>
      </c>
      <c r="B3247" s="117" t="s">
        <v>5176</v>
      </c>
      <c r="C3247" s="104" t="s">
        <v>4939</v>
      </c>
      <c r="D3247" s="104" t="s">
        <v>5265</v>
      </c>
      <c r="E3247" s="106" t="s">
        <v>4507</v>
      </c>
      <c r="F3247" s="107" t="s">
        <v>4508</v>
      </c>
      <c r="G3247" s="106"/>
      <c r="H3247" s="106"/>
      <c r="I3247" s="102">
        <v>1</v>
      </c>
      <c r="J3247" s="109">
        <v>5.25</v>
      </c>
    </row>
    <row r="3248" spans="1:10" x14ac:dyDescent="0.25">
      <c r="A3248" s="102">
        <v>3247</v>
      </c>
      <c r="B3248" s="117" t="s">
        <v>5176</v>
      </c>
      <c r="C3248" s="104" t="s">
        <v>4939</v>
      </c>
      <c r="D3248" s="104" t="s">
        <v>5268</v>
      </c>
      <c r="E3248" s="106" t="s">
        <v>569</v>
      </c>
      <c r="F3248" s="107" t="s">
        <v>570</v>
      </c>
      <c r="G3248" s="106"/>
      <c r="H3248" s="106"/>
      <c r="I3248" s="102">
        <v>2</v>
      </c>
      <c r="J3248" s="109">
        <v>11.879999999999999</v>
      </c>
    </row>
    <row r="3249" spans="1:10" x14ac:dyDescent="0.25">
      <c r="A3249" s="102">
        <v>3248</v>
      </c>
      <c r="B3249" s="117" t="s">
        <v>5176</v>
      </c>
      <c r="C3249" s="104" t="s">
        <v>4939</v>
      </c>
      <c r="D3249" s="104" t="s">
        <v>5268</v>
      </c>
      <c r="E3249" s="106" t="s">
        <v>795</v>
      </c>
      <c r="F3249" s="107" t="s">
        <v>796</v>
      </c>
      <c r="G3249" s="106"/>
      <c r="H3249" s="106"/>
      <c r="I3249" s="102">
        <v>2</v>
      </c>
      <c r="J3249" s="109">
        <v>18.72</v>
      </c>
    </row>
    <row r="3250" spans="1:10" x14ac:dyDescent="0.25">
      <c r="A3250" s="102">
        <v>3249</v>
      </c>
      <c r="B3250" s="117" t="s">
        <v>5176</v>
      </c>
      <c r="C3250" s="104" t="s">
        <v>4939</v>
      </c>
      <c r="D3250" s="104" t="s">
        <v>5268</v>
      </c>
      <c r="E3250" s="106" t="s">
        <v>797</v>
      </c>
      <c r="F3250" s="107" t="s">
        <v>798</v>
      </c>
      <c r="G3250" s="106"/>
      <c r="H3250" s="106"/>
      <c r="I3250" s="102">
        <v>2</v>
      </c>
      <c r="J3250" s="109">
        <v>18.72</v>
      </c>
    </row>
    <row r="3251" spans="1:10" x14ac:dyDescent="0.25">
      <c r="A3251" s="102">
        <v>3250</v>
      </c>
      <c r="B3251" s="117" t="s">
        <v>5176</v>
      </c>
      <c r="C3251" s="104" t="s">
        <v>4939</v>
      </c>
      <c r="D3251" s="104" t="s">
        <v>5268</v>
      </c>
      <c r="E3251" s="106" t="s">
        <v>799</v>
      </c>
      <c r="F3251" s="107" t="s">
        <v>800</v>
      </c>
      <c r="G3251" s="106"/>
      <c r="H3251" s="106"/>
      <c r="I3251" s="102">
        <v>2</v>
      </c>
      <c r="J3251" s="109">
        <v>18.72</v>
      </c>
    </row>
    <row r="3252" spans="1:10" x14ac:dyDescent="0.25">
      <c r="A3252" s="102">
        <v>3251</v>
      </c>
      <c r="B3252" s="117" t="s">
        <v>5176</v>
      </c>
      <c r="C3252" s="104" t="s">
        <v>4939</v>
      </c>
      <c r="D3252" s="104" t="s">
        <v>5268</v>
      </c>
      <c r="E3252" s="106" t="s">
        <v>913</v>
      </c>
      <c r="F3252" s="107" t="s">
        <v>914</v>
      </c>
      <c r="G3252" s="106"/>
      <c r="H3252" s="106"/>
      <c r="I3252" s="102">
        <v>1</v>
      </c>
      <c r="J3252" s="109">
        <v>13.14</v>
      </c>
    </row>
    <row r="3253" spans="1:10" x14ac:dyDescent="0.25">
      <c r="A3253" s="102">
        <v>3252</v>
      </c>
      <c r="B3253" s="117" t="s">
        <v>5176</v>
      </c>
      <c r="C3253" s="104" t="s">
        <v>4939</v>
      </c>
      <c r="D3253" s="104" t="s">
        <v>5268</v>
      </c>
      <c r="E3253" s="106" t="s">
        <v>805</v>
      </c>
      <c r="F3253" s="107" t="s">
        <v>806</v>
      </c>
      <c r="G3253" s="106"/>
      <c r="H3253" s="106"/>
      <c r="I3253" s="102">
        <v>1</v>
      </c>
      <c r="J3253" s="109">
        <v>25.47</v>
      </c>
    </row>
    <row r="3254" spans="1:10" x14ac:dyDescent="0.25">
      <c r="A3254" s="102">
        <v>3253</v>
      </c>
      <c r="B3254" s="117" t="s">
        <v>5176</v>
      </c>
      <c r="C3254" s="104" t="s">
        <v>4939</v>
      </c>
      <c r="D3254" s="104" t="s">
        <v>5268</v>
      </c>
      <c r="E3254" s="106" t="s">
        <v>1003</v>
      </c>
      <c r="F3254" s="107" t="s">
        <v>1004</v>
      </c>
      <c r="G3254" s="106"/>
      <c r="H3254" s="106"/>
      <c r="I3254" s="102">
        <v>2</v>
      </c>
      <c r="J3254" s="109">
        <v>22.58</v>
      </c>
    </row>
    <row r="3255" spans="1:10" x14ac:dyDescent="0.25">
      <c r="A3255" s="102">
        <v>3254</v>
      </c>
      <c r="B3255" s="117" t="s">
        <v>5176</v>
      </c>
      <c r="C3255" s="104" t="s">
        <v>4939</v>
      </c>
      <c r="D3255" s="104" t="s">
        <v>5268</v>
      </c>
      <c r="E3255" s="106" t="s">
        <v>1023</v>
      </c>
      <c r="F3255" s="107" t="s">
        <v>1024</v>
      </c>
      <c r="G3255" s="106"/>
      <c r="H3255" s="106"/>
      <c r="I3255" s="102">
        <v>1</v>
      </c>
      <c r="J3255" s="109">
        <v>5.88</v>
      </c>
    </row>
    <row r="3256" spans="1:10" x14ac:dyDescent="0.25">
      <c r="A3256" s="102">
        <v>3255</v>
      </c>
      <c r="B3256" s="117" t="s">
        <v>5176</v>
      </c>
      <c r="C3256" s="104" t="s">
        <v>4939</v>
      </c>
      <c r="D3256" s="104" t="s">
        <v>5268</v>
      </c>
      <c r="E3256" s="106" t="s">
        <v>1216</v>
      </c>
      <c r="F3256" s="107" t="s">
        <v>1217</v>
      </c>
      <c r="G3256" s="106"/>
      <c r="H3256" s="106"/>
      <c r="I3256" s="102">
        <v>2</v>
      </c>
      <c r="J3256" s="109">
        <v>15.8</v>
      </c>
    </row>
    <row r="3257" spans="1:10" x14ac:dyDescent="0.25">
      <c r="A3257" s="102">
        <v>3256</v>
      </c>
      <c r="B3257" s="117" t="s">
        <v>5176</v>
      </c>
      <c r="C3257" s="104" t="s">
        <v>4939</v>
      </c>
      <c r="D3257" s="104" t="s">
        <v>5268</v>
      </c>
      <c r="E3257" s="106" t="s">
        <v>1282</v>
      </c>
      <c r="F3257" s="107" t="s">
        <v>1283</v>
      </c>
      <c r="G3257" s="106"/>
      <c r="H3257" s="106"/>
      <c r="I3257" s="102">
        <v>2</v>
      </c>
      <c r="J3257" s="109">
        <v>15.8</v>
      </c>
    </row>
    <row r="3258" spans="1:10" x14ac:dyDescent="0.25">
      <c r="A3258" s="102">
        <v>3257</v>
      </c>
      <c r="B3258" s="117" t="s">
        <v>5176</v>
      </c>
      <c r="C3258" s="104" t="s">
        <v>4939</v>
      </c>
      <c r="D3258" s="104" t="s">
        <v>5268</v>
      </c>
      <c r="E3258" s="106" t="s">
        <v>1194</v>
      </c>
      <c r="F3258" s="107" t="s">
        <v>1195</v>
      </c>
      <c r="G3258" s="106"/>
      <c r="H3258" s="106"/>
      <c r="I3258" s="102">
        <v>2</v>
      </c>
      <c r="J3258" s="109">
        <v>13.899999999999999</v>
      </c>
    </row>
    <row r="3259" spans="1:10" x14ac:dyDescent="0.25">
      <c r="A3259" s="102">
        <v>3258</v>
      </c>
      <c r="B3259" s="117" t="s">
        <v>5176</v>
      </c>
      <c r="C3259" s="104" t="s">
        <v>4939</v>
      </c>
      <c r="D3259" s="104" t="s">
        <v>5268</v>
      </c>
      <c r="E3259" s="106" t="s">
        <v>1148</v>
      </c>
      <c r="F3259" s="107" t="s">
        <v>1149</v>
      </c>
      <c r="G3259" s="106"/>
      <c r="H3259" s="106"/>
      <c r="I3259" s="102">
        <v>2</v>
      </c>
      <c r="J3259" s="109">
        <v>13.899999999999999</v>
      </c>
    </row>
    <row r="3260" spans="1:10" x14ac:dyDescent="0.25">
      <c r="A3260" s="102">
        <v>3259</v>
      </c>
      <c r="B3260" s="117" t="s">
        <v>5176</v>
      </c>
      <c r="C3260" s="104" t="s">
        <v>4939</v>
      </c>
      <c r="D3260" s="104" t="s">
        <v>5268</v>
      </c>
      <c r="E3260" s="106" t="s">
        <v>1206</v>
      </c>
      <c r="F3260" s="107" t="s">
        <v>1207</v>
      </c>
      <c r="G3260" s="106"/>
      <c r="H3260" s="106"/>
      <c r="I3260" s="102">
        <v>2</v>
      </c>
      <c r="J3260" s="109">
        <v>15.8</v>
      </c>
    </row>
    <row r="3261" spans="1:10" x14ac:dyDescent="0.25">
      <c r="A3261" s="102">
        <v>3260</v>
      </c>
      <c r="B3261" s="117" t="s">
        <v>5176</v>
      </c>
      <c r="C3261" s="104" t="s">
        <v>4939</v>
      </c>
      <c r="D3261" s="104" t="s">
        <v>5268</v>
      </c>
      <c r="E3261" s="106" t="s">
        <v>1338</v>
      </c>
      <c r="F3261" s="107" t="s">
        <v>1339</v>
      </c>
      <c r="G3261" s="106"/>
      <c r="H3261" s="106"/>
      <c r="I3261" s="102">
        <v>1</v>
      </c>
      <c r="J3261" s="109">
        <v>7.9</v>
      </c>
    </row>
    <row r="3262" spans="1:10" x14ac:dyDescent="0.25">
      <c r="A3262" s="102">
        <v>3261</v>
      </c>
      <c r="B3262" s="117" t="s">
        <v>5176</v>
      </c>
      <c r="C3262" s="104" t="s">
        <v>4939</v>
      </c>
      <c r="D3262" s="104" t="s">
        <v>5268</v>
      </c>
      <c r="E3262" s="106" t="s">
        <v>1252</v>
      </c>
      <c r="F3262" s="107" t="s">
        <v>1253</v>
      </c>
      <c r="G3262" s="106"/>
      <c r="H3262" s="106"/>
      <c r="I3262" s="102">
        <v>4</v>
      </c>
      <c r="J3262" s="109">
        <v>31.6</v>
      </c>
    </row>
    <row r="3263" spans="1:10" x14ac:dyDescent="0.25">
      <c r="A3263" s="102">
        <v>3262</v>
      </c>
      <c r="B3263" s="117" t="s">
        <v>5176</v>
      </c>
      <c r="C3263" s="104" t="s">
        <v>4939</v>
      </c>
      <c r="D3263" s="104" t="s">
        <v>5268</v>
      </c>
      <c r="E3263" s="106" t="s">
        <v>1254</v>
      </c>
      <c r="F3263" s="107" t="s">
        <v>1255</v>
      </c>
      <c r="G3263" s="106"/>
      <c r="H3263" s="106"/>
      <c r="I3263" s="102">
        <v>4</v>
      </c>
      <c r="J3263" s="109">
        <v>29.8</v>
      </c>
    </row>
    <row r="3264" spans="1:10" x14ac:dyDescent="0.25">
      <c r="A3264" s="102">
        <v>3263</v>
      </c>
      <c r="B3264" s="117" t="s">
        <v>5176</v>
      </c>
      <c r="C3264" s="104" t="s">
        <v>4939</v>
      </c>
      <c r="D3264" s="104" t="s">
        <v>5268</v>
      </c>
      <c r="E3264" s="106" t="s">
        <v>1268</v>
      </c>
      <c r="F3264" s="107" t="s">
        <v>1269</v>
      </c>
      <c r="G3264" s="106"/>
      <c r="H3264" s="106"/>
      <c r="I3264" s="102">
        <v>2</v>
      </c>
      <c r="J3264" s="109">
        <v>15.8</v>
      </c>
    </row>
    <row r="3265" spans="1:10" x14ac:dyDescent="0.25">
      <c r="A3265" s="102">
        <v>3264</v>
      </c>
      <c r="B3265" s="117" t="s">
        <v>5176</v>
      </c>
      <c r="C3265" s="104" t="s">
        <v>4939</v>
      </c>
      <c r="D3265" s="104" t="s">
        <v>5268</v>
      </c>
      <c r="E3265" s="106" t="s">
        <v>1280</v>
      </c>
      <c r="F3265" s="107" t="s">
        <v>1281</v>
      </c>
      <c r="G3265" s="106"/>
      <c r="H3265" s="106"/>
      <c r="I3265" s="102">
        <v>2</v>
      </c>
      <c r="J3265" s="109">
        <v>17.8</v>
      </c>
    </row>
    <row r="3266" spans="1:10" x14ac:dyDescent="0.25">
      <c r="A3266" s="102">
        <v>3265</v>
      </c>
      <c r="B3266" s="117" t="s">
        <v>5176</v>
      </c>
      <c r="C3266" s="104" t="s">
        <v>4939</v>
      </c>
      <c r="D3266" s="104" t="s">
        <v>5268</v>
      </c>
      <c r="E3266" s="106" t="s">
        <v>2465</v>
      </c>
      <c r="F3266" s="107" t="s">
        <v>2466</v>
      </c>
      <c r="G3266" s="106"/>
      <c r="H3266" s="106"/>
      <c r="I3266" s="102">
        <v>2</v>
      </c>
      <c r="J3266" s="109">
        <v>11.879999999999999</v>
      </c>
    </row>
    <row r="3267" spans="1:10" x14ac:dyDescent="0.25">
      <c r="A3267" s="102">
        <v>3266</v>
      </c>
      <c r="B3267" s="117" t="s">
        <v>5176</v>
      </c>
      <c r="C3267" s="104" t="s">
        <v>4939</v>
      </c>
      <c r="D3267" s="104" t="s">
        <v>5268</v>
      </c>
      <c r="E3267" s="106" t="s">
        <v>2739</v>
      </c>
      <c r="F3267" s="107" t="s">
        <v>4742</v>
      </c>
      <c r="G3267" s="106"/>
      <c r="H3267" s="106"/>
      <c r="I3267" s="102">
        <v>2</v>
      </c>
      <c r="J3267" s="109">
        <v>30.96</v>
      </c>
    </row>
    <row r="3268" spans="1:10" x14ac:dyDescent="0.25">
      <c r="A3268" s="102">
        <v>3267</v>
      </c>
      <c r="B3268" s="117" t="s">
        <v>5176</v>
      </c>
      <c r="C3268" s="104" t="s">
        <v>4939</v>
      </c>
      <c r="D3268" s="104" t="s">
        <v>5268</v>
      </c>
      <c r="E3268" s="106" t="s">
        <v>2771</v>
      </c>
      <c r="F3268" s="107" t="s">
        <v>4743</v>
      </c>
      <c r="G3268" s="106"/>
      <c r="H3268" s="106"/>
      <c r="I3268" s="102">
        <v>2</v>
      </c>
      <c r="J3268" s="109">
        <v>30.96</v>
      </c>
    </row>
    <row r="3269" spans="1:10" x14ac:dyDescent="0.25">
      <c r="A3269" s="102">
        <v>3268</v>
      </c>
      <c r="B3269" s="117" t="s">
        <v>5176</v>
      </c>
      <c r="C3269" s="104" t="s">
        <v>4939</v>
      </c>
      <c r="D3269" s="104" t="s">
        <v>5268</v>
      </c>
      <c r="E3269" s="106" t="s">
        <v>2811</v>
      </c>
      <c r="F3269" s="107" t="s">
        <v>4744</v>
      </c>
      <c r="G3269" s="106"/>
      <c r="H3269" s="106"/>
      <c r="I3269" s="102">
        <v>1</v>
      </c>
      <c r="J3269" s="109">
        <v>15.48</v>
      </c>
    </row>
    <row r="3270" spans="1:10" x14ac:dyDescent="0.25">
      <c r="A3270" s="102">
        <v>3269</v>
      </c>
      <c r="B3270" s="117" t="s">
        <v>5176</v>
      </c>
      <c r="C3270" s="104" t="s">
        <v>4939</v>
      </c>
      <c r="D3270" s="104" t="s">
        <v>5268</v>
      </c>
      <c r="E3270" s="106" t="s">
        <v>2743</v>
      </c>
      <c r="F3270" s="107" t="s">
        <v>5244</v>
      </c>
      <c r="G3270" s="106"/>
      <c r="H3270" s="106"/>
      <c r="I3270" s="102">
        <v>1</v>
      </c>
      <c r="J3270" s="109">
        <v>15.48</v>
      </c>
    </row>
    <row r="3271" spans="1:10" x14ac:dyDescent="0.25">
      <c r="A3271" s="102">
        <v>3270</v>
      </c>
      <c r="B3271" s="117" t="s">
        <v>5176</v>
      </c>
      <c r="C3271" s="104" t="s">
        <v>4939</v>
      </c>
      <c r="D3271" s="104" t="s">
        <v>5268</v>
      </c>
      <c r="E3271" s="106" t="s">
        <v>3037</v>
      </c>
      <c r="F3271" s="107" t="s">
        <v>3038</v>
      </c>
      <c r="G3271" s="106"/>
      <c r="H3271" s="106"/>
      <c r="I3271" s="102">
        <v>2</v>
      </c>
      <c r="J3271" s="109">
        <v>67.92</v>
      </c>
    </row>
    <row r="3272" spans="1:10" x14ac:dyDescent="0.25">
      <c r="A3272" s="102">
        <v>3271</v>
      </c>
      <c r="B3272" s="117" t="s">
        <v>5176</v>
      </c>
      <c r="C3272" s="104" t="s">
        <v>4939</v>
      </c>
      <c r="D3272" s="104" t="s">
        <v>5268</v>
      </c>
      <c r="E3272" s="106" t="s">
        <v>297</v>
      </c>
      <c r="F3272" s="107" t="s">
        <v>298</v>
      </c>
      <c r="G3272" s="106"/>
      <c r="H3272" s="106"/>
      <c r="I3272" s="102">
        <v>1</v>
      </c>
      <c r="J3272" s="109">
        <v>9.48</v>
      </c>
    </row>
    <row r="3273" spans="1:10" x14ac:dyDescent="0.25">
      <c r="A3273" s="102">
        <v>3272</v>
      </c>
      <c r="B3273" s="117" t="s">
        <v>5176</v>
      </c>
      <c r="C3273" s="104" t="s">
        <v>4939</v>
      </c>
      <c r="D3273" s="104" t="s">
        <v>5268</v>
      </c>
      <c r="E3273" s="106" t="s">
        <v>3577</v>
      </c>
      <c r="F3273" s="107" t="s">
        <v>3578</v>
      </c>
      <c r="G3273" s="106"/>
      <c r="H3273" s="106"/>
      <c r="I3273" s="102">
        <v>1</v>
      </c>
      <c r="J3273" s="109">
        <v>22.9</v>
      </c>
    </row>
    <row r="3274" spans="1:10" x14ac:dyDescent="0.25">
      <c r="A3274" s="102">
        <v>3273</v>
      </c>
      <c r="B3274" s="117" t="s">
        <v>5176</v>
      </c>
      <c r="C3274" s="104" t="s">
        <v>4939</v>
      </c>
      <c r="D3274" s="104" t="s">
        <v>5268</v>
      </c>
      <c r="E3274" s="106" t="s">
        <v>3647</v>
      </c>
      <c r="F3274" s="107" t="s">
        <v>3648</v>
      </c>
      <c r="G3274" s="106"/>
      <c r="H3274" s="106"/>
      <c r="I3274" s="102">
        <v>1</v>
      </c>
      <c r="J3274" s="109">
        <v>18.899999999999999</v>
      </c>
    </row>
    <row r="3275" spans="1:10" x14ac:dyDescent="0.25">
      <c r="A3275" s="102">
        <v>3274</v>
      </c>
      <c r="B3275" s="117" t="s">
        <v>5176</v>
      </c>
      <c r="C3275" s="104" t="s">
        <v>4939</v>
      </c>
      <c r="D3275" s="104" t="s">
        <v>5268</v>
      </c>
      <c r="E3275" s="106" t="s">
        <v>3699</v>
      </c>
      <c r="F3275" s="107" t="s">
        <v>3700</v>
      </c>
      <c r="G3275" s="106"/>
      <c r="H3275" s="106"/>
      <c r="I3275" s="102">
        <v>1</v>
      </c>
      <c r="J3275" s="109">
        <v>25.14</v>
      </c>
    </row>
    <row r="3276" spans="1:10" x14ac:dyDescent="0.25">
      <c r="A3276" s="102">
        <v>3275</v>
      </c>
      <c r="B3276" s="117" t="s">
        <v>5176</v>
      </c>
      <c r="C3276" s="104" t="s">
        <v>4939</v>
      </c>
      <c r="D3276" s="104" t="s">
        <v>5268</v>
      </c>
      <c r="E3276" s="106" t="s">
        <v>3751</v>
      </c>
      <c r="F3276" s="107" t="s">
        <v>3752</v>
      </c>
      <c r="G3276" s="106"/>
      <c r="H3276" s="106"/>
      <c r="I3276" s="102">
        <v>1</v>
      </c>
      <c r="J3276" s="109">
        <v>17.5</v>
      </c>
    </row>
    <row r="3277" spans="1:10" x14ac:dyDescent="0.25">
      <c r="A3277" s="102">
        <v>3276</v>
      </c>
      <c r="B3277" s="117" t="s">
        <v>5176</v>
      </c>
      <c r="C3277" s="104" t="s">
        <v>4939</v>
      </c>
      <c r="D3277" s="104" t="s">
        <v>5270</v>
      </c>
      <c r="E3277" s="106" t="s">
        <v>987</v>
      </c>
      <c r="F3277" s="107" t="s">
        <v>988</v>
      </c>
      <c r="G3277" s="106"/>
      <c r="H3277" s="106"/>
      <c r="I3277" s="102">
        <v>5</v>
      </c>
      <c r="J3277" s="109">
        <v>24.950000000000003</v>
      </c>
    </row>
    <row r="3278" spans="1:10" x14ac:dyDescent="0.25">
      <c r="A3278" s="102">
        <v>3277</v>
      </c>
      <c r="B3278" s="117" t="s">
        <v>5176</v>
      </c>
      <c r="C3278" s="104" t="s">
        <v>4939</v>
      </c>
      <c r="D3278" s="104" t="s">
        <v>5270</v>
      </c>
      <c r="E3278" s="106" t="s">
        <v>995</v>
      </c>
      <c r="F3278" s="107" t="s">
        <v>996</v>
      </c>
      <c r="G3278" s="106"/>
      <c r="H3278" s="106"/>
      <c r="I3278" s="102">
        <v>5</v>
      </c>
      <c r="J3278" s="109">
        <v>51</v>
      </c>
    </row>
    <row r="3279" spans="1:10" x14ac:dyDescent="0.25">
      <c r="A3279" s="102">
        <v>3278</v>
      </c>
      <c r="B3279" s="117" t="s">
        <v>5176</v>
      </c>
      <c r="C3279" s="104" t="s">
        <v>4939</v>
      </c>
      <c r="D3279" s="104" t="s">
        <v>5270</v>
      </c>
      <c r="E3279" s="106" t="s">
        <v>2595</v>
      </c>
      <c r="F3279" s="107" t="s">
        <v>2596</v>
      </c>
      <c r="G3279" s="106"/>
      <c r="H3279" s="106"/>
      <c r="I3279" s="102">
        <v>1</v>
      </c>
      <c r="J3279" s="109">
        <v>19.899999999999999</v>
      </c>
    </row>
    <row r="3280" spans="1:10" x14ac:dyDescent="0.25">
      <c r="A3280" s="102">
        <v>3279</v>
      </c>
      <c r="B3280" s="117" t="s">
        <v>5176</v>
      </c>
      <c r="C3280" s="104" t="s">
        <v>4939</v>
      </c>
      <c r="D3280" s="104" t="s">
        <v>5270</v>
      </c>
      <c r="E3280" s="106" t="s">
        <v>2597</v>
      </c>
      <c r="F3280" s="107" t="s">
        <v>2598</v>
      </c>
      <c r="G3280" s="106"/>
      <c r="H3280" s="106"/>
      <c r="I3280" s="102">
        <v>1</v>
      </c>
      <c r="J3280" s="109">
        <v>29.900000000000002</v>
      </c>
    </row>
    <row r="3281" spans="1:10" x14ac:dyDescent="0.25">
      <c r="A3281" s="102">
        <v>3280</v>
      </c>
      <c r="B3281" s="117" t="s">
        <v>5176</v>
      </c>
      <c r="C3281" s="104" t="s">
        <v>4939</v>
      </c>
      <c r="D3281" s="104" t="s">
        <v>5270</v>
      </c>
      <c r="E3281" s="106" t="s">
        <v>83</v>
      </c>
      <c r="F3281" s="107" t="s">
        <v>84</v>
      </c>
      <c r="G3281" s="106"/>
      <c r="H3281" s="106"/>
      <c r="I3281" s="102">
        <v>1</v>
      </c>
      <c r="J3281" s="109">
        <v>77.88</v>
      </c>
    </row>
    <row r="3282" spans="1:10" x14ac:dyDescent="0.25">
      <c r="A3282" s="102">
        <v>3281</v>
      </c>
      <c r="B3282" s="117" t="s">
        <v>5176</v>
      </c>
      <c r="C3282" s="104" t="s">
        <v>4939</v>
      </c>
      <c r="D3282" s="104" t="s">
        <v>5272</v>
      </c>
      <c r="E3282" s="106" t="s">
        <v>559</v>
      </c>
      <c r="F3282" s="107" t="s">
        <v>560</v>
      </c>
      <c r="G3282" s="106"/>
      <c r="H3282" s="106"/>
      <c r="I3282" s="102">
        <v>2</v>
      </c>
      <c r="J3282" s="109">
        <v>11.879999999999999</v>
      </c>
    </row>
    <row r="3283" spans="1:10" x14ac:dyDescent="0.25">
      <c r="A3283" s="102">
        <v>3282</v>
      </c>
      <c r="B3283" s="117" t="s">
        <v>5176</v>
      </c>
      <c r="C3283" s="104" t="s">
        <v>4939</v>
      </c>
      <c r="D3283" s="104" t="s">
        <v>5272</v>
      </c>
      <c r="E3283" s="106" t="s">
        <v>569</v>
      </c>
      <c r="F3283" s="107" t="s">
        <v>570</v>
      </c>
      <c r="G3283" s="106"/>
      <c r="H3283" s="106"/>
      <c r="I3283" s="102">
        <v>2</v>
      </c>
      <c r="J3283" s="109">
        <v>11.879999999999999</v>
      </c>
    </row>
    <row r="3284" spans="1:10" x14ac:dyDescent="0.25">
      <c r="A3284" s="102">
        <v>3283</v>
      </c>
      <c r="B3284" s="117" t="s">
        <v>5176</v>
      </c>
      <c r="C3284" s="104" t="s">
        <v>4939</v>
      </c>
      <c r="D3284" s="104" t="s">
        <v>5272</v>
      </c>
      <c r="E3284" s="106" t="s">
        <v>535</v>
      </c>
      <c r="F3284" s="107" t="s">
        <v>536</v>
      </c>
      <c r="G3284" s="106"/>
      <c r="H3284" s="106"/>
      <c r="I3284" s="102">
        <v>2</v>
      </c>
      <c r="J3284" s="109">
        <v>11.879999999999999</v>
      </c>
    </row>
    <row r="3285" spans="1:10" x14ac:dyDescent="0.25">
      <c r="A3285" s="102">
        <v>3284</v>
      </c>
      <c r="B3285" s="117" t="s">
        <v>5176</v>
      </c>
      <c r="C3285" s="104" t="s">
        <v>4939</v>
      </c>
      <c r="D3285" s="104" t="s">
        <v>5272</v>
      </c>
      <c r="E3285" s="106" t="s">
        <v>639</v>
      </c>
      <c r="F3285" s="107" t="s">
        <v>640</v>
      </c>
      <c r="G3285" s="106"/>
      <c r="H3285" s="106"/>
      <c r="I3285" s="102">
        <v>1</v>
      </c>
      <c r="J3285" s="109">
        <v>39.5</v>
      </c>
    </row>
    <row r="3286" spans="1:10" x14ac:dyDescent="0.25">
      <c r="A3286" s="102">
        <v>3285</v>
      </c>
      <c r="B3286" s="117" t="s">
        <v>5176</v>
      </c>
      <c r="C3286" s="104" t="s">
        <v>4939</v>
      </c>
      <c r="D3286" s="104" t="s">
        <v>5272</v>
      </c>
      <c r="E3286" s="106" t="s">
        <v>805</v>
      </c>
      <c r="F3286" s="107" t="s">
        <v>806</v>
      </c>
      <c r="G3286" s="106"/>
      <c r="H3286" s="106"/>
      <c r="I3286" s="102">
        <v>1</v>
      </c>
      <c r="J3286" s="109">
        <v>26.97</v>
      </c>
    </row>
    <row r="3287" spans="1:10" x14ac:dyDescent="0.25">
      <c r="A3287" s="102">
        <v>3286</v>
      </c>
      <c r="B3287" s="117" t="s">
        <v>5176</v>
      </c>
      <c r="C3287" s="104" t="s">
        <v>4939</v>
      </c>
      <c r="D3287" s="104" t="s">
        <v>5272</v>
      </c>
      <c r="E3287" s="106" t="s">
        <v>911</v>
      </c>
      <c r="F3287" s="107" t="s">
        <v>912</v>
      </c>
      <c r="G3287" s="106"/>
      <c r="H3287" s="106"/>
      <c r="I3287" s="102">
        <v>1</v>
      </c>
      <c r="J3287" s="109">
        <v>10.14</v>
      </c>
    </row>
    <row r="3288" spans="1:10" x14ac:dyDescent="0.25">
      <c r="A3288" s="102">
        <v>3287</v>
      </c>
      <c r="B3288" s="117" t="s">
        <v>5176</v>
      </c>
      <c r="C3288" s="104" t="s">
        <v>4939</v>
      </c>
      <c r="D3288" s="104" t="s">
        <v>5272</v>
      </c>
      <c r="E3288" s="106" t="s">
        <v>917</v>
      </c>
      <c r="F3288" s="107" t="s">
        <v>918</v>
      </c>
      <c r="G3288" s="106"/>
      <c r="H3288" s="106"/>
      <c r="I3288" s="102">
        <v>1</v>
      </c>
      <c r="J3288" s="109">
        <v>10.14</v>
      </c>
    </row>
    <row r="3289" spans="1:10" x14ac:dyDescent="0.25">
      <c r="A3289" s="102">
        <v>3288</v>
      </c>
      <c r="B3289" s="117" t="s">
        <v>5176</v>
      </c>
      <c r="C3289" s="104" t="s">
        <v>4939</v>
      </c>
      <c r="D3289" s="104" t="s">
        <v>5272</v>
      </c>
      <c r="E3289" s="106" t="s">
        <v>921</v>
      </c>
      <c r="F3289" s="107" t="s">
        <v>922</v>
      </c>
      <c r="G3289" s="106"/>
      <c r="H3289" s="106"/>
      <c r="I3289" s="102">
        <v>1</v>
      </c>
      <c r="J3289" s="109">
        <v>10.14</v>
      </c>
    </row>
    <row r="3290" spans="1:10" x14ac:dyDescent="0.25">
      <c r="A3290" s="102">
        <v>3289</v>
      </c>
      <c r="B3290" s="117" t="s">
        <v>5176</v>
      </c>
      <c r="C3290" s="104" t="s">
        <v>4939</v>
      </c>
      <c r="D3290" s="104" t="s">
        <v>5272</v>
      </c>
      <c r="E3290" s="106" t="s">
        <v>927</v>
      </c>
      <c r="F3290" s="107" t="s">
        <v>928</v>
      </c>
      <c r="G3290" s="106"/>
      <c r="H3290" s="106"/>
      <c r="I3290" s="102">
        <v>1</v>
      </c>
      <c r="J3290" s="109">
        <v>14.940000000000001</v>
      </c>
    </row>
    <row r="3291" spans="1:10" x14ac:dyDescent="0.25">
      <c r="A3291" s="102">
        <v>3290</v>
      </c>
      <c r="B3291" s="117" t="s">
        <v>5176</v>
      </c>
      <c r="C3291" s="104" t="s">
        <v>4939</v>
      </c>
      <c r="D3291" s="104" t="s">
        <v>5272</v>
      </c>
      <c r="E3291" s="106" t="s">
        <v>997</v>
      </c>
      <c r="F3291" s="107" t="s">
        <v>998</v>
      </c>
      <c r="G3291" s="106"/>
      <c r="H3291" s="106"/>
      <c r="I3291" s="102">
        <v>5</v>
      </c>
      <c r="J3291" s="109">
        <v>29.950000000000003</v>
      </c>
    </row>
    <row r="3292" spans="1:10" x14ac:dyDescent="0.25">
      <c r="A3292" s="102">
        <v>3291</v>
      </c>
      <c r="B3292" s="117" t="s">
        <v>5176</v>
      </c>
      <c r="C3292" s="104" t="s">
        <v>4939</v>
      </c>
      <c r="D3292" s="104" t="s">
        <v>5272</v>
      </c>
      <c r="E3292" s="106" t="s">
        <v>1426</v>
      </c>
      <c r="F3292" s="107" t="s">
        <v>1427</v>
      </c>
      <c r="G3292" s="106"/>
      <c r="H3292" s="106"/>
      <c r="I3292" s="102">
        <v>1</v>
      </c>
      <c r="J3292" s="109">
        <v>22.9</v>
      </c>
    </row>
    <row r="3293" spans="1:10" x14ac:dyDescent="0.25">
      <c r="A3293" s="102">
        <v>3292</v>
      </c>
      <c r="B3293" s="117" t="s">
        <v>5176</v>
      </c>
      <c r="C3293" s="104" t="s">
        <v>4939</v>
      </c>
      <c r="D3293" s="104" t="s">
        <v>5272</v>
      </c>
      <c r="E3293" s="106" t="s">
        <v>1326</v>
      </c>
      <c r="F3293" s="107" t="s">
        <v>1327</v>
      </c>
      <c r="G3293" s="106"/>
      <c r="H3293" s="106"/>
      <c r="I3293" s="102">
        <v>1</v>
      </c>
      <c r="J3293" s="109">
        <v>7.9</v>
      </c>
    </row>
    <row r="3294" spans="1:10" x14ac:dyDescent="0.25">
      <c r="A3294" s="102">
        <v>3293</v>
      </c>
      <c r="B3294" s="117" t="s">
        <v>5176</v>
      </c>
      <c r="C3294" s="104" t="s">
        <v>4939</v>
      </c>
      <c r="D3294" s="104" t="s">
        <v>5272</v>
      </c>
      <c r="E3294" s="106" t="s">
        <v>1194</v>
      </c>
      <c r="F3294" s="107" t="s">
        <v>1195</v>
      </c>
      <c r="G3294" s="106"/>
      <c r="H3294" s="106"/>
      <c r="I3294" s="102">
        <v>4</v>
      </c>
      <c r="J3294" s="109">
        <v>27.799999999999997</v>
      </c>
    </row>
    <row r="3295" spans="1:10" x14ac:dyDescent="0.25">
      <c r="A3295" s="102">
        <v>3294</v>
      </c>
      <c r="B3295" s="117" t="s">
        <v>5176</v>
      </c>
      <c r="C3295" s="104" t="s">
        <v>4939</v>
      </c>
      <c r="D3295" s="104" t="s">
        <v>5272</v>
      </c>
      <c r="E3295" s="106" t="s">
        <v>1206</v>
      </c>
      <c r="F3295" s="107" t="s">
        <v>1207</v>
      </c>
      <c r="G3295" s="106"/>
      <c r="H3295" s="106"/>
      <c r="I3295" s="102">
        <v>1</v>
      </c>
      <c r="J3295" s="109">
        <v>7.9</v>
      </c>
    </row>
    <row r="3296" spans="1:10" x14ac:dyDescent="0.25">
      <c r="A3296" s="102">
        <v>3295</v>
      </c>
      <c r="B3296" s="117" t="s">
        <v>5176</v>
      </c>
      <c r="C3296" s="104" t="s">
        <v>4939</v>
      </c>
      <c r="D3296" s="104" t="s">
        <v>5272</v>
      </c>
      <c r="E3296" s="106" t="s">
        <v>1252</v>
      </c>
      <c r="F3296" s="107" t="s">
        <v>1253</v>
      </c>
      <c r="G3296" s="106"/>
      <c r="H3296" s="106"/>
      <c r="I3296" s="102">
        <v>1</v>
      </c>
      <c r="J3296" s="109">
        <v>7.9</v>
      </c>
    </row>
    <row r="3297" spans="1:10" x14ac:dyDescent="0.25">
      <c r="A3297" s="102">
        <v>3296</v>
      </c>
      <c r="B3297" s="117" t="s">
        <v>5176</v>
      </c>
      <c r="C3297" s="104" t="s">
        <v>4939</v>
      </c>
      <c r="D3297" s="104" t="s">
        <v>5272</v>
      </c>
      <c r="E3297" s="106" t="s">
        <v>1268</v>
      </c>
      <c r="F3297" s="107" t="s">
        <v>1269</v>
      </c>
      <c r="G3297" s="106"/>
      <c r="H3297" s="106"/>
      <c r="I3297" s="102">
        <v>1</v>
      </c>
      <c r="J3297" s="109">
        <v>7.9</v>
      </c>
    </row>
    <row r="3298" spans="1:10" x14ac:dyDescent="0.25">
      <c r="A3298" s="102">
        <v>3297</v>
      </c>
      <c r="B3298" s="117" t="s">
        <v>5176</v>
      </c>
      <c r="C3298" s="104" t="s">
        <v>4939</v>
      </c>
      <c r="D3298" s="104" t="s">
        <v>5272</v>
      </c>
      <c r="E3298" s="106" t="s">
        <v>1272</v>
      </c>
      <c r="F3298" s="107" t="s">
        <v>1273</v>
      </c>
      <c r="G3298" s="106"/>
      <c r="H3298" s="106"/>
      <c r="I3298" s="102">
        <v>1</v>
      </c>
      <c r="J3298" s="109">
        <v>12.75</v>
      </c>
    </row>
    <row r="3299" spans="1:10" x14ac:dyDescent="0.25">
      <c r="A3299" s="102">
        <v>3298</v>
      </c>
      <c r="B3299" s="117" t="s">
        <v>5176</v>
      </c>
      <c r="C3299" s="104" t="s">
        <v>4939</v>
      </c>
      <c r="D3299" s="104" t="s">
        <v>5272</v>
      </c>
      <c r="E3299" s="106" t="s">
        <v>259</v>
      </c>
      <c r="F3299" s="107" t="s">
        <v>260</v>
      </c>
      <c r="G3299" s="106"/>
      <c r="H3299" s="106"/>
      <c r="I3299" s="102" t="s">
        <v>4957</v>
      </c>
      <c r="J3299" s="109">
        <v>12.870000000000001</v>
      </c>
    </row>
    <row r="3300" spans="1:10" x14ac:dyDescent="0.25">
      <c r="A3300" s="102">
        <v>3299</v>
      </c>
      <c r="B3300" s="117" t="s">
        <v>5176</v>
      </c>
      <c r="C3300" s="104" t="s">
        <v>4939</v>
      </c>
      <c r="D3300" s="104" t="s">
        <v>5272</v>
      </c>
      <c r="E3300" s="106" t="s">
        <v>2459</v>
      </c>
      <c r="F3300" s="107" t="s">
        <v>2460</v>
      </c>
      <c r="G3300" s="106"/>
      <c r="H3300" s="106"/>
      <c r="I3300" s="102">
        <v>1</v>
      </c>
      <c r="J3300" s="109">
        <v>5.9399999999999995</v>
      </c>
    </row>
    <row r="3301" spans="1:10" x14ac:dyDescent="0.25">
      <c r="A3301" s="102">
        <v>3300</v>
      </c>
      <c r="B3301" s="117" t="s">
        <v>5176</v>
      </c>
      <c r="C3301" s="104" t="s">
        <v>4939</v>
      </c>
      <c r="D3301" s="104" t="s">
        <v>5272</v>
      </c>
      <c r="E3301" s="106" t="s">
        <v>2569</v>
      </c>
      <c r="F3301" s="107" t="s">
        <v>2570</v>
      </c>
      <c r="G3301" s="106"/>
      <c r="H3301" s="106"/>
      <c r="I3301" s="102">
        <v>1</v>
      </c>
      <c r="J3301" s="109">
        <v>5.9399999999999995</v>
      </c>
    </row>
    <row r="3302" spans="1:10" x14ac:dyDescent="0.25">
      <c r="A3302" s="102">
        <v>3301</v>
      </c>
      <c r="B3302" s="117" t="s">
        <v>5176</v>
      </c>
      <c r="C3302" s="104" t="s">
        <v>4939</v>
      </c>
      <c r="D3302" s="104" t="s">
        <v>5272</v>
      </c>
      <c r="E3302" s="106" t="s">
        <v>2491</v>
      </c>
      <c r="F3302" s="107" t="s">
        <v>2492</v>
      </c>
      <c r="G3302" s="106"/>
      <c r="H3302" s="106"/>
      <c r="I3302" s="102">
        <v>1</v>
      </c>
      <c r="J3302" s="109">
        <v>5.9399999999999995</v>
      </c>
    </row>
    <row r="3303" spans="1:10" x14ac:dyDescent="0.25">
      <c r="A3303" s="102">
        <v>3302</v>
      </c>
      <c r="B3303" s="117" t="s">
        <v>5176</v>
      </c>
      <c r="C3303" s="104" t="s">
        <v>4939</v>
      </c>
      <c r="D3303" s="104" t="s">
        <v>5272</v>
      </c>
      <c r="E3303" s="106" t="s">
        <v>2509</v>
      </c>
      <c r="F3303" s="107" t="s">
        <v>2510</v>
      </c>
      <c r="G3303" s="106"/>
      <c r="H3303" s="106"/>
      <c r="I3303" s="102">
        <v>1</v>
      </c>
      <c r="J3303" s="109">
        <v>5.9399999999999995</v>
      </c>
    </row>
    <row r="3304" spans="1:10" x14ac:dyDescent="0.25">
      <c r="A3304" s="102">
        <v>3303</v>
      </c>
      <c r="B3304" s="117" t="s">
        <v>5176</v>
      </c>
      <c r="C3304" s="104" t="s">
        <v>4939</v>
      </c>
      <c r="D3304" s="104" t="s">
        <v>5272</v>
      </c>
      <c r="E3304" s="106" t="s">
        <v>2515</v>
      </c>
      <c r="F3304" s="107" t="s">
        <v>2516</v>
      </c>
      <c r="G3304" s="106"/>
      <c r="H3304" s="106"/>
      <c r="I3304" s="102">
        <v>1</v>
      </c>
      <c r="J3304" s="109">
        <v>8.34</v>
      </c>
    </row>
    <row r="3305" spans="1:10" x14ac:dyDescent="0.25">
      <c r="A3305" s="102">
        <v>3304</v>
      </c>
      <c r="B3305" s="117" t="s">
        <v>5176</v>
      </c>
      <c r="C3305" s="104" t="s">
        <v>4939</v>
      </c>
      <c r="D3305" s="104" t="s">
        <v>5272</v>
      </c>
      <c r="E3305" s="106" t="s">
        <v>2519</v>
      </c>
      <c r="F3305" s="107" t="s">
        <v>2520</v>
      </c>
      <c r="G3305" s="106"/>
      <c r="H3305" s="106"/>
      <c r="I3305" s="102">
        <v>1</v>
      </c>
      <c r="J3305" s="109">
        <v>5.9399999999999995</v>
      </c>
    </row>
    <row r="3306" spans="1:10" x14ac:dyDescent="0.25">
      <c r="A3306" s="102">
        <v>3305</v>
      </c>
      <c r="B3306" s="117" t="s">
        <v>5176</v>
      </c>
      <c r="C3306" s="104" t="s">
        <v>4939</v>
      </c>
      <c r="D3306" s="104" t="s">
        <v>5272</v>
      </c>
      <c r="E3306" s="106" t="s">
        <v>2555</v>
      </c>
      <c r="F3306" s="107" t="s">
        <v>2556</v>
      </c>
      <c r="G3306" s="106"/>
      <c r="H3306" s="106"/>
      <c r="I3306" s="102">
        <v>1</v>
      </c>
      <c r="J3306" s="109">
        <v>5.9399999999999995</v>
      </c>
    </row>
    <row r="3307" spans="1:10" x14ac:dyDescent="0.25">
      <c r="A3307" s="102">
        <v>3306</v>
      </c>
      <c r="B3307" s="117" t="s">
        <v>5176</v>
      </c>
      <c r="C3307" s="104" t="s">
        <v>4939</v>
      </c>
      <c r="D3307" s="104" t="s">
        <v>5272</v>
      </c>
      <c r="E3307" s="106" t="s">
        <v>2675</v>
      </c>
      <c r="F3307" s="107" t="s">
        <v>2676</v>
      </c>
      <c r="G3307" s="106"/>
      <c r="H3307" s="106"/>
      <c r="I3307" s="102">
        <v>1</v>
      </c>
      <c r="J3307" s="109">
        <v>9.9</v>
      </c>
    </row>
    <row r="3308" spans="1:10" x14ac:dyDescent="0.25">
      <c r="A3308" s="102">
        <v>3307</v>
      </c>
      <c r="B3308" s="117" t="s">
        <v>5176</v>
      </c>
      <c r="C3308" s="104" t="s">
        <v>4939</v>
      </c>
      <c r="D3308" s="104" t="s">
        <v>5272</v>
      </c>
      <c r="E3308" s="106" t="s">
        <v>2681</v>
      </c>
      <c r="F3308" s="107" t="s">
        <v>2682</v>
      </c>
      <c r="G3308" s="106"/>
      <c r="H3308" s="106"/>
      <c r="I3308" s="102">
        <v>1</v>
      </c>
      <c r="J3308" s="109">
        <v>9.2000000000000011</v>
      </c>
    </row>
    <row r="3309" spans="1:10" x14ac:dyDescent="0.25">
      <c r="A3309" s="102">
        <v>3308</v>
      </c>
      <c r="B3309" s="117" t="s">
        <v>5176</v>
      </c>
      <c r="C3309" s="104" t="s">
        <v>4939</v>
      </c>
      <c r="D3309" s="104" t="s">
        <v>5272</v>
      </c>
      <c r="E3309" s="106" t="s">
        <v>2669</v>
      </c>
      <c r="F3309" s="107" t="s">
        <v>2670</v>
      </c>
      <c r="G3309" s="106"/>
      <c r="H3309" s="106"/>
      <c r="I3309" s="102">
        <v>1</v>
      </c>
      <c r="J3309" s="109">
        <v>9.9</v>
      </c>
    </row>
    <row r="3310" spans="1:10" x14ac:dyDescent="0.25">
      <c r="A3310" s="102">
        <v>3309</v>
      </c>
      <c r="B3310" s="117" t="s">
        <v>5176</v>
      </c>
      <c r="C3310" s="104" t="s">
        <v>4939</v>
      </c>
      <c r="D3310" s="104" t="s">
        <v>5272</v>
      </c>
      <c r="E3310" s="106" t="s">
        <v>2701</v>
      </c>
      <c r="F3310" s="107" t="s">
        <v>4721</v>
      </c>
      <c r="G3310" s="106"/>
      <c r="H3310" s="106"/>
      <c r="I3310" s="102">
        <v>1</v>
      </c>
      <c r="J3310" s="109">
        <v>5.9399999999999995</v>
      </c>
    </row>
    <row r="3311" spans="1:10" x14ac:dyDescent="0.25">
      <c r="A3311" s="102">
        <v>3310</v>
      </c>
      <c r="B3311" s="117" t="s">
        <v>5176</v>
      </c>
      <c r="C3311" s="104" t="s">
        <v>4939</v>
      </c>
      <c r="D3311" s="104" t="s">
        <v>5272</v>
      </c>
      <c r="E3311" s="106" t="s">
        <v>2703</v>
      </c>
      <c r="F3311" s="107" t="s">
        <v>4722</v>
      </c>
      <c r="G3311" s="106"/>
      <c r="H3311" s="106"/>
      <c r="I3311" s="102">
        <v>1</v>
      </c>
      <c r="J3311" s="109">
        <v>5.9399999999999995</v>
      </c>
    </row>
    <row r="3312" spans="1:10" x14ac:dyDescent="0.25">
      <c r="A3312" s="102">
        <v>3311</v>
      </c>
      <c r="B3312" s="117" t="s">
        <v>5176</v>
      </c>
      <c r="C3312" s="104" t="s">
        <v>4939</v>
      </c>
      <c r="D3312" s="104" t="s">
        <v>5272</v>
      </c>
      <c r="E3312" s="106" t="s">
        <v>2705</v>
      </c>
      <c r="F3312" s="107" t="s">
        <v>4723</v>
      </c>
      <c r="G3312" s="106"/>
      <c r="H3312" s="106"/>
      <c r="I3312" s="102">
        <v>1</v>
      </c>
      <c r="J3312" s="109">
        <v>5.9399999999999995</v>
      </c>
    </row>
    <row r="3313" spans="1:10" x14ac:dyDescent="0.25">
      <c r="A3313" s="102">
        <v>3312</v>
      </c>
      <c r="B3313" s="117" t="s">
        <v>5176</v>
      </c>
      <c r="C3313" s="104" t="s">
        <v>4939</v>
      </c>
      <c r="D3313" s="104" t="s">
        <v>5272</v>
      </c>
      <c r="E3313" s="106" t="s">
        <v>2753</v>
      </c>
      <c r="F3313" s="107" t="s">
        <v>5273</v>
      </c>
      <c r="G3313" s="106"/>
      <c r="H3313" s="106"/>
      <c r="I3313" s="102">
        <v>1</v>
      </c>
      <c r="J3313" s="109">
        <v>3.54</v>
      </c>
    </row>
    <row r="3314" spans="1:10" x14ac:dyDescent="0.25">
      <c r="A3314" s="102">
        <v>3313</v>
      </c>
      <c r="B3314" s="117" t="s">
        <v>5176</v>
      </c>
      <c r="C3314" s="104" t="s">
        <v>4939</v>
      </c>
      <c r="D3314" s="104" t="s">
        <v>5272</v>
      </c>
      <c r="E3314" s="106" t="s">
        <v>2749</v>
      </c>
      <c r="F3314" s="107" t="s">
        <v>5257</v>
      </c>
      <c r="G3314" s="106"/>
      <c r="H3314" s="106"/>
      <c r="I3314" s="102">
        <v>1</v>
      </c>
      <c r="J3314" s="109">
        <v>3.54</v>
      </c>
    </row>
    <row r="3315" spans="1:10" x14ac:dyDescent="0.25">
      <c r="A3315" s="102">
        <v>3314</v>
      </c>
      <c r="B3315" s="117" t="s">
        <v>5176</v>
      </c>
      <c r="C3315" s="104" t="s">
        <v>4939</v>
      </c>
      <c r="D3315" s="104" t="s">
        <v>5272</v>
      </c>
      <c r="E3315" s="106" t="s">
        <v>2771</v>
      </c>
      <c r="F3315" s="107" t="s">
        <v>4743</v>
      </c>
      <c r="G3315" s="106"/>
      <c r="H3315" s="106"/>
      <c r="I3315" s="102">
        <v>1</v>
      </c>
      <c r="J3315" s="109">
        <v>15.48</v>
      </c>
    </row>
    <row r="3316" spans="1:10" x14ac:dyDescent="0.25">
      <c r="A3316" s="102">
        <v>3315</v>
      </c>
      <c r="B3316" s="117" t="s">
        <v>5176</v>
      </c>
      <c r="C3316" s="104" t="s">
        <v>4939</v>
      </c>
      <c r="D3316" s="104" t="s">
        <v>5272</v>
      </c>
      <c r="E3316" s="106" t="s">
        <v>3037</v>
      </c>
      <c r="F3316" s="107" t="s">
        <v>3038</v>
      </c>
      <c r="G3316" s="106"/>
      <c r="H3316" s="106"/>
      <c r="I3316" s="102">
        <v>1</v>
      </c>
      <c r="J3316" s="109">
        <v>33.96</v>
      </c>
    </row>
    <row r="3317" spans="1:10" x14ac:dyDescent="0.25">
      <c r="A3317" s="102">
        <v>3316</v>
      </c>
      <c r="B3317" s="117" t="s">
        <v>5176</v>
      </c>
      <c r="C3317" s="104" t="s">
        <v>4939</v>
      </c>
      <c r="D3317" s="104" t="s">
        <v>5272</v>
      </c>
      <c r="E3317" s="106" t="s">
        <v>319</v>
      </c>
      <c r="F3317" s="107" t="s">
        <v>320</v>
      </c>
      <c r="G3317" s="106"/>
      <c r="H3317" s="106"/>
      <c r="I3317" s="102">
        <v>2</v>
      </c>
      <c r="J3317" s="109">
        <v>27.98</v>
      </c>
    </row>
    <row r="3318" spans="1:10" x14ac:dyDescent="0.25">
      <c r="A3318" s="102">
        <v>3317</v>
      </c>
      <c r="B3318" s="117" t="s">
        <v>5176</v>
      </c>
      <c r="C3318" s="104" t="s">
        <v>4939</v>
      </c>
      <c r="D3318" s="104" t="s">
        <v>5272</v>
      </c>
      <c r="E3318" s="106" t="s">
        <v>3055</v>
      </c>
      <c r="F3318" s="107" t="s">
        <v>3056</v>
      </c>
      <c r="G3318" s="106"/>
      <c r="H3318" s="106"/>
      <c r="I3318" s="102">
        <v>2</v>
      </c>
      <c r="J3318" s="109">
        <v>51.98</v>
      </c>
    </row>
    <row r="3319" spans="1:10" x14ac:dyDescent="0.25">
      <c r="A3319" s="102">
        <v>3318</v>
      </c>
      <c r="B3319" s="117" t="s">
        <v>5176</v>
      </c>
      <c r="C3319" s="104" t="s">
        <v>4939</v>
      </c>
      <c r="D3319" s="104" t="s">
        <v>5272</v>
      </c>
      <c r="E3319" s="106" t="s">
        <v>3525</v>
      </c>
      <c r="F3319" s="107" t="s">
        <v>5110</v>
      </c>
      <c r="G3319" s="106"/>
      <c r="H3319" s="106"/>
      <c r="I3319" s="102" t="s">
        <v>4943</v>
      </c>
      <c r="J3319" s="109">
        <v>17.940000000000001</v>
      </c>
    </row>
    <row r="3320" spans="1:10" x14ac:dyDescent="0.25">
      <c r="A3320" s="102">
        <v>3319</v>
      </c>
      <c r="B3320" s="117" t="s">
        <v>5176</v>
      </c>
      <c r="C3320" s="104" t="s">
        <v>4939</v>
      </c>
      <c r="D3320" s="104" t="s">
        <v>5272</v>
      </c>
      <c r="E3320" s="106" t="s">
        <v>3769</v>
      </c>
      <c r="F3320" s="107" t="s">
        <v>3770</v>
      </c>
      <c r="G3320" s="106"/>
      <c r="H3320" s="106"/>
      <c r="I3320" s="102">
        <v>1</v>
      </c>
      <c r="J3320" s="109">
        <v>15.9</v>
      </c>
    </row>
    <row r="3321" spans="1:10" x14ac:dyDescent="0.25">
      <c r="A3321" s="102">
        <v>3320</v>
      </c>
      <c r="B3321" s="117" t="s">
        <v>5176</v>
      </c>
      <c r="C3321" s="104" t="s">
        <v>4939</v>
      </c>
      <c r="D3321" s="104" t="s">
        <v>5272</v>
      </c>
      <c r="E3321" s="106" t="s">
        <v>3971</v>
      </c>
      <c r="F3321" s="107" t="s">
        <v>3972</v>
      </c>
      <c r="G3321" s="106"/>
      <c r="H3321" s="106"/>
      <c r="I3321" s="102">
        <v>1</v>
      </c>
      <c r="J3321" s="109">
        <v>11.899999999999999</v>
      </c>
    </row>
    <row r="3322" spans="1:10" x14ac:dyDescent="0.25">
      <c r="A3322" s="102">
        <v>3321</v>
      </c>
      <c r="B3322" s="117" t="s">
        <v>5176</v>
      </c>
      <c r="C3322" s="104" t="s">
        <v>4939</v>
      </c>
      <c r="D3322" s="104" t="s">
        <v>5272</v>
      </c>
      <c r="E3322" s="106" t="s">
        <v>3643</v>
      </c>
      <c r="F3322" s="107" t="s">
        <v>3644</v>
      </c>
      <c r="G3322" s="106"/>
      <c r="H3322" s="106"/>
      <c r="I3322" s="102">
        <v>1</v>
      </c>
      <c r="J3322" s="109">
        <v>22.5</v>
      </c>
    </row>
    <row r="3323" spans="1:10" x14ac:dyDescent="0.25">
      <c r="A3323" s="102">
        <v>3322</v>
      </c>
      <c r="B3323" s="117" t="s">
        <v>5176</v>
      </c>
      <c r="C3323" s="104" t="s">
        <v>4939</v>
      </c>
      <c r="D3323" s="104" t="s">
        <v>5272</v>
      </c>
      <c r="E3323" s="106" t="s">
        <v>3665</v>
      </c>
      <c r="F3323" s="107" t="s">
        <v>3666</v>
      </c>
      <c r="G3323" s="106"/>
      <c r="H3323" s="106"/>
      <c r="I3323" s="102">
        <v>1</v>
      </c>
      <c r="J3323" s="109">
        <v>7.8000000000000007</v>
      </c>
    </row>
    <row r="3324" spans="1:10" x14ac:dyDescent="0.25">
      <c r="A3324" s="102">
        <v>3323</v>
      </c>
      <c r="B3324" s="117" t="s">
        <v>5176</v>
      </c>
      <c r="C3324" s="104" t="s">
        <v>4939</v>
      </c>
      <c r="D3324" s="104" t="s">
        <v>5272</v>
      </c>
      <c r="E3324" s="106" t="s">
        <v>3749</v>
      </c>
      <c r="F3324" s="107" t="s">
        <v>3750</v>
      </c>
      <c r="G3324" s="106"/>
      <c r="H3324" s="106"/>
      <c r="I3324" s="102">
        <v>1</v>
      </c>
      <c r="J3324" s="109">
        <v>22.740000000000002</v>
      </c>
    </row>
    <row r="3325" spans="1:10" x14ac:dyDescent="0.25">
      <c r="A3325" s="102">
        <v>3324</v>
      </c>
      <c r="B3325" s="117" t="s">
        <v>5176</v>
      </c>
      <c r="C3325" s="104" t="s">
        <v>4939</v>
      </c>
      <c r="D3325" s="104" t="s">
        <v>5272</v>
      </c>
      <c r="E3325" s="106" t="s">
        <v>4437</v>
      </c>
      <c r="F3325" s="107" t="s">
        <v>4438</v>
      </c>
      <c r="G3325" s="106"/>
      <c r="H3325" s="106"/>
      <c r="I3325" s="102">
        <v>1</v>
      </c>
      <c r="J3325" s="109">
        <v>26.32</v>
      </c>
    </row>
    <row r="3326" spans="1:10" x14ac:dyDescent="0.25">
      <c r="A3326" s="102">
        <v>3325</v>
      </c>
      <c r="B3326" s="117" t="s">
        <v>5176</v>
      </c>
      <c r="C3326" s="104" t="s">
        <v>4939</v>
      </c>
      <c r="D3326" s="104" t="s">
        <v>5272</v>
      </c>
      <c r="E3326" s="106" t="s">
        <v>4405</v>
      </c>
      <c r="F3326" s="107" t="s">
        <v>4406</v>
      </c>
      <c r="G3326" s="106"/>
      <c r="H3326" s="106"/>
      <c r="I3326" s="102">
        <v>1</v>
      </c>
      <c r="J3326" s="109">
        <v>9.9</v>
      </c>
    </row>
    <row r="3327" spans="1:10" x14ac:dyDescent="0.25">
      <c r="A3327" s="102">
        <v>3326</v>
      </c>
      <c r="B3327" s="117" t="s">
        <v>5176</v>
      </c>
      <c r="C3327" s="104" t="s">
        <v>4939</v>
      </c>
      <c r="D3327" s="104" t="s">
        <v>5272</v>
      </c>
      <c r="E3327" s="106" t="s">
        <v>4305</v>
      </c>
      <c r="F3327" s="107" t="s">
        <v>4306</v>
      </c>
      <c r="G3327" s="106"/>
      <c r="H3327" s="106"/>
      <c r="I3327" s="102">
        <v>1</v>
      </c>
      <c r="J3327" s="109">
        <v>14.32</v>
      </c>
    </row>
    <row r="3328" spans="1:10" x14ac:dyDescent="0.25">
      <c r="A3328" s="102">
        <v>3327</v>
      </c>
      <c r="B3328" s="117" t="s">
        <v>5176</v>
      </c>
      <c r="C3328" s="104" t="s">
        <v>4939</v>
      </c>
      <c r="D3328" s="104" t="s">
        <v>5275</v>
      </c>
      <c r="E3328" s="106" t="s">
        <v>559</v>
      </c>
      <c r="F3328" s="107" t="s">
        <v>560</v>
      </c>
      <c r="G3328" s="106"/>
      <c r="H3328" s="106"/>
      <c r="I3328" s="102">
        <v>2</v>
      </c>
      <c r="J3328" s="109">
        <v>11.879999999999999</v>
      </c>
    </row>
    <row r="3329" spans="1:10" x14ac:dyDescent="0.25">
      <c r="A3329" s="102">
        <v>3328</v>
      </c>
      <c r="B3329" s="117" t="s">
        <v>5176</v>
      </c>
      <c r="C3329" s="104" t="s">
        <v>4939</v>
      </c>
      <c r="D3329" s="104" t="s">
        <v>5275</v>
      </c>
      <c r="E3329" s="106" t="s">
        <v>567</v>
      </c>
      <c r="F3329" s="107" t="s">
        <v>568</v>
      </c>
      <c r="G3329" s="106"/>
      <c r="H3329" s="106"/>
      <c r="I3329" s="102">
        <v>1</v>
      </c>
      <c r="J3329" s="109">
        <v>11.76</v>
      </c>
    </row>
    <row r="3330" spans="1:10" x14ac:dyDescent="0.25">
      <c r="A3330" s="102">
        <v>3329</v>
      </c>
      <c r="B3330" s="117" t="s">
        <v>5176</v>
      </c>
      <c r="C3330" s="104" t="s">
        <v>4939</v>
      </c>
      <c r="D3330" s="104" t="s">
        <v>5275</v>
      </c>
      <c r="E3330" s="106" t="s">
        <v>569</v>
      </c>
      <c r="F3330" s="107" t="s">
        <v>570</v>
      </c>
      <c r="G3330" s="106"/>
      <c r="H3330" s="106"/>
      <c r="I3330" s="102">
        <v>6</v>
      </c>
      <c r="J3330" s="109">
        <v>35.64</v>
      </c>
    </row>
    <row r="3331" spans="1:10" x14ac:dyDescent="0.25">
      <c r="A3331" s="102">
        <v>3330</v>
      </c>
      <c r="B3331" s="117" t="s">
        <v>5176</v>
      </c>
      <c r="C3331" s="104" t="s">
        <v>4939</v>
      </c>
      <c r="D3331" s="104" t="s">
        <v>5275</v>
      </c>
      <c r="E3331" s="106" t="s">
        <v>535</v>
      </c>
      <c r="F3331" s="107" t="s">
        <v>536</v>
      </c>
      <c r="G3331" s="106"/>
      <c r="H3331" s="106"/>
      <c r="I3331" s="102">
        <v>2</v>
      </c>
      <c r="J3331" s="109">
        <v>11.879999999999999</v>
      </c>
    </row>
    <row r="3332" spans="1:10" x14ac:dyDescent="0.25">
      <c r="A3332" s="102">
        <v>3331</v>
      </c>
      <c r="B3332" s="117" t="s">
        <v>5176</v>
      </c>
      <c r="C3332" s="104" t="s">
        <v>4939</v>
      </c>
      <c r="D3332" s="104" t="s">
        <v>5275</v>
      </c>
      <c r="E3332" s="106" t="s">
        <v>633</v>
      </c>
      <c r="F3332" s="107" t="s">
        <v>634</v>
      </c>
      <c r="G3332" s="106"/>
      <c r="H3332" s="106"/>
      <c r="I3332" s="102">
        <v>1</v>
      </c>
      <c r="J3332" s="109">
        <v>17.88</v>
      </c>
    </row>
    <row r="3333" spans="1:10" x14ac:dyDescent="0.25">
      <c r="A3333" s="102">
        <v>3332</v>
      </c>
      <c r="B3333" s="117" t="s">
        <v>5176</v>
      </c>
      <c r="C3333" s="104" t="s">
        <v>4939</v>
      </c>
      <c r="D3333" s="104" t="s">
        <v>5275</v>
      </c>
      <c r="E3333" s="106" t="s">
        <v>157</v>
      </c>
      <c r="F3333" s="107" t="s">
        <v>158</v>
      </c>
      <c r="G3333" s="106"/>
      <c r="H3333" s="106"/>
      <c r="I3333" s="102">
        <v>20</v>
      </c>
      <c r="J3333" s="109">
        <v>37.799999999999997</v>
      </c>
    </row>
    <row r="3334" spans="1:10" x14ac:dyDescent="0.25">
      <c r="A3334" s="102">
        <v>3333</v>
      </c>
      <c r="B3334" s="117" t="s">
        <v>5176</v>
      </c>
      <c r="C3334" s="104" t="s">
        <v>4939</v>
      </c>
      <c r="D3334" s="104" t="s">
        <v>5275</v>
      </c>
      <c r="E3334" s="106" t="s">
        <v>1038</v>
      </c>
      <c r="F3334" s="107" t="s">
        <v>1039</v>
      </c>
      <c r="G3334" s="106"/>
      <c r="H3334" s="106"/>
      <c r="I3334" s="102">
        <v>1</v>
      </c>
      <c r="J3334" s="109">
        <v>37.799999999999997</v>
      </c>
    </row>
    <row r="3335" spans="1:10" x14ac:dyDescent="0.25">
      <c r="A3335" s="102">
        <v>3334</v>
      </c>
      <c r="B3335" s="117" t="s">
        <v>5176</v>
      </c>
      <c r="C3335" s="104" t="s">
        <v>4939</v>
      </c>
      <c r="D3335" s="104" t="s">
        <v>5275</v>
      </c>
      <c r="E3335" s="106" t="s">
        <v>999</v>
      </c>
      <c r="F3335" s="107" t="s">
        <v>1000</v>
      </c>
      <c r="G3335" s="106"/>
      <c r="H3335" s="106"/>
      <c r="I3335" s="102">
        <v>8</v>
      </c>
      <c r="J3335" s="109">
        <v>90.32</v>
      </c>
    </row>
    <row r="3336" spans="1:10" x14ac:dyDescent="0.25">
      <c r="A3336" s="102">
        <v>3335</v>
      </c>
      <c r="B3336" s="117" t="s">
        <v>5176</v>
      </c>
      <c r="C3336" s="104" t="s">
        <v>4939</v>
      </c>
      <c r="D3336" s="104" t="s">
        <v>5275</v>
      </c>
      <c r="E3336" s="106" t="s">
        <v>1003</v>
      </c>
      <c r="F3336" s="107" t="s">
        <v>1004</v>
      </c>
      <c r="G3336" s="106"/>
      <c r="H3336" s="106"/>
      <c r="I3336" s="102">
        <v>2</v>
      </c>
      <c r="J3336" s="109">
        <v>22.58</v>
      </c>
    </row>
    <row r="3337" spans="1:10" x14ac:dyDescent="0.25">
      <c r="A3337" s="102">
        <v>3336</v>
      </c>
      <c r="B3337" s="117" t="s">
        <v>5176</v>
      </c>
      <c r="C3337" s="104" t="s">
        <v>4939</v>
      </c>
      <c r="D3337" s="104" t="s">
        <v>5275</v>
      </c>
      <c r="E3337" s="106" t="s">
        <v>1003</v>
      </c>
      <c r="F3337" s="107" t="s">
        <v>1004</v>
      </c>
      <c r="G3337" s="106"/>
      <c r="H3337" s="106"/>
      <c r="I3337" s="102">
        <v>1</v>
      </c>
      <c r="J3337" s="109">
        <v>0.01</v>
      </c>
    </row>
    <row r="3338" spans="1:10" x14ac:dyDescent="0.25">
      <c r="A3338" s="102">
        <v>3337</v>
      </c>
      <c r="B3338" s="117" t="s">
        <v>5176</v>
      </c>
      <c r="C3338" s="104" t="s">
        <v>4939</v>
      </c>
      <c r="D3338" s="104" t="s">
        <v>5275</v>
      </c>
      <c r="E3338" s="106" t="s">
        <v>1272</v>
      </c>
      <c r="F3338" s="107" t="s">
        <v>1273</v>
      </c>
      <c r="G3338" s="106"/>
      <c r="H3338" s="106"/>
      <c r="I3338" s="102">
        <v>2</v>
      </c>
      <c r="J3338" s="109">
        <v>25.5</v>
      </c>
    </row>
    <row r="3339" spans="1:10" x14ac:dyDescent="0.25">
      <c r="A3339" s="102">
        <v>3338</v>
      </c>
      <c r="B3339" s="117" t="s">
        <v>5176</v>
      </c>
      <c r="C3339" s="104" t="s">
        <v>4939</v>
      </c>
      <c r="D3339" s="104" t="s">
        <v>5275</v>
      </c>
      <c r="E3339" s="106" t="s">
        <v>2217</v>
      </c>
      <c r="F3339" s="107" t="s">
        <v>2218</v>
      </c>
      <c r="G3339" s="106"/>
      <c r="H3339" s="106"/>
      <c r="I3339" s="102">
        <v>10</v>
      </c>
      <c r="J3339" s="109">
        <v>82.8</v>
      </c>
    </row>
    <row r="3340" spans="1:10" x14ac:dyDescent="0.25">
      <c r="A3340" s="102">
        <v>3339</v>
      </c>
      <c r="B3340" s="117" t="s">
        <v>5176</v>
      </c>
      <c r="C3340" s="104" t="s">
        <v>4939</v>
      </c>
      <c r="D3340" s="104" t="s">
        <v>5275</v>
      </c>
      <c r="E3340" s="106" t="s">
        <v>2217</v>
      </c>
      <c r="F3340" s="107" t="s">
        <v>2218</v>
      </c>
      <c r="G3340" s="106"/>
      <c r="H3340" s="106"/>
      <c r="I3340" s="102">
        <v>1</v>
      </c>
      <c r="J3340" s="109">
        <v>0.12</v>
      </c>
    </row>
    <row r="3341" spans="1:10" x14ac:dyDescent="0.25">
      <c r="A3341" s="102">
        <v>3340</v>
      </c>
      <c r="B3341" s="117" t="s">
        <v>5176</v>
      </c>
      <c r="C3341" s="104" t="s">
        <v>4939</v>
      </c>
      <c r="D3341" s="104" t="s">
        <v>5275</v>
      </c>
      <c r="E3341" s="106" t="s">
        <v>295</v>
      </c>
      <c r="F3341" s="107" t="s">
        <v>296</v>
      </c>
      <c r="G3341" s="106"/>
      <c r="H3341" s="106"/>
      <c r="I3341" s="102">
        <v>10</v>
      </c>
      <c r="J3341" s="109">
        <v>22.5</v>
      </c>
    </row>
    <row r="3342" spans="1:10" x14ac:dyDescent="0.25">
      <c r="A3342" s="102">
        <v>3341</v>
      </c>
      <c r="B3342" s="117" t="s">
        <v>5176</v>
      </c>
      <c r="C3342" s="104" t="s">
        <v>4939</v>
      </c>
      <c r="D3342" s="104" t="s">
        <v>5275</v>
      </c>
      <c r="E3342" s="106" t="s">
        <v>83</v>
      </c>
      <c r="F3342" s="107" t="s">
        <v>84</v>
      </c>
      <c r="G3342" s="106"/>
      <c r="H3342" s="106"/>
      <c r="I3342" s="102">
        <v>1</v>
      </c>
      <c r="J3342" s="109">
        <v>77.88</v>
      </c>
    </row>
    <row r="3343" spans="1:10" x14ac:dyDescent="0.25">
      <c r="A3343" s="102">
        <v>3342</v>
      </c>
      <c r="B3343" s="117" t="s">
        <v>5176</v>
      </c>
      <c r="C3343" s="104" t="s">
        <v>4939</v>
      </c>
      <c r="D3343" s="104" t="s">
        <v>5275</v>
      </c>
      <c r="E3343" s="106" t="s">
        <v>3887</v>
      </c>
      <c r="F3343" s="107" t="s">
        <v>3888</v>
      </c>
      <c r="G3343" s="106"/>
      <c r="H3343" s="106"/>
      <c r="I3343" s="102">
        <v>1</v>
      </c>
      <c r="J3343" s="109">
        <v>15.9</v>
      </c>
    </row>
    <row r="3344" spans="1:10" x14ac:dyDescent="0.25">
      <c r="A3344" s="102">
        <v>3343</v>
      </c>
      <c r="B3344" s="117" t="s">
        <v>5176</v>
      </c>
      <c r="C3344" s="104" t="s">
        <v>4939</v>
      </c>
      <c r="D3344" s="104" t="s">
        <v>5275</v>
      </c>
      <c r="E3344" s="106" t="s">
        <v>3883</v>
      </c>
      <c r="F3344" s="107" t="s">
        <v>3884</v>
      </c>
      <c r="G3344" s="106"/>
      <c r="H3344" s="106"/>
      <c r="I3344" s="102">
        <v>1</v>
      </c>
      <c r="J3344" s="109">
        <v>17.940000000000001</v>
      </c>
    </row>
    <row r="3345" spans="1:10" x14ac:dyDescent="0.25">
      <c r="A3345" s="102">
        <v>3344</v>
      </c>
      <c r="B3345" s="117" t="s">
        <v>5176</v>
      </c>
      <c r="C3345" s="104" t="s">
        <v>4939</v>
      </c>
      <c r="D3345" s="104" t="s">
        <v>5275</v>
      </c>
      <c r="E3345" s="106" t="s">
        <v>3647</v>
      </c>
      <c r="F3345" s="107" t="s">
        <v>3648</v>
      </c>
      <c r="G3345" s="106"/>
      <c r="H3345" s="106"/>
      <c r="I3345" s="102">
        <v>1</v>
      </c>
      <c r="J3345" s="109">
        <v>18.899999999999999</v>
      </c>
    </row>
    <row r="3346" spans="1:10" x14ac:dyDescent="0.25">
      <c r="A3346" s="102">
        <v>3345</v>
      </c>
      <c r="B3346" s="117" t="s">
        <v>5176</v>
      </c>
      <c r="C3346" s="104" t="s">
        <v>4939</v>
      </c>
      <c r="D3346" s="104" t="s">
        <v>5275</v>
      </c>
      <c r="E3346" s="106" t="s">
        <v>3643</v>
      </c>
      <c r="F3346" s="107" t="s">
        <v>3644</v>
      </c>
      <c r="G3346" s="106"/>
      <c r="H3346" s="106"/>
      <c r="I3346" s="102">
        <v>1</v>
      </c>
      <c r="J3346" s="109">
        <v>22.5</v>
      </c>
    </row>
    <row r="3347" spans="1:10" x14ac:dyDescent="0.25">
      <c r="A3347" s="102">
        <v>3346</v>
      </c>
      <c r="B3347" s="117" t="s">
        <v>5176</v>
      </c>
      <c r="C3347" s="104" t="s">
        <v>4939</v>
      </c>
      <c r="D3347" s="104" t="s">
        <v>5275</v>
      </c>
      <c r="E3347" s="106" t="s">
        <v>3783</v>
      </c>
      <c r="F3347" s="107" t="s">
        <v>3784</v>
      </c>
      <c r="G3347" s="106"/>
      <c r="H3347" s="106"/>
      <c r="I3347" s="102">
        <v>1</v>
      </c>
      <c r="J3347" s="109">
        <v>11.799999999999999</v>
      </c>
    </row>
    <row r="3348" spans="1:10" x14ac:dyDescent="0.25">
      <c r="A3348" s="102">
        <v>3347</v>
      </c>
      <c r="B3348" s="117" t="s">
        <v>5176</v>
      </c>
      <c r="C3348" s="104" t="s">
        <v>4939</v>
      </c>
      <c r="D3348" s="104" t="s">
        <v>5277</v>
      </c>
      <c r="E3348" s="106" t="s">
        <v>559</v>
      </c>
      <c r="F3348" s="107" t="s">
        <v>560</v>
      </c>
      <c r="G3348" s="106"/>
      <c r="H3348" s="106"/>
      <c r="I3348" s="102">
        <v>2</v>
      </c>
      <c r="J3348" s="109">
        <v>11.879999999999999</v>
      </c>
    </row>
    <row r="3349" spans="1:10" x14ac:dyDescent="0.25">
      <c r="A3349" s="102">
        <v>3348</v>
      </c>
      <c r="B3349" s="117" t="s">
        <v>5176</v>
      </c>
      <c r="C3349" s="104" t="s">
        <v>4939</v>
      </c>
      <c r="D3349" s="104" t="s">
        <v>5277</v>
      </c>
      <c r="E3349" s="106" t="s">
        <v>569</v>
      </c>
      <c r="F3349" s="107" t="s">
        <v>570</v>
      </c>
      <c r="G3349" s="106"/>
      <c r="H3349" s="106"/>
      <c r="I3349" s="102">
        <v>2</v>
      </c>
      <c r="J3349" s="109">
        <v>11.879999999999999</v>
      </c>
    </row>
    <row r="3350" spans="1:10" x14ac:dyDescent="0.25">
      <c r="A3350" s="102">
        <v>3349</v>
      </c>
      <c r="B3350" s="117" t="s">
        <v>5176</v>
      </c>
      <c r="C3350" s="104" t="s">
        <v>4939</v>
      </c>
      <c r="D3350" s="104" t="s">
        <v>5277</v>
      </c>
      <c r="E3350" s="106" t="s">
        <v>995</v>
      </c>
      <c r="F3350" s="107" t="s">
        <v>996</v>
      </c>
      <c r="G3350" s="106"/>
      <c r="H3350" s="106"/>
      <c r="I3350" s="102">
        <v>5</v>
      </c>
      <c r="J3350" s="109">
        <v>51</v>
      </c>
    </row>
    <row r="3351" spans="1:10" x14ac:dyDescent="0.25">
      <c r="A3351" s="102">
        <v>3350</v>
      </c>
      <c r="B3351" s="117" t="s">
        <v>5176</v>
      </c>
      <c r="C3351" s="104" t="s">
        <v>4939</v>
      </c>
      <c r="D3351" s="104" t="s">
        <v>5277</v>
      </c>
      <c r="E3351" s="106" t="s">
        <v>999</v>
      </c>
      <c r="F3351" s="107" t="s">
        <v>1000</v>
      </c>
      <c r="G3351" s="106"/>
      <c r="H3351" s="106"/>
      <c r="I3351" s="102">
        <v>3</v>
      </c>
      <c r="J3351" s="109">
        <v>33.869999999999997</v>
      </c>
    </row>
    <row r="3352" spans="1:10" x14ac:dyDescent="0.25">
      <c r="A3352" s="102">
        <v>3351</v>
      </c>
      <c r="B3352" s="117" t="s">
        <v>5176</v>
      </c>
      <c r="C3352" s="104" t="s">
        <v>4939</v>
      </c>
      <c r="D3352" s="104" t="s">
        <v>5277</v>
      </c>
      <c r="E3352" s="106" t="s">
        <v>1206</v>
      </c>
      <c r="F3352" s="107" t="s">
        <v>1207</v>
      </c>
      <c r="G3352" s="106"/>
      <c r="H3352" s="106"/>
      <c r="I3352" s="102">
        <v>1</v>
      </c>
      <c r="J3352" s="109">
        <v>7.9</v>
      </c>
    </row>
    <row r="3353" spans="1:10" x14ac:dyDescent="0.25">
      <c r="A3353" s="102">
        <v>3352</v>
      </c>
      <c r="B3353" s="117" t="s">
        <v>5176</v>
      </c>
      <c r="C3353" s="104" t="s">
        <v>4939</v>
      </c>
      <c r="D3353" s="104" t="s">
        <v>5277</v>
      </c>
      <c r="E3353" s="106" t="s">
        <v>1252</v>
      </c>
      <c r="F3353" s="107" t="s">
        <v>1253</v>
      </c>
      <c r="G3353" s="106"/>
      <c r="H3353" s="106"/>
      <c r="I3353" s="102">
        <v>1</v>
      </c>
      <c r="J3353" s="109">
        <v>7.9</v>
      </c>
    </row>
    <row r="3354" spans="1:10" x14ac:dyDescent="0.25">
      <c r="A3354" s="102">
        <v>3353</v>
      </c>
      <c r="B3354" s="117" t="s">
        <v>5176</v>
      </c>
      <c r="C3354" s="104" t="s">
        <v>4939</v>
      </c>
      <c r="D3354" s="104" t="s">
        <v>5277</v>
      </c>
      <c r="E3354" s="106" t="s">
        <v>1272</v>
      </c>
      <c r="F3354" s="107" t="s">
        <v>1273</v>
      </c>
      <c r="G3354" s="106"/>
      <c r="H3354" s="106"/>
      <c r="I3354" s="102">
        <v>1</v>
      </c>
      <c r="J3354" s="109">
        <v>12.75</v>
      </c>
    </row>
    <row r="3355" spans="1:10" x14ac:dyDescent="0.25">
      <c r="A3355" s="102">
        <v>3354</v>
      </c>
      <c r="B3355" s="117" t="s">
        <v>5176</v>
      </c>
      <c r="C3355" s="104" t="s">
        <v>4939</v>
      </c>
      <c r="D3355" s="104" t="s">
        <v>5277</v>
      </c>
      <c r="E3355" s="106" t="s">
        <v>2503</v>
      </c>
      <c r="F3355" s="107" t="s">
        <v>2504</v>
      </c>
      <c r="G3355" s="106"/>
      <c r="H3355" s="106"/>
      <c r="I3355" s="102">
        <v>1</v>
      </c>
      <c r="J3355" s="109">
        <v>5.9399999999999995</v>
      </c>
    </row>
    <row r="3356" spans="1:10" x14ac:dyDescent="0.25">
      <c r="A3356" s="102">
        <v>3355</v>
      </c>
      <c r="B3356" s="117" t="s">
        <v>5176</v>
      </c>
      <c r="C3356" s="104" t="s">
        <v>4939</v>
      </c>
      <c r="D3356" s="104" t="s">
        <v>5277</v>
      </c>
      <c r="E3356" s="106" t="s">
        <v>2859</v>
      </c>
      <c r="F3356" s="107" t="s">
        <v>2860</v>
      </c>
      <c r="G3356" s="106"/>
      <c r="H3356" s="106"/>
      <c r="I3356" s="102">
        <v>1</v>
      </c>
      <c r="J3356" s="109">
        <v>28.200000000000003</v>
      </c>
    </row>
    <row r="3357" spans="1:10" x14ac:dyDescent="0.25">
      <c r="A3357" s="102">
        <v>3356</v>
      </c>
      <c r="B3357" s="117" t="s">
        <v>5176</v>
      </c>
      <c r="C3357" s="104" t="s">
        <v>4939</v>
      </c>
      <c r="D3357" s="104" t="s">
        <v>5277</v>
      </c>
      <c r="E3357" s="106" t="s">
        <v>3971</v>
      </c>
      <c r="F3357" s="107" t="s">
        <v>3972</v>
      </c>
      <c r="G3357" s="106"/>
      <c r="H3357" s="106"/>
      <c r="I3357" s="102">
        <v>1</v>
      </c>
      <c r="J3357" s="109">
        <v>11.899999999999999</v>
      </c>
    </row>
    <row r="3358" spans="1:10" x14ac:dyDescent="0.25">
      <c r="A3358" s="102">
        <v>3357</v>
      </c>
      <c r="B3358" s="117" t="s">
        <v>5176</v>
      </c>
      <c r="C3358" s="104" t="s">
        <v>4939</v>
      </c>
      <c r="D3358" s="104" t="s">
        <v>5277</v>
      </c>
      <c r="E3358" s="106" t="s">
        <v>3751</v>
      </c>
      <c r="F3358" s="107" t="s">
        <v>3752</v>
      </c>
      <c r="G3358" s="106"/>
      <c r="H3358" s="106"/>
      <c r="I3358" s="102">
        <v>1</v>
      </c>
      <c r="J3358" s="109">
        <v>17.5</v>
      </c>
    </row>
    <row r="3359" spans="1:10" x14ac:dyDescent="0.25">
      <c r="A3359" s="102">
        <v>3358</v>
      </c>
      <c r="B3359" s="117" t="s">
        <v>5176</v>
      </c>
      <c r="C3359" s="104" t="s">
        <v>4939</v>
      </c>
      <c r="D3359" s="104" t="s">
        <v>5277</v>
      </c>
      <c r="E3359" s="106" t="s">
        <v>4818</v>
      </c>
      <c r="F3359" s="107" t="s">
        <v>4819</v>
      </c>
      <c r="G3359" s="106"/>
      <c r="H3359" s="106"/>
      <c r="I3359" s="102">
        <v>1</v>
      </c>
      <c r="J3359" s="109">
        <v>49.800000000000004</v>
      </c>
    </row>
    <row r="3360" spans="1:10" x14ac:dyDescent="0.25">
      <c r="A3360" s="102">
        <v>3359</v>
      </c>
      <c r="B3360" s="117" t="s">
        <v>5176</v>
      </c>
      <c r="C3360" s="104" t="s">
        <v>4939</v>
      </c>
      <c r="D3360" s="104" t="s">
        <v>5279</v>
      </c>
      <c r="E3360" s="106" t="s">
        <v>3917</v>
      </c>
      <c r="F3360" s="107" t="s">
        <v>3918</v>
      </c>
      <c r="G3360" s="106"/>
      <c r="H3360" s="106"/>
      <c r="I3360" s="102">
        <v>1</v>
      </c>
      <c r="J3360" s="109">
        <v>11.799999999999999</v>
      </c>
    </row>
    <row r="3361" spans="1:10" x14ac:dyDescent="0.25">
      <c r="A3361" s="102">
        <v>3360</v>
      </c>
      <c r="B3361" s="117" t="s">
        <v>5176</v>
      </c>
      <c r="C3361" s="104" t="s">
        <v>4939</v>
      </c>
      <c r="D3361" s="104" t="s">
        <v>5279</v>
      </c>
      <c r="E3361" s="106" t="s">
        <v>3919</v>
      </c>
      <c r="F3361" s="107" t="s">
        <v>3920</v>
      </c>
      <c r="G3361" s="106"/>
      <c r="H3361" s="106"/>
      <c r="I3361" s="102">
        <v>1</v>
      </c>
      <c r="J3361" s="109">
        <v>11.799999999999999</v>
      </c>
    </row>
    <row r="3362" spans="1:10" x14ac:dyDescent="0.25">
      <c r="A3362" s="102">
        <v>3361</v>
      </c>
      <c r="B3362" s="117" t="s">
        <v>5176</v>
      </c>
      <c r="C3362" s="104" t="s">
        <v>4939</v>
      </c>
      <c r="D3362" s="104" t="s">
        <v>5279</v>
      </c>
      <c r="E3362" s="106" t="s">
        <v>4009</v>
      </c>
      <c r="F3362" s="107" t="s">
        <v>4010</v>
      </c>
      <c r="G3362" s="106"/>
      <c r="H3362" s="106"/>
      <c r="I3362" s="102">
        <v>1</v>
      </c>
      <c r="J3362" s="109">
        <v>11.799999999999999</v>
      </c>
    </row>
    <row r="3363" spans="1:10" x14ac:dyDescent="0.25">
      <c r="A3363" s="102">
        <v>3362</v>
      </c>
      <c r="B3363" s="117" t="s">
        <v>5176</v>
      </c>
      <c r="C3363" s="104" t="s">
        <v>4939</v>
      </c>
      <c r="D3363" s="104" t="s">
        <v>5279</v>
      </c>
      <c r="E3363" s="106" t="s">
        <v>4029</v>
      </c>
      <c r="F3363" s="107" t="s">
        <v>4030</v>
      </c>
      <c r="G3363" s="106"/>
      <c r="H3363" s="106"/>
      <c r="I3363" s="102">
        <v>1</v>
      </c>
      <c r="J3363" s="109">
        <v>17.34</v>
      </c>
    </row>
    <row r="3364" spans="1:10" x14ac:dyDescent="0.25">
      <c r="A3364" s="102">
        <v>3363</v>
      </c>
      <c r="B3364" s="117" t="s">
        <v>5176</v>
      </c>
      <c r="C3364" s="104" t="s">
        <v>4939</v>
      </c>
      <c r="D3364" s="104" t="s">
        <v>5281</v>
      </c>
      <c r="E3364" s="106" t="s">
        <v>249</v>
      </c>
      <c r="F3364" s="107" t="s">
        <v>5010</v>
      </c>
      <c r="G3364" s="106"/>
      <c r="H3364" s="106"/>
      <c r="I3364" s="102">
        <v>1</v>
      </c>
      <c r="J3364" s="109">
        <v>9.9499999999999993</v>
      </c>
    </row>
    <row r="3365" spans="1:10" x14ac:dyDescent="0.25">
      <c r="A3365" s="102">
        <v>3364</v>
      </c>
      <c r="B3365" s="117" t="s">
        <v>5176</v>
      </c>
      <c r="C3365" s="104" t="s">
        <v>4939</v>
      </c>
      <c r="D3365" s="104" t="s">
        <v>5281</v>
      </c>
      <c r="E3365" s="106" t="s">
        <v>2693</v>
      </c>
      <c r="F3365" s="107" t="s">
        <v>5199</v>
      </c>
      <c r="G3365" s="106"/>
      <c r="H3365" s="106"/>
      <c r="I3365" s="102">
        <v>1</v>
      </c>
      <c r="J3365" s="109">
        <v>15.48</v>
      </c>
    </row>
    <row r="3366" spans="1:10" x14ac:dyDescent="0.25">
      <c r="A3366" s="102">
        <v>3365</v>
      </c>
      <c r="B3366" s="117" t="s">
        <v>5176</v>
      </c>
      <c r="C3366" s="104" t="s">
        <v>4939</v>
      </c>
      <c r="D3366" s="104" t="s">
        <v>5281</v>
      </c>
      <c r="E3366" s="106" t="s">
        <v>2739</v>
      </c>
      <c r="F3366" s="107" t="s">
        <v>4742</v>
      </c>
      <c r="G3366" s="106"/>
      <c r="H3366" s="106"/>
      <c r="I3366" s="102">
        <v>1</v>
      </c>
      <c r="J3366" s="109">
        <v>15.48</v>
      </c>
    </row>
    <row r="3367" spans="1:10" x14ac:dyDescent="0.25">
      <c r="A3367" s="102">
        <v>3366</v>
      </c>
      <c r="B3367" s="117" t="s">
        <v>5176</v>
      </c>
      <c r="C3367" s="104" t="s">
        <v>4939</v>
      </c>
      <c r="D3367" s="104" t="s">
        <v>5281</v>
      </c>
      <c r="E3367" s="106" t="s">
        <v>4746</v>
      </c>
      <c r="F3367" s="107" t="s">
        <v>4747</v>
      </c>
      <c r="G3367" s="106"/>
      <c r="H3367" s="106"/>
      <c r="I3367" s="102">
        <v>1</v>
      </c>
      <c r="J3367" s="109">
        <v>13.080000000000002</v>
      </c>
    </row>
    <row r="3368" spans="1:10" x14ac:dyDescent="0.25">
      <c r="A3368" s="102">
        <v>3367</v>
      </c>
      <c r="B3368" s="117" t="s">
        <v>5176</v>
      </c>
      <c r="C3368" s="104" t="s">
        <v>4939</v>
      </c>
      <c r="D3368" s="104" t="s">
        <v>5281</v>
      </c>
      <c r="E3368" s="106" t="s">
        <v>3883</v>
      </c>
      <c r="F3368" s="107" t="s">
        <v>3884</v>
      </c>
      <c r="G3368" s="106"/>
      <c r="H3368" s="106"/>
      <c r="I3368" s="102">
        <v>1</v>
      </c>
      <c r="J3368" s="109">
        <v>17.940000000000001</v>
      </c>
    </row>
    <row r="3369" spans="1:10" x14ac:dyDescent="0.25">
      <c r="A3369" s="102">
        <v>3368</v>
      </c>
      <c r="B3369" s="117" t="s">
        <v>5176</v>
      </c>
      <c r="C3369" s="104" t="s">
        <v>4939</v>
      </c>
      <c r="D3369" s="104" t="s">
        <v>5281</v>
      </c>
      <c r="E3369" s="106" t="s">
        <v>3577</v>
      </c>
      <c r="F3369" s="107" t="s">
        <v>3578</v>
      </c>
      <c r="G3369" s="106"/>
      <c r="H3369" s="106"/>
      <c r="I3369" s="102">
        <v>1</v>
      </c>
      <c r="J3369" s="109">
        <v>22.9</v>
      </c>
    </row>
    <row r="3370" spans="1:10" x14ac:dyDescent="0.25">
      <c r="A3370" s="102">
        <v>3369</v>
      </c>
      <c r="B3370" s="117" t="s">
        <v>5176</v>
      </c>
      <c r="C3370" s="104" t="s">
        <v>4939</v>
      </c>
      <c r="D3370" s="104" t="s">
        <v>5281</v>
      </c>
      <c r="E3370" s="106" t="s">
        <v>3589</v>
      </c>
      <c r="F3370" s="107" t="s">
        <v>3590</v>
      </c>
      <c r="G3370" s="106"/>
      <c r="H3370" s="106"/>
      <c r="I3370" s="102">
        <v>1</v>
      </c>
      <c r="J3370" s="109">
        <v>13.799999999999999</v>
      </c>
    </row>
    <row r="3371" spans="1:10" x14ac:dyDescent="0.25">
      <c r="A3371" s="102">
        <v>3370</v>
      </c>
      <c r="B3371" s="117" t="s">
        <v>5176</v>
      </c>
      <c r="C3371" s="104" t="s">
        <v>4939</v>
      </c>
      <c r="D3371" s="104" t="s">
        <v>5281</v>
      </c>
      <c r="E3371" s="106" t="s">
        <v>3587</v>
      </c>
      <c r="F3371" s="107" t="s">
        <v>3588</v>
      </c>
      <c r="G3371" s="106"/>
      <c r="H3371" s="106"/>
      <c r="I3371" s="102">
        <v>1</v>
      </c>
      <c r="J3371" s="109">
        <v>9.8000000000000007</v>
      </c>
    </row>
    <row r="3372" spans="1:10" x14ac:dyDescent="0.25">
      <c r="A3372" s="102">
        <v>3371</v>
      </c>
      <c r="B3372" s="117" t="s">
        <v>5176</v>
      </c>
      <c r="C3372" s="104" t="s">
        <v>4939</v>
      </c>
      <c r="D3372" s="104" t="s">
        <v>5281</v>
      </c>
      <c r="E3372" s="106" t="s">
        <v>3617</v>
      </c>
      <c r="F3372" s="107" t="s">
        <v>3618</v>
      </c>
      <c r="G3372" s="106"/>
      <c r="H3372" s="106"/>
      <c r="I3372" s="102">
        <v>1</v>
      </c>
      <c r="J3372" s="109">
        <v>14.34</v>
      </c>
    </row>
    <row r="3373" spans="1:10" x14ac:dyDescent="0.25">
      <c r="A3373" s="102">
        <v>3372</v>
      </c>
      <c r="B3373" s="117" t="s">
        <v>5176</v>
      </c>
      <c r="C3373" s="104" t="s">
        <v>4939</v>
      </c>
      <c r="D3373" s="104" t="s">
        <v>5281</v>
      </c>
      <c r="E3373" s="106" t="s">
        <v>3827</v>
      </c>
      <c r="F3373" s="107" t="s">
        <v>3828</v>
      </c>
      <c r="G3373" s="106"/>
      <c r="H3373" s="106"/>
      <c r="I3373" s="102">
        <v>1</v>
      </c>
      <c r="J3373" s="109">
        <v>12.54</v>
      </c>
    </row>
    <row r="3374" spans="1:10" x14ac:dyDescent="0.25">
      <c r="A3374" s="102">
        <v>3373</v>
      </c>
      <c r="B3374" s="117" t="s">
        <v>5176</v>
      </c>
      <c r="C3374" s="104" t="s">
        <v>4939</v>
      </c>
      <c r="D3374" s="104" t="s">
        <v>5281</v>
      </c>
      <c r="E3374" s="106" t="s">
        <v>3643</v>
      </c>
      <c r="F3374" s="107" t="s">
        <v>3644</v>
      </c>
      <c r="G3374" s="106"/>
      <c r="H3374" s="106"/>
      <c r="I3374" s="102">
        <v>1</v>
      </c>
      <c r="J3374" s="109">
        <v>22.5</v>
      </c>
    </row>
    <row r="3375" spans="1:10" x14ac:dyDescent="0.25">
      <c r="A3375" s="102">
        <v>3374</v>
      </c>
      <c r="B3375" s="117" t="s">
        <v>5176</v>
      </c>
      <c r="C3375" s="104" t="s">
        <v>4939</v>
      </c>
      <c r="D3375" s="104" t="s">
        <v>5281</v>
      </c>
      <c r="E3375" s="106" t="s">
        <v>3699</v>
      </c>
      <c r="F3375" s="107" t="s">
        <v>3700</v>
      </c>
      <c r="G3375" s="106"/>
      <c r="H3375" s="106"/>
      <c r="I3375" s="102">
        <v>1</v>
      </c>
      <c r="J3375" s="109">
        <v>25.14</v>
      </c>
    </row>
    <row r="3376" spans="1:10" x14ac:dyDescent="0.25">
      <c r="A3376" s="102">
        <v>3375</v>
      </c>
      <c r="B3376" s="117" t="s">
        <v>5176</v>
      </c>
      <c r="C3376" s="104" t="s">
        <v>4939</v>
      </c>
      <c r="D3376" s="104" t="s">
        <v>5283</v>
      </c>
      <c r="E3376" s="106" t="s">
        <v>569</v>
      </c>
      <c r="F3376" s="107" t="s">
        <v>570</v>
      </c>
      <c r="G3376" s="106"/>
      <c r="H3376" s="106"/>
      <c r="I3376" s="102">
        <v>2</v>
      </c>
      <c r="J3376" s="109">
        <v>11.879999999999999</v>
      </c>
    </row>
    <row r="3377" spans="1:10" x14ac:dyDescent="0.25">
      <c r="A3377" s="102">
        <v>3376</v>
      </c>
      <c r="B3377" s="117" t="s">
        <v>5176</v>
      </c>
      <c r="C3377" s="104" t="s">
        <v>4939</v>
      </c>
      <c r="D3377" s="104" t="s">
        <v>5283</v>
      </c>
      <c r="E3377" s="106" t="s">
        <v>997</v>
      </c>
      <c r="F3377" s="107" t="s">
        <v>998</v>
      </c>
      <c r="G3377" s="106"/>
      <c r="H3377" s="106"/>
      <c r="I3377" s="102">
        <v>2</v>
      </c>
      <c r="J3377" s="109">
        <v>11.98</v>
      </c>
    </row>
    <row r="3378" spans="1:10" x14ac:dyDescent="0.25">
      <c r="A3378" s="102">
        <v>3377</v>
      </c>
      <c r="B3378" s="117" t="s">
        <v>5176</v>
      </c>
      <c r="C3378" s="104" t="s">
        <v>4939</v>
      </c>
      <c r="D3378" s="104" t="s">
        <v>5283</v>
      </c>
      <c r="E3378" s="106" t="s">
        <v>207</v>
      </c>
      <c r="F3378" s="107" t="s">
        <v>208</v>
      </c>
      <c r="G3378" s="106"/>
      <c r="H3378" s="106"/>
      <c r="I3378" s="102">
        <v>1</v>
      </c>
      <c r="J3378" s="109">
        <v>18</v>
      </c>
    </row>
    <row r="3379" spans="1:10" x14ac:dyDescent="0.25">
      <c r="A3379" s="102">
        <v>3378</v>
      </c>
      <c r="B3379" s="117" t="s">
        <v>5176</v>
      </c>
      <c r="C3379" s="104" t="s">
        <v>4939</v>
      </c>
      <c r="D3379" s="104" t="s">
        <v>5283</v>
      </c>
      <c r="E3379" s="106" t="s">
        <v>1278</v>
      </c>
      <c r="F3379" s="107" t="s">
        <v>1279</v>
      </c>
      <c r="G3379" s="106"/>
      <c r="H3379" s="106"/>
      <c r="I3379" s="102" t="s">
        <v>4943</v>
      </c>
      <c r="J3379" s="109">
        <v>39.900000000000006</v>
      </c>
    </row>
    <row r="3380" spans="1:10" x14ac:dyDescent="0.25">
      <c r="A3380" s="102">
        <v>3379</v>
      </c>
      <c r="B3380" s="117" t="s">
        <v>5176</v>
      </c>
      <c r="C3380" s="104" t="s">
        <v>4939</v>
      </c>
      <c r="D3380" s="104" t="s">
        <v>5283</v>
      </c>
      <c r="E3380" s="106" t="s">
        <v>2211</v>
      </c>
      <c r="F3380" s="107" t="s">
        <v>2212</v>
      </c>
      <c r="G3380" s="106"/>
      <c r="H3380" s="106"/>
      <c r="I3380" s="102">
        <v>1</v>
      </c>
      <c r="J3380" s="109">
        <v>18.899999999999999</v>
      </c>
    </row>
    <row r="3381" spans="1:10" x14ac:dyDescent="0.25">
      <c r="A3381" s="102">
        <v>3380</v>
      </c>
      <c r="B3381" s="117" t="s">
        <v>5176</v>
      </c>
      <c r="C3381" s="104" t="s">
        <v>4939</v>
      </c>
      <c r="D3381" s="104" t="s">
        <v>5283</v>
      </c>
      <c r="E3381" s="106" t="s">
        <v>2217</v>
      </c>
      <c r="F3381" s="107" t="s">
        <v>2218</v>
      </c>
      <c r="G3381" s="106"/>
      <c r="H3381" s="106"/>
      <c r="I3381" s="102">
        <v>1</v>
      </c>
      <c r="J3381" s="109">
        <v>8.2799999999999994</v>
      </c>
    </row>
    <row r="3382" spans="1:10" x14ac:dyDescent="0.25">
      <c r="A3382" s="102">
        <v>3381</v>
      </c>
      <c r="B3382" s="117" t="s">
        <v>5176</v>
      </c>
      <c r="C3382" s="104" t="s">
        <v>4939</v>
      </c>
      <c r="D3382" s="104" t="s">
        <v>5283</v>
      </c>
      <c r="E3382" s="106" t="s">
        <v>2545</v>
      </c>
      <c r="F3382" s="107" t="s">
        <v>2546</v>
      </c>
      <c r="G3382" s="106"/>
      <c r="H3382" s="106"/>
      <c r="I3382" s="102">
        <v>1</v>
      </c>
      <c r="J3382" s="109">
        <v>16.68</v>
      </c>
    </row>
    <row r="3383" spans="1:10" x14ac:dyDescent="0.25">
      <c r="A3383" s="102">
        <v>3382</v>
      </c>
      <c r="B3383" s="117" t="s">
        <v>5176</v>
      </c>
      <c r="C3383" s="104" t="s">
        <v>4939</v>
      </c>
      <c r="D3383" s="104" t="s">
        <v>5283</v>
      </c>
      <c r="E3383" s="106" t="s">
        <v>2739</v>
      </c>
      <c r="F3383" s="107" t="s">
        <v>4742</v>
      </c>
      <c r="G3383" s="106"/>
      <c r="H3383" s="106"/>
      <c r="I3383" s="102">
        <v>1</v>
      </c>
      <c r="J3383" s="109">
        <v>15.48</v>
      </c>
    </row>
    <row r="3384" spans="1:10" x14ac:dyDescent="0.25">
      <c r="A3384" s="102">
        <v>3383</v>
      </c>
      <c r="B3384" s="117" t="s">
        <v>5176</v>
      </c>
      <c r="C3384" s="104" t="s">
        <v>4939</v>
      </c>
      <c r="D3384" s="104" t="s">
        <v>5283</v>
      </c>
      <c r="E3384" s="106" t="s">
        <v>3037</v>
      </c>
      <c r="F3384" s="107" t="s">
        <v>3038</v>
      </c>
      <c r="G3384" s="106"/>
      <c r="H3384" s="106"/>
      <c r="I3384" s="102">
        <v>1</v>
      </c>
      <c r="J3384" s="109">
        <v>33.96</v>
      </c>
    </row>
    <row r="3385" spans="1:10" x14ac:dyDescent="0.25">
      <c r="A3385" s="102">
        <v>3384</v>
      </c>
      <c r="B3385" s="117" t="s">
        <v>5176</v>
      </c>
      <c r="C3385" s="104" t="s">
        <v>4939</v>
      </c>
      <c r="D3385" s="104" t="s">
        <v>5283</v>
      </c>
      <c r="E3385" s="106" t="s">
        <v>295</v>
      </c>
      <c r="F3385" s="107" t="s">
        <v>296</v>
      </c>
      <c r="G3385" s="106"/>
      <c r="H3385" s="106"/>
      <c r="I3385" s="102">
        <v>10</v>
      </c>
      <c r="J3385" s="109">
        <v>22.5</v>
      </c>
    </row>
    <row r="3386" spans="1:10" x14ac:dyDescent="0.25">
      <c r="A3386" s="102">
        <v>3385</v>
      </c>
      <c r="B3386" s="117" t="s">
        <v>5176</v>
      </c>
      <c r="C3386" s="104" t="s">
        <v>4939</v>
      </c>
      <c r="D3386" s="104" t="s">
        <v>5283</v>
      </c>
      <c r="E3386" s="106" t="s">
        <v>3391</v>
      </c>
      <c r="F3386" s="107" t="s">
        <v>3392</v>
      </c>
      <c r="G3386" s="106"/>
      <c r="H3386" s="106"/>
      <c r="I3386" s="102">
        <v>1</v>
      </c>
      <c r="J3386" s="109">
        <v>21.36</v>
      </c>
    </row>
    <row r="3387" spans="1:10" x14ac:dyDescent="0.25">
      <c r="A3387" s="102">
        <v>3386</v>
      </c>
      <c r="B3387" s="117" t="s">
        <v>5176</v>
      </c>
      <c r="C3387" s="104" t="s">
        <v>4939</v>
      </c>
      <c r="D3387" s="104" t="s">
        <v>5283</v>
      </c>
      <c r="E3387" s="106" t="s">
        <v>3731</v>
      </c>
      <c r="F3387" s="107" t="s">
        <v>3732</v>
      </c>
      <c r="G3387" s="106"/>
      <c r="H3387" s="106"/>
      <c r="I3387" s="102">
        <v>1</v>
      </c>
      <c r="J3387" s="109">
        <v>11.34</v>
      </c>
    </row>
    <row r="3388" spans="1:10" x14ac:dyDescent="0.25">
      <c r="A3388" s="102">
        <v>3387</v>
      </c>
      <c r="B3388" s="117" t="s">
        <v>5176</v>
      </c>
      <c r="C3388" s="104" t="s">
        <v>4939</v>
      </c>
      <c r="D3388" s="104" t="s">
        <v>5283</v>
      </c>
      <c r="E3388" s="106" t="s">
        <v>3755</v>
      </c>
      <c r="F3388" s="107" t="s">
        <v>3756</v>
      </c>
      <c r="G3388" s="106"/>
      <c r="H3388" s="106"/>
      <c r="I3388" s="102">
        <v>1</v>
      </c>
      <c r="J3388" s="109">
        <v>12.54</v>
      </c>
    </row>
    <row r="3389" spans="1:10" x14ac:dyDescent="0.25">
      <c r="A3389" s="102">
        <v>3388</v>
      </c>
      <c r="B3389" s="117" t="s">
        <v>5176</v>
      </c>
      <c r="C3389" s="104" t="s">
        <v>4939</v>
      </c>
      <c r="D3389" s="104" t="s">
        <v>5283</v>
      </c>
      <c r="E3389" s="106" t="s">
        <v>4313</v>
      </c>
      <c r="F3389" s="107" t="s">
        <v>4314</v>
      </c>
      <c r="G3389" s="106"/>
      <c r="H3389" s="106"/>
      <c r="I3389" s="102">
        <v>1</v>
      </c>
      <c r="J3389" s="109">
        <v>8.85</v>
      </c>
    </row>
    <row r="3390" spans="1:10" x14ac:dyDescent="0.25">
      <c r="A3390" s="102">
        <v>3389</v>
      </c>
      <c r="B3390" s="117" t="s">
        <v>5176</v>
      </c>
      <c r="C3390" s="104" t="s">
        <v>4939</v>
      </c>
      <c r="D3390" s="104" t="s">
        <v>5285</v>
      </c>
      <c r="E3390" s="106" t="s">
        <v>207</v>
      </c>
      <c r="F3390" s="107" t="s">
        <v>208</v>
      </c>
      <c r="G3390" s="106"/>
      <c r="H3390" s="106"/>
      <c r="I3390" s="102">
        <v>1</v>
      </c>
      <c r="J3390" s="109">
        <v>18</v>
      </c>
    </row>
    <row r="3391" spans="1:10" x14ac:dyDescent="0.25">
      <c r="A3391" s="102">
        <v>3390</v>
      </c>
      <c r="B3391" s="117" t="s">
        <v>5176</v>
      </c>
      <c r="C3391" s="104" t="s">
        <v>4939</v>
      </c>
      <c r="D3391" s="104" t="s">
        <v>5285</v>
      </c>
      <c r="E3391" s="106" t="s">
        <v>3769</v>
      </c>
      <c r="F3391" s="107" t="s">
        <v>3770</v>
      </c>
      <c r="G3391" s="106"/>
      <c r="H3391" s="106"/>
      <c r="I3391" s="102">
        <v>1</v>
      </c>
      <c r="J3391" s="109">
        <v>15.9</v>
      </c>
    </row>
    <row r="3392" spans="1:10" x14ac:dyDescent="0.25">
      <c r="A3392" s="102">
        <v>3391</v>
      </c>
      <c r="B3392" s="117" t="s">
        <v>5176</v>
      </c>
      <c r="C3392" s="104" t="s">
        <v>4939</v>
      </c>
      <c r="D3392" s="104" t="s">
        <v>5285</v>
      </c>
      <c r="E3392" s="106" t="s">
        <v>3555</v>
      </c>
      <c r="F3392" s="107" t="s">
        <v>3556</v>
      </c>
      <c r="G3392" s="106"/>
      <c r="H3392" s="106"/>
      <c r="I3392" s="102">
        <v>1</v>
      </c>
      <c r="J3392" s="109">
        <v>12.9</v>
      </c>
    </row>
    <row r="3393" spans="1:10" x14ac:dyDescent="0.25">
      <c r="A3393" s="102">
        <v>3392</v>
      </c>
      <c r="B3393" s="117" t="s">
        <v>5176</v>
      </c>
      <c r="C3393" s="104" t="s">
        <v>4939</v>
      </c>
      <c r="D3393" s="104" t="s">
        <v>5285</v>
      </c>
      <c r="E3393" s="106" t="s">
        <v>2085</v>
      </c>
      <c r="F3393" s="107" t="s">
        <v>2086</v>
      </c>
      <c r="G3393" s="106"/>
      <c r="H3393" s="106"/>
      <c r="I3393" s="102">
        <v>2</v>
      </c>
      <c r="J3393" s="109">
        <v>17.5</v>
      </c>
    </row>
    <row r="3394" spans="1:10" x14ac:dyDescent="0.25">
      <c r="A3394" s="102">
        <v>3393</v>
      </c>
      <c r="B3394" s="117" t="s">
        <v>5176</v>
      </c>
      <c r="C3394" s="104" t="s">
        <v>4939</v>
      </c>
      <c r="D3394" s="104" t="s">
        <v>5285</v>
      </c>
      <c r="E3394" s="106" t="s">
        <v>1843</v>
      </c>
      <c r="F3394" s="107" t="s">
        <v>1844</v>
      </c>
      <c r="G3394" s="106"/>
      <c r="H3394" s="106"/>
      <c r="I3394" s="102">
        <v>1</v>
      </c>
      <c r="J3394" s="109">
        <v>15.36</v>
      </c>
    </row>
    <row r="3395" spans="1:10" x14ac:dyDescent="0.25">
      <c r="A3395" s="102">
        <v>3394</v>
      </c>
      <c r="B3395" s="117" t="s">
        <v>5176</v>
      </c>
      <c r="C3395" s="104" t="s">
        <v>4939</v>
      </c>
      <c r="D3395" s="104" t="s">
        <v>5285</v>
      </c>
      <c r="E3395" s="106" t="s">
        <v>1762</v>
      </c>
      <c r="F3395" s="107" t="s">
        <v>1763</v>
      </c>
      <c r="G3395" s="106"/>
      <c r="H3395" s="106"/>
      <c r="I3395" s="102">
        <v>1</v>
      </c>
      <c r="J3395" s="109">
        <v>13.55</v>
      </c>
    </row>
    <row r="3396" spans="1:10" x14ac:dyDescent="0.25">
      <c r="A3396" s="102">
        <v>3395</v>
      </c>
      <c r="B3396" s="117" t="s">
        <v>5176</v>
      </c>
      <c r="C3396" s="104" t="s">
        <v>4939</v>
      </c>
      <c r="D3396" s="104" t="s">
        <v>5287</v>
      </c>
      <c r="E3396" s="106" t="s">
        <v>569</v>
      </c>
      <c r="F3396" s="107" t="s">
        <v>570</v>
      </c>
      <c r="G3396" s="106"/>
      <c r="H3396" s="106"/>
      <c r="I3396" s="102">
        <v>1</v>
      </c>
      <c r="J3396" s="109">
        <v>5.9399999999999995</v>
      </c>
    </row>
    <row r="3397" spans="1:10" x14ac:dyDescent="0.25">
      <c r="A3397" s="102">
        <v>3396</v>
      </c>
      <c r="B3397" s="117" t="s">
        <v>5176</v>
      </c>
      <c r="C3397" s="104" t="s">
        <v>4939</v>
      </c>
      <c r="D3397" s="104" t="s">
        <v>5287</v>
      </c>
      <c r="E3397" s="106" t="s">
        <v>987</v>
      </c>
      <c r="F3397" s="107" t="s">
        <v>988</v>
      </c>
      <c r="G3397" s="106"/>
      <c r="H3397" s="106"/>
      <c r="I3397" s="102">
        <v>4</v>
      </c>
      <c r="J3397" s="109">
        <v>19.96</v>
      </c>
    </row>
    <row r="3398" spans="1:10" x14ac:dyDescent="0.25">
      <c r="A3398" s="102">
        <v>3397</v>
      </c>
      <c r="B3398" s="117" t="s">
        <v>5176</v>
      </c>
      <c r="C3398" s="104" t="s">
        <v>4939</v>
      </c>
      <c r="D3398" s="104" t="s">
        <v>5287</v>
      </c>
      <c r="E3398" s="106" t="s">
        <v>995</v>
      </c>
      <c r="F3398" s="107" t="s">
        <v>996</v>
      </c>
      <c r="G3398" s="106"/>
      <c r="H3398" s="106"/>
      <c r="I3398" s="102">
        <v>3</v>
      </c>
      <c r="J3398" s="109">
        <v>30.599999999999998</v>
      </c>
    </row>
    <row r="3399" spans="1:10" x14ac:dyDescent="0.25">
      <c r="A3399" s="102">
        <v>3398</v>
      </c>
      <c r="B3399" s="117" t="s">
        <v>5176</v>
      </c>
      <c r="C3399" s="104" t="s">
        <v>4939</v>
      </c>
      <c r="D3399" s="104" t="s">
        <v>5287</v>
      </c>
      <c r="E3399" s="106" t="s">
        <v>1001</v>
      </c>
      <c r="F3399" s="107" t="s">
        <v>1002</v>
      </c>
      <c r="G3399" s="106"/>
      <c r="H3399" s="106"/>
      <c r="I3399" s="102">
        <v>2</v>
      </c>
      <c r="J3399" s="109">
        <v>11.98</v>
      </c>
    </row>
    <row r="3400" spans="1:10" x14ac:dyDescent="0.25">
      <c r="A3400" s="102">
        <v>3399</v>
      </c>
      <c r="B3400" s="117" t="s">
        <v>5176</v>
      </c>
      <c r="C3400" s="104" t="s">
        <v>4939</v>
      </c>
      <c r="D3400" s="104" t="s">
        <v>5287</v>
      </c>
      <c r="E3400" s="106" t="s">
        <v>2373</v>
      </c>
      <c r="F3400" s="107" t="s">
        <v>2374</v>
      </c>
      <c r="G3400" s="106"/>
      <c r="H3400" s="106"/>
      <c r="I3400" s="102">
        <v>1</v>
      </c>
      <c r="J3400" s="109">
        <v>15.48</v>
      </c>
    </row>
    <row r="3401" spans="1:10" x14ac:dyDescent="0.25">
      <c r="A3401" s="102">
        <v>3400</v>
      </c>
      <c r="B3401" s="117" t="s">
        <v>5176</v>
      </c>
      <c r="C3401" s="104" t="s">
        <v>4939</v>
      </c>
      <c r="D3401" s="104" t="s">
        <v>5287</v>
      </c>
      <c r="E3401" s="106" t="s">
        <v>4746</v>
      </c>
      <c r="F3401" s="107" t="s">
        <v>4747</v>
      </c>
      <c r="G3401" s="106"/>
      <c r="H3401" s="106"/>
      <c r="I3401" s="102">
        <v>1</v>
      </c>
      <c r="J3401" s="109">
        <v>13.080000000000002</v>
      </c>
    </row>
    <row r="3402" spans="1:10" x14ac:dyDescent="0.25">
      <c r="A3402" s="102">
        <v>3401</v>
      </c>
      <c r="B3402" s="117" t="s">
        <v>5176</v>
      </c>
      <c r="C3402" s="104" t="s">
        <v>4939</v>
      </c>
      <c r="D3402" s="104" t="s">
        <v>5287</v>
      </c>
      <c r="E3402" s="106" t="s">
        <v>3375</v>
      </c>
      <c r="F3402" s="107" t="s">
        <v>3376</v>
      </c>
      <c r="G3402" s="106"/>
      <c r="H3402" s="106"/>
      <c r="I3402" s="102" t="s">
        <v>4957</v>
      </c>
      <c r="J3402" s="109">
        <v>5.9399999999999995</v>
      </c>
    </row>
    <row r="3403" spans="1:10" x14ac:dyDescent="0.25">
      <c r="A3403" s="102">
        <v>3402</v>
      </c>
      <c r="B3403" s="117" t="s">
        <v>5176</v>
      </c>
      <c r="C3403" s="104" t="s">
        <v>4939</v>
      </c>
      <c r="D3403" s="104" t="s">
        <v>5287</v>
      </c>
      <c r="E3403" s="106" t="s">
        <v>3747</v>
      </c>
      <c r="F3403" s="107" t="s">
        <v>3748</v>
      </c>
      <c r="G3403" s="106"/>
      <c r="H3403" s="106"/>
      <c r="I3403" s="102">
        <v>1</v>
      </c>
      <c r="J3403" s="109">
        <v>15</v>
      </c>
    </row>
    <row r="3404" spans="1:10" x14ac:dyDescent="0.25">
      <c r="A3404" s="102">
        <v>3403</v>
      </c>
      <c r="B3404" s="117" t="s">
        <v>5176</v>
      </c>
      <c r="C3404" s="104" t="s">
        <v>4939</v>
      </c>
      <c r="D3404" s="104" t="s">
        <v>5287</v>
      </c>
      <c r="E3404" s="106" t="s">
        <v>3555</v>
      </c>
      <c r="F3404" s="107" t="s">
        <v>3556</v>
      </c>
      <c r="G3404" s="106"/>
      <c r="H3404" s="106"/>
      <c r="I3404" s="102">
        <v>1</v>
      </c>
      <c r="J3404" s="109">
        <v>12.9</v>
      </c>
    </row>
    <row r="3405" spans="1:10" x14ac:dyDescent="0.25">
      <c r="A3405" s="102">
        <v>3404</v>
      </c>
      <c r="B3405" s="117" t="s">
        <v>5176</v>
      </c>
      <c r="C3405" s="104" t="s">
        <v>4939</v>
      </c>
      <c r="D3405" s="104" t="s">
        <v>5287</v>
      </c>
      <c r="E3405" s="106" t="s">
        <v>4235</v>
      </c>
      <c r="F3405" s="107" t="s">
        <v>4236</v>
      </c>
      <c r="G3405" s="106"/>
      <c r="H3405" s="106"/>
      <c r="I3405" s="102">
        <v>1</v>
      </c>
      <c r="J3405" s="109">
        <v>13.35</v>
      </c>
    </row>
    <row r="3406" spans="1:10" x14ac:dyDescent="0.25">
      <c r="A3406" s="102">
        <v>3405</v>
      </c>
      <c r="B3406" s="117" t="s">
        <v>5176</v>
      </c>
      <c r="C3406" s="104" t="s">
        <v>4939</v>
      </c>
      <c r="D3406" s="104" t="s">
        <v>5289</v>
      </c>
      <c r="E3406" s="106" t="s">
        <v>411</v>
      </c>
      <c r="F3406" s="107" t="s">
        <v>412</v>
      </c>
      <c r="G3406" s="106"/>
      <c r="H3406" s="106"/>
      <c r="I3406" s="102">
        <v>1</v>
      </c>
      <c r="J3406" s="109">
        <v>2.2800000000000002</v>
      </c>
    </row>
    <row r="3407" spans="1:10" x14ac:dyDescent="0.25">
      <c r="A3407" s="102">
        <v>3406</v>
      </c>
      <c r="B3407" s="117" t="s">
        <v>5176</v>
      </c>
      <c r="C3407" s="104" t="s">
        <v>4939</v>
      </c>
      <c r="D3407" s="104" t="s">
        <v>5289</v>
      </c>
      <c r="E3407" s="106" t="s">
        <v>385</v>
      </c>
      <c r="F3407" s="107" t="s">
        <v>386</v>
      </c>
      <c r="G3407" s="106"/>
      <c r="H3407" s="106"/>
      <c r="I3407" s="102">
        <v>3</v>
      </c>
      <c r="J3407" s="109">
        <v>4.32</v>
      </c>
    </row>
    <row r="3408" spans="1:10" x14ac:dyDescent="0.25">
      <c r="A3408" s="102">
        <v>3407</v>
      </c>
      <c r="B3408" s="117" t="s">
        <v>5176</v>
      </c>
      <c r="C3408" s="104" t="s">
        <v>4939</v>
      </c>
      <c r="D3408" s="104" t="s">
        <v>5289</v>
      </c>
      <c r="E3408" s="106" t="s">
        <v>473</v>
      </c>
      <c r="F3408" s="107" t="s">
        <v>474</v>
      </c>
      <c r="G3408" s="106"/>
      <c r="H3408" s="106"/>
      <c r="I3408" s="102">
        <v>1</v>
      </c>
      <c r="J3408" s="109">
        <v>13.799999999999999</v>
      </c>
    </row>
    <row r="3409" spans="1:10" x14ac:dyDescent="0.25">
      <c r="A3409" s="102">
        <v>3408</v>
      </c>
      <c r="B3409" s="117" t="s">
        <v>5176</v>
      </c>
      <c r="C3409" s="104" t="s">
        <v>4939</v>
      </c>
      <c r="D3409" s="104" t="s">
        <v>5289</v>
      </c>
      <c r="E3409" s="106" t="s">
        <v>549</v>
      </c>
      <c r="F3409" s="107" t="s">
        <v>550</v>
      </c>
      <c r="G3409" s="106"/>
      <c r="H3409" s="106"/>
      <c r="I3409" s="102" t="s">
        <v>4943</v>
      </c>
      <c r="J3409" s="109">
        <v>37.659999999999997</v>
      </c>
    </row>
    <row r="3410" spans="1:10" x14ac:dyDescent="0.25">
      <c r="A3410" s="102">
        <v>3409</v>
      </c>
      <c r="B3410" s="117" t="s">
        <v>5176</v>
      </c>
      <c r="C3410" s="104" t="s">
        <v>4939</v>
      </c>
      <c r="D3410" s="104" t="s">
        <v>5289</v>
      </c>
      <c r="E3410" s="106" t="s">
        <v>603</v>
      </c>
      <c r="F3410" s="107" t="s">
        <v>604</v>
      </c>
      <c r="G3410" s="106"/>
      <c r="H3410" s="106"/>
      <c r="I3410" s="102" t="s">
        <v>4943</v>
      </c>
      <c r="J3410" s="109">
        <v>15.54</v>
      </c>
    </row>
    <row r="3411" spans="1:10" x14ac:dyDescent="0.25">
      <c r="A3411" s="102">
        <v>3410</v>
      </c>
      <c r="B3411" s="117" t="s">
        <v>5176</v>
      </c>
      <c r="C3411" s="104" t="s">
        <v>4939</v>
      </c>
      <c r="D3411" s="104" t="s">
        <v>5289</v>
      </c>
      <c r="E3411" s="106" t="s">
        <v>633</v>
      </c>
      <c r="F3411" s="107" t="s">
        <v>634</v>
      </c>
      <c r="G3411" s="106"/>
      <c r="H3411" s="106"/>
      <c r="I3411" s="102" t="s">
        <v>4943</v>
      </c>
      <c r="J3411" s="109">
        <v>8.94</v>
      </c>
    </row>
    <row r="3412" spans="1:10" x14ac:dyDescent="0.25">
      <c r="A3412" s="102">
        <v>3411</v>
      </c>
      <c r="B3412" s="117" t="s">
        <v>5176</v>
      </c>
      <c r="C3412" s="104" t="s">
        <v>4939</v>
      </c>
      <c r="D3412" s="104" t="s">
        <v>5289</v>
      </c>
      <c r="E3412" s="106" t="s">
        <v>987</v>
      </c>
      <c r="F3412" s="107" t="s">
        <v>988</v>
      </c>
      <c r="G3412" s="106"/>
      <c r="H3412" s="106"/>
      <c r="I3412" s="102">
        <v>6</v>
      </c>
      <c r="J3412" s="109">
        <v>29.94</v>
      </c>
    </row>
    <row r="3413" spans="1:10" x14ac:dyDescent="0.25">
      <c r="A3413" s="102">
        <v>3412</v>
      </c>
      <c r="B3413" s="117" t="s">
        <v>5176</v>
      </c>
      <c r="C3413" s="104" t="s">
        <v>4939</v>
      </c>
      <c r="D3413" s="104" t="s">
        <v>5289</v>
      </c>
      <c r="E3413" s="106" t="s">
        <v>995</v>
      </c>
      <c r="F3413" s="107" t="s">
        <v>996</v>
      </c>
      <c r="G3413" s="106"/>
      <c r="H3413" s="106"/>
      <c r="I3413" s="102">
        <v>3</v>
      </c>
      <c r="J3413" s="109">
        <v>30.599999999999998</v>
      </c>
    </row>
    <row r="3414" spans="1:10" x14ac:dyDescent="0.25">
      <c r="A3414" s="102">
        <v>3413</v>
      </c>
      <c r="B3414" s="117" t="s">
        <v>5176</v>
      </c>
      <c r="C3414" s="104" t="s">
        <v>4939</v>
      </c>
      <c r="D3414" s="104" t="s">
        <v>5289</v>
      </c>
      <c r="E3414" s="106" t="s">
        <v>213</v>
      </c>
      <c r="F3414" s="107" t="s">
        <v>214</v>
      </c>
      <c r="G3414" s="106"/>
      <c r="H3414" s="106"/>
      <c r="I3414" s="102" t="s">
        <v>4965</v>
      </c>
      <c r="J3414" s="109">
        <v>33.799999999999997</v>
      </c>
    </row>
    <row r="3415" spans="1:10" x14ac:dyDescent="0.25">
      <c r="A3415" s="102">
        <v>3414</v>
      </c>
      <c r="B3415" s="117" t="s">
        <v>5176</v>
      </c>
      <c r="C3415" s="104" t="s">
        <v>4939</v>
      </c>
      <c r="D3415" s="104" t="s">
        <v>5289</v>
      </c>
      <c r="E3415" s="106" t="s">
        <v>2631</v>
      </c>
      <c r="F3415" s="107" t="s">
        <v>2632</v>
      </c>
      <c r="G3415" s="106"/>
      <c r="H3415" s="106"/>
      <c r="I3415" s="102">
        <v>1</v>
      </c>
      <c r="J3415" s="109">
        <v>10.14</v>
      </c>
    </row>
    <row r="3416" spans="1:10" x14ac:dyDescent="0.25">
      <c r="A3416" s="102">
        <v>3415</v>
      </c>
      <c r="B3416" s="117" t="s">
        <v>5176</v>
      </c>
      <c r="C3416" s="104" t="s">
        <v>4939</v>
      </c>
      <c r="D3416" s="104" t="s">
        <v>5289</v>
      </c>
      <c r="E3416" s="106" t="s">
        <v>87</v>
      </c>
      <c r="F3416" s="107" t="s">
        <v>88</v>
      </c>
      <c r="G3416" s="106"/>
      <c r="H3416" s="106"/>
      <c r="I3416" s="102" t="s">
        <v>4957</v>
      </c>
      <c r="J3416" s="109">
        <v>20.94</v>
      </c>
    </row>
    <row r="3417" spans="1:10" x14ac:dyDescent="0.25">
      <c r="A3417" s="102">
        <v>3416</v>
      </c>
      <c r="B3417" s="117" t="s">
        <v>5176</v>
      </c>
      <c r="C3417" s="104" t="s">
        <v>4939</v>
      </c>
      <c r="D3417" s="104" t="s">
        <v>5289</v>
      </c>
      <c r="E3417" s="106" t="s">
        <v>3731</v>
      </c>
      <c r="F3417" s="107" t="s">
        <v>3732</v>
      </c>
      <c r="G3417" s="106"/>
      <c r="H3417" s="106"/>
      <c r="I3417" s="102">
        <v>1</v>
      </c>
      <c r="J3417" s="109">
        <v>11.34</v>
      </c>
    </row>
    <row r="3418" spans="1:10" x14ac:dyDescent="0.25">
      <c r="A3418" s="102">
        <v>3417</v>
      </c>
      <c r="B3418" s="117" t="s">
        <v>5176</v>
      </c>
      <c r="C3418" s="104" t="s">
        <v>4939</v>
      </c>
      <c r="D3418" s="104" t="s">
        <v>5289</v>
      </c>
      <c r="E3418" s="106" t="s">
        <v>4413</v>
      </c>
      <c r="F3418" s="107" t="s">
        <v>4414</v>
      </c>
      <c r="G3418" s="106"/>
      <c r="H3418" s="106"/>
      <c r="I3418" s="102">
        <v>1</v>
      </c>
      <c r="J3418" s="109">
        <v>22.24</v>
      </c>
    </row>
    <row r="3419" spans="1:10" x14ac:dyDescent="0.25">
      <c r="A3419" s="102">
        <v>3418</v>
      </c>
      <c r="B3419" s="117" t="s">
        <v>5176</v>
      </c>
      <c r="C3419" s="104" t="s">
        <v>4939</v>
      </c>
      <c r="D3419" s="104" t="s">
        <v>5289</v>
      </c>
      <c r="E3419" s="106" t="s">
        <v>4243</v>
      </c>
      <c r="F3419" s="107" t="s">
        <v>4244</v>
      </c>
      <c r="G3419" s="106"/>
      <c r="H3419" s="106"/>
      <c r="I3419" s="102">
        <v>1</v>
      </c>
      <c r="J3419" s="109">
        <v>7</v>
      </c>
    </row>
    <row r="3420" spans="1:10" x14ac:dyDescent="0.25">
      <c r="A3420" s="102">
        <v>3419</v>
      </c>
      <c r="B3420" s="117" t="s">
        <v>5176</v>
      </c>
      <c r="C3420" s="104" t="s">
        <v>4939</v>
      </c>
      <c r="D3420" s="104" t="s">
        <v>5291</v>
      </c>
      <c r="E3420" s="106" t="s">
        <v>987</v>
      </c>
      <c r="F3420" s="107" t="s">
        <v>988</v>
      </c>
      <c r="G3420" s="106"/>
      <c r="H3420" s="106"/>
      <c r="I3420" s="102">
        <v>5</v>
      </c>
      <c r="J3420" s="109">
        <v>24.950000000000003</v>
      </c>
    </row>
    <row r="3421" spans="1:10" x14ac:dyDescent="0.25">
      <c r="A3421" s="102">
        <v>3420</v>
      </c>
      <c r="B3421" s="117" t="s">
        <v>5176</v>
      </c>
      <c r="C3421" s="104" t="s">
        <v>4939</v>
      </c>
      <c r="D3421" s="104" t="s">
        <v>5291</v>
      </c>
      <c r="E3421" s="106" t="s">
        <v>995</v>
      </c>
      <c r="F3421" s="107" t="s">
        <v>996</v>
      </c>
      <c r="G3421" s="106"/>
      <c r="H3421" s="106"/>
      <c r="I3421" s="102">
        <v>3</v>
      </c>
      <c r="J3421" s="109">
        <v>30.599999999999998</v>
      </c>
    </row>
    <row r="3422" spans="1:10" x14ac:dyDescent="0.25">
      <c r="A3422" s="102">
        <v>3421</v>
      </c>
      <c r="B3422" s="117" t="s">
        <v>5176</v>
      </c>
      <c r="C3422" s="104" t="s">
        <v>4939</v>
      </c>
      <c r="D3422" s="104" t="s">
        <v>5291</v>
      </c>
      <c r="E3422" s="106" t="s">
        <v>2631</v>
      </c>
      <c r="F3422" s="107" t="s">
        <v>2632</v>
      </c>
      <c r="G3422" s="106"/>
      <c r="H3422" s="106"/>
      <c r="I3422" s="102">
        <v>1</v>
      </c>
      <c r="J3422" s="109">
        <v>10.14</v>
      </c>
    </row>
    <row r="3423" spans="1:10" x14ac:dyDescent="0.25">
      <c r="A3423" s="102">
        <v>3422</v>
      </c>
      <c r="B3423" s="117" t="s">
        <v>5176</v>
      </c>
      <c r="C3423" s="104" t="s">
        <v>4939</v>
      </c>
      <c r="D3423" s="104" t="s">
        <v>5293</v>
      </c>
      <c r="E3423" s="106" t="s">
        <v>385</v>
      </c>
      <c r="F3423" s="107" t="s">
        <v>386</v>
      </c>
      <c r="G3423" s="106"/>
      <c r="H3423" s="106"/>
      <c r="I3423" s="102">
        <v>6</v>
      </c>
      <c r="J3423" s="109">
        <v>8.64</v>
      </c>
    </row>
    <row r="3424" spans="1:10" x14ac:dyDescent="0.25">
      <c r="A3424" s="102">
        <v>3423</v>
      </c>
      <c r="B3424" s="117" t="s">
        <v>5176</v>
      </c>
      <c r="C3424" s="104" t="s">
        <v>4939</v>
      </c>
      <c r="D3424" s="104" t="s">
        <v>5293</v>
      </c>
      <c r="E3424" s="106" t="s">
        <v>519</v>
      </c>
      <c r="F3424" s="107" t="s">
        <v>520</v>
      </c>
      <c r="G3424" s="106"/>
      <c r="H3424" s="106"/>
      <c r="I3424" s="102">
        <v>1</v>
      </c>
      <c r="J3424" s="109">
        <v>9.9</v>
      </c>
    </row>
    <row r="3425" spans="1:10" x14ac:dyDescent="0.25">
      <c r="A3425" s="102">
        <v>3424</v>
      </c>
      <c r="B3425" s="117" t="s">
        <v>5176</v>
      </c>
      <c r="C3425" s="104" t="s">
        <v>4939</v>
      </c>
      <c r="D3425" s="104" t="s">
        <v>5293</v>
      </c>
      <c r="E3425" s="106" t="s">
        <v>503</v>
      </c>
      <c r="F3425" s="107" t="s">
        <v>504</v>
      </c>
      <c r="G3425" s="106"/>
      <c r="H3425" s="106"/>
      <c r="I3425" s="102">
        <v>1</v>
      </c>
      <c r="J3425" s="109">
        <v>9.9</v>
      </c>
    </row>
    <row r="3426" spans="1:10" x14ac:dyDescent="0.25">
      <c r="A3426" s="102">
        <v>3425</v>
      </c>
      <c r="B3426" s="117" t="s">
        <v>5176</v>
      </c>
      <c r="C3426" s="104" t="s">
        <v>4939</v>
      </c>
      <c r="D3426" s="104" t="s">
        <v>5293</v>
      </c>
      <c r="E3426" s="106" t="s">
        <v>997</v>
      </c>
      <c r="F3426" s="107" t="s">
        <v>998</v>
      </c>
      <c r="G3426" s="106"/>
      <c r="H3426" s="106"/>
      <c r="I3426" s="102">
        <v>1</v>
      </c>
      <c r="J3426" s="109">
        <v>5.99</v>
      </c>
    </row>
    <row r="3427" spans="1:10" x14ac:dyDescent="0.25">
      <c r="A3427" s="102">
        <v>3426</v>
      </c>
      <c r="B3427" s="117" t="s">
        <v>5176</v>
      </c>
      <c r="C3427" s="104" t="s">
        <v>4939</v>
      </c>
      <c r="D3427" s="104" t="s">
        <v>5293</v>
      </c>
      <c r="E3427" s="106" t="s">
        <v>999</v>
      </c>
      <c r="F3427" s="107" t="s">
        <v>1000</v>
      </c>
      <c r="G3427" s="106"/>
      <c r="H3427" s="106"/>
      <c r="I3427" s="102">
        <v>1</v>
      </c>
      <c r="J3427" s="109">
        <v>0.01</v>
      </c>
    </row>
    <row r="3428" spans="1:10" x14ac:dyDescent="0.25">
      <c r="A3428" s="102">
        <v>3427</v>
      </c>
      <c r="B3428" s="117" t="s">
        <v>5176</v>
      </c>
      <c r="C3428" s="104" t="s">
        <v>4939</v>
      </c>
      <c r="D3428" s="104" t="s">
        <v>5293</v>
      </c>
      <c r="E3428" s="106" t="s">
        <v>1001</v>
      </c>
      <c r="F3428" s="107" t="s">
        <v>1002</v>
      </c>
      <c r="G3428" s="106"/>
      <c r="H3428" s="106"/>
      <c r="I3428" s="102">
        <v>4</v>
      </c>
      <c r="J3428" s="109">
        <v>23.96</v>
      </c>
    </row>
    <row r="3429" spans="1:10" x14ac:dyDescent="0.25">
      <c r="A3429" s="102">
        <v>3428</v>
      </c>
      <c r="B3429" s="117" t="s">
        <v>5176</v>
      </c>
      <c r="C3429" s="104" t="s">
        <v>4939</v>
      </c>
      <c r="D3429" s="104" t="s">
        <v>5293</v>
      </c>
      <c r="E3429" s="106" t="s">
        <v>1003</v>
      </c>
      <c r="F3429" s="107" t="s">
        <v>1004</v>
      </c>
      <c r="G3429" s="106"/>
      <c r="H3429" s="106"/>
      <c r="I3429" s="102">
        <v>10</v>
      </c>
      <c r="J3429" s="109">
        <v>112.89999999999999</v>
      </c>
    </row>
    <row r="3430" spans="1:10" x14ac:dyDescent="0.25">
      <c r="A3430" s="102">
        <v>3429</v>
      </c>
      <c r="B3430" s="117" t="s">
        <v>5176</v>
      </c>
      <c r="C3430" s="104" t="s">
        <v>4939</v>
      </c>
      <c r="D3430" s="104" t="s">
        <v>5293</v>
      </c>
      <c r="E3430" s="106" t="s">
        <v>1452</v>
      </c>
      <c r="F3430" s="107" t="s">
        <v>1453</v>
      </c>
      <c r="G3430" s="106"/>
      <c r="H3430" s="106"/>
      <c r="I3430" s="102">
        <v>1</v>
      </c>
      <c r="J3430" s="109">
        <v>16.68</v>
      </c>
    </row>
    <row r="3431" spans="1:10" x14ac:dyDescent="0.25">
      <c r="A3431" s="102">
        <v>3430</v>
      </c>
      <c r="B3431" s="117" t="s">
        <v>5176</v>
      </c>
      <c r="C3431" s="104" t="s">
        <v>4939</v>
      </c>
      <c r="D3431" s="104" t="s">
        <v>5293</v>
      </c>
      <c r="E3431" s="106" t="s">
        <v>1300</v>
      </c>
      <c r="F3431" s="107" t="s">
        <v>1301</v>
      </c>
      <c r="G3431" s="106"/>
      <c r="H3431" s="106"/>
      <c r="I3431" s="102" t="s">
        <v>4957</v>
      </c>
      <c r="J3431" s="109">
        <v>7.9</v>
      </c>
    </row>
    <row r="3432" spans="1:10" x14ac:dyDescent="0.25">
      <c r="A3432" s="102">
        <v>3431</v>
      </c>
      <c r="B3432" s="117" t="s">
        <v>5176</v>
      </c>
      <c r="C3432" s="104" t="s">
        <v>4939</v>
      </c>
      <c r="D3432" s="104" t="s">
        <v>5293</v>
      </c>
      <c r="E3432" s="106" t="s">
        <v>1162</v>
      </c>
      <c r="F3432" s="107" t="s">
        <v>1163</v>
      </c>
      <c r="G3432" s="106"/>
      <c r="H3432" s="106"/>
      <c r="I3432" s="102" t="s">
        <v>4957</v>
      </c>
      <c r="J3432" s="109">
        <v>7.9</v>
      </c>
    </row>
    <row r="3433" spans="1:10" x14ac:dyDescent="0.25">
      <c r="A3433" s="102">
        <v>3432</v>
      </c>
      <c r="B3433" s="117" t="s">
        <v>5176</v>
      </c>
      <c r="C3433" s="104" t="s">
        <v>4939</v>
      </c>
      <c r="D3433" s="104" t="s">
        <v>5293</v>
      </c>
      <c r="E3433" s="106" t="s">
        <v>1322</v>
      </c>
      <c r="F3433" s="107" t="s">
        <v>1323</v>
      </c>
      <c r="G3433" s="106"/>
      <c r="H3433" s="106"/>
      <c r="I3433" s="102" t="s">
        <v>4957</v>
      </c>
      <c r="J3433" s="109">
        <v>7.9</v>
      </c>
    </row>
    <row r="3434" spans="1:10" x14ac:dyDescent="0.25">
      <c r="A3434" s="102">
        <v>3433</v>
      </c>
      <c r="B3434" s="117" t="s">
        <v>5176</v>
      </c>
      <c r="C3434" s="104" t="s">
        <v>4939</v>
      </c>
      <c r="D3434" s="104" t="s">
        <v>5293</v>
      </c>
      <c r="E3434" s="106" t="s">
        <v>2675</v>
      </c>
      <c r="F3434" s="107" t="s">
        <v>2676</v>
      </c>
      <c r="G3434" s="106"/>
      <c r="H3434" s="106"/>
      <c r="I3434" s="102">
        <v>1</v>
      </c>
      <c r="J3434" s="109">
        <v>9.9</v>
      </c>
    </row>
    <row r="3435" spans="1:10" x14ac:dyDescent="0.25">
      <c r="A3435" s="102">
        <v>3434</v>
      </c>
      <c r="B3435" s="117" t="s">
        <v>5176</v>
      </c>
      <c r="C3435" s="104" t="s">
        <v>4939</v>
      </c>
      <c r="D3435" s="104" t="s">
        <v>5293</v>
      </c>
      <c r="E3435" s="106" t="s">
        <v>2669</v>
      </c>
      <c r="F3435" s="107" t="s">
        <v>2670</v>
      </c>
      <c r="G3435" s="106"/>
      <c r="H3435" s="106"/>
      <c r="I3435" s="102">
        <v>1</v>
      </c>
      <c r="J3435" s="109">
        <v>9.9</v>
      </c>
    </row>
    <row r="3436" spans="1:10" x14ac:dyDescent="0.25">
      <c r="A3436" s="102">
        <v>3435</v>
      </c>
      <c r="B3436" s="117" t="s">
        <v>5176</v>
      </c>
      <c r="C3436" s="104" t="s">
        <v>4939</v>
      </c>
      <c r="D3436" s="104" t="s">
        <v>5293</v>
      </c>
      <c r="E3436" s="106" t="s">
        <v>2729</v>
      </c>
      <c r="F3436" s="107" t="s">
        <v>2730</v>
      </c>
      <c r="G3436" s="106"/>
      <c r="H3436" s="106"/>
      <c r="I3436" s="102">
        <v>1</v>
      </c>
      <c r="J3436" s="109">
        <v>9.48</v>
      </c>
    </row>
    <row r="3437" spans="1:10" x14ac:dyDescent="0.25">
      <c r="A3437" s="102">
        <v>3436</v>
      </c>
      <c r="B3437" s="117" t="s">
        <v>5176</v>
      </c>
      <c r="C3437" s="104" t="s">
        <v>4939</v>
      </c>
      <c r="D3437" s="104" t="s">
        <v>5293</v>
      </c>
      <c r="E3437" s="106" t="s">
        <v>2703</v>
      </c>
      <c r="F3437" s="107" t="s">
        <v>4722</v>
      </c>
      <c r="G3437" s="106"/>
      <c r="H3437" s="106"/>
      <c r="I3437" s="102">
        <v>1</v>
      </c>
      <c r="J3437" s="109">
        <v>5.9399999999999995</v>
      </c>
    </row>
    <row r="3438" spans="1:10" x14ac:dyDescent="0.25">
      <c r="A3438" s="102">
        <v>3437</v>
      </c>
      <c r="B3438" s="117" t="s">
        <v>5176</v>
      </c>
      <c r="C3438" s="104" t="s">
        <v>4939</v>
      </c>
      <c r="D3438" s="104" t="s">
        <v>5293</v>
      </c>
      <c r="E3438" s="106" t="s">
        <v>2773</v>
      </c>
      <c r="F3438" s="107" t="s">
        <v>4735</v>
      </c>
      <c r="G3438" s="106"/>
      <c r="H3438" s="106"/>
      <c r="I3438" s="102">
        <v>1</v>
      </c>
      <c r="J3438" s="109">
        <v>13.74</v>
      </c>
    </row>
    <row r="3439" spans="1:10" x14ac:dyDescent="0.25">
      <c r="A3439" s="102">
        <v>3438</v>
      </c>
      <c r="B3439" s="117" t="s">
        <v>5176</v>
      </c>
      <c r="C3439" s="104" t="s">
        <v>4939</v>
      </c>
      <c r="D3439" s="104" t="s">
        <v>5293</v>
      </c>
      <c r="E3439" s="106" t="s">
        <v>2823</v>
      </c>
      <c r="F3439" s="107" t="s">
        <v>2824</v>
      </c>
      <c r="G3439" s="106"/>
      <c r="H3439" s="106"/>
      <c r="I3439" s="102">
        <v>1</v>
      </c>
      <c r="J3439" s="109">
        <v>9.48</v>
      </c>
    </row>
    <row r="3440" spans="1:10" x14ac:dyDescent="0.25">
      <c r="A3440" s="102">
        <v>3439</v>
      </c>
      <c r="B3440" s="117" t="s">
        <v>5176</v>
      </c>
      <c r="C3440" s="104" t="s">
        <v>4939</v>
      </c>
      <c r="D3440" s="104" t="s">
        <v>5293</v>
      </c>
      <c r="E3440" s="106" t="s">
        <v>3969</v>
      </c>
      <c r="F3440" s="107" t="s">
        <v>3970</v>
      </c>
      <c r="G3440" s="106"/>
      <c r="H3440" s="106"/>
      <c r="I3440" s="102">
        <v>1</v>
      </c>
      <c r="J3440" s="109">
        <v>17.899999999999999</v>
      </c>
    </row>
    <row r="3441" spans="1:10" x14ac:dyDescent="0.25">
      <c r="A3441" s="102">
        <v>3440</v>
      </c>
      <c r="B3441" s="117" t="s">
        <v>5176</v>
      </c>
      <c r="C3441" s="104" t="s">
        <v>4939</v>
      </c>
      <c r="D3441" s="104" t="s">
        <v>5293</v>
      </c>
      <c r="E3441" s="106" t="s">
        <v>3613</v>
      </c>
      <c r="F3441" s="107" t="s">
        <v>3614</v>
      </c>
      <c r="G3441" s="106"/>
      <c r="H3441" s="106"/>
      <c r="I3441" s="102">
        <v>1</v>
      </c>
      <c r="J3441" s="109">
        <v>12.5</v>
      </c>
    </row>
    <row r="3442" spans="1:10" x14ac:dyDescent="0.25">
      <c r="A3442" s="102">
        <v>3441</v>
      </c>
      <c r="B3442" s="117" t="s">
        <v>5176</v>
      </c>
      <c r="C3442" s="104" t="s">
        <v>4939</v>
      </c>
      <c r="D3442" s="104" t="s">
        <v>5293</v>
      </c>
      <c r="E3442" s="106" t="s">
        <v>4225</v>
      </c>
      <c r="F3442" s="107" t="s">
        <v>4226</v>
      </c>
      <c r="G3442" s="106"/>
      <c r="H3442" s="106"/>
      <c r="I3442" s="102">
        <v>1</v>
      </c>
      <c r="J3442" s="109">
        <v>13.35</v>
      </c>
    </row>
    <row r="3443" spans="1:10" x14ac:dyDescent="0.25">
      <c r="A3443" s="102">
        <v>3442</v>
      </c>
      <c r="B3443" s="117" t="s">
        <v>5176</v>
      </c>
      <c r="C3443" s="104" t="s">
        <v>4939</v>
      </c>
      <c r="D3443" s="104" t="s">
        <v>5295</v>
      </c>
      <c r="E3443" s="106" t="s">
        <v>1276</v>
      </c>
      <c r="F3443" s="107" t="s">
        <v>5296</v>
      </c>
      <c r="G3443" s="106"/>
      <c r="H3443" s="106"/>
      <c r="I3443" s="102">
        <v>5</v>
      </c>
      <c r="J3443" s="109">
        <v>111</v>
      </c>
    </row>
    <row r="3444" spans="1:10" x14ac:dyDescent="0.25">
      <c r="A3444" s="102">
        <v>3443</v>
      </c>
      <c r="B3444" s="117" t="s">
        <v>5176</v>
      </c>
      <c r="C3444" s="104" t="s">
        <v>4939</v>
      </c>
      <c r="D3444" s="104" t="s">
        <v>5295</v>
      </c>
      <c r="E3444" s="106" t="s">
        <v>177</v>
      </c>
      <c r="F3444" s="107" t="s">
        <v>178</v>
      </c>
      <c r="G3444" s="106"/>
      <c r="H3444" s="106"/>
      <c r="I3444" s="102">
        <v>20</v>
      </c>
      <c r="J3444" s="109">
        <v>1173.5999999999999</v>
      </c>
    </row>
    <row r="3445" spans="1:10" x14ac:dyDescent="0.25">
      <c r="A3445" s="102">
        <v>3444</v>
      </c>
      <c r="B3445" s="117" t="s">
        <v>5176</v>
      </c>
      <c r="C3445" s="104" t="s">
        <v>4939</v>
      </c>
      <c r="D3445" s="104" t="s">
        <v>4985</v>
      </c>
      <c r="E3445" s="106" t="s">
        <v>1001</v>
      </c>
      <c r="F3445" s="107" t="s">
        <v>1002</v>
      </c>
      <c r="G3445" s="106"/>
      <c r="H3445" s="106"/>
      <c r="I3445" s="102">
        <v>7</v>
      </c>
      <c r="J3445" s="109">
        <v>41.93</v>
      </c>
    </row>
    <row r="3446" spans="1:10" x14ac:dyDescent="0.25">
      <c r="A3446" s="102">
        <v>3445</v>
      </c>
      <c r="B3446" s="117" t="s">
        <v>5176</v>
      </c>
      <c r="C3446" s="104" t="s">
        <v>4939</v>
      </c>
      <c r="D3446" s="104" t="s">
        <v>4985</v>
      </c>
      <c r="E3446" s="106" t="s">
        <v>3031</v>
      </c>
      <c r="F3446" s="107" t="s">
        <v>3032</v>
      </c>
      <c r="G3446" s="106"/>
      <c r="H3446" s="106"/>
      <c r="I3446" s="102">
        <v>1</v>
      </c>
      <c r="J3446" s="109">
        <v>32.979999999999997</v>
      </c>
    </row>
    <row r="3447" spans="1:10" x14ac:dyDescent="0.25">
      <c r="A3447" s="102">
        <v>3446</v>
      </c>
      <c r="B3447" s="117" t="s">
        <v>5176</v>
      </c>
      <c r="C3447" s="104" t="s">
        <v>4939</v>
      </c>
      <c r="D3447" s="104" t="s">
        <v>4985</v>
      </c>
      <c r="E3447" s="106" t="s">
        <v>3035</v>
      </c>
      <c r="F3447" s="107" t="s">
        <v>3036</v>
      </c>
      <c r="G3447" s="106"/>
      <c r="H3447" s="106"/>
      <c r="I3447" s="102">
        <v>1</v>
      </c>
      <c r="J3447" s="109">
        <v>37.9</v>
      </c>
    </row>
    <row r="3448" spans="1:10" x14ac:dyDescent="0.25">
      <c r="A3448" s="102">
        <v>3447</v>
      </c>
      <c r="B3448" s="117" t="s">
        <v>5176</v>
      </c>
      <c r="C3448" s="104" t="s">
        <v>4939</v>
      </c>
      <c r="D3448" s="104" t="s">
        <v>4985</v>
      </c>
      <c r="E3448" s="106" t="s">
        <v>3033</v>
      </c>
      <c r="F3448" s="107" t="s">
        <v>3034</v>
      </c>
      <c r="G3448" s="106"/>
      <c r="H3448" s="106"/>
      <c r="I3448" s="102">
        <v>3</v>
      </c>
      <c r="J3448" s="109">
        <v>98.97</v>
      </c>
    </row>
    <row r="3449" spans="1:10" x14ac:dyDescent="0.25">
      <c r="A3449" s="102">
        <v>3448</v>
      </c>
      <c r="B3449" s="117" t="s">
        <v>5176</v>
      </c>
      <c r="C3449" s="104" t="s">
        <v>4939</v>
      </c>
      <c r="D3449" s="104" t="s">
        <v>4985</v>
      </c>
      <c r="E3449" s="106" t="s">
        <v>3033</v>
      </c>
      <c r="F3449" s="107" t="s">
        <v>3034</v>
      </c>
      <c r="G3449" s="106"/>
      <c r="H3449" s="106"/>
      <c r="I3449" s="102">
        <v>1</v>
      </c>
      <c r="J3449" s="109">
        <v>0.01</v>
      </c>
    </row>
    <row r="3450" spans="1:10" x14ac:dyDescent="0.25">
      <c r="A3450" s="102">
        <v>3449</v>
      </c>
      <c r="B3450" s="117" t="s">
        <v>5176</v>
      </c>
      <c r="C3450" s="104" t="s">
        <v>4939</v>
      </c>
      <c r="D3450" s="104" t="s">
        <v>4985</v>
      </c>
      <c r="E3450" s="106" t="s">
        <v>3037</v>
      </c>
      <c r="F3450" s="107" t="s">
        <v>3038</v>
      </c>
      <c r="G3450" s="106"/>
      <c r="H3450" s="106"/>
      <c r="I3450" s="102">
        <v>5</v>
      </c>
      <c r="J3450" s="109">
        <v>169.8</v>
      </c>
    </row>
    <row r="3451" spans="1:10" x14ac:dyDescent="0.25">
      <c r="A3451" s="102">
        <v>3450</v>
      </c>
      <c r="B3451" s="117" t="s">
        <v>5176</v>
      </c>
      <c r="C3451" s="104" t="s">
        <v>4939</v>
      </c>
      <c r="D3451" s="104" t="s">
        <v>4986</v>
      </c>
      <c r="E3451" s="106" t="s">
        <v>3033</v>
      </c>
      <c r="F3451" s="107" t="s">
        <v>3034</v>
      </c>
      <c r="G3451" s="106"/>
      <c r="H3451" s="106"/>
      <c r="I3451" s="102">
        <v>3</v>
      </c>
      <c r="J3451" s="109">
        <v>0.03</v>
      </c>
    </row>
    <row r="3452" spans="1:10" x14ac:dyDescent="0.25">
      <c r="A3452" s="102">
        <v>3451</v>
      </c>
      <c r="B3452" s="117" t="s">
        <v>5176</v>
      </c>
      <c r="C3452" s="104" t="s">
        <v>4939</v>
      </c>
      <c r="D3452" s="104" t="s">
        <v>4986</v>
      </c>
      <c r="E3452" s="106" t="s">
        <v>3037</v>
      </c>
      <c r="F3452" s="107" t="s">
        <v>3038</v>
      </c>
      <c r="G3452" s="106"/>
      <c r="H3452" s="106"/>
      <c r="I3452" s="102">
        <v>30</v>
      </c>
      <c r="J3452" s="109">
        <v>1018.8000000000001</v>
      </c>
    </row>
    <row r="3453" spans="1:10" x14ac:dyDescent="0.25">
      <c r="A3453" s="102">
        <v>3452</v>
      </c>
      <c r="B3453" s="117" t="s">
        <v>5176</v>
      </c>
      <c r="C3453" s="104" t="s">
        <v>4939</v>
      </c>
      <c r="D3453" s="104" t="s">
        <v>4984</v>
      </c>
      <c r="E3453" s="106" t="s">
        <v>3031</v>
      </c>
      <c r="F3453" s="107" t="s">
        <v>3032</v>
      </c>
      <c r="G3453" s="106"/>
      <c r="H3453" s="106"/>
      <c r="I3453" s="102">
        <v>2</v>
      </c>
      <c r="J3453" s="109">
        <v>65.959999999999994</v>
      </c>
    </row>
    <row r="3454" spans="1:10" x14ac:dyDescent="0.25">
      <c r="A3454" s="102">
        <v>3453</v>
      </c>
      <c r="B3454" s="117" t="s">
        <v>5176</v>
      </c>
      <c r="C3454" s="104" t="s">
        <v>4939</v>
      </c>
      <c r="D3454" s="104" t="s">
        <v>4984</v>
      </c>
      <c r="E3454" s="106" t="s">
        <v>3033</v>
      </c>
      <c r="F3454" s="107" t="s">
        <v>3034</v>
      </c>
      <c r="G3454" s="106"/>
      <c r="H3454" s="106"/>
      <c r="I3454" s="102">
        <v>1</v>
      </c>
      <c r="J3454" s="109">
        <v>32.99</v>
      </c>
    </row>
    <row r="3455" spans="1:10" x14ac:dyDescent="0.25">
      <c r="A3455" s="102">
        <v>3454</v>
      </c>
      <c r="B3455" s="117" t="s">
        <v>5176</v>
      </c>
      <c r="C3455" s="104" t="s">
        <v>4939</v>
      </c>
      <c r="D3455" s="104" t="s">
        <v>4984</v>
      </c>
      <c r="E3455" s="106" t="s">
        <v>3033</v>
      </c>
      <c r="F3455" s="107" t="s">
        <v>3034</v>
      </c>
      <c r="G3455" s="106"/>
      <c r="H3455" s="106"/>
      <c r="I3455" s="102">
        <v>1</v>
      </c>
      <c r="J3455" s="109">
        <v>0.01</v>
      </c>
    </row>
    <row r="3456" spans="1:10" x14ac:dyDescent="0.25">
      <c r="A3456" s="102">
        <v>3455</v>
      </c>
      <c r="B3456" s="117" t="s">
        <v>5176</v>
      </c>
      <c r="C3456" s="104" t="s">
        <v>4939</v>
      </c>
      <c r="D3456" s="104" t="s">
        <v>4984</v>
      </c>
      <c r="E3456" s="106" t="s">
        <v>3037</v>
      </c>
      <c r="F3456" s="107" t="s">
        <v>3038</v>
      </c>
      <c r="G3456" s="106"/>
      <c r="H3456" s="106"/>
      <c r="I3456" s="102">
        <v>7</v>
      </c>
      <c r="J3456" s="109">
        <v>237.72</v>
      </c>
    </row>
    <row r="3457" spans="1:10" x14ac:dyDescent="0.25">
      <c r="A3457" s="102">
        <v>3456</v>
      </c>
      <c r="B3457" s="117" t="s">
        <v>5176</v>
      </c>
      <c r="C3457" s="104" t="s">
        <v>4939</v>
      </c>
      <c r="D3457" s="104" t="s">
        <v>5301</v>
      </c>
      <c r="E3457" s="106" t="s">
        <v>249</v>
      </c>
      <c r="F3457" s="107" t="s">
        <v>5010</v>
      </c>
      <c r="G3457" s="106"/>
      <c r="H3457" s="106"/>
      <c r="I3457" s="102">
        <v>1</v>
      </c>
      <c r="J3457" s="109">
        <v>9.9499999999999993</v>
      </c>
    </row>
    <row r="3458" spans="1:10" x14ac:dyDescent="0.25">
      <c r="A3458" s="102">
        <v>3457</v>
      </c>
      <c r="B3458" s="117" t="s">
        <v>5176</v>
      </c>
      <c r="C3458" s="104" t="s">
        <v>4939</v>
      </c>
      <c r="D3458" s="104" t="s">
        <v>5301</v>
      </c>
      <c r="E3458" s="106" t="s">
        <v>3033</v>
      </c>
      <c r="F3458" s="107" t="s">
        <v>3034</v>
      </c>
      <c r="G3458" s="106"/>
      <c r="H3458" s="106"/>
      <c r="I3458" s="102">
        <v>1</v>
      </c>
      <c r="J3458" s="109">
        <v>0.01</v>
      </c>
    </row>
    <row r="3459" spans="1:10" x14ac:dyDescent="0.25">
      <c r="A3459" s="102">
        <v>3458</v>
      </c>
      <c r="B3459" s="117" t="s">
        <v>5176</v>
      </c>
      <c r="C3459" s="104" t="s">
        <v>4939</v>
      </c>
      <c r="D3459" s="104" t="s">
        <v>5301</v>
      </c>
      <c r="E3459" s="106" t="s">
        <v>3037</v>
      </c>
      <c r="F3459" s="107" t="s">
        <v>3038</v>
      </c>
      <c r="G3459" s="106"/>
      <c r="H3459" s="106"/>
      <c r="I3459" s="102">
        <v>10</v>
      </c>
      <c r="J3459" s="109">
        <v>339.6</v>
      </c>
    </row>
    <row r="3460" spans="1:10" x14ac:dyDescent="0.25">
      <c r="A3460" s="102">
        <v>3459</v>
      </c>
      <c r="B3460" s="117" t="s">
        <v>5176</v>
      </c>
      <c r="C3460" s="104" t="s">
        <v>4939</v>
      </c>
      <c r="D3460" s="104" t="s">
        <v>5301</v>
      </c>
      <c r="E3460" s="106" t="s">
        <v>4313</v>
      </c>
      <c r="F3460" s="107" t="s">
        <v>4314</v>
      </c>
      <c r="G3460" s="106"/>
      <c r="H3460" s="106"/>
      <c r="I3460" s="102">
        <v>1</v>
      </c>
      <c r="J3460" s="109">
        <v>8.85</v>
      </c>
    </row>
    <row r="3461" spans="1:10" x14ac:dyDescent="0.25">
      <c r="A3461" s="102">
        <v>3460</v>
      </c>
      <c r="B3461" s="117" t="s">
        <v>5176</v>
      </c>
      <c r="C3461" s="104" t="s">
        <v>4939</v>
      </c>
      <c r="D3461" s="104" t="s">
        <v>4994</v>
      </c>
      <c r="E3461" s="106" t="s">
        <v>3033</v>
      </c>
      <c r="F3461" s="107" t="s">
        <v>3034</v>
      </c>
      <c r="G3461" s="106"/>
      <c r="H3461" s="106"/>
      <c r="I3461" s="102">
        <v>1</v>
      </c>
      <c r="J3461" s="109">
        <v>0.01</v>
      </c>
    </row>
    <row r="3462" spans="1:10" x14ac:dyDescent="0.25">
      <c r="A3462" s="102">
        <v>3461</v>
      </c>
      <c r="B3462" s="117" t="s">
        <v>5176</v>
      </c>
      <c r="C3462" s="104" t="s">
        <v>4939</v>
      </c>
      <c r="D3462" s="104" t="s">
        <v>4994</v>
      </c>
      <c r="E3462" s="106" t="s">
        <v>3037</v>
      </c>
      <c r="F3462" s="107" t="s">
        <v>3038</v>
      </c>
      <c r="G3462" s="106"/>
      <c r="H3462" s="106"/>
      <c r="I3462" s="102">
        <v>10</v>
      </c>
      <c r="J3462" s="109">
        <v>339.6</v>
      </c>
    </row>
    <row r="3463" spans="1:10" x14ac:dyDescent="0.25">
      <c r="A3463" s="102">
        <v>3462</v>
      </c>
      <c r="B3463" s="117" t="s">
        <v>5176</v>
      </c>
      <c r="C3463" s="104" t="s">
        <v>4939</v>
      </c>
      <c r="D3463" s="104" t="s">
        <v>4994</v>
      </c>
      <c r="E3463" s="106" t="s">
        <v>4525</v>
      </c>
      <c r="F3463" s="107" t="s">
        <v>4526</v>
      </c>
      <c r="G3463" s="106"/>
      <c r="H3463" s="106"/>
      <c r="I3463" s="102">
        <v>1</v>
      </c>
      <c r="J3463" s="109">
        <v>78.899999999999991</v>
      </c>
    </row>
    <row r="3464" spans="1:10" x14ac:dyDescent="0.25">
      <c r="A3464" s="102">
        <v>3463</v>
      </c>
      <c r="B3464" s="117" t="s">
        <v>5176</v>
      </c>
      <c r="C3464" s="104" t="s">
        <v>4939</v>
      </c>
      <c r="D3464" s="104" t="s">
        <v>5304</v>
      </c>
      <c r="E3464" s="106" t="s">
        <v>3037</v>
      </c>
      <c r="F3464" s="107" t="s">
        <v>3038</v>
      </c>
      <c r="G3464" s="106"/>
      <c r="H3464" s="106"/>
      <c r="I3464" s="102">
        <v>4</v>
      </c>
      <c r="J3464" s="109">
        <v>135.84</v>
      </c>
    </row>
    <row r="3465" spans="1:10" x14ac:dyDescent="0.25">
      <c r="A3465" s="102">
        <v>3464</v>
      </c>
      <c r="B3465" s="117" t="s">
        <v>5176</v>
      </c>
      <c r="C3465" s="104" t="s">
        <v>4939</v>
      </c>
      <c r="D3465" s="104" t="s">
        <v>5002</v>
      </c>
      <c r="E3465" s="106" t="s">
        <v>3033</v>
      </c>
      <c r="F3465" s="107" t="s">
        <v>3034</v>
      </c>
      <c r="G3465" s="106"/>
      <c r="H3465" s="106"/>
      <c r="I3465" s="102">
        <v>1</v>
      </c>
      <c r="J3465" s="109">
        <v>0.01</v>
      </c>
    </row>
    <row r="3466" spans="1:10" x14ac:dyDescent="0.25">
      <c r="A3466" s="102">
        <v>3465</v>
      </c>
      <c r="B3466" s="117" t="s">
        <v>5176</v>
      </c>
      <c r="C3466" s="104" t="s">
        <v>4939</v>
      </c>
      <c r="D3466" s="104" t="s">
        <v>5002</v>
      </c>
      <c r="E3466" s="106" t="s">
        <v>3037</v>
      </c>
      <c r="F3466" s="107" t="s">
        <v>3038</v>
      </c>
      <c r="G3466" s="106"/>
      <c r="H3466" s="106"/>
      <c r="I3466" s="102">
        <v>10</v>
      </c>
      <c r="J3466" s="109">
        <v>339.6</v>
      </c>
    </row>
    <row r="3467" spans="1:10" x14ac:dyDescent="0.25">
      <c r="A3467" s="102">
        <v>3466</v>
      </c>
      <c r="B3467" s="117" t="s">
        <v>5176</v>
      </c>
      <c r="C3467" s="104" t="s">
        <v>4939</v>
      </c>
      <c r="D3467" s="104" t="s">
        <v>5004</v>
      </c>
      <c r="E3467" s="106" t="s">
        <v>3033</v>
      </c>
      <c r="F3467" s="107" t="s">
        <v>3034</v>
      </c>
      <c r="G3467" s="106"/>
      <c r="H3467" s="106"/>
      <c r="I3467" s="102">
        <v>1</v>
      </c>
      <c r="J3467" s="109">
        <v>0.01</v>
      </c>
    </row>
    <row r="3468" spans="1:10" x14ac:dyDescent="0.25">
      <c r="A3468" s="102">
        <v>3467</v>
      </c>
      <c r="B3468" s="117" t="s">
        <v>5176</v>
      </c>
      <c r="C3468" s="104" t="s">
        <v>4939</v>
      </c>
      <c r="D3468" s="104" t="s">
        <v>5004</v>
      </c>
      <c r="E3468" s="106" t="s">
        <v>3037</v>
      </c>
      <c r="F3468" s="107" t="s">
        <v>3038</v>
      </c>
      <c r="G3468" s="106"/>
      <c r="H3468" s="106"/>
      <c r="I3468" s="102">
        <v>10</v>
      </c>
      <c r="J3468" s="109">
        <v>339.6</v>
      </c>
    </row>
    <row r="3469" spans="1:10" x14ac:dyDescent="0.25">
      <c r="A3469" s="102">
        <v>3468</v>
      </c>
      <c r="B3469" s="117" t="s">
        <v>5176</v>
      </c>
      <c r="C3469" s="104" t="s">
        <v>4939</v>
      </c>
      <c r="D3469" s="104" t="s">
        <v>5005</v>
      </c>
      <c r="E3469" s="106" t="s">
        <v>2997</v>
      </c>
      <c r="F3469" s="107" t="s">
        <v>2998</v>
      </c>
      <c r="G3469" s="106"/>
      <c r="H3469" s="106"/>
      <c r="I3469" s="102">
        <v>1</v>
      </c>
      <c r="J3469" s="109">
        <v>0.2</v>
      </c>
    </row>
    <row r="3470" spans="1:10" x14ac:dyDescent="0.25">
      <c r="A3470" s="102">
        <v>3469</v>
      </c>
      <c r="B3470" s="117" t="s">
        <v>5176</v>
      </c>
      <c r="C3470" s="104" t="s">
        <v>4939</v>
      </c>
      <c r="D3470" s="104" t="s">
        <v>5005</v>
      </c>
      <c r="E3470" s="106" t="s">
        <v>3037</v>
      </c>
      <c r="F3470" s="107" t="s">
        <v>3038</v>
      </c>
      <c r="G3470" s="106"/>
      <c r="H3470" s="106"/>
      <c r="I3470" s="102">
        <v>10</v>
      </c>
      <c r="J3470" s="109">
        <v>339.6</v>
      </c>
    </row>
    <row r="3471" spans="1:10" x14ac:dyDescent="0.25">
      <c r="A3471" s="102">
        <v>3470</v>
      </c>
      <c r="B3471" s="117" t="s">
        <v>5176</v>
      </c>
      <c r="C3471" s="104" t="s">
        <v>4939</v>
      </c>
      <c r="D3471" s="104" t="s">
        <v>5309</v>
      </c>
      <c r="E3471" s="106" t="s">
        <v>473</v>
      </c>
      <c r="F3471" s="107" t="s">
        <v>474</v>
      </c>
      <c r="G3471" s="106"/>
      <c r="H3471" s="106"/>
      <c r="I3471" s="102">
        <v>2</v>
      </c>
      <c r="J3471" s="109">
        <v>27.599999999999998</v>
      </c>
    </row>
    <row r="3472" spans="1:10" x14ac:dyDescent="0.25">
      <c r="A3472" s="102">
        <v>3471</v>
      </c>
      <c r="B3472" s="117" t="s">
        <v>5176</v>
      </c>
      <c r="C3472" s="104" t="s">
        <v>4939</v>
      </c>
      <c r="D3472" s="104" t="s">
        <v>5309</v>
      </c>
      <c r="E3472" s="106" t="s">
        <v>639</v>
      </c>
      <c r="F3472" s="107" t="s">
        <v>640</v>
      </c>
      <c r="G3472" s="106"/>
      <c r="H3472" s="106"/>
      <c r="I3472" s="102">
        <v>1</v>
      </c>
      <c r="J3472" s="109">
        <v>39.5</v>
      </c>
    </row>
    <row r="3473" spans="1:10" x14ac:dyDescent="0.25">
      <c r="A3473" s="102">
        <v>3472</v>
      </c>
      <c r="B3473" s="117" t="s">
        <v>5176</v>
      </c>
      <c r="C3473" s="104" t="s">
        <v>4939</v>
      </c>
      <c r="D3473" s="104" t="s">
        <v>5309</v>
      </c>
      <c r="E3473" s="106" t="s">
        <v>157</v>
      </c>
      <c r="F3473" s="107" t="s">
        <v>158</v>
      </c>
      <c r="G3473" s="106"/>
      <c r="H3473" s="106"/>
      <c r="I3473" s="102">
        <v>20</v>
      </c>
      <c r="J3473" s="109">
        <v>37.799999999999997</v>
      </c>
    </row>
    <row r="3474" spans="1:10" x14ac:dyDescent="0.25">
      <c r="A3474" s="102">
        <v>3473</v>
      </c>
      <c r="B3474" s="117" t="s">
        <v>5176</v>
      </c>
      <c r="C3474" s="104" t="s">
        <v>4939</v>
      </c>
      <c r="D3474" s="104" t="s">
        <v>5309</v>
      </c>
      <c r="E3474" s="106" t="s">
        <v>991</v>
      </c>
      <c r="F3474" s="107" t="s">
        <v>992</v>
      </c>
      <c r="G3474" s="106"/>
      <c r="H3474" s="106"/>
      <c r="I3474" s="102">
        <v>6</v>
      </c>
      <c r="J3474" s="109">
        <v>143.76</v>
      </c>
    </row>
    <row r="3475" spans="1:10" x14ac:dyDescent="0.25">
      <c r="A3475" s="102">
        <v>3474</v>
      </c>
      <c r="B3475" s="117" t="s">
        <v>5176</v>
      </c>
      <c r="C3475" s="104" t="s">
        <v>4939</v>
      </c>
      <c r="D3475" s="104" t="s">
        <v>5309</v>
      </c>
      <c r="E3475" s="106" t="s">
        <v>987</v>
      </c>
      <c r="F3475" s="107" t="s">
        <v>988</v>
      </c>
      <c r="G3475" s="106"/>
      <c r="H3475" s="106"/>
      <c r="I3475" s="102">
        <v>5</v>
      </c>
      <c r="J3475" s="109">
        <v>24.950000000000003</v>
      </c>
    </row>
    <row r="3476" spans="1:10" x14ac:dyDescent="0.25">
      <c r="A3476" s="102">
        <v>3475</v>
      </c>
      <c r="B3476" s="117" t="s">
        <v>5176</v>
      </c>
      <c r="C3476" s="104" t="s">
        <v>4939</v>
      </c>
      <c r="D3476" s="104" t="s">
        <v>5309</v>
      </c>
      <c r="E3476" s="106" t="s">
        <v>995</v>
      </c>
      <c r="F3476" s="107" t="s">
        <v>996</v>
      </c>
      <c r="G3476" s="106"/>
      <c r="H3476" s="106"/>
      <c r="I3476" s="102">
        <v>5</v>
      </c>
      <c r="J3476" s="109">
        <v>51</v>
      </c>
    </row>
    <row r="3477" spans="1:10" x14ac:dyDescent="0.25">
      <c r="A3477" s="102">
        <v>3476</v>
      </c>
      <c r="B3477" s="117" t="s">
        <v>5176</v>
      </c>
      <c r="C3477" s="104" t="s">
        <v>4939</v>
      </c>
      <c r="D3477" s="104" t="s">
        <v>5309</v>
      </c>
      <c r="E3477" s="106" t="s">
        <v>999</v>
      </c>
      <c r="F3477" s="107" t="s">
        <v>1000</v>
      </c>
      <c r="G3477" s="106"/>
      <c r="H3477" s="106"/>
      <c r="I3477" s="102">
        <v>5</v>
      </c>
      <c r="J3477" s="109">
        <v>56.449999999999996</v>
      </c>
    </row>
    <row r="3478" spans="1:10" x14ac:dyDescent="0.25">
      <c r="A3478" s="102">
        <v>3477</v>
      </c>
      <c r="B3478" s="117" t="s">
        <v>5176</v>
      </c>
      <c r="C3478" s="104" t="s">
        <v>4939</v>
      </c>
      <c r="D3478" s="104" t="s">
        <v>5309</v>
      </c>
      <c r="E3478" s="106" t="s">
        <v>999</v>
      </c>
      <c r="F3478" s="107" t="s">
        <v>1000</v>
      </c>
      <c r="G3478" s="106"/>
      <c r="H3478" s="106"/>
      <c r="I3478" s="102">
        <v>3</v>
      </c>
      <c r="J3478" s="109">
        <v>0.03</v>
      </c>
    </row>
    <row r="3479" spans="1:10" x14ac:dyDescent="0.25">
      <c r="A3479" s="102">
        <v>3478</v>
      </c>
      <c r="B3479" s="117" t="s">
        <v>5176</v>
      </c>
      <c r="C3479" s="104" t="s">
        <v>4939</v>
      </c>
      <c r="D3479" s="104" t="s">
        <v>5309</v>
      </c>
      <c r="E3479" s="106" t="s">
        <v>1001</v>
      </c>
      <c r="F3479" s="107" t="s">
        <v>1002</v>
      </c>
      <c r="G3479" s="106"/>
      <c r="H3479" s="106"/>
      <c r="I3479" s="102">
        <v>10</v>
      </c>
      <c r="J3479" s="109">
        <v>59.900000000000006</v>
      </c>
    </row>
    <row r="3480" spans="1:10" x14ac:dyDescent="0.25">
      <c r="A3480" s="102">
        <v>3479</v>
      </c>
      <c r="B3480" s="117" t="s">
        <v>5176</v>
      </c>
      <c r="C3480" s="104" t="s">
        <v>4939</v>
      </c>
      <c r="D3480" s="104" t="s">
        <v>5309</v>
      </c>
      <c r="E3480" s="106" t="s">
        <v>1003</v>
      </c>
      <c r="F3480" s="107" t="s">
        <v>1004</v>
      </c>
      <c r="G3480" s="106"/>
      <c r="H3480" s="106"/>
      <c r="I3480" s="102">
        <v>25</v>
      </c>
      <c r="J3480" s="109">
        <v>282.25</v>
      </c>
    </row>
    <row r="3481" spans="1:10" x14ac:dyDescent="0.25">
      <c r="A3481" s="102">
        <v>3480</v>
      </c>
      <c r="B3481" s="117" t="s">
        <v>5176</v>
      </c>
      <c r="C3481" s="104" t="s">
        <v>4939</v>
      </c>
      <c r="D3481" s="104" t="s">
        <v>5309</v>
      </c>
      <c r="E3481" s="106" t="s">
        <v>207</v>
      </c>
      <c r="F3481" s="107" t="s">
        <v>208</v>
      </c>
      <c r="G3481" s="106"/>
      <c r="H3481" s="106"/>
      <c r="I3481" s="102">
        <v>15</v>
      </c>
      <c r="J3481" s="109">
        <v>262.5</v>
      </c>
    </row>
    <row r="3482" spans="1:10" x14ac:dyDescent="0.25">
      <c r="A3482" s="102">
        <v>3481</v>
      </c>
      <c r="B3482" s="117" t="s">
        <v>5176</v>
      </c>
      <c r="C3482" s="104" t="s">
        <v>4939</v>
      </c>
      <c r="D3482" s="104" t="s">
        <v>5309</v>
      </c>
      <c r="E3482" s="106" t="s">
        <v>1142</v>
      </c>
      <c r="F3482" s="107" t="s">
        <v>1143</v>
      </c>
      <c r="G3482" s="106"/>
      <c r="H3482" s="106"/>
      <c r="I3482" s="102">
        <v>1</v>
      </c>
      <c r="J3482" s="109">
        <v>8.9</v>
      </c>
    </row>
    <row r="3483" spans="1:10" x14ac:dyDescent="0.25">
      <c r="A3483" s="102">
        <v>3482</v>
      </c>
      <c r="B3483" s="117" t="s">
        <v>5176</v>
      </c>
      <c r="C3483" s="104" t="s">
        <v>4939</v>
      </c>
      <c r="D3483" s="104" t="s">
        <v>5309</v>
      </c>
      <c r="E3483" s="106" t="s">
        <v>1216</v>
      </c>
      <c r="F3483" s="107" t="s">
        <v>1217</v>
      </c>
      <c r="G3483" s="106"/>
      <c r="H3483" s="106"/>
      <c r="I3483" s="102">
        <v>4</v>
      </c>
      <c r="J3483" s="109">
        <v>31.6</v>
      </c>
    </row>
    <row r="3484" spans="1:10" x14ac:dyDescent="0.25">
      <c r="A3484" s="102">
        <v>3483</v>
      </c>
      <c r="B3484" s="117" t="s">
        <v>5176</v>
      </c>
      <c r="C3484" s="104" t="s">
        <v>4939</v>
      </c>
      <c r="D3484" s="104" t="s">
        <v>5309</v>
      </c>
      <c r="E3484" s="106" t="s">
        <v>1282</v>
      </c>
      <c r="F3484" s="107" t="s">
        <v>1283</v>
      </c>
      <c r="G3484" s="106"/>
      <c r="H3484" s="106"/>
      <c r="I3484" s="102">
        <v>1</v>
      </c>
      <c r="J3484" s="109">
        <v>7.9</v>
      </c>
    </row>
    <row r="3485" spans="1:10" x14ac:dyDescent="0.25">
      <c r="A3485" s="102">
        <v>3484</v>
      </c>
      <c r="B3485" s="117" t="s">
        <v>5176</v>
      </c>
      <c r="C3485" s="104" t="s">
        <v>4939</v>
      </c>
      <c r="D3485" s="104" t="s">
        <v>5309</v>
      </c>
      <c r="E3485" s="106" t="s">
        <v>1326</v>
      </c>
      <c r="F3485" s="107" t="s">
        <v>1327</v>
      </c>
      <c r="G3485" s="106"/>
      <c r="H3485" s="106"/>
      <c r="I3485" s="102">
        <v>2</v>
      </c>
      <c r="J3485" s="109">
        <v>15.8</v>
      </c>
    </row>
    <row r="3486" spans="1:10" x14ac:dyDescent="0.25">
      <c r="A3486" s="102">
        <v>3485</v>
      </c>
      <c r="B3486" s="117" t="s">
        <v>5176</v>
      </c>
      <c r="C3486" s="104" t="s">
        <v>4939</v>
      </c>
      <c r="D3486" s="104" t="s">
        <v>5309</v>
      </c>
      <c r="E3486" s="106" t="s">
        <v>1370</v>
      </c>
      <c r="F3486" s="107" t="s">
        <v>1371</v>
      </c>
      <c r="G3486" s="106"/>
      <c r="H3486" s="106"/>
      <c r="I3486" s="102">
        <v>2</v>
      </c>
      <c r="J3486" s="109">
        <v>15.8</v>
      </c>
    </row>
    <row r="3487" spans="1:10" x14ac:dyDescent="0.25">
      <c r="A3487" s="102">
        <v>3486</v>
      </c>
      <c r="B3487" s="117" t="s">
        <v>5176</v>
      </c>
      <c r="C3487" s="104" t="s">
        <v>4939</v>
      </c>
      <c r="D3487" s="104" t="s">
        <v>5309</v>
      </c>
      <c r="E3487" s="106" t="s">
        <v>1194</v>
      </c>
      <c r="F3487" s="107" t="s">
        <v>1195</v>
      </c>
      <c r="G3487" s="106"/>
      <c r="H3487" s="106"/>
      <c r="I3487" s="102">
        <v>4</v>
      </c>
      <c r="J3487" s="109">
        <v>27.799999999999997</v>
      </c>
    </row>
    <row r="3488" spans="1:10" x14ac:dyDescent="0.25">
      <c r="A3488" s="102">
        <v>3487</v>
      </c>
      <c r="B3488" s="117" t="s">
        <v>5176</v>
      </c>
      <c r="C3488" s="104" t="s">
        <v>4939</v>
      </c>
      <c r="D3488" s="104" t="s">
        <v>5309</v>
      </c>
      <c r="E3488" s="106" t="s">
        <v>1342</v>
      </c>
      <c r="F3488" s="107" t="s">
        <v>1343</v>
      </c>
      <c r="G3488" s="106"/>
      <c r="H3488" s="106"/>
      <c r="I3488" s="102">
        <v>2</v>
      </c>
      <c r="J3488" s="109">
        <v>17.8</v>
      </c>
    </row>
    <row r="3489" spans="1:10" x14ac:dyDescent="0.25">
      <c r="A3489" s="102">
        <v>3488</v>
      </c>
      <c r="B3489" s="117" t="s">
        <v>5176</v>
      </c>
      <c r="C3489" s="104" t="s">
        <v>4939</v>
      </c>
      <c r="D3489" s="104" t="s">
        <v>5309</v>
      </c>
      <c r="E3489" s="106" t="s">
        <v>1338</v>
      </c>
      <c r="F3489" s="107" t="s">
        <v>1339</v>
      </c>
      <c r="G3489" s="106"/>
      <c r="H3489" s="106"/>
      <c r="I3489" s="102">
        <v>4</v>
      </c>
      <c r="J3489" s="109">
        <v>31.6</v>
      </c>
    </row>
    <row r="3490" spans="1:10" x14ac:dyDescent="0.25">
      <c r="A3490" s="102">
        <v>3489</v>
      </c>
      <c r="B3490" s="117" t="s">
        <v>5176</v>
      </c>
      <c r="C3490" s="104" t="s">
        <v>4939</v>
      </c>
      <c r="D3490" s="104" t="s">
        <v>5309</v>
      </c>
      <c r="E3490" s="106" t="s">
        <v>1236</v>
      </c>
      <c r="F3490" s="107" t="s">
        <v>1237</v>
      </c>
      <c r="G3490" s="106"/>
      <c r="H3490" s="106"/>
      <c r="I3490" s="102">
        <v>2</v>
      </c>
      <c r="J3490" s="109">
        <v>38.700000000000003</v>
      </c>
    </row>
    <row r="3491" spans="1:10" x14ac:dyDescent="0.25">
      <c r="A3491" s="102">
        <v>3490</v>
      </c>
      <c r="B3491" s="117" t="s">
        <v>5176</v>
      </c>
      <c r="C3491" s="104" t="s">
        <v>4939</v>
      </c>
      <c r="D3491" s="104" t="s">
        <v>5309</v>
      </c>
      <c r="E3491" s="106" t="s">
        <v>1252</v>
      </c>
      <c r="F3491" s="107" t="s">
        <v>1253</v>
      </c>
      <c r="G3491" s="106"/>
      <c r="H3491" s="106"/>
      <c r="I3491" s="102">
        <v>4</v>
      </c>
      <c r="J3491" s="109">
        <v>31.6</v>
      </c>
    </row>
    <row r="3492" spans="1:10" x14ac:dyDescent="0.25">
      <c r="A3492" s="102">
        <v>3491</v>
      </c>
      <c r="B3492" s="117" t="s">
        <v>5176</v>
      </c>
      <c r="C3492" s="104" t="s">
        <v>4939</v>
      </c>
      <c r="D3492" s="104" t="s">
        <v>5309</v>
      </c>
      <c r="E3492" s="106" t="s">
        <v>1254</v>
      </c>
      <c r="F3492" s="107" t="s">
        <v>1255</v>
      </c>
      <c r="G3492" s="106"/>
      <c r="H3492" s="106"/>
      <c r="I3492" s="102">
        <v>8</v>
      </c>
      <c r="J3492" s="109">
        <v>59.6</v>
      </c>
    </row>
    <row r="3493" spans="1:10" x14ac:dyDescent="0.25">
      <c r="A3493" s="102">
        <v>3492</v>
      </c>
      <c r="B3493" s="117" t="s">
        <v>5176</v>
      </c>
      <c r="C3493" s="104" t="s">
        <v>4939</v>
      </c>
      <c r="D3493" s="104" t="s">
        <v>5309</v>
      </c>
      <c r="E3493" s="106" t="s">
        <v>1264</v>
      </c>
      <c r="F3493" s="107" t="s">
        <v>1265</v>
      </c>
      <c r="G3493" s="106"/>
      <c r="H3493" s="106"/>
      <c r="I3493" s="102">
        <v>4</v>
      </c>
      <c r="J3493" s="109">
        <v>35.6</v>
      </c>
    </row>
    <row r="3494" spans="1:10" x14ac:dyDescent="0.25">
      <c r="A3494" s="102">
        <v>3493</v>
      </c>
      <c r="B3494" s="117" t="s">
        <v>5176</v>
      </c>
      <c r="C3494" s="104" t="s">
        <v>4939</v>
      </c>
      <c r="D3494" s="104" t="s">
        <v>5309</v>
      </c>
      <c r="E3494" s="106" t="s">
        <v>1266</v>
      </c>
      <c r="F3494" s="107" t="s">
        <v>1267</v>
      </c>
      <c r="G3494" s="106"/>
      <c r="H3494" s="106"/>
      <c r="I3494" s="102">
        <v>2</v>
      </c>
      <c r="J3494" s="109">
        <v>15.8</v>
      </c>
    </row>
    <row r="3495" spans="1:10" x14ac:dyDescent="0.25">
      <c r="A3495" s="102">
        <v>3494</v>
      </c>
      <c r="B3495" s="117" t="s">
        <v>5176</v>
      </c>
      <c r="C3495" s="104" t="s">
        <v>4939</v>
      </c>
      <c r="D3495" s="104" t="s">
        <v>5309</v>
      </c>
      <c r="E3495" s="106" t="s">
        <v>1268</v>
      </c>
      <c r="F3495" s="107" t="s">
        <v>1269</v>
      </c>
      <c r="G3495" s="106"/>
      <c r="H3495" s="106"/>
      <c r="I3495" s="102">
        <v>4</v>
      </c>
      <c r="J3495" s="109">
        <v>31.6</v>
      </c>
    </row>
    <row r="3496" spans="1:10" x14ac:dyDescent="0.25">
      <c r="A3496" s="102">
        <v>3495</v>
      </c>
      <c r="B3496" s="117" t="s">
        <v>5176</v>
      </c>
      <c r="C3496" s="104" t="s">
        <v>4939</v>
      </c>
      <c r="D3496" s="104" t="s">
        <v>5309</v>
      </c>
      <c r="E3496" s="106" t="s">
        <v>1272</v>
      </c>
      <c r="F3496" s="107" t="s">
        <v>1273</v>
      </c>
      <c r="G3496" s="106"/>
      <c r="H3496" s="106"/>
      <c r="I3496" s="102">
        <v>8</v>
      </c>
      <c r="J3496" s="109">
        <v>102</v>
      </c>
    </row>
    <row r="3497" spans="1:10" x14ac:dyDescent="0.25">
      <c r="A3497" s="102">
        <v>3496</v>
      </c>
      <c r="B3497" s="117" t="s">
        <v>5176</v>
      </c>
      <c r="C3497" s="104" t="s">
        <v>4939</v>
      </c>
      <c r="D3497" s="104" t="s">
        <v>5309</v>
      </c>
      <c r="E3497" s="106" t="s">
        <v>1274</v>
      </c>
      <c r="F3497" s="107" t="s">
        <v>1275</v>
      </c>
      <c r="G3497" s="106"/>
      <c r="H3497" s="106"/>
      <c r="I3497" s="102">
        <v>2</v>
      </c>
      <c r="J3497" s="109">
        <v>27.799999999999997</v>
      </c>
    </row>
    <row r="3498" spans="1:10" x14ac:dyDescent="0.25">
      <c r="A3498" s="102">
        <v>3497</v>
      </c>
      <c r="B3498" s="117" t="s">
        <v>5176</v>
      </c>
      <c r="C3498" s="104" t="s">
        <v>4939</v>
      </c>
      <c r="D3498" s="104" t="s">
        <v>5309</v>
      </c>
      <c r="E3498" s="106" t="s">
        <v>1344</v>
      </c>
      <c r="F3498" s="107" t="s">
        <v>1345</v>
      </c>
      <c r="G3498" s="106"/>
      <c r="H3498" s="106"/>
      <c r="I3498" s="102">
        <v>1</v>
      </c>
      <c r="J3498" s="109">
        <v>7.9</v>
      </c>
    </row>
    <row r="3499" spans="1:10" x14ac:dyDescent="0.25">
      <c r="A3499" s="102">
        <v>3498</v>
      </c>
      <c r="B3499" s="117" t="s">
        <v>5176</v>
      </c>
      <c r="C3499" s="104" t="s">
        <v>4939</v>
      </c>
      <c r="D3499" s="104" t="s">
        <v>5309</v>
      </c>
      <c r="E3499" s="106" t="s">
        <v>1288</v>
      </c>
      <c r="F3499" s="107" t="s">
        <v>1289</v>
      </c>
      <c r="G3499" s="106"/>
      <c r="H3499" s="106"/>
      <c r="I3499" s="102">
        <v>1</v>
      </c>
      <c r="J3499" s="109">
        <v>7.9</v>
      </c>
    </row>
    <row r="3500" spans="1:10" x14ac:dyDescent="0.25">
      <c r="A3500" s="102">
        <v>3499</v>
      </c>
      <c r="B3500" s="117" t="s">
        <v>5176</v>
      </c>
      <c r="C3500" s="104" t="s">
        <v>4939</v>
      </c>
      <c r="D3500" s="104" t="s">
        <v>5309</v>
      </c>
      <c r="E3500" s="106" t="s">
        <v>1302</v>
      </c>
      <c r="F3500" s="107" t="s">
        <v>1303</v>
      </c>
      <c r="G3500" s="106"/>
      <c r="H3500" s="106"/>
      <c r="I3500" s="102" t="s">
        <v>4957</v>
      </c>
      <c r="J3500" s="109">
        <v>9.9</v>
      </c>
    </row>
    <row r="3501" spans="1:10" x14ac:dyDescent="0.25">
      <c r="A3501" s="102">
        <v>3500</v>
      </c>
      <c r="B3501" s="117" t="s">
        <v>5176</v>
      </c>
      <c r="C3501" s="104" t="s">
        <v>4939</v>
      </c>
      <c r="D3501" s="104" t="s">
        <v>5309</v>
      </c>
      <c r="E3501" s="106" t="s">
        <v>1314</v>
      </c>
      <c r="F3501" s="107" t="s">
        <v>1315</v>
      </c>
      <c r="G3501" s="106"/>
      <c r="H3501" s="106"/>
      <c r="I3501" s="102" t="s">
        <v>4957</v>
      </c>
      <c r="J3501" s="109">
        <v>14.9</v>
      </c>
    </row>
    <row r="3502" spans="1:10" x14ac:dyDescent="0.25">
      <c r="A3502" s="102">
        <v>3501</v>
      </c>
      <c r="B3502" s="117" t="s">
        <v>5176</v>
      </c>
      <c r="C3502" s="104" t="s">
        <v>4939</v>
      </c>
      <c r="D3502" s="104" t="s">
        <v>5309</v>
      </c>
      <c r="E3502" s="106" t="s">
        <v>2319</v>
      </c>
      <c r="F3502" s="107" t="s">
        <v>2320</v>
      </c>
      <c r="G3502" s="106"/>
      <c r="H3502" s="106"/>
      <c r="I3502" s="102">
        <v>3</v>
      </c>
      <c r="J3502" s="109">
        <v>14.370000000000001</v>
      </c>
    </row>
    <row r="3503" spans="1:10" x14ac:dyDescent="0.25">
      <c r="A3503" s="102">
        <v>3502</v>
      </c>
      <c r="B3503" s="117" t="s">
        <v>5176</v>
      </c>
      <c r="C3503" s="104" t="s">
        <v>4939</v>
      </c>
      <c r="D3503" s="104" t="s">
        <v>5309</v>
      </c>
      <c r="E3503" s="106" t="s">
        <v>2285</v>
      </c>
      <c r="F3503" s="107" t="s">
        <v>2286</v>
      </c>
      <c r="G3503" s="106"/>
      <c r="H3503" s="106"/>
      <c r="I3503" s="102" t="s">
        <v>4943</v>
      </c>
      <c r="J3503" s="109">
        <v>14.950000000000001</v>
      </c>
    </row>
    <row r="3504" spans="1:10" x14ac:dyDescent="0.25">
      <c r="A3504" s="102">
        <v>3503</v>
      </c>
      <c r="B3504" s="117" t="s">
        <v>5176</v>
      </c>
      <c r="C3504" s="104" t="s">
        <v>4939</v>
      </c>
      <c r="D3504" s="104" t="s">
        <v>5309</v>
      </c>
      <c r="E3504" s="106" t="s">
        <v>2287</v>
      </c>
      <c r="F3504" s="107" t="s">
        <v>2288</v>
      </c>
      <c r="G3504" s="106"/>
      <c r="H3504" s="106"/>
      <c r="I3504" s="102" t="s">
        <v>4943</v>
      </c>
      <c r="J3504" s="109">
        <v>18.45</v>
      </c>
    </row>
    <row r="3505" spans="1:10" x14ac:dyDescent="0.25">
      <c r="A3505" s="102">
        <v>3504</v>
      </c>
      <c r="B3505" s="117" t="s">
        <v>5176</v>
      </c>
      <c r="C3505" s="104" t="s">
        <v>4939</v>
      </c>
      <c r="D3505" s="104" t="s">
        <v>5309</v>
      </c>
      <c r="E3505" s="106" t="s">
        <v>2289</v>
      </c>
      <c r="F3505" s="107" t="s">
        <v>2290</v>
      </c>
      <c r="G3505" s="106"/>
      <c r="H3505" s="106"/>
      <c r="I3505" s="102" t="s">
        <v>4943</v>
      </c>
      <c r="J3505" s="109">
        <v>11.45</v>
      </c>
    </row>
    <row r="3506" spans="1:10" x14ac:dyDescent="0.25">
      <c r="A3506" s="102">
        <v>3505</v>
      </c>
      <c r="B3506" s="117" t="s">
        <v>5176</v>
      </c>
      <c r="C3506" s="104" t="s">
        <v>4939</v>
      </c>
      <c r="D3506" s="104" t="s">
        <v>5309</v>
      </c>
      <c r="E3506" s="106" t="s">
        <v>2293</v>
      </c>
      <c r="F3506" s="107" t="s">
        <v>2294</v>
      </c>
      <c r="G3506" s="106"/>
      <c r="H3506" s="106"/>
      <c r="I3506" s="102">
        <v>2</v>
      </c>
      <c r="J3506" s="109">
        <v>18.96</v>
      </c>
    </row>
    <row r="3507" spans="1:10" x14ac:dyDescent="0.25">
      <c r="A3507" s="102">
        <v>3506</v>
      </c>
      <c r="B3507" s="117" t="s">
        <v>5176</v>
      </c>
      <c r="C3507" s="104" t="s">
        <v>4939</v>
      </c>
      <c r="D3507" s="104" t="s">
        <v>5309</v>
      </c>
      <c r="E3507" s="106" t="s">
        <v>2297</v>
      </c>
      <c r="F3507" s="107" t="s">
        <v>2298</v>
      </c>
      <c r="G3507" s="106"/>
      <c r="H3507" s="106"/>
      <c r="I3507" s="102">
        <v>5</v>
      </c>
      <c r="J3507" s="109">
        <v>12.450000000000001</v>
      </c>
    </row>
    <row r="3508" spans="1:10" x14ac:dyDescent="0.25">
      <c r="A3508" s="102">
        <v>3507</v>
      </c>
      <c r="B3508" s="117" t="s">
        <v>5176</v>
      </c>
      <c r="C3508" s="104" t="s">
        <v>4939</v>
      </c>
      <c r="D3508" s="104" t="s">
        <v>5309</v>
      </c>
      <c r="E3508" s="106" t="s">
        <v>2373</v>
      </c>
      <c r="F3508" s="107" t="s">
        <v>2374</v>
      </c>
      <c r="G3508" s="106"/>
      <c r="H3508" s="106"/>
      <c r="I3508" s="102">
        <v>2</v>
      </c>
      <c r="J3508" s="109">
        <v>30.96</v>
      </c>
    </row>
    <row r="3509" spans="1:10" x14ac:dyDescent="0.25">
      <c r="A3509" s="102">
        <v>3508</v>
      </c>
      <c r="B3509" s="117" t="s">
        <v>5176</v>
      </c>
      <c r="C3509" s="104" t="s">
        <v>4939</v>
      </c>
      <c r="D3509" s="104" t="s">
        <v>5309</v>
      </c>
      <c r="E3509" s="106" t="s">
        <v>2391</v>
      </c>
      <c r="F3509" s="107" t="s">
        <v>2392</v>
      </c>
      <c r="G3509" s="106"/>
      <c r="H3509" s="106"/>
      <c r="I3509" s="102">
        <v>2</v>
      </c>
      <c r="J3509" s="109">
        <v>20.399999999999999</v>
      </c>
    </row>
    <row r="3510" spans="1:10" x14ac:dyDescent="0.25">
      <c r="A3510" s="102">
        <v>3509</v>
      </c>
      <c r="B3510" s="117" t="s">
        <v>5176</v>
      </c>
      <c r="C3510" s="104" t="s">
        <v>4939</v>
      </c>
      <c r="D3510" s="104" t="s">
        <v>5309</v>
      </c>
      <c r="E3510" s="106" t="s">
        <v>2395</v>
      </c>
      <c r="F3510" s="107" t="s">
        <v>2396</v>
      </c>
      <c r="G3510" s="106"/>
      <c r="H3510" s="106"/>
      <c r="I3510" s="102">
        <v>1</v>
      </c>
      <c r="J3510" s="109">
        <v>16.68</v>
      </c>
    </row>
    <row r="3511" spans="1:10" x14ac:dyDescent="0.25">
      <c r="A3511" s="102">
        <v>3510</v>
      </c>
      <c r="B3511" s="117" t="s">
        <v>5176</v>
      </c>
      <c r="C3511" s="104" t="s">
        <v>4939</v>
      </c>
      <c r="D3511" s="104" t="s">
        <v>5309</v>
      </c>
      <c r="E3511" s="106" t="s">
        <v>2397</v>
      </c>
      <c r="F3511" s="107" t="s">
        <v>2398</v>
      </c>
      <c r="G3511" s="106"/>
      <c r="H3511" s="106"/>
      <c r="I3511" s="102">
        <v>1</v>
      </c>
      <c r="J3511" s="109">
        <v>21.48</v>
      </c>
    </row>
    <row r="3512" spans="1:10" x14ac:dyDescent="0.25">
      <c r="A3512" s="102">
        <v>3511</v>
      </c>
      <c r="B3512" s="117" t="s">
        <v>5176</v>
      </c>
      <c r="C3512" s="104" t="s">
        <v>4939</v>
      </c>
      <c r="D3512" s="104" t="s">
        <v>5309</v>
      </c>
      <c r="E3512" s="106" t="s">
        <v>2545</v>
      </c>
      <c r="F3512" s="107" t="s">
        <v>2546</v>
      </c>
      <c r="G3512" s="106"/>
      <c r="H3512" s="106"/>
      <c r="I3512" s="102">
        <v>2</v>
      </c>
      <c r="J3512" s="109">
        <v>33.36</v>
      </c>
    </row>
    <row r="3513" spans="1:10" x14ac:dyDescent="0.25">
      <c r="A3513" s="102">
        <v>3512</v>
      </c>
      <c r="B3513" s="117" t="s">
        <v>5176</v>
      </c>
      <c r="C3513" s="104" t="s">
        <v>4939</v>
      </c>
      <c r="D3513" s="104" t="s">
        <v>5309</v>
      </c>
      <c r="E3513" s="106" t="s">
        <v>2669</v>
      </c>
      <c r="F3513" s="107" t="s">
        <v>2670</v>
      </c>
      <c r="G3513" s="106"/>
      <c r="H3513" s="106"/>
      <c r="I3513" s="102">
        <v>3</v>
      </c>
      <c r="J3513" s="109">
        <v>29.7</v>
      </c>
    </row>
    <row r="3514" spans="1:10" x14ac:dyDescent="0.25">
      <c r="A3514" s="102">
        <v>3513</v>
      </c>
      <c r="B3514" s="117" t="s">
        <v>5176</v>
      </c>
      <c r="C3514" s="104" t="s">
        <v>4939</v>
      </c>
      <c r="D3514" s="104" t="s">
        <v>5309</v>
      </c>
      <c r="E3514" s="106" t="s">
        <v>2713</v>
      </c>
      <c r="F3514" s="107" t="s">
        <v>2714</v>
      </c>
      <c r="G3514" s="106"/>
      <c r="H3514" s="106"/>
      <c r="I3514" s="102">
        <v>2</v>
      </c>
      <c r="J3514" s="109">
        <v>33.36</v>
      </c>
    </row>
    <row r="3515" spans="1:10" x14ac:dyDescent="0.25">
      <c r="A3515" s="102">
        <v>3514</v>
      </c>
      <c r="B3515" s="117" t="s">
        <v>5176</v>
      </c>
      <c r="C3515" s="104" t="s">
        <v>4939</v>
      </c>
      <c r="D3515" s="104" t="s">
        <v>5309</v>
      </c>
      <c r="E3515" s="106" t="s">
        <v>2773</v>
      </c>
      <c r="F3515" s="107" t="s">
        <v>4735</v>
      </c>
      <c r="G3515" s="106"/>
      <c r="H3515" s="106"/>
      <c r="I3515" s="102">
        <v>1</v>
      </c>
      <c r="J3515" s="109">
        <v>13.74</v>
      </c>
    </row>
    <row r="3516" spans="1:10" x14ac:dyDescent="0.25">
      <c r="A3516" s="102">
        <v>3515</v>
      </c>
      <c r="B3516" s="117" t="s">
        <v>5176</v>
      </c>
      <c r="C3516" s="104" t="s">
        <v>4939</v>
      </c>
      <c r="D3516" s="104" t="s">
        <v>5309</v>
      </c>
      <c r="E3516" s="106" t="s">
        <v>2739</v>
      </c>
      <c r="F3516" s="107" t="s">
        <v>4742</v>
      </c>
      <c r="G3516" s="106"/>
      <c r="H3516" s="106"/>
      <c r="I3516" s="102">
        <v>5</v>
      </c>
      <c r="J3516" s="109">
        <v>77.400000000000006</v>
      </c>
    </row>
    <row r="3517" spans="1:10" x14ac:dyDescent="0.25">
      <c r="A3517" s="102">
        <v>3516</v>
      </c>
      <c r="B3517" s="117" t="s">
        <v>5176</v>
      </c>
      <c r="C3517" s="104" t="s">
        <v>4939</v>
      </c>
      <c r="D3517" s="104" t="s">
        <v>5309</v>
      </c>
      <c r="E3517" s="106" t="s">
        <v>2771</v>
      </c>
      <c r="F3517" s="107" t="s">
        <v>4743</v>
      </c>
      <c r="G3517" s="106"/>
      <c r="H3517" s="106"/>
      <c r="I3517" s="102">
        <v>1</v>
      </c>
      <c r="J3517" s="109">
        <v>15.48</v>
      </c>
    </row>
    <row r="3518" spans="1:10" x14ac:dyDescent="0.25">
      <c r="A3518" s="102">
        <v>3517</v>
      </c>
      <c r="B3518" s="117" t="s">
        <v>5176</v>
      </c>
      <c r="C3518" s="104" t="s">
        <v>4939</v>
      </c>
      <c r="D3518" s="104" t="s">
        <v>5309</v>
      </c>
      <c r="E3518" s="106" t="s">
        <v>2997</v>
      </c>
      <c r="F3518" s="107" t="s">
        <v>2998</v>
      </c>
      <c r="G3518" s="106"/>
      <c r="H3518" s="106"/>
      <c r="I3518" s="102">
        <v>1</v>
      </c>
      <c r="J3518" s="109">
        <v>37.799999999999997</v>
      </c>
    </row>
    <row r="3519" spans="1:10" x14ac:dyDescent="0.25">
      <c r="A3519" s="102">
        <v>3518</v>
      </c>
      <c r="B3519" s="117" t="s">
        <v>5176</v>
      </c>
      <c r="C3519" s="104" t="s">
        <v>4939</v>
      </c>
      <c r="D3519" s="104" t="s">
        <v>5309</v>
      </c>
      <c r="E3519" s="106" t="s">
        <v>3031</v>
      </c>
      <c r="F3519" s="107" t="s">
        <v>3032</v>
      </c>
      <c r="G3519" s="106"/>
      <c r="H3519" s="106"/>
      <c r="I3519" s="102">
        <v>6</v>
      </c>
      <c r="J3519" s="109">
        <v>197.88</v>
      </c>
    </row>
    <row r="3520" spans="1:10" x14ac:dyDescent="0.25">
      <c r="A3520" s="102">
        <v>3519</v>
      </c>
      <c r="B3520" s="117" t="s">
        <v>5176</v>
      </c>
      <c r="C3520" s="104" t="s">
        <v>4939</v>
      </c>
      <c r="D3520" s="104" t="s">
        <v>5309</v>
      </c>
      <c r="E3520" s="106" t="s">
        <v>3035</v>
      </c>
      <c r="F3520" s="107" t="s">
        <v>3036</v>
      </c>
      <c r="G3520" s="106"/>
      <c r="H3520" s="106"/>
      <c r="I3520" s="102">
        <v>2</v>
      </c>
      <c r="J3520" s="109">
        <v>75.8</v>
      </c>
    </row>
    <row r="3521" spans="1:10" x14ac:dyDescent="0.25">
      <c r="A3521" s="102">
        <v>3520</v>
      </c>
      <c r="B3521" s="117" t="s">
        <v>5176</v>
      </c>
      <c r="C3521" s="104" t="s">
        <v>4939</v>
      </c>
      <c r="D3521" s="104" t="s">
        <v>5309</v>
      </c>
      <c r="E3521" s="106" t="s">
        <v>3033</v>
      </c>
      <c r="F3521" s="107" t="s">
        <v>3034</v>
      </c>
      <c r="G3521" s="106"/>
      <c r="H3521" s="106"/>
      <c r="I3521" s="102">
        <v>2</v>
      </c>
      <c r="J3521" s="109">
        <v>0.02</v>
      </c>
    </row>
    <row r="3522" spans="1:10" x14ac:dyDescent="0.25">
      <c r="A3522" s="102">
        <v>3521</v>
      </c>
      <c r="B3522" s="117" t="s">
        <v>5176</v>
      </c>
      <c r="C3522" s="104" t="s">
        <v>4939</v>
      </c>
      <c r="D3522" s="104" t="s">
        <v>5309</v>
      </c>
      <c r="E3522" s="106" t="s">
        <v>3037</v>
      </c>
      <c r="F3522" s="107" t="s">
        <v>3038</v>
      </c>
      <c r="G3522" s="106"/>
      <c r="H3522" s="106"/>
      <c r="I3522" s="102">
        <v>11</v>
      </c>
      <c r="J3522" s="109">
        <v>373.56</v>
      </c>
    </row>
    <row r="3523" spans="1:10" x14ac:dyDescent="0.25">
      <c r="A3523" s="102">
        <v>3522</v>
      </c>
      <c r="B3523" s="117" t="s">
        <v>5176</v>
      </c>
      <c r="C3523" s="104" t="s">
        <v>4939</v>
      </c>
      <c r="D3523" s="104" t="s">
        <v>5309</v>
      </c>
      <c r="E3523" s="106" t="s">
        <v>295</v>
      </c>
      <c r="F3523" s="107" t="s">
        <v>296</v>
      </c>
      <c r="G3523" s="106"/>
      <c r="H3523" s="106"/>
      <c r="I3523" s="102">
        <v>15</v>
      </c>
      <c r="J3523" s="109">
        <v>33.75</v>
      </c>
    </row>
    <row r="3524" spans="1:10" x14ac:dyDescent="0.25">
      <c r="A3524" s="102">
        <v>3523</v>
      </c>
      <c r="B3524" s="117" t="s">
        <v>5176</v>
      </c>
      <c r="C3524" s="104" t="s">
        <v>4939</v>
      </c>
      <c r="D3524" s="104" t="s">
        <v>5309</v>
      </c>
      <c r="E3524" s="106" t="s">
        <v>3419</v>
      </c>
      <c r="F3524" s="107" t="s">
        <v>3420</v>
      </c>
      <c r="G3524" s="106"/>
      <c r="H3524" s="106"/>
      <c r="I3524" s="102">
        <v>1</v>
      </c>
      <c r="J3524" s="109">
        <v>27.48</v>
      </c>
    </row>
    <row r="3525" spans="1:10" x14ac:dyDescent="0.25">
      <c r="A3525" s="102">
        <v>3524</v>
      </c>
      <c r="B3525" s="117" t="s">
        <v>5176</v>
      </c>
      <c r="C3525" s="104" t="s">
        <v>4939</v>
      </c>
      <c r="D3525" s="104" t="s">
        <v>5309</v>
      </c>
      <c r="E3525" s="106" t="s">
        <v>3415</v>
      </c>
      <c r="F3525" s="107" t="s">
        <v>3416</v>
      </c>
      <c r="G3525" s="106"/>
      <c r="H3525" s="106"/>
      <c r="I3525" s="102">
        <v>1</v>
      </c>
      <c r="J3525" s="109">
        <v>33.480000000000004</v>
      </c>
    </row>
    <row r="3526" spans="1:10" x14ac:dyDescent="0.25">
      <c r="A3526" s="102">
        <v>3525</v>
      </c>
      <c r="B3526" s="117" t="s">
        <v>5176</v>
      </c>
      <c r="C3526" s="104" t="s">
        <v>4939</v>
      </c>
      <c r="D3526" s="104" t="s">
        <v>5309</v>
      </c>
      <c r="E3526" s="106" t="s">
        <v>3417</v>
      </c>
      <c r="F3526" s="107" t="s">
        <v>3418</v>
      </c>
      <c r="G3526" s="106"/>
      <c r="H3526" s="106"/>
      <c r="I3526" s="102">
        <v>1</v>
      </c>
      <c r="J3526" s="109">
        <v>24.839999999999996</v>
      </c>
    </row>
    <row r="3527" spans="1:10" x14ac:dyDescent="0.25">
      <c r="A3527" s="102">
        <v>3526</v>
      </c>
      <c r="B3527" s="117" t="s">
        <v>5176</v>
      </c>
      <c r="C3527" s="104" t="s">
        <v>4939</v>
      </c>
      <c r="D3527" s="104" t="s">
        <v>5309</v>
      </c>
      <c r="E3527" s="106" t="s">
        <v>3515</v>
      </c>
      <c r="F3527" s="107" t="s">
        <v>5130</v>
      </c>
      <c r="G3527" s="106"/>
      <c r="H3527" s="106"/>
      <c r="I3527" s="102">
        <v>1</v>
      </c>
      <c r="J3527" s="109">
        <v>23.52</v>
      </c>
    </row>
    <row r="3528" spans="1:10" x14ac:dyDescent="0.25">
      <c r="A3528" s="102">
        <v>3527</v>
      </c>
      <c r="B3528" s="117" t="s">
        <v>5176</v>
      </c>
      <c r="C3528" s="104" t="s">
        <v>4939</v>
      </c>
      <c r="D3528" s="104" t="s">
        <v>5309</v>
      </c>
      <c r="E3528" s="106" t="s">
        <v>3517</v>
      </c>
      <c r="F3528" s="107" t="s">
        <v>4973</v>
      </c>
      <c r="G3528" s="106"/>
      <c r="H3528" s="106"/>
      <c r="I3528" s="102">
        <v>1</v>
      </c>
      <c r="J3528" s="109">
        <v>22.68</v>
      </c>
    </row>
    <row r="3529" spans="1:10" x14ac:dyDescent="0.25">
      <c r="A3529" s="102">
        <v>3528</v>
      </c>
      <c r="B3529" s="117" t="s">
        <v>5176</v>
      </c>
      <c r="C3529" s="104" t="s">
        <v>4939</v>
      </c>
      <c r="D3529" s="104" t="s">
        <v>5309</v>
      </c>
      <c r="E3529" s="106" t="s">
        <v>2955</v>
      </c>
      <c r="F3529" s="107" t="s">
        <v>2956</v>
      </c>
      <c r="G3529" s="106"/>
      <c r="H3529" s="106"/>
      <c r="I3529" s="102">
        <v>1</v>
      </c>
      <c r="J3529" s="109">
        <v>16.68</v>
      </c>
    </row>
    <row r="3530" spans="1:10" x14ac:dyDescent="0.25">
      <c r="A3530" s="102">
        <v>3529</v>
      </c>
      <c r="B3530" s="117" t="s">
        <v>5176</v>
      </c>
      <c r="C3530" s="104" t="s">
        <v>4939</v>
      </c>
      <c r="D3530" s="104" t="s">
        <v>5309</v>
      </c>
      <c r="E3530" s="106" t="s">
        <v>73</v>
      </c>
      <c r="F3530" s="107" t="s">
        <v>74</v>
      </c>
      <c r="G3530" s="106"/>
      <c r="H3530" s="106"/>
      <c r="I3530" s="102">
        <v>1</v>
      </c>
      <c r="J3530" s="109">
        <v>20.28</v>
      </c>
    </row>
    <row r="3531" spans="1:10" x14ac:dyDescent="0.25">
      <c r="A3531" s="102">
        <v>3530</v>
      </c>
      <c r="B3531" s="117" t="s">
        <v>5176</v>
      </c>
      <c r="C3531" s="104" t="s">
        <v>4939</v>
      </c>
      <c r="D3531" s="104" t="s">
        <v>5309</v>
      </c>
      <c r="E3531" s="106" t="s">
        <v>83</v>
      </c>
      <c r="F3531" s="107" t="s">
        <v>84</v>
      </c>
      <c r="G3531" s="106"/>
      <c r="H3531" s="106"/>
      <c r="I3531" s="102">
        <v>2</v>
      </c>
      <c r="J3531" s="109">
        <v>155.76</v>
      </c>
    </row>
    <row r="3532" spans="1:10" x14ac:dyDescent="0.25">
      <c r="A3532" s="102">
        <v>3531</v>
      </c>
      <c r="B3532" s="117" t="s">
        <v>5176</v>
      </c>
      <c r="C3532" s="104" t="s">
        <v>4939</v>
      </c>
      <c r="D3532" s="104" t="s">
        <v>5309</v>
      </c>
      <c r="E3532" s="106" t="s">
        <v>177</v>
      </c>
      <c r="F3532" s="107" t="s">
        <v>178</v>
      </c>
      <c r="G3532" s="106"/>
      <c r="H3532" s="106"/>
      <c r="I3532" s="102">
        <v>2</v>
      </c>
      <c r="J3532" s="109">
        <v>124.80000000000001</v>
      </c>
    </row>
    <row r="3533" spans="1:10" x14ac:dyDescent="0.25">
      <c r="A3533" s="102">
        <v>3532</v>
      </c>
      <c r="B3533" s="117" t="s">
        <v>5176</v>
      </c>
      <c r="C3533" s="104" t="s">
        <v>4939</v>
      </c>
      <c r="D3533" s="104" t="s">
        <v>5309</v>
      </c>
      <c r="E3533" s="106" t="s">
        <v>87</v>
      </c>
      <c r="F3533" s="107" t="s">
        <v>88</v>
      </c>
      <c r="G3533" s="106"/>
      <c r="H3533" s="106"/>
      <c r="I3533" s="102">
        <v>1</v>
      </c>
      <c r="J3533" s="109">
        <v>83.76</v>
      </c>
    </row>
    <row r="3534" spans="1:10" x14ac:dyDescent="0.25">
      <c r="A3534" s="102">
        <v>3533</v>
      </c>
      <c r="B3534" s="117" t="s">
        <v>5176</v>
      </c>
      <c r="C3534" s="104" t="s">
        <v>4939</v>
      </c>
      <c r="D3534" s="104" t="s">
        <v>5309</v>
      </c>
      <c r="E3534" s="106" t="s">
        <v>3769</v>
      </c>
      <c r="F3534" s="107" t="s">
        <v>3770</v>
      </c>
      <c r="G3534" s="106"/>
      <c r="H3534" s="106"/>
      <c r="I3534" s="102">
        <v>1</v>
      </c>
      <c r="J3534" s="109">
        <v>15.9</v>
      </c>
    </row>
    <row r="3535" spans="1:10" x14ac:dyDescent="0.25">
      <c r="A3535" s="102">
        <v>3534</v>
      </c>
      <c r="B3535" s="117" t="s">
        <v>5176</v>
      </c>
      <c r="C3535" s="104" t="s">
        <v>4939</v>
      </c>
      <c r="D3535" s="104" t="s">
        <v>5309</v>
      </c>
      <c r="E3535" s="106" t="s">
        <v>3659</v>
      </c>
      <c r="F3535" s="107" t="s">
        <v>3660</v>
      </c>
      <c r="G3535" s="106"/>
      <c r="H3535" s="106"/>
      <c r="I3535" s="102">
        <v>1</v>
      </c>
      <c r="J3535" s="109">
        <v>18.899999999999999</v>
      </c>
    </row>
    <row r="3536" spans="1:10" x14ac:dyDescent="0.25">
      <c r="A3536" s="102">
        <v>3535</v>
      </c>
      <c r="B3536" s="117" t="s">
        <v>5176</v>
      </c>
      <c r="C3536" s="104" t="s">
        <v>4939</v>
      </c>
      <c r="D3536" s="104" t="s">
        <v>5309</v>
      </c>
      <c r="E3536" s="106" t="s">
        <v>3887</v>
      </c>
      <c r="F3536" s="107" t="s">
        <v>3888</v>
      </c>
      <c r="G3536" s="106"/>
      <c r="H3536" s="106"/>
      <c r="I3536" s="102">
        <v>2</v>
      </c>
      <c r="J3536" s="109">
        <v>31.8</v>
      </c>
    </row>
    <row r="3537" spans="1:10" x14ac:dyDescent="0.25">
      <c r="A3537" s="102">
        <v>3536</v>
      </c>
      <c r="B3537" s="117" t="s">
        <v>5176</v>
      </c>
      <c r="C3537" s="104" t="s">
        <v>4939</v>
      </c>
      <c r="D3537" s="104" t="s">
        <v>5309</v>
      </c>
      <c r="E3537" s="106" t="s">
        <v>3883</v>
      </c>
      <c r="F3537" s="107" t="s">
        <v>3884</v>
      </c>
      <c r="G3537" s="106"/>
      <c r="H3537" s="106"/>
      <c r="I3537" s="102">
        <v>2</v>
      </c>
      <c r="J3537" s="109">
        <v>35.880000000000003</v>
      </c>
    </row>
    <row r="3538" spans="1:10" x14ac:dyDescent="0.25">
      <c r="A3538" s="102">
        <v>3537</v>
      </c>
      <c r="B3538" s="117" t="s">
        <v>5176</v>
      </c>
      <c r="C3538" s="104" t="s">
        <v>4939</v>
      </c>
      <c r="D3538" s="104" t="s">
        <v>5309</v>
      </c>
      <c r="E3538" s="106" t="s">
        <v>3913</v>
      </c>
      <c r="F3538" s="107" t="s">
        <v>3914</v>
      </c>
      <c r="G3538" s="106"/>
      <c r="H3538" s="106"/>
      <c r="I3538" s="102">
        <v>2</v>
      </c>
      <c r="J3538" s="109">
        <v>25.8</v>
      </c>
    </row>
    <row r="3539" spans="1:10" x14ac:dyDescent="0.25">
      <c r="A3539" s="102">
        <v>3538</v>
      </c>
      <c r="B3539" s="117" t="s">
        <v>5176</v>
      </c>
      <c r="C3539" s="104" t="s">
        <v>4939</v>
      </c>
      <c r="D3539" s="104" t="s">
        <v>5309</v>
      </c>
      <c r="E3539" s="106" t="s">
        <v>3917</v>
      </c>
      <c r="F3539" s="107" t="s">
        <v>3918</v>
      </c>
      <c r="G3539" s="106"/>
      <c r="H3539" s="106"/>
      <c r="I3539" s="102">
        <v>3</v>
      </c>
      <c r="J3539" s="109">
        <v>35.4</v>
      </c>
    </row>
    <row r="3540" spans="1:10" x14ac:dyDescent="0.25">
      <c r="A3540" s="102">
        <v>3539</v>
      </c>
      <c r="B3540" s="117" t="s">
        <v>5176</v>
      </c>
      <c r="C3540" s="104" t="s">
        <v>4939</v>
      </c>
      <c r="D3540" s="104" t="s">
        <v>5309</v>
      </c>
      <c r="E3540" s="106" t="s">
        <v>3969</v>
      </c>
      <c r="F3540" s="107" t="s">
        <v>3970</v>
      </c>
      <c r="G3540" s="106"/>
      <c r="H3540" s="106"/>
      <c r="I3540" s="102">
        <v>2</v>
      </c>
      <c r="J3540" s="109">
        <v>35.799999999999997</v>
      </c>
    </row>
    <row r="3541" spans="1:10" x14ac:dyDescent="0.25">
      <c r="A3541" s="102">
        <v>3540</v>
      </c>
      <c r="B3541" s="117" t="s">
        <v>5176</v>
      </c>
      <c r="C3541" s="104" t="s">
        <v>4939</v>
      </c>
      <c r="D3541" s="104" t="s">
        <v>5309</v>
      </c>
      <c r="E3541" s="106" t="s">
        <v>3971</v>
      </c>
      <c r="F3541" s="107" t="s">
        <v>3972</v>
      </c>
      <c r="G3541" s="106"/>
      <c r="H3541" s="106"/>
      <c r="I3541" s="102">
        <v>1</v>
      </c>
      <c r="J3541" s="109">
        <v>11.899999999999999</v>
      </c>
    </row>
    <row r="3542" spans="1:10" x14ac:dyDescent="0.25">
      <c r="A3542" s="102">
        <v>3541</v>
      </c>
      <c r="B3542" s="117" t="s">
        <v>5176</v>
      </c>
      <c r="C3542" s="104" t="s">
        <v>4939</v>
      </c>
      <c r="D3542" s="104" t="s">
        <v>5309</v>
      </c>
      <c r="E3542" s="106" t="s">
        <v>3983</v>
      </c>
      <c r="F3542" s="107" t="s">
        <v>3984</v>
      </c>
      <c r="G3542" s="106"/>
      <c r="H3542" s="106"/>
      <c r="I3542" s="102">
        <v>1</v>
      </c>
      <c r="J3542" s="109">
        <v>23.94</v>
      </c>
    </row>
    <row r="3543" spans="1:10" x14ac:dyDescent="0.25">
      <c r="A3543" s="102">
        <v>3542</v>
      </c>
      <c r="B3543" s="117" t="s">
        <v>5176</v>
      </c>
      <c r="C3543" s="104" t="s">
        <v>4939</v>
      </c>
      <c r="D3543" s="104" t="s">
        <v>5309</v>
      </c>
      <c r="E3543" s="106" t="s">
        <v>3991</v>
      </c>
      <c r="F3543" s="107" t="s">
        <v>3992</v>
      </c>
      <c r="G3543" s="106"/>
      <c r="H3543" s="106"/>
      <c r="I3543" s="102">
        <v>1</v>
      </c>
      <c r="J3543" s="109">
        <v>20.9</v>
      </c>
    </row>
    <row r="3544" spans="1:10" x14ac:dyDescent="0.25">
      <c r="A3544" s="102">
        <v>3543</v>
      </c>
      <c r="B3544" s="117" t="s">
        <v>5176</v>
      </c>
      <c r="C3544" s="104" t="s">
        <v>4939</v>
      </c>
      <c r="D3544" s="104" t="s">
        <v>5309</v>
      </c>
      <c r="E3544" s="106" t="s">
        <v>3995</v>
      </c>
      <c r="F3544" s="107" t="s">
        <v>3996</v>
      </c>
      <c r="G3544" s="106"/>
      <c r="H3544" s="106"/>
      <c r="I3544" s="102">
        <v>1</v>
      </c>
      <c r="J3544" s="109">
        <v>29.85</v>
      </c>
    </row>
    <row r="3545" spans="1:10" x14ac:dyDescent="0.25">
      <c r="A3545" s="102">
        <v>3544</v>
      </c>
      <c r="B3545" s="117" t="s">
        <v>5176</v>
      </c>
      <c r="C3545" s="104" t="s">
        <v>4939</v>
      </c>
      <c r="D3545" s="104" t="s">
        <v>5309</v>
      </c>
      <c r="E3545" s="106" t="s">
        <v>4027</v>
      </c>
      <c r="F3545" s="107" t="s">
        <v>4028</v>
      </c>
      <c r="G3545" s="106"/>
      <c r="H3545" s="106"/>
      <c r="I3545" s="102">
        <v>2</v>
      </c>
      <c r="J3545" s="109">
        <v>35.76</v>
      </c>
    </row>
    <row r="3546" spans="1:10" x14ac:dyDescent="0.25">
      <c r="A3546" s="102">
        <v>3545</v>
      </c>
      <c r="B3546" s="117" t="s">
        <v>5176</v>
      </c>
      <c r="C3546" s="104" t="s">
        <v>4939</v>
      </c>
      <c r="D3546" s="104" t="s">
        <v>5309</v>
      </c>
      <c r="E3546" s="106" t="s">
        <v>4029</v>
      </c>
      <c r="F3546" s="107" t="s">
        <v>4030</v>
      </c>
      <c r="G3546" s="106"/>
      <c r="H3546" s="106"/>
      <c r="I3546" s="102">
        <v>5</v>
      </c>
      <c r="J3546" s="109">
        <v>86.7</v>
      </c>
    </row>
    <row r="3547" spans="1:10" x14ac:dyDescent="0.25">
      <c r="A3547" s="102">
        <v>3546</v>
      </c>
      <c r="B3547" s="117" t="s">
        <v>5176</v>
      </c>
      <c r="C3547" s="104" t="s">
        <v>4939</v>
      </c>
      <c r="D3547" s="104" t="s">
        <v>5309</v>
      </c>
      <c r="E3547" s="106" t="s">
        <v>4025</v>
      </c>
      <c r="F3547" s="107" t="s">
        <v>4026</v>
      </c>
      <c r="G3547" s="106"/>
      <c r="H3547" s="106"/>
      <c r="I3547" s="102">
        <v>2</v>
      </c>
      <c r="J3547" s="109">
        <v>54.98</v>
      </c>
    </row>
    <row r="3548" spans="1:10" x14ac:dyDescent="0.25">
      <c r="A3548" s="102">
        <v>3547</v>
      </c>
      <c r="B3548" s="117" t="s">
        <v>5176</v>
      </c>
      <c r="C3548" s="104" t="s">
        <v>4939</v>
      </c>
      <c r="D3548" s="104" t="s">
        <v>5309</v>
      </c>
      <c r="E3548" s="106" t="s">
        <v>3553</v>
      </c>
      <c r="F3548" s="107" t="s">
        <v>3554</v>
      </c>
      <c r="G3548" s="106"/>
      <c r="H3548" s="106"/>
      <c r="I3548" s="102">
        <v>1</v>
      </c>
      <c r="J3548" s="109">
        <v>17.940000000000001</v>
      </c>
    </row>
    <row r="3549" spans="1:10" x14ac:dyDescent="0.25">
      <c r="A3549" s="102">
        <v>3548</v>
      </c>
      <c r="B3549" s="117" t="s">
        <v>5176</v>
      </c>
      <c r="C3549" s="104" t="s">
        <v>4939</v>
      </c>
      <c r="D3549" s="104" t="s">
        <v>5309</v>
      </c>
      <c r="E3549" s="106" t="s">
        <v>3555</v>
      </c>
      <c r="F3549" s="107" t="s">
        <v>3556</v>
      </c>
      <c r="G3549" s="106"/>
      <c r="H3549" s="106"/>
      <c r="I3549" s="102">
        <v>2</v>
      </c>
      <c r="J3549" s="109">
        <v>25.8</v>
      </c>
    </row>
    <row r="3550" spans="1:10" x14ac:dyDescent="0.25">
      <c r="A3550" s="102">
        <v>3549</v>
      </c>
      <c r="B3550" s="117" t="s">
        <v>5176</v>
      </c>
      <c r="C3550" s="104" t="s">
        <v>4939</v>
      </c>
      <c r="D3550" s="104" t="s">
        <v>5309</v>
      </c>
      <c r="E3550" s="106" t="s">
        <v>3561</v>
      </c>
      <c r="F3550" s="107" t="s">
        <v>3562</v>
      </c>
      <c r="G3550" s="106"/>
      <c r="H3550" s="106"/>
      <c r="I3550" s="102">
        <v>1</v>
      </c>
      <c r="J3550" s="109">
        <v>28.900000000000002</v>
      </c>
    </row>
    <row r="3551" spans="1:10" x14ac:dyDescent="0.25">
      <c r="A3551" s="102">
        <v>3550</v>
      </c>
      <c r="B3551" s="117" t="s">
        <v>5176</v>
      </c>
      <c r="C3551" s="104" t="s">
        <v>4939</v>
      </c>
      <c r="D3551" s="104" t="s">
        <v>5309</v>
      </c>
      <c r="E3551" s="106" t="s">
        <v>3577</v>
      </c>
      <c r="F3551" s="107" t="s">
        <v>3578</v>
      </c>
      <c r="G3551" s="106"/>
      <c r="H3551" s="106"/>
      <c r="I3551" s="102">
        <v>2</v>
      </c>
      <c r="J3551" s="109">
        <v>45.8</v>
      </c>
    </row>
    <row r="3552" spans="1:10" x14ac:dyDescent="0.25">
      <c r="A3552" s="102">
        <v>3551</v>
      </c>
      <c r="B3552" s="117" t="s">
        <v>5176</v>
      </c>
      <c r="C3552" s="104" t="s">
        <v>4939</v>
      </c>
      <c r="D3552" s="104" t="s">
        <v>5309</v>
      </c>
      <c r="E3552" s="106" t="s">
        <v>3579</v>
      </c>
      <c r="F3552" s="107" t="s">
        <v>3580</v>
      </c>
      <c r="G3552" s="106"/>
      <c r="H3552" s="106"/>
      <c r="I3552" s="102">
        <v>2</v>
      </c>
      <c r="J3552" s="109">
        <v>27.799999999999997</v>
      </c>
    </row>
    <row r="3553" spans="1:10" x14ac:dyDescent="0.25">
      <c r="A3553" s="102">
        <v>3552</v>
      </c>
      <c r="B3553" s="117" t="s">
        <v>5176</v>
      </c>
      <c r="C3553" s="104" t="s">
        <v>4939</v>
      </c>
      <c r="D3553" s="104" t="s">
        <v>5309</v>
      </c>
      <c r="E3553" s="106" t="s">
        <v>3581</v>
      </c>
      <c r="F3553" s="107" t="s">
        <v>3582</v>
      </c>
      <c r="G3553" s="106"/>
      <c r="H3553" s="106"/>
      <c r="I3553" s="102">
        <v>3</v>
      </c>
      <c r="J3553" s="109">
        <v>50.22</v>
      </c>
    </row>
    <row r="3554" spans="1:10" x14ac:dyDescent="0.25">
      <c r="A3554" s="102">
        <v>3553</v>
      </c>
      <c r="B3554" s="117" t="s">
        <v>5176</v>
      </c>
      <c r="C3554" s="104" t="s">
        <v>4939</v>
      </c>
      <c r="D3554" s="104" t="s">
        <v>5309</v>
      </c>
      <c r="E3554" s="106" t="s">
        <v>3589</v>
      </c>
      <c r="F3554" s="107" t="s">
        <v>3590</v>
      </c>
      <c r="G3554" s="106"/>
      <c r="H3554" s="106"/>
      <c r="I3554" s="102">
        <v>1</v>
      </c>
      <c r="J3554" s="109">
        <v>13.799999999999999</v>
      </c>
    </row>
    <row r="3555" spans="1:10" x14ac:dyDescent="0.25">
      <c r="A3555" s="102">
        <v>3554</v>
      </c>
      <c r="B3555" s="117" t="s">
        <v>5176</v>
      </c>
      <c r="C3555" s="104" t="s">
        <v>4939</v>
      </c>
      <c r="D3555" s="104" t="s">
        <v>5309</v>
      </c>
      <c r="E3555" s="106" t="s">
        <v>3587</v>
      </c>
      <c r="F3555" s="107" t="s">
        <v>3588</v>
      </c>
      <c r="G3555" s="106"/>
      <c r="H3555" s="106"/>
      <c r="I3555" s="102">
        <v>1</v>
      </c>
      <c r="J3555" s="109">
        <v>9.8000000000000007</v>
      </c>
    </row>
    <row r="3556" spans="1:10" x14ac:dyDescent="0.25">
      <c r="A3556" s="102">
        <v>3555</v>
      </c>
      <c r="B3556" s="117" t="s">
        <v>5176</v>
      </c>
      <c r="C3556" s="104" t="s">
        <v>4939</v>
      </c>
      <c r="D3556" s="104" t="s">
        <v>5309</v>
      </c>
      <c r="E3556" s="106" t="s">
        <v>3613</v>
      </c>
      <c r="F3556" s="107" t="s">
        <v>3614</v>
      </c>
      <c r="G3556" s="106"/>
      <c r="H3556" s="106"/>
      <c r="I3556" s="102">
        <v>1</v>
      </c>
      <c r="J3556" s="109">
        <v>12.5</v>
      </c>
    </row>
    <row r="3557" spans="1:10" x14ac:dyDescent="0.25">
      <c r="A3557" s="102">
        <v>3556</v>
      </c>
      <c r="B3557" s="117" t="s">
        <v>5176</v>
      </c>
      <c r="C3557" s="104" t="s">
        <v>4939</v>
      </c>
      <c r="D3557" s="104" t="s">
        <v>5309</v>
      </c>
      <c r="E3557" s="106" t="s">
        <v>3617</v>
      </c>
      <c r="F3557" s="107" t="s">
        <v>3618</v>
      </c>
      <c r="G3557" s="106"/>
      <c r="H3557" s="106"/>
      <c r="I3557" s="102">
        <v>1</v>
      </c>
      <c r="J3557" s="109">
        <v>14.34</v>
      </c>
    </row>
    <row r="3558" spans="1:10" x14ac:dyDescent="0.25">
      <c r="A3558" s="102">
        <v>3557</v>
      </c>
      <c r="B3558" s="117" t="s">
        <v>5176</v>
      </c>
      <c r="C3558" s="104" t="s">
        <v>4939</v>
      </c>
      <c r="D3558" s="104" t="s">
        <v>5309</v>
      </c>
      <c r="E3558" s="106" t="s">
        <v>3827</v>
      </c>
      <c r="F3558" s="107" t="s">
        <v>3828</v>
      </c>
      <c r="G3558" s="106"/>
      <c r="H3558" s="106"/>
      <c r="I3558" s="102">
        <v>1</v>
      </c>
      <c r="J3558" s="109">
        <v>12.54</v>
      </c>
    </row>
    <row r="3559" spans="1:10" x14ac:dyDescent="0.25">
      <c r="A3559" s="102">
        <v>3558</v>
      </c>
      <c r="B3559" s="117" t="s">
        <v>5176</v>
      </c>
      <c r="C3559" s="104" t="s">
        <v>4939</v>
      </c>
      <c r="D3559" s="104" t="s">
        <v>5309</v>
      </c>
      <c r="E3559" s="106" t="s">
        <v>3623</v>
      </c>
      <c r="F3559" s="107" t="s">
        <v>3624</v>
      </c>
      <c r="G3559" s="106"/>
      <c r="H3559" s="106"/>
      <c r="I3559" s="102">
        <v>1</v>
      </c>
      <c r="J3559" s="109">
        <v>11.899999999999999</v>
      </c>
    </row>
    <row r="3560" spans="1:10" x14ac:dyDescent="0.25">
      <c r="A3560" s="102">
        <v>3559</v>
      </c>
      <c r="B3560" s="117" t="s">
        <v>5176</v>
      </c>
      <c r="C3560" s="104" t="s">
        <v>4939</v>
      </c>
      <c r="D3560" s="104" t="s">
        <v>5309</v>
      </c>
      <c r="E3560" s="106" t="s">
        <v>3647</v>
      </c>
      <c r="F3560" s="107" t="s">
        <v>3648</v>
      </c>
      <c r="G3560" s="106"/>
      <c r="H3560" s="106"/>
      <c r="I3560" s="102">
        <v>2</v>
      </c>
      <c r="J3560" s="109">
        <v>37.799999999999997</v>
      </c>
    </row>
    <row r="3561" spans="1:10" x14ac:dyDescent="0.25">
      <c r="A3561" s="102">
        <v>3560</v>
      </c>
      <c r="B3561" s="117" t="s">
        <v>5176</v>
      </c>
      <c r="C3561" s="104" t="s">
        <v>4939</v>
      </c>
      <c r="D3561" s="104" t="s">
        <v>5309</v>
      </c>
      <c r="E3561" s="106" t="s">
        <v>3643</v>
      </c>
      <c r="F3561" s="107" t="s">
        <v>3644</v>
      </c>
      <c r="G3561" s="106"/>
      <c r="H3561" s="106"/>
      <c r="I3561" s="102">
        <v>2</v>
      </c>
      <c r="J3561" s="109">
        <v>45</v>
      </c>
    </row>
    <row r="3562" spans="1:10" x14ac:dyDescent="0.25">
      <c r="A3562" s="102">
        <v>3561</v>
      </c>
      <c r="B3562" s="117" t="s">
        <v>5176</v>
      </c>
      <c r="C3562" s="104" t="s">
        <v>4939</v>
      </c>
      <c r="D3562" s="104" t="s">
        <v>5309</v>
      </c>
      <c r="E3562" s="106" t="s">
        <v>3651</v>
      </c>
      <c r="F3562" s="107" t="s">
        <v>3652</v>
      </c>
      <c r="G3562" s="106"/>
      <c r="H3562" s="106"/>
      <c r="I3562" s="102">
        <v>1</v>
      </c>
      <c r="J3562" s="109">
        <v>17.899999999999999</v>
      </c>
    </row>
    <row r="3563" spans="1:10" x14ac:dyDescent="0.25">
      <c r="A3563" s="102">
        <v>3562</v>
      </c>
      <c r="B3563" s="117" t="s">
        <v>5176</v>
      </c>
      <c r="C3563" s="104" t="s">
        <v>4939</v>
      </c>
      <c r="D3563" s="104" t="s">
        <v>5309</v>
      </c>
      <c r="E3563" s="106" t="s">
        <v>3549</v>
      </c>
      <c r="F3563" s="107" t="s">
        <v>3550</v>
      </c>
      <c r="G3563" s="106"/>
      <c r="H3563" s="106"/>
      <c r="I3563" s="102">
        <v>1</v>
      </c>
      <c r="J3563" s="109">
        <v>16.899999999999999</v>
      </c>
    </row>
    <row r="3564" spans="1:10" x14ac:dyDescent="0.25">
      <c r="A3564" s="102">
        <v>3563</v>
      </c>
      <c r="B3564" s="117" t="s">
        <v>5176</v>
      </c>
      <c r="C3564" s="104" t="s">
        <v>4939</v>
      </c>
      <c r="D3564" s="104" t="s">
        <v>5309</v>
      </c>
      <c r="E3564" s="106" t="s">
        <v>3657</v>
      </c>
      <c r="F3564" s="107" t="s">
        <v>3658</v>
      </c>
      <c r="G3564" s="106"/>
      <c r="H3564" s="106"/>
      <c r="I3564" s="102">
        <v>2</v>
      </c>
      <c r="J3564" s="109">
        <v>40.68</v>
      </c>
    </row>
    <row r="3565" spans="1:10" x14ac:dyDescent="0.25">
      <c r="A3565" s="102">
        <v>3564</v>
      </c>
      <c r="B3565" s="117" t="s">
        <v>5176</v>
      </c>
      <c r="C3565" s="104" t="s">
        <v>4939</v>
      </c>
      <c r="D3565" s="104" t="s">
        <v>5309</v>
      </c>
      <c r="E3565" s="106" t="s">
        <v>3689</v>
      </c>
      <c r="F3565" s="107" t="s">
        <v>3690</v>
      </c>
      <c r="G3565" s="106"/>
      <c r="H3565" s="106"/>
      <c r="I3565" s="102">
        <v>1</v>
      </c>
      <c r="J3565" s="109">
        <v>13.799999999999999</v>
      </c>
    </row>
    <row r="3566" spans="1:10" x14ac:dyDescent="0.25">
      <c r="A3566" s="102">
        <v>3565</v>
      </c>
      <c r="B3566" s="117" t="s">
        <v>5176</v>
      </c>
      <c r="C3566" s="104" t="s">
        <v>4939</v>
      </c>
      <c r="D3566" s="104" t="s">
        <v>5309</v>
      </c>
      <c r="E3566" s="106" t="s">
        <v>3691</v>
      </c>
      <c r="F3566" s="107" t="s">
        <v>3692</v>
      </c>
      <c r="G3566" s="106"/>
      <c r="H3566" s="106"/>
      <c r="I3566" s="102">
        <v>1</v>
      </c>
      <c r="J3566" s="109">
        <v>15.8</v>
      </c>
    </row>
    <row r="3567" spans="1:10" x14ac:dyDescent="0.25">
      <c r="A3567" s="102">
        <v>3566</v>
      </c>
      <c r="B3567" s="117" t="s">
        <v>5176</v>
      </c>
      <c r="C3567" s="104" t="s">
        <v>4939</v>
      </c>
      <c r="D3567" s="104" t="s">
        <v>5309</v>
      </c>
      <c r="E3567" s="106" t="s">
        <v>3721</v>
      </c>
      <c r="F3567" s="107" t="s">
        <v>3722</v>
      </c>
      <c r="G3567" s="106"/>
      <c r="H3567" s="106"/>
      <c r="I3567" s="102">
        <v>2</v>
      </c>
      <c r="J3567" s="109">
        <v>26.160000000000004</v>
      </c>
    </row>
    <row r="3568" spans="1:10" x14ac:dyDescent="0.25">
      <c r="A3568" s="102">
        <v>3567</v>
      </c>
      <c r="B3568" s="117" t="s">
        <v>5176</v>
      </c>
      <c r="C3568" s="104" t="s">
        <v>4939</v>
      </c>
      <c r="D3568" s="104" t="s">
        <v>5309</v>
      </c>
      <c r="E3568" s="106" t="s">
        <v>3751</v>
      </c>
      <c r="F3568" s="107" t="s">
        <v>3752</v>
      </c>
      <c r="G3568" s="106"/>
      <c r="H3568" s="106"/>
      <c r="I3568" s="102">
        <v>1</v>
      </c>
      <c r="J3568" s="109">
        <v>17.5</v>
      </c>
    </row>
    <row r="3569" spans="1:10" x14ac:dyDescent="0.25">
      <c r="A3569" s="102">
        <v>3568</v>
      </c>
      <c r="B3569" s="117" t="s">
        <v>5176</v>
      </c>
      <c r="C3569" s="104" t="s">
        <v>4939</v>
      </c>
      <c r="D3569" s="104" t="s">
        <v>5309</v>
      </c>
      <c r="E3569" s="106" t="s">
        <v>3753</v>
      </c>
      <c r="F3569" s="107" t="s">
        <v>3754</v>
      </c>
      <c r="G3569" s="106"/>
      <c r="H3569" s="106"/>
      <c r="I3569" s="102">
        <v>2</v>
      </c>
      <c r="J3569" s="109">
        <v>21.8</v>
      </c>
    </row>
    <row r="3570" spans="1:10" x14ac:dyDescent="0.25">
      <c r="A3570" s="102">
        <v>3569</v>
      </c>
      <c r="B3570" s="117" t="s">
        <v>5176</v>
      </c>
      <c r="C3570" s="104" t="s">
        <v>4939</v>
      </c>
      <c r="D3570" s="104" t="s">
        <v>5309</v>
      </c>
      <c r="E3570" s="106" t="s">
        <v>3757</v>
      </c>
      <c r="F3570" s="107" t="s">
        <v>3758</v>
      </c>
      <c r="G3570" s="106"/>
      <c r="H3570" s="106"/>
      <c r="I3570" s="102">
        <v>1</v>
      </c>
      <c r="J3570" s="109">
        <v>17.940000000000001</v>
      </c>
    </row>
    <row r="3571" spans="1:10" x14ac:dyDescent="0.25">
      <c r="A3571" s="102">
        <v>3570</v>
      </c>
      <c r="B3571" s="117" t="s">
        <v>5176</v>
      </c>
      <c r="C3571" s="104" t="s">
        <v>4939</v>
      </c>
      <c r="D3571" s="104" t="s">
        <v>5309</v>
      </c>
      <c r="E3571" s="106" t="s">
        <v>3813</v>
      </c>
      <c r="F3571" s="107" t="s">
        <v>3814</v>
      </c>
      <c r="G3571" s="106"/>
      <c r="H3571" s="106"/>
      <c r="I3571" s="102">
        <v>1</v>
      </c>
      <c r="J3571" s="109">
        <v>15.9</v>
      </c>
    </row>
    <row r="3572" spans="1:10" x14ac:dyDescent="0.25">
      <c r="A3572" s="102">
        <v>3571</v>
      </c>
      <c r="B3572" s="117" t="s">
        <v>5176</v>
      </c>
      <c r="C3572" s="104" t="s">
        <v>4939</v>
      </c>
      <c r="D3572" s="104" t="s">
        <v>5309</v>
      </c>
      <c r="E3572" s="106" t="s">
        <v>3809</v>
      </c>
      <c r="F3572" s="107" t="s">
        <v>3810</v>
      </c>
      <c r="G3572" s="106"/>
      <c r="H3572" s="106"/>
      <c r="I3572" s="102">
        <v>2</v>
      </c>
      <c r="J3572" s="109">
        <v>38.28</v>
      </c>
    </row>
    <row r="3573" spans="1:10" x14ac:dyDescent="0.25">
      <c r="A3573" s="102">
        <v>3572</v>
      </c>
      <c r="B3573" s="117" t="s">
        <v>5176</v>
      </c>
      <c r="C3573" s="104" t="s">
        <v>4939</v>
      </c>
      <c r="D3573" s="104" t="s">
        <v>5309</v>
      </c>
      <c r="E3573" s="106" t="s">
        <v>4525</v>
      </c>
      <c r="F3573" s="107" t="s">
        <v>4526</v>
      </c>
      <c r="G3573" s="106"/>
      <c r="H3573" s="106"/>
      <c r="I3573" s="102">
        <v>2</v>
      </c>
      <c r="J3573" s="109">
        <v>157.79999999999998</v>
      </c>
    </row>
    <row r="3574" spans="1:10" x14ac:dyDescent="0.25">
      <c r="A3574" s="102">
        <v>3573</v>
      </c>
      <c r="B3574" s="117" t="s">
        <v>5176</v>
      </c>
      <c r="C3574" s="104" t="s">
        <v>4939</v>
      </c>
      <c r="D3574" s="104" t="s">
        <v>5311</v>
      </c>
      <c r="E3574" s="106" t="s">
        <v>753</v>
      </c>
      <c r="F3574" s="107" t="s">
        <v>754</v>
      </c>
      <c r="G3574" s="106"/>
      <c r="H3574" s="106"/>
      <c r="I3574" s="102">
        <v>1</v>
      </c>
      <c r="J3574" s="109">
        <v>15.54</v>
      </c>
    </row>
    <row r="3575" spans="1:10" x14ac:dyDescent="0.25">
      <c r="A3575" s="102">
        <v>3574</v>
      </c>
      <c r="B3575" s="117" t="s">
        <v>5176</v>
      </c>
      <c r="C3575" s="104" t="s">
        <v>4939</v>
      </c>
      <c r="D3575" s="104" t="s">
        <v>5311</v>
      </c>
      <c r="E3575" s="106" t="s">
        <v>935</v>
      </c>
      <c r="F3575" s="107" t="s">
        <v>936</v>
      </c>
      <c r="G3575" s="106"/>
      <c r="H3575" s="106"/>
      <c r="I3575" s="102">
        <v>1</v>
      </c>
      <c r="J3575" s="109">
        <v>16.740000000000002</v>
      </c>
    </row>
    <row r="3576" spans="1:10" x14ac:dyDescent="0.25">
      <c r="A3576" s="102">
        <v>3575</v>
      </c>
      <c r="B3576" s="117" t="s">
        <v>5176</v>
      </c>
      <c r="C3576" s="104" t="s">
        <v>4939</v>
      </c>
      <c r="D3576" s="104" t="s">
        <v>5311</v>
      </c>
      <c r="E3576" s="106" t="s">
        <v>867</v>
      </c>
      <c r="F3576" s="107" t="s">
        <v>868</v>
      </c>
      <c r="G3576" s="106"/>
      <c r="H3576" s="106"/>
      <c r="I3576" s="102">
        <v>1</v>
      </c>
      <c r="J3576" s="109">
        <v>14.34</v>
      </c>
    </row>
    <row r="3577" spans="1:10" x14ac:dyDescent="0.25">
      <c r="A3577" s="102">
        <v>3576</v>
      </c>
      <c r="B3577" s="117" t="s">
        <v>5176</v>
      </c>
      <c r="C3577" s="104" t="s">
        <v>4939</v>
      </c>
      <c r="D3577" s="104" t="s">
        <v>5311</v>
      </c>
      <c r="E3577" s="106" t="s">
        <v>995</v>
      </c>
      <c r="F3577" s="107" t="s">
        <v>996</v>
      </c>
      <c r="G3577" s="106"/>
      <c r="H3577" s="106"/>
      <c r="I3577" s="102">
        <v>5</v>
      </c>
      <c r="J3577" s="109">
        <v>51</v>
      </c>
    </row>
    <row r="3578" spans="1:10" x14ac:dyDescent="0.25">
      <c r="A3578" s="102">
        <v>3577</v>
      </c>
      <c r="B3578" s="117" t="s">
        <v>5176</v>
      </c>
      <c r="C3578" s="104" t="s">
        <v>4939</v>
      </c>
      <c r="D3578" s="104" t="s">
        <v>5311</v>
      </c>
      <c r="E3578" s="106" t="s">
        <v>1272</v>
      </c>
      <c r="F3578" s="107" t="s">
        <v>1273</v>
      </c>
      <c r="G3578" s="106"/>
      <c r="H3578" s="106"/>
      <c r="I3578" s="102">
        <v>2</v>
      </c>
      <c r="J3578" s="109">
        <v>25.5</v>
      </c>
    </row>
    <row r="3579" spans="1:10" x14ac:dyDescent="0.25">
      <c r="A3579" s="102">
        <v>3578</v>
      </c>
      <c r="B3579" s="117" t="s">
        <v>5176</v>
      </c>
      <c r="C3579" s="104" t="s">
        <v>4939</v>
      </c>
      <c r="D3579" s="104" t="s">
        <v>5311</v>
      </c>
      <c r="E3579" s="106" t="s">
        <v>2503</v>
      </c>
      <c r="F3579" s="107" t="s">
        <v>2504</v>
      </c>
      <c r="G3579" s="106"/>
      <c r="H3579" s="106"/>
      <c r="I3579" s="102">
        <v>2</v>
      </c>
      <c r="J3579" s="109">
        <v>11.879999999999999</v>
      </c>
    </row>
    <row r="3580" spans="1:10" x14ac:dyDescent="0.25">
      <c r="A3580" s="102">
        <v>3579</v>
      </c>
      <c r="B3580" s="117" t="s">
        <v>5176</v>
      </c>
      <c r="C3580" s="104" t="s">
        <v>4939</v>
      </c>
      <c r="D3580" s="104" t="s">
        <v>5311</v>
      </c>
      <c r="E3580" s="106" t="s">
        <v>2555</v>
      </c>
      <c r="F3580" s="107" t="s">
        <v>2556</v>
      </c>
      <c r="G3580" s="106"/>
      <c r="H3580" s="106"/>
      <c r="I3580" s="102">
        <v>2</v>
      </c>
      <c r="J3580" s="109">
        <v>11.879999999999999</v>
      </c>
    </row>
    <row r="3581" spans="1:10" x14ac:dyDescent="0.25">
      <c r="A3581" s="102">
        <v>3580</v>
      </c>
      <c r="B3581" s="117" t="s">
        <v>5176</v>
      </c>
      <c r="C3581" s="104" t="s">
        <v>4939</v>
      </c>
      <c r="D3581" s="104" t="s">
        <v>5311</v>
      </c>
      <c r="E3581" s="106" t="s">
        <v>2669</v>
      </c>
      <c r="F3581" s="107" t="s">
        <v>2670</v>
      </c>
      <c r="G3581" s="106"/>
      <c r="H3581" s="106"/>
      <c r="I3581" s="102">
        <v>1</v>
      </c>
      <c r="J3581" s="109">
        <v>9.9</v>
      </c>
    </row>
    <row r="3582" spans="1:10" x14ac:dyDescent="0.25">
      <c r="A3582" s="102">
        <v>3581</v>
      </c>
      <c r="B3582" s="117" t="s">
        <v>5176</v>
      </c>
      <c r="C3582" s="104" t="s">
        <v>4939</v>
      </c>
      <c r="D3582" s="104" t="s">
        <v>5311</v>
      </c>
      <c r="E3582" s="106" t="s">
        <v>2739</v>
      </c>
      <c r="F3582" s="107" t="s">
        <v>4742</v>
      </c>
      <c r="G3582" s="106"/>
      <c r="H3582" s="106"/>
      <c r="I3582" s="102">
        <v>1</v>
      </c>
      <c r="J3582" s="109">
        <v>15.48</v>
      </c>
    </row>
    <row r="3583" spans="1:10" x14ac:dyDescent="0.25">
      <c r="A3583" s="102">
        <v>3582</v>
      </c>
      <c r="B3583" s="117" t="s">
        <v>5176</v>
      </c>
      <c r="C3583" s="104" t="s">
        <v>4939</v>
      </c>
      <c r="D3583" s="104" t="s">
        <v>5311</v>
      </c>
      <c r="E3583" s="106" t="s">
        <v>2811</v>
      </c>
      <c r="F3583" s="107" t="s">
        <v>4744</v>
      </c>
      <c r="G3583" s="106"/>
      <c r="H3583" s="106"/>
      <c r="I3583" s="102">
        <v>1</v>
      </c>
      <c r="J3583" s="109">
        <v>15.48</v>
      </c>
    </row>
    <row r="3584" spans="1:10" x14ac:dyDescent="0.25">
      <c r="A3584" s="102">
        <v>3583</v>
      </c>
      <c r="B3584" s="117" t="s">
        <v>5176</v>
      </c>
      <c r="C3584" s="104" t="s">
        <v>4939</v>
      </c>
      <c r="D3584" s="104" t="s">
        <v>5311</v>
      </c>
      <c r="E3584" s="106" t="s">
        <v>4746</v>
      </c>
      <c r="F3584" s="107" t="s">
        <v>4747</v>
      </c>
      <c r="G3584" s="106"/>
      <c r="H3584" s="106"/>
      <c r="I3584" s="102">
        <v>1</v>
      </c>
      <c r="J3584" s="109">
        <v>13.080000000000002</v>
      </c>
    </row>
    <row r="3585" spans="1:10" x14ac:dyDescent="0.25">
      <c r="A3585" s="102">
        <v>3584</v>
      </c>
      <c r="B3585" s="117" t="s">
        <v>5176</v>
      </c>
      <c r="C3585" s="104" t="s">
        <v>4939</v>
      </c>
      <c r="D3585" s="104" t="s">
        <v>5311</v>
      </c>
      <c r="E3585" s="106" t="s">
        <v>2847</v>
      </c>
      <c r="F3585" s="107" t="s">
        <v>2848</v>
      </c>
      <c r="G3585" s="106"/>
      <c r="H3585" s="106"/>
      <c r="I3585" s="102">
        <v>1</v>
      </c>
      <c r="J3585" s="109">
        <v>34.32</v>
      </c>
    </row>
    <row r="3586" spans="1:10" x14ac:dyDescent="0.25">
      <c r="A3586" s="102">
        <v>3585</v>
      </c>
      <c r="B3586" s="117" t="s">
        <v>5176</v>
      </c>
      <c r="C3586" s="104" t="s">
        <v>4939</v>
      </c>
      <c r="D3586" s="104" t="s">
        <v>5311</v>
      </c>
      <c r="E3586" s="106" t="s">
        <v>87</v>
      </c>
      <c r="F3586" s="107" t="s">
        <v>88</v>
      </c>
      <c r="G3586" s="106"/>
      <c r="H3586" s="106"/>
      <c r="I3586" s="102">
        <v>1</v>
      </c>
      <c r="J3586" s="109">
        <v>83.76</v>
      </c>
    </row>
    <row r="3587" spans="1:10" x14ac:dyDescent="0.25">
      <c r="A3587" s="102">
        <v>3586</v>
      </c>
      <c r="B3587" s="117" t="s">
        <v>5176</v>
      </c>
      <c r="C3587" s="104" t="s">
        <v>4939</v>
      </c>
      <c r="D3587" s="104" t="s">
        <v>5311</v>
      </c>
      <c r="E3587" s="106" t="s">
        <v>3681</v>
      </c>
      <c r="F3587" s="107" t="s">
        <v>3682</v>
      </c>
      <c r="G3587" s="106"/>
      <c r="H3587" s="106"/>
      <c r="I3587" s="102">
        <v>1</v>
      </c>
      <c r="J3587" s="109">
        <v>17.8</v>
      </c>
    </row>
    <row r="3588" spans="1:10" x14ac:dyDescent="0.25">
      <c r="A3588" s="102">
        <v>3587</v>
      </c>
      <c r="B3588" s="117" t="s">
        <v>5176</v>
      </c>
      <c r="C3588" s="104" t="s">
        <v>4939</v>
      </c>
      <c r="D3588" s="104" t="s">
        <v>5311</v>
      </c>
      <c r="E3588" s="106" t="s">
        <v>3871</v>
      </c>
      <c r="F3588" s="107" t="s">
        <v>3872</v>
      </c>
      <c r="G3588" s="106"/>
      <c r="H3588" s="106"/>
      <c r="I3588" s="102">
        <v>1</v>
      </c>
      <c r="J3588" s="109">
        <v>25</v>
      </c>
    </row>
    <row r="3589" spans="1:10" x14ac:dyDescent="0.25">
      <c r="A3589" s="102">
        <v>3588</v>
      </c>
      <c r="B3589" s="117" t="s">
        <v>5176</v>
      </c>
      <c r="C3589" s="104" t="s">
        <v>4939</v>
      </c>
      <c r="D3589" s="104" t="s">
        <v>5311</v>
      </c>
      <c r="E3589" s="106" t="s">
        <v>3971</v>
      </c>
      <c r="F3589" s="107" t="s">
        <v>3972</v>
      </c>
      <c r="G3589" s="106"/>
      <c r="H3589" s="106"/>
      <c r="I3589" s="102">
        <v>1</v>
      </c>
      <c r="J3589" s="109">
        <v>11.899999999999999</v>
      </c>
    </row>
    <row r="3590" spans="1:10" x14ac:dyDescent="0.25">
      <c r="A3590" s="102">
        <v>3589</v>
      </c>
      <c r="B3590" s="117" t="s">
        <v>5176</v>
      </c>
      <c r="C3590" s="104" t="s">
        <v>4939</v>
      </c>
      <c r="D3590" s="104" t="s">
        <v>5311</v>
      </c>
      <c r="E3590" s="106" t="s">
        <v>3647</v>
      </c>
      <c r="F3590" s="107" t="s">
        <v>3648</v>
      </c>
      <c r="G3590" s="106"/>
      <c r="H3590" s="106"/>
      <c r="I3590" s="102">
        <v>1</v>
      </c>
      <c r="J3590" s="109">
        <v>18.899999999999999</v>
      </c>
    </row>
    <row r="3591" spans="1:10" x14ac:dyDescent="0.25">
      <c r="A3591" s="102">
        <v>3590</v>
      </c>
      <c r="B3591" s="117" t="s">
        <v>5176</v>
      </c>
      <c r="C3591" s="104" t="s">
        <v>4939</v>
      </c>
      <c r="D3591" s="104" t="s">
        <v>5311</v>
      </c>
      <c r="E3591" s="106" t="s">
        <v>3643</v>
      </c>
      <c r="F3591" s="107" t="s">
        <v>3644</v>
      </c>
      <c r="G3591" s="106"/>
      <c r="H3591" s="106"/>
      <c r="I3591" s="102">
        <v>1</v>
      </c>
      <c r="J3591" s="109">
        <v>22.5</v>
      </c>
    </row>
    <row r="3592" spans="1:10" x14ac:dyDescent="0.25">
      <c r="A3592" s="102">
        <v>3591</v>
      </c>
      <c r="B3592" s="117" t="s">
        <v>5176</v>
      </c>
      <c r="C3592" s="104" t="s">
        <v>4939</v>
      </c>
      <c r="D3592" s="104" t="s">
        <v>5311</v>
      </c>
      <c r="E3592" s="106" t="s">
        <v>3709</v>
      </c>
      <c r="F3592" s="107" t="s">
        <v>3710</v>
      </c>
      <c r="G3592" s="106"/>
      <c r="H3592" s="106"/>
      <c r="I3592" s="102">
        <v>1</v>
      </c>
      <c r="J3592" s="109">
        <v>6.8000000000000007</v>
      </c>
    </row>
    <row r="3593" spans="1:10" x14ac:dyDescent="0.25">
      <c r="A3593" s="102">
        <v>3592</v>
      </c>
      <c r="B3593" s="117" t="s">
        <v>5176</v>
      </c>
      <c r="C3593" s="104" t="s">
        <v>4939</v>
      </c>
      <c r="D3593" s="104" t="s">
        <v>5311</v>
      </c>
      <c r="E3593" s="106" t="s">
        <v>3731</v>
      </c>
      <c r="F3593" s="107" t="s">
        <v>3732</v>
      </c>
      <c r="G3593" s="106"/>
      <c r="H3593" s="106"/>
      <c r="I3593" s="102">
        <v>1</v>
      </c>
      <c r="J3593" s="109">
        <v>11.34</v>
      </c>
    </row>
    <row r="3594" spans="1:10" x14ac:dyDescent="0.25">
      <c r="A3594" s="102">
        <v>3593</v>
      </c>
      <c r="B3594" s="117" t="s">
        <v>5176</v>
      </c>
      <c r="C3594" s="104" t="s">
        <v>4939</v>
      </c>
      <c r="D3594" s="104" t="s">
        <v>5313</v>
      </c>
      <c r="E3594" s="106" t="s">
        <v>519</v>
      </c>
      <c r="F3594" s="107" t="s">
        <v>520</v>
      </c>
      <c r="G3594" s="106"/>
      <c r="H3594" s="106"/>
      <c r="I3594" s="102">
        <v>1</v>
      </c>
      <c r="J3594" s="109">
        <v>9.9</v>
      </c>
    </row>
    <row r="3595" spans="1:10" x14ac:dyDescent="0.25">
      <c r="A3595" s="102">
        <v>3594</v>
      </c>
      <c r="B3595" s="117" t="s">
        <v>5176</v>
      </c>
      <c r="C3595" s="104" t="s">
        <v>4939</v>
      </c>
      <c r="D3595" s="104" t="s">
        <v>5313</v>
      </c>
      <c r="E3595" s="106" t="s">
        <v>505</v>
      </c>
      <c r="F3595" s="107" t="s">
        <v>506</v>
      </c>
      <c r="G3595" s="106"/>
      <c r="H3595" s="106"/>
      <c r="I3595" s="102">
        <v>1</v>
      </c>
      <c r="J3595" s="109">
        <v>9.9</v>
      </c>
    </row>
    <row r="3596" spans="1:10" x14ac:dyDescent="0.25">
      <c r="A3596" s="102">
        <v>3595</v>
      </c>
      <c r="B3596" s="117" t="s">
        <v>5176</v>
      </c>
      <c r="C3596" s="104" t="s">
        <v>4939</v>
      </c>
      <c r="D3596" s="104" t="s">
        <v>5313</v>
      </c>
      <c r="E3596" s="106" t="s">
        <v>541</v>
      </c>
      <c r="F3596" s="107" t="s">
        <v>542</v>
      </c>
      <c r="G3596" s="106"/>
      <c r="H3596" s="106"/>
      <c r="I3596" s="102" t="s">
        <v>4943</v>
      </c>
      <c r="J3596" s="109">
        <v>32.28</v>
      </c>
    </row>
    <row r="3597" spans="1:10" x14ac:dyDescent="0.25">
      <c r="A3597" s="102">
        <v>3596</v>
      </c>
      <c r="B3597" s="117" t="s">
        <v>5176</v>
      </c>
      <c r="C3597" s="104" t="s">
        <v>4939</v>
      </c>
      <c r="D3597" s="104" t="s">
        <v>5313</v>
      </c>
      <c r="E3597" s="106" t="s">
        <v>995</v>
      </c>
      <c r="F3597" s="107" t="s">
        <v>996</v>
      </c>
      <c r="G3597" s="106"/>
      <c r="H3597" s="106"/>
      <c r="I3597" s="102">
        <v>5</v>
      </c>
      <c r="J3597" s="109">
        <v>51</v>
      </c>
    </row>
    <row r="3598" spans="1:10" x14ac:dyDescent="0.25">
      <c r="A3598" s="102">
        <v>3597</v>
      </c>
      <c r="B3598" s="117" t="s">
        <v>5176</v>
      </c>
      <c r="C3598" s="104" t="s">
        <v>4939</v>
      </c>
      <c r="D3598" s="104" t="s">
        <v>5313</v>
      </c>
      <c r="E3598" s="106" t="s">
        <v>1194</v>
      </c>
      <c r="F3598" s="107" t="s">
        <v>1195</v>
      </c>
      <c r="G3598" s="106"/>
      <c r="H3598" s="106"/>
      <c r="I3598" s="102">
        <v>2</v>
      </c>
      <c r="J3598" s="109">
        <v>13.899999999999999</v>
      </c>
    </row>
    <row r="3599" spans="1:10" x14ac:dyDescent="0.25">
      <c r="A3599" s="102">
        <v>3598</v>
      </c>
      <c r="B3599" s="117" t="s">
        <v>5176</v>
      </c>
      <c r="C3599" s="104" t="s">
        <v>4939</v>
      </c>
      <c r="D3599" s="104" t="s">
        <v>5313</v>
      </c>
      <c r="E3599" s="106" t="s">
        <v>1264</v>
      </c>
      <c r="F3599" s="107" t="s">
        <v>1265</v>
      </c>
      <c r="G3599" s="106"/>
      <c r="H3599" s="106"/>
      <c r="I3599" s="102">
        <v>1</v>
      </c>
      <c r="J3599" s="109">
        <v>8.9</v>
      </c>
    </row>
    <row r="3600" spans="1:10" x14ac:dyDescent="0.25">
      <c r="A3600" s="102">
        <v>3599</v>
      </c>
      <c r="B3600" s="117" t="s">
        <v>5176</v>
      </c>
      <c r="C3600" s="104" t="s">
        <v>4939</v>
      </c>
      <c r="D3600" s="104" t="s">
        <v>5313</v>
      </c>
      <c r="E3600" s="106" t="s">
        <v>1272</v>
      </c>
      <c r="F3600" s="107" t="s">
        <v>1273</v>
      </c>
      <c r="G3600" s="106"/>
      <c r="H3600" s="106"/>
      <c r="I3600" s="102">
        <v>1</v>
      </c>
      <c r="J3600" s="109">
        <v>12.75</v>
      </c>
    </row>
    <row r="3601" spans="1:10" x14ac:dyDescent="0.25">
      <c r="A3601" s="102">
        <v>3600</v>
      </c>
      <c r="B3601" s="117" t="s">
        <v>5176</v>
      </c>
      <c r="C3601" s="104" t="s">
        <v>4939</v>
      </c>
      <c r="D3601" s="104" t="s">
        <v>5313</v>
      </c>
      <c r="E3601" s="106" t="s">
        <v>2385</v>
      </c>
      <c r="F3601" s="107" t="s">
        <v>2386</v>
      </c>
      <c r="G3601" s="106"/>
      <c r="H3601" s="106"/>
      <c r="I3601" s="102">
        <v>1</v>
      </c>
      <c r="J3601" s="109">
        <v>11.879999999999999</v>
      </c>
    </row>
    <row r="3602" spans="1:10" x14ac:dyDescent="0.25">
      <c r="A3602" s="102">
        <v>3601</v>
      </c>
      <c r="B3602" s="117" t="s">
        <v>5176</v>
      </c>
      <c r="C3602" s="104" t="s">
        <v>4939</v>
      </c>
      <c r="D3602" s="104" t="s">
        <v>5313</v>
      </c>
      <c r="E3602" s="106" t="s">
        <v>2685</v>
      </c>
      <c r="F3602" s="107" t="s">
        <v>2686</v>
      </c>
      <c r="G3602" s="106"/>
      <c r="H3602" s="106"/>
      <c r="I3602" s="102">
        <v>1</v>
      </c>
      <c r="J3602" s="109">
        <v>9.48</v>
      </c>
    </row>
    <row r="3603" spans="1:10" x14ac:dyDescent="0.25">
      <c r="A3603" s="102">
        <v>3602</v>
      </c>
      <c r="B3603" s="117" t="s">
        <v>5176</v>
      </c>
      <c r="C3603" s="104" t="s">
        <v>4939</v>
      </c>
      <c r="D3603" s="104" t="s">
        <v>5313</v>
      </c>
      <c r="E3603" s="106" t="s">
        <v>2707</v>
      </c>
      <c r="F3603" s="107" t="s">
        <v>2708</v>
      </c>
      <c r="G3603" s="106"/>
      <c r="H3603" s="106"/>
      <c r="I3603" s="102">
        <v>1</v>
      </c>
      <c r="J3603" s="109">
        <v>9.48</v>
      </c>
    </row>
    <row r="3604" spans="1:10" x14ac:dyDescent="0.25">
      <c r="A3604" s="102">
        <v>3603</v>
      </c>
      <c r="B3604" s="117" t="s">
        <v>5176</v>
      </c>
      <c r="C3604" s="104" t="s">
        <v>4939</v>
      </c>
      <c r="D3604" s="104" t="s">
        <v>5313</v>
      </c>
      <c r="E3604" s="106" t="s">
        <v>2723</v>
      </c>
      <c r="F3604" s="107" t="s">
        <v>4733</v>
      </c>
      <c r="G3604" s="106"/>
      <c r="H3604" s="106"/>
      <c r="I3604" s="102">
        <v>1</v>
      </c>
      <c r="J3604" s="109">
        <v>13.080000000000002</v>
      </c>
    </row>
    <row r="3605" spans="1:10" x14ac:dyDescent="0.25">
      <c r="A3605" s="102">
        <v>3604</v>
      </c>
      <c r="B3605" s="117" t="s">
        <v>5176</v>
      </c>
      <c r="C3605" s="104" t="s">
        <v>4939</v>
      </c>
      <c r="D3605" s="104" t="s">
        <v>5313</v>
      </c>
      <c r="E3605" s="106" t="s">
        <v>2771</v>
      </c>
      <c r="F3605" s="107" t="s">
        <v>4743</v>
      </c>
      <c r="G3605" s="106"/>
      <c r="H3605" s="106"/>
      <c r="I3605" s="102">
        <v>1</v>
      </c>
      <c r="J3605" s="109">
        <v>15.48</v>
      </c>
    </row>
    <row r="3606" spans="1:10" x14ac:dyDescent="0.25">
      <c r="A3606" s="102">
        <v>3605</v>
      </c>
      <c r="B3606" s="117" t="s">
        <v>5176</v>
      </c>
      <c r="C3606" s="104" t="s">
        <v>4939</v>
      </c>
      <c r="D3606" s="104" t="s">
        <v>5313</v>
      </c>
      <c r="E3606" s="106" t="s">
        <v>3031</v>
      </c>
      <c r="F3606" s="107" t="s">
        <v>3032</v>
      </c>
      <c r="G3606" s="106"/>
      <c r="H3606" s="106"/>
      <c r="I3606" s="102">
        <v>1</v>
      </c>
      <c r="J3606" s="109">
        <v>32.979999999999997</v>
      </c>
    </row>
    <row r="3607" spans="1:10" x14ac:dyDescent="0.25">
      <c r="A3607" s="102">
        <v>3606</v>
      </c>
      <c r="B3607" s="117" t="s">
        <v>5176</v>
      </c>
      <c r="C3607" s="104" t="s">
        <v>4939</v>
      </c>
      <c r="D3607" s="104" t="s">
        <v>5313</v>
      </c>
      <c r="E3607" s="106" t="s">
        <v>3037</v>
      </c>
      <c r="F3607" s="107" t="s">
        <v>3038</v>
      </c>
      <c r="G3607" s="106"/>
      <c r="H3607" s="106"/>
      <c r="I3607" s="102">
        <v>2</v>
      </c>
      <c r="J3607" s="109">
        <v>67.92</v>
      </c>
    </row>
    <row r="3608" spans="1:10" x14ac:dyDescent="0.25">
      <c r="A3608" s="102">
        <v>3607</v>
      </c>
      <c r="B3608" s="117" t="s">
        <v>5176</v>
      </c>
      <c r="C3608" s="104" t="s">
        <v>4939</v>
      </c>
      <c r="D3608" s="104" t="s">
        <v>5313</v>
      </c>
      <c r="E3608" s="106" t="s">
        <v>315</v>
      </c>
      <c r="F3608" s="107" t="s">
        <v>316</v>
      </c>
      <c r="G3608" s="106"/>
      <c r="H3608" s="106"/>
      <c r="I3608" s="102">
        <v>4</v>
      </c>
      <c r="J3608" s="109">
        <v>51.96</v>
      </c>
    </row>
    <row r="3609" spans="1:10" x14ac:dyDescent="0.25">
      <c r="A3609" s="102">
        <v>3608</v>
      </c>
      <c r="B3609" s="117" t="s">
        <v>5176</v>
      </c>
      <c r="C3609" s="104" t="s">
        <v>4939</v>
      </c>
      <c r="D3609" s="104" t="s">
        <v>5313</v>
      </c>
      <c r="E3609" s="106" t="s">
        <v>319</v>
      </c>
      <c r="F3609" s="107" t="s">
        <v>320</v>
      </c>
      <c r="G3609" s="106"/>
      <c r="H3609" s="106"/>
      <c r="I3609" s="102">
        <v>4</v>
      </c>
      <c r="J3609" s="109">
        <v>55.96</v>
      </c>
    </row>
    <row r="3610" spans="1:10" x14ac:dyDescent="0.25">
      <c r="A3610" s="102">
        <v>3609</v>
      </c>
      <c r="B3610" s="117" t="s">
        <v>5176</v>
      </c>
      <c r="C3610" s="104" t="s">
        <v>4939</v>
      </c>
      <c r="D3610" s="104" t="s">
        <v>5313</v>
      </c>
      <c r="E3610" s="106" t="s">
        <v>3309</v>
      </c>
      <c r="F3610" s="107" t="s">
        <v>3310</v>
      </c>
      <c r="G3610" s="106"/>
      <c r="H3610" s="106"/>
      <c r="I3610" s="102">
        <v>1</v>
      </c>
      <c r="J3610" s="109">
        <v>10.32</v>
      </c>
    </row>
    <row r="3611" spans="1:10" x14ac:dyDescent="0.25">
      <c r="A3611" s="102">
        <v>3610</v>
      </c>
      <c r="B3611" s="117" t="s">
        <v>5176</v>
      </c>
      <c r="C3611" s="104" t="s">
        <v>4939</v>
      </c>
      <c r="D3611" s="104" t="s">
        <v>5313</v>
      </c>
      <c r="E3611" s="106" t="s">
        <v>3517</v>
      </c>
      <c r="F3611" s="107" t="s">
        <v>4973</v>
      </c>
      <c r="G3611" s="106"/>
      <c r="H3611" s="106"/>
      <c r="I3611" s="102">
        <v>1</v>
      </c>
      <c r="J3611" s="109">
        <v>22.68</v>
      </c>
    </row>
    <row r="3612" spans="1:10" x14ac:dyDescent="0.25">
      <c r="A3612" s="102">
        <v>3611</v>
      </c>
      <c r="B3612" s="117" t="s">
        <v>5176</v>
      </c>
      <c r="C3612" s="104" t="s">
        <v>4939</v>
      </c>
      <c r="D3612" s="104" t="s">
        <v>5313</v>
      </c>
      <c r="E3612" s="106" t="s">
        <v>3969</v>
      </c>
      <c r="F3612" s="107" t="s">
        <v>3970</v>
      </c>
      <c r="G3612" s="106"/>
      <c r="H3612" s="106"/>
      <c r="I3612" s="102">
        <v>1</v>
      </c>
      <c r="J3612" s="109">
        <v>17.899999999999999</v>
      </c>
    </row>
    <row r="3613" spans="1:10" x14ac:dyDescent="0.25">
      <c r="A3613" s="102">
        <v>3612</v>
      </c>
      <c r="B3613" s="117" t="s">
        <v>5176</v>
      </c>
      <c r="C3613" s="104" t="s">
        <v>4939</v>
      </c>
      <c r="D3613" s="104" t="s">
        <v>5313</v>
      </c>
      <c r="E3613" s="106" t="s">
        <v>3555</v>
      </c>
      <c r="F3613" s="107" t="s">
        <v>3556</v>
      </c>
      <c r="G3613" s="106"/>
      <c r="H3613" s="106"/>
      <c r="I3613" s="102">
        <v>1</v>
      </c>
      <c r="J3613" s="109">
        <v>12.9</v>
      </c>
    </row>
    <row r="3614" spans="1:10" x14ac:dyDescent="0.25">
      <c r="A3614" s="102">
        <v>3613</v>
      </c>
      <c r="B3614" s="117" t="s">
        <v>5176</v>
      </c>
      <c r="C3614" s="104" t="s">
        <v>4939</v>
      </c>
      <c r="D3614" s="104" t="s">
        <v>5313</v>
      </c>
      <c r="E3614" s="106" t="s">
        <v>135</v>
      </c>
      <c r="F3614" s="107" t="s">
        <v>136</v>
      </c>
      <c r="G3614" s="106"/>
      <c r="H3614" s="106"/>
      <c r="I3614" s="102">
        <v>1</v>
      </c>
      <c r="J3614" s="109">
        <v>15.899999999999999</v>
      </c>
    </row>
    <row r="3615" spans="1:10" x14ac:dyDescent="0.25">
      <c r="A3615" s="102">
        <v>3614</v>
      </c>
      <c r="B3615" s="117" t="s">
        <v>5176</v>
      </c>
      <c r="C3615" s="104" t="s">
        <v>4939</v>
      </c>
      <c r="D3615" s="104" t="s">
        <v>5313</v>
      </c>
      <c r="E3615" s="106" t="s">
        <v>107</v>
      </c>
      <c r="F3615" s="107" t="s">
        <v>108</v>
      </c>
      <c r="G3615" s="106"/>
      <c r="H3615" s="106"/>
      <c r="I3615" s="102">
        <v>1</v>
      </c>
      <c r="J3615" s="109">
        <v>14.28</v>
      </c>
    </row>
    <row r="3616" spans="1:10" x14ac:dyDescent="0.25">
      <c r="A3616" s="102">
        <v>3615</v>
      </c>
      <c r="B3616" s="117" t="s">
        <v>5315</v>
      </c>
      <c r="C3616" s="104" t="s">
        <v>4939</v>
      </c>
      <c r="D3616" s="104" t="s">
        <v>5316</v>
      </c>
      <c r="E3616" s="106" t="s">
        <v>473</v>
      </c>
      <c r="F3616" s="107" t="s">
        <v>474</v>
      </c>
      <c r="G3616" s="106"/>
      <c r="H3616" s="106"/>
      <c r="I3616" s="102">
        <v>2</v>
      </c>
      <c r="J3616" s="109">
        <v>27.599999999999998</v>
      </c>
    </row>
    <row r="3617" spans="1:10" x14ac:dyDescent="0.25">
      <c r="A3617" s="102">
        <v>3616</v>
      </c>
      <c r="B3617" s="117" t="s">
        <v>5315</v>
      </c>
      <c r="C3617" s="104" t="s">
        <v>4939</v>
      </c>
      <c r="D3617" s="104" t="s">
        <v>5316</v>
      </c>
      <c r="E3617" s="106" t="s">
        <v>567</v>
      </c>
      <c r="F3617" s="107" t="s">
        <v>568</v>
      </c>
      <c r="G3617" s="106"/>
      <c r="H3617" s="106"/>
      <c r="I3617" s="102">
        <v>1</v>
      </c>
      <c r="J3617" s="109">
        <v>11.76</v>
      </c>
    </row>
    <row r="3618" spans="1:10" x14ac:dyDescent="0.25">
      <c r="A3618" s="102">
        <v>3617</v>
      </c>
      <c r="B3618" s="117" t="s">
        <v>5315</v>
      </c>
      <c r="C3618" s="104" t="s">
        <v>4939</v>
      </c>
      <c r="D3618" s="104" t="s">
        <v>5316</v>
      </c>
      <c r="E3618" s="106" t="s">
        <v>691</v>
      </c>
      <c r="F3618" s="107" t="s">
        <v>692</v>
      </c>
      <c r="G3618" s="106"/>
      <c r="H3618" s="106"/>
      <c r="I3618" s="102">
        <v>1</v>
      </c>
      <c r="J3618" s="109">
        <v>16.68</v>
      </c>
    </row>
    <row r="3619" spans="1:10" x14ac:dyDescent="0.25">
      <c r="A3619" s="102">
        <v>3618</v>
      </c>
      <c r="B3619" s="117" t="s">
        <v>5315</v>
      </c>
      <c r="C3619" s="104" t="s">
        <v>4939</v>
      </c>
      <c r="D3619" s="104" t="s">
        <v>5316</v>
      </c>
      <c r="E3619" s="106" t="s">
        <v>633</v>
      </c>
      <c r="F3619" s="107" t="s">
        <v>634</v>
      </c>
      <c r="G3619" s="106"/>
      <c r="H3619" s="106"/>
      <c r="I3619" s="102">
        <v>1</v>
      </c>
      <c r="J3619" s="109">
        <v>17.88</v>
      </c>
    </row>
    <row r="3620" spans="1:10" x14ac:dyDescent="0.25">
      <c r="A3620" s="102">
        <v>3619</v>
      </c>
      <c r="B3620" s="117" t="s">
        <v>5315</v>
      </c>
      <c r="C3620" s="104" t="s">
        <v>4939</v>
      </c>
      <c r="D3620" s="104" t="s">
        <v>5316</v>
      </c>
      <c r="E3620" s="106" t="s">
        <v>609</v>
      </c>
      <c r="F3620" s="107" t="s">
        <v>610</v>
      </c>
      <c r="G3620" s="106"/>
      <c r="H3620" s="106"/>
      <c r="I3620" s="102">
        <v>3</v>
      </c>
      <c r="J3620" s="109">
        <v>17.82</v>
      </c>
    </row>
    <row r="3621" spans="1:10" x14ac:dyDescent="0.25">
      <c r="A3621" s="102">
        <v>3620</v>
      </c>
      <c r="B3621" s="117" t="s">
        <v>5315</v>
      </c>
      <c r="C3621" s="104" t="s">
        <v>4939</v>
      </c>
      <c r="D3621" s="104" t="s">
        <v>5316</v>
      </c>
      <c r="E3621" s="106" t="s">
        <v>913</v>
      </c>
      <c r="F3621" s="107" t="s">
        <v>914</v>
      </c>
      <c r="G3621" s="106"/>
      <c r="H3621" s="106"/>
      <c r="I3621" s="102">
        <v>1</v>
      </c>
      <c r="J3621" s="109">
        <v>13.14</v>
      </c>
    </row>
    <row r="3622" spans="1:10" x14ac:dyDescent="0.25">
      <c r="A3622" s="102">
        <v>3621</v>
      </c>
      <c r="B3622" s="117" t="s">
        <v>5315</v>
      </c>
      <c r="C3622" s="104" t="s">
        <v>4939</v>
      </c>
      <c r="D3622" s="104" t="s">
        <v>5316</v>
      </c>
      <c r="E3622" s="106" t="s">
        <v>1003</v>
      </c>
      <c r="F3622" s="107" t="s">
        <v>1004</v>
      </c>
      <c r="G3622" s="106"/>
      <c r="H3622" s="106"/>
      <c r="I3622" s="102">
        <v>10</v>
      </c>
      <c r="J3622" s="109">
        <v>112.89999999999999</v>
      </c>
    </row>
    <row r="3623" spans="1:10" x14ac:dyDescent="0.25">
      <c r="A3623" s="102">
        <v>3622</v>
      </c>
      <c r="B3623" s="117" t="s">
        <v>5315</v>
      </c>
      <c r="C3623" s="104" t="s">
        <v>4939</v>
      </c>
      <c r="D3623" s="104" t="s">
        <v>5316</v>
      </c>
      <c r="E3623" s="106" t="s">
        <v>1003</v>
      </c>
      <c r="F3623" s="107" t="s">
        <v>1004</v>
      </c>
      <c r="G3623" s="106"/>
      <c r="H3623" s="106"/>
      <c r="I3623" s="102">
        <v>1</v>
      </c>
      <c r="J3623" s="109">
        <v>0.01</v>
      </c>
    </row>
    <row r="3624" spans="1:10" x14ac:dyDescent="0.25">
      <c r="A3624" s="102">
        <v>3623</v>
      </c>
      <c r="B3624" s="117" t="s">
        <v>5315</v>
      </c>
      <c r="C3624" s="104" t="s">
        <v>4939</v>
      </c>
      <c r="D3624" s="104" t="s">
        <v>5316</v>
      </c>
      <c r="E3624" s="106" t="s">
        <v>207</v>
      </c>
      <c r="F3624" s="107" t="s">
        <v>208</v>
      </c>
      <c r="G3624" s="106"/>
      <c r="H3624" s="106"/>
      <c r="I3624" s="102">
        <v>1</v>
      </c>
      <c r="J3624" s="109">
        <v>18</v>
      </c>
    </row>
    <row r="3625" spans="1:10" x14ac:dyDescent="0.25">
      <c r="A3625" s="102">
        <v>3624</v>
      </c>
      <c r="B3625" s="117" t="s">
        <v>5315</v>
      </c>
      <c r="C3625" s="104" t="s">
        <v>4939</v>
      </c>
      <c r="D3625" s="104" t="s">
        <v>5316</v>
      </c>
      <c r="E3625" s="106" t="s">
        <v>1276</v>
      </c>
      <c r="F3625" s="107" t="s">
        <v>4952</v>
      </c>
      <c r="G3625" s="106"/>
      <c r="H3625" s="106"/>
      <c r="I3625" s="102">
        <v>1</v>
      </c>
      <c r="J3625" s="109">
        <v>23.88</v>
      </c>
    </row>
    <row r="3626" spans="1:10" x14ac:dyDescent="0.25">
      <c r="A3626" s="102">
        <v>3625</v>
      </c>
      <c r="B3626" s="117" t="s">
        <v>5315</v>
      </c>
      <c r="C3626" s="104" t="s">
        <v>4939</v>
      </c>
      <c r="D3626" s="104" t="s">
        <v>5316</v>
      </c>
      <c r="E3626" s="106" t="s">
        <v>2217</v>
      </c>
      <c r="F3626" s="107" t="s">
        <v>2218</v>
      </c>
      <c r="G3626" s="106"/>
      <c r="H3626" s="106"/>
      <c r="I3626" s="102">
        <v>10</v>
      </c>
      <c r="J3626" s="109">
        <v>82.8</v>
      </c>
    </row>
    <row r="3627" spans="1:10" x14ac:dyDescent="0.25">
      <c r="A3627" s="102">
        <v>3626</v>
      </c>
      <c r="B3627" s="117" t="s">
        <v>5315</v>
      </c>
      <c r="C3627" s="104" t="s">
        <v>4939</v>
      </c>
      <c r="D3627" s="104" t="s">
        <v>5316</v>
      </c>
      <c r="E3627" s="106" t="s">
        <v>2217</v>
      </c>
      <c r="F3627" s="107" t="s">
        <v>2218</v>
      </c>
      <c r="G3627" s="106"/>
      <c r="H3627" s="106"/>
      <c r="I3627" s="102">
        <v>1</v>
      </c>
      <c r="J3627" s="109">
        <v>8.2799999999999994</v>
      </c>
    </row>
    <row r="3628" spans="1:10" x14ac:dyDescent="0.25">
      <c r="A3628" s="102">
        <v>3627</v>
      </c>
      <c r="B3628" s="117" t="s">
        <v>5315</v>
      </c>
      <c r="C3628" s="104" t="s">
        <v>4939</v>
      </c>
      <c r="D3628" s="104" t="s">
        <v>5316</v>
      </c>
      <c r="E3628" s="106" t="s">
        <v>2389</v>
      </c>
      <c r="F3628" s="107" t="s">
        <v>2390</v>
      </c>
      <c r="G3628" s="106"/>
      <c r="H3628" s="106"/>
      <c r="I3628" s="102">
        <v>1</v>
      </c>
      <c r="J3628" s="109">
        <v>27.48</v>
      </c>
    </row>
    <row r="3629" spans="1:10" x14ac:dyDescent="0.25">
      <c r="A3629" s="102">
        <v>3628</v>
      </c>
      <c r="B3629" s="117" t="s">
        <v>5315</v>
      </c>
      <c r="C3629" s="104" t="s">
        <v>4939</v>
      </c>
      <c r="D3629" s="104" t="s">
        <v>5316</v>
      </c>
      <c r="E3629" s="106" t="s">
        <v>2569</v>
      </c>
      <c r="F3629" s="107" t="s">
        <v>2570</v>
      </c>
      <c r="G3629" s="106"/>
      <c r="H3629" s="106"/>
      <c r="I3629" s="102">
        <v>1</v>
      </c>
      <c r="J3629" s="109">
        <v>5.9399999999999995</v>
      </c>
    </row>
    <row r="3630" spans="1:10" x14ac:dyDescent="0.25">
      <c r="A3630" s="102">
        <v>3629</v>
      </c>
      <c r="B3630" s="117" t="s">
        <v>5315</v>
      </c>
      <c r="C3630" s="104" t="s">
        <v>4939</v>
      </c>
      <c r="D3630" s="104" t="s">
        <v>5316</v>
      </c>
      <c r="E3630" s="106" t="s">
        <v>2465</v>
      </c>
      <c r="F3630" s="107" t="s">
        <v>2466</v>
      </c>
      <c r="G3630" s="106"/>
      <c r="H3630" s="106"/>
      <c r="I3630" s="102">
        <v>3</v>
      </c>
      <c r="J3630" s="109">
        <v>17.82</v>
      </c>
    </row>
    <row r="3631" spans="1:10" x14ac:dyDescent="0.25">
      <c r="A3631" s="102">
        <v>3630</v>
      </c>
      <c r="B3631" s="117" t="s">
        <v>5315</v>
      </c>
      <c r="C3631" s="104" t="s">
        <v>4939</v>
      </c>
      <c r="D3631" s="104" t="s">
        <v>5316</v>
      </c>
      <c r="E3631" s="106" t="s">
        <v>2489</v>
      </c>
      <c r="F3631" s="107" t="s">
        <v>2490</v>
      </c>
      <c r="G3631" s="106"/>
      <c r="H3631" s="106"/>
      <c r="I3631" s="102">
        <v>2</v>
      </c>
      <c r="J3631" s="109">
        <v>11.879999999999999</v>
      </c>
    </row>
    <row r="3632" spans="1:10" x14ac:dyDescent="0.25">
      <c r="A3632" s="102">
        <v>3631</v>
      </c>
      <c r="B3632" s="117" t="s">
        <v>5315</v>
      </c>
      <c r="C3632" s="104" t="s">
        <v>4939</v>
      </c>
      <c r="D3632" s="104" t="s">
        <v>5316</v>
      </c>
      <c r="E3632" s="106" t="s">
        <v>2527</v>
      </c>
      <c r="F3632" s="107" t="s">
        <v>2528</v>
      </c>
      <c r="G3632" s="106"/>
      <c r="H3632" s="106"/>
      <c r="I3632" s="102">
        <v>1</v>
      </c>
      <c r="J3632" s="109">
        <v>6.8999999999999995</v>
      </c>
    </row>
    <row r="3633" spans="1:10" x14ac:dyDescent="0.25">
      <c r="A3633" s="102">
        <v>3632</v>
      </c>
      <c r="B3633" s="117" t="s">
        <v>5315</v>
      </c>
      <c r="C3633" s="104" t="s">
        <v>4939</v>
      </c>
      <c r="D3633" s="104" t="s">
        <v>5316</v>
      </c>
      <c r="E3633" s="106" t="s">
        <v>2541</v>
      </c>
      <c r="F3633" s="107" t="s">
        <v>2542</v>
      </c>
      <c r="G3633" s="106"/>
      <c r="H3633" s="106"/>
      <c r="I3633" s="102">
        <v>3</v>
      </c>
      <c r="J3633" s="109">
        <v>17.82</v>
      </c>
    </row>
    <row r="3634" spans="1:10" x14ac:dyDescent="0.25">
      <c r="A3634" s="102">
        <v>3633</v>
      </c>
      <c r="B3634" s="117" t="s">
        <v>5315</v>
      </c>
      <c r="C3634" s="104" t="s">
        <v>4939</v>
      </c>
      <c r="D3634" s="104" t="s">
        <v>5316</v>
      </c>
      <c r="E3634" s="106" t="s">
        <v>2555</v>
      </c>
      <c r="F3634" s="107" t="s">
        <v>2556</v>
      </c>
      <c r="G3634" s="106"/>
      <c r="H3634" s="106"/>
      <c r="I3634" s="102">
        <v>3</v>
      </c>
      <c r="J3634" s="109">
        <v>17.82</v>
      </c>
    </row>
    <row r="3635" spans="1:10" x14ac:dyDescent="0.25">
      <c r="A3635" s="102">
        <v>3634</v>
      </c>
      <c r="B3635" s="117" t="s">
        <v>5315</v>
      </c>
      <c r="C3635" s="104" t="s">
        <v>4939</v>
      </c>
      <c r="D3635" s="104" t="s">
        <v>5316</v>
      </c>
      <c r="E3635" s="106" t="s">
        <v>2699</v>
      </c>
      <c r="F3635" s="107" t="s">
        <v>4719</v>
      </c>
      <c r="G3635" s="106"/>
      <c r="H3635" s="106"/>
      <c r="I3635" s="102">
        <v>1</v>
      </c>
      <c r="J3635" s="109">
        <v>5.9399999999999995</v>
      </c>
    </row>
    <row r="3636" spans="1:10" x14ac:dyDescent="0.25">
      <c r="A3636" s="102">
        <v>3635</v>
      </c>
      <c r="B3636" s="117" t="s">
        <v>5315</v>
      </c>
      <c r="C3636" s="104" t="s">
        <v>4939</v>
      </c>
      <c r="D3636" s="104" t="s">
        <v>5316</v>
      </c>
      <c r="E3636" s="106" t="s">
        <v>2701</v>
      </c>
      <c r="F3636" s="107" t="s">
        <v>4721</v>
      </c>
      <c r="G3636" s="106"/>
      <c r="H3636" s="106"/>
      <c r="I3636" s="102">
        <v>1</v>
      </c>
      <c r="J3636" s="109">
        <v>5.9399999999999995</v>
      </c>
    </row>
    <row r="3637" spans="1:10" x14ac:dyDescent="0.25">
      <c r="A3637" s="102">
        <v>3636</v>
      </c>
      <c r="B3637" s="117" t="s">
        <v>5315</v>
      </c>
      <c r="C3637" s="104" t="s">
        <v>4939</v>
      </c>
      <c r="D3637" s="104" t="s">
        <v>5316</v>
      </c>
      <c r="E3637" s="106" t="s">
        <v>2739</v>
      </c>
      <c r="F3637" s="107" t="s">
        <v>2740</v>
      </c>
      <c r="G3637" s="106"/>
      <c r="H3637" s="106"/>
      <c r="I3637" s="102">
        <v>1</v>
      </c>
      <c r="J3637" s="109">
        <v>15.48</v>
      </c>
    </row>
    <row r="3638" spans="1:10" x14ac:dyDescent="0.25">
      <c r="A3638" s="102">
        <v>3637</v>
      </c>
      <c r="B3638" s="117" t="s">
        <v>5315</v>
      </c>
      <c r="C3638" s="104" t="s">
        <v>4939</v>
      </c>
      <c r="D3638" s="104" t="s">
        <v>5316</v>
      </c>
      <c r="E3638" s="106" t="s">
        <v>2823</v>
      </c>
      <c r="F3638" s="107" t="s">
        <v>2824</v>
      </c>
      <c r="G3638" s="106"/>
      <c r="H3638" s="106"/>
      <c r="I3638" s="102">
        <v>1</v>
      </c>
      <c r="J3638" s="109">
        <v>9.48</v>
      </c>
    </row>
    <row r="3639" spans="1:10" x14ac:dyDescent="0.25">
      <c r="A3639" s="102">
        <v>3638</v>
      </c>
      <c r="B3639" s="117" t="s">
        <v>5315</v>
      </c>
      <c r="C3639" s="104" t="s">
        <v>4939</v>
      </c>
      <c r="D3639" s="104" t="s">
        <v>5316</v>
      </c>
      <c r="E3639" s="106" t="s">
        <v>2833</v>
      </c>
      <c r="F3639" s="107" t="s">
        <v>2834</v>
      </c>
      <c r="G3639" s="106"/>
      <c r="H3639" s="106"/>
      <c r="I3639" s="102">
        <v>1</v>
      </c>
      <c r="J3639" s="109">
        <v>16.32</v>
      </c>
    </row>
    <row r="3640" spans="1:10" x14ac:dyDescent="0.25">
      <c r="A3640" s="102">
        <v>3639</v>
      </c>
      <c r="B3640" s="117" t="s">
        <v>5315</v>
      </c>
      <c r="C3640" s="104" t="s">
        <v>4939</v>
      </c>
      <c r="D3640" s="104" t="s">
        <v>5316</v>
      </c>
      <c r="E3640" s="106" t="s">
        <v>481</v>
      </c>
      <c r="F3640" s="107" t="s">
        <v>5141</v>
      </c>
      <c r="G3640" s="106"/>
      <c r="H3640" s="106"/>
      <c r="I3640" s="102">
        <v>1</v>
      </c>
      <c r="J3640" s="109">
        <v>11.879999999999999</v>
      </c>
    </row>
    <row r="3641" spans="1:10" x14ac:dyDescent="0.25">
      <c r="A3641" s="102">
        <v>3640</v>
      </c>
      <c r="B3641" s="117" t="s">
        <v>5315</v>
      </c>
      <c r="C3641" s="104" t="s">
        <v>4939</v>
      </c>
      <c r="D3641" s="104" t="s">
        <v>5316</v>
      </c>
      <c r="E3641" s="106" t="s">
        <v>2835</v>
      </c>
      <c r="F3641" s="107" t="s">
        <v>2836</v>
      </c>
      <c r="G3641" s="106"/>
      <c r="H3641" s="106"/>
      <c r="I3641" s="102">
        <v>1</v>
      </c>
      <c r="J3641" s="109">
        <v>9.48</v>
      </c>
    </row>
    <row r="3642" spans="1:10" x14ac:dyDescent="0.25">
      <c r="A3642" s="102">
        <v>3641</v>
      </c>
      <c r="B3642" s="117" t="s">
        <v>5315</v>
      </c>
      <c r="C3642" s="104" t="s">
        <v>4939</v>
      </c>
      <c r="D3642" s="104" t="s">
        <v>5316</v>
      </c>
      <c r="E3642" s="106" t="s">
        <v>3031</v>
      </c>
      <c r="F3642" s="107" t="s">
        <v>3032</v>
      </c>
      <c r="G3642" s="106"/>
      <c r="H3642" s="106"/>
      <c r="I3642" s="102">
        <v>4</v>
      </c>
      <c r="J3642" s="109">
        <v>131.91999999999999</v>
      </c>
    </row>
    <row r="3643" spans="1:10" x14ac:dyDescent="0.25">
      <c r="A3643" s="102">
        <v>3642</v>
      </c>
      <c r="B3643" s="117" t="s">
        <v>5315</v>
      </c>
      <c r="C3643" s="104" t="s">
        <v>4939</v>
      </c>
      <c r="D3643" s="104" t="s">
        <v>5316</v>
      </c>
      <c r="E3643" s="106" t="s">
        <v>3031</v>
      </c>
      <c r="F3643" s="107" t="s">
        <v>3032</v>
      </c>
      <c r="G3643" s="106"/>
      <c r="H3643" s="106"/>
      <c r="I3643" s="102">
        <v>1</v>
      </c>
      <c r="J3643" s="109">
        <v>0.02</v>
      </c>
    </row>
    <row r="3644" spans="1:10" x14ac:dyDescent="0.25">
      <c r="A3644" s="102">
        <v>3643</v>
      </c>
      <c r="B3644" s="117" t="s">
        <v>5315</v>
      </c>
      <c r="C3644" s="104" t="s">
        <v>4939</v>
      </c>
      <c r="D3644" s="104" t="s">
        <v>5316</v>
      </c>
      <c r="E3644" s="106" t="s">
        <v>3037</v>
      </c>
      <c r="F3644" s="107" t="s">
        <v>3038</v>
      </c>
      <c r="G3644" s="106"/>
      <c r="H3644" s="106"/>
      <c r="I3644" s="102">
        <v>6</v>
      </c>
      <c r="J3644" s="109">
        <v>203.76</v>
      </c>
    </row>
    <row r="3645" spans="1:10" x14ac:dyDescent="0.25">
      <c r="A3645" s="102">
        <v>3644</v>
      </c>
      <c r="B3645" s="117" t="s">
        <v>5315</v>
      </c>
      <c r="C3645" s="104" t="s">
        <v>4939</v>
      </c>
      <c r="D3645" s="104" t="s">
        <v>5316</v>
      </c>
      <c r="E3645" s="106" t="s">
        <v>2845</v>
      </c>
      <c r="F3645" s="107" t="s">
        <v>2846</v>
      </c>
      <c r="G3645" s="106"/>
      <c r="H3645" s="106"/>
      <c r="I3645" s="102">
        <v>2</v>
      </c>
      <c r="J3645" s="109">
        <v>59.92</v>
      </c>
    </row>
    <row r="3646" spans="1:10" x14ac:dyDescent="0.25">
      <c r="A3646" s="102">
        <v>3645</v>
      </c>
      <c r="B3646" s="117" t="s">
        <v>5315</v>
      </c>
      <c r="C3646" s="104" t="s">
        <v>4939</v>
      </c>
      <c r="D3646" s="104" t="s">
        <v>5316</v>
      </c>
      <c r="E3646" s="106" t="s">
        <v>2853</v>
      </c>
      <c r="F3646" s="107" t="s">
        <v>2854</v>
      </c>
      <c r="G3646" s="106"/>
      <c r="H3646" s="106"/>
      <c r="I3646" s="102">
        <v>1</v>
      </c>
      <c r="J3646" s="109">
        <v>43.92</v>
      </c>
    </row>
    <row r="3647" spans="1:10" x14ac:dyDescent="0.25">
      <c r="A3647" s="102">
        <v>3646</v>
      </c>
      <c r="B3647" s="117" t="s">
        <v>5315</v>
      </c>
      <c r="C3647" s="104" t="s">
        <v>4939</v>
      </c>
      <c r="D3647" s="104" t="s">
        <v>5316</v>
      </c>
      <c r="E3647" s="106" t="s">
        <v>3747</v>
      </c>
      <c r="F3647" s="107" t="s">
        <v>3748</v>
      </c>
      <c r="G3647" s="106"/>
      <c r="H3647" s="106"/>
      <c r="I3647" s="102">
        <v>1</v>
      </c>
      <c r="J3647" s="109">
        <v>15</v>
      </c>
    </row>
    <row r="3648" spans="1:10" x14ac:dyDescent="0.25">
      <c r="A3648" s="102">
        <v>3647</v>
      </c>
      <c r="B3648" s="117" t="s">
        <v>5315</v>
      </c>
      <c r="C3648" s="104" t="s">
        <v>4939</v>
      </c>
      <c r="D3648" s="104" t="s">
        <v>5316</v>
      </c>
      <c r="E3648" s="106" t="s">
        <v>3887</v>
      </c>
      <c r="F3648" s="107" t="s">
        <v>3888</v>
      </c>
      <c r="G3648" s="106"/>
      <c r="H3648" s="106"/>
      <c r="I3648" s="102">
        <v>1</v>
      </c>
      <c r="J3648" s="109">
        <v>15.9</v>
      </c>
    </row>
    <row r="3649" spans="1:10" x14ac:dyDescent="0.25">
      <c r="A3649" s="102">
        <v>3648</v>
      </c>
      <c r="B3649" s="117" t="s">
        <v>5315</v>
      </c>
      <c r="C3649" s="104" t="s">
        <v>4939</v>
      </c>
      <c r="D3649" s="104" t="s">
        <v>5316</v>
      </c>
      <c r="E3649" s="106" t="s">
        <v>3883</v>
      </c>
      <c r="F3649" s="107" t="s">
        <v>3884</v>
      </c>
      <c r="G3649" s="106"/>
      <c r="H3649" s="106"/>
      <c r="I3649" s="102">
        <v>1</v>
      </c>
      <c r="J3649" s="109">
        <v>17.940000000000001</v>
      </c>
    </row>
    <row r="3650" spans="1:10" x14ac:dyDescent="0.25">
      <c r="A3650" s="102">
        <v>3649</v>
      </c>
      <c r="B3650" s="117" t="s">
        <v>5315</v>
      </c>
      <c r="C3650" s="104" t="s">
        <v>4939</v>
      </c>
      <c r="D3650" s="104" t="s">
        <v>5316</v>
      </c>
      <c r="E3650" s="106" t="s">
        <v>3911</v>
      </c>
      <c r="F3650" s="107" t="s">
        <v>3912</v>
      </c>
      <c r="G3650" s="106"/>
      <c r="H3650" s="106"/>
      <c r="I3650" s="102">
        <v>1</v>
      </c>
      <c r="J3650" s="109">
        <v>17.899999999999999</v>
      </c>
    </row>
    <row r="3651" spans="1:10" x14ac:dyDescent="0.25">
      <c r="A3651" s="102">
        <v>3650</v>
      </c>
      <c r="B3651" s="117" t="s">
        <v>5315</v>
      </c>
      <c r="C3651" s="104" t="s">
        <v>4939</v>
      </c>
      <c r="D3651" s="104" t="s">
        <v>5316</v>
      </c>
      <c r="E3651" s="106" t="s">
        <v>3959</v>
      </c>
      <c r="F3651" s="107" t="s">
        <v>3960</v>
      </c>
      <c r="G3651" s="106"/>
      <c r="H3651" s="106"/>
      <c r="I3651" s="102">
        <v>1</v>
      </c>
      <c r="J3651" s="109">
        <v>6.75</v>
      </c>
    </row>
    <row r="3652" spans="1:10" x14ac:dyDescent="0.25">
      <c r="A3652" s="102">
        <v>3651</v>
      </c>
      <c r="B3652" s="117" t="s">
        <v>5315</v>
      </c>
      <c r="C3652" s="104" t="s">
        <v>4939</v>
      </c>
      <c r="D3652" s="104" t="s">
        <v>5316</v>
      </c>
      <c r="E3652" s="106" t="s">
        <v>3961</v>
      </c>
      <c r="F3652" s="107" t="s">
        <v>3962</v>
      </c>
      <c r="G3652" s="106"/>
      <c r="H3652" s="106"/>
      <c r="I3652" s="102">
        <v>1</v>
      </c>
      <c r="J3652" s="109">
        <v>9.9</v>
      </c>
    </row>
    <row r="3653" spans="1:10" x14ac:dyDescent="0.25">
      <c r="A3653" s="102">
        <v>3652</v>
      </c>
      <c r="B3653" s="117" t="s">
        <v>5315</v>
      </c>
      <c r="C3653" s="104" t="s">
        <v>4939</v>
      </c>
      <c r="D3653" s="104" t="s">
        <v>5316</v>
      </c>
      <c r="E3653" s="106" t="s">
        <v>3577</v>
      </c>
      <c r="F3653" s="107" t="s">
        <v>3578</v>
      </c>
      <c r="G3653" s="106"/>
      <c r="H3653" s="106"/>
      <c r="I3653" s="102">
        <v>1</v>
      </c>
      <c r="J3653" s="109">
        <v>22.9</v>
      </c>
    </row>
    <row r="3654" spans="1:10" x14ac:dyDescent="0.25">
      <c r="A3654" s="102">
        <v>3653</v>
      </c>
      <c r="B3654" s="117" t="s">
        <v>5315</v>
      </c>
      <c r="C3654" s="104" t="s">
        <v>4939</v>
      </c>
      <c r="D3654" s="104" t="s">
        <v>5316</v>
      </c>
      <c r="E3654" s="106" t="s">
        <v>3647</v>
      </c>
      <c r="F3654" s="107" t="s">
        <v>3648</v>
      </c>
      <c r="G3654" s="106"/>
      <c r="H3654" s="106"/>
      <c r="I3654" s="102">
        <v>1</v>
      </c>
      <c r="J3654" s="109">
        <v>18.899999999999999</v>
      </c>
    </row>
    <row r="3655" spans="1:10" x14ac:dyDescent="0.25">
      <c r="A3655" s="102">
        <v>3654</v>
      </c>
      <c r="B3655" s="117" t="s">
        <v>5315</v>
      </c>
      <c r="C3655" s="104" t="s">
        <v>4939</v>
      </c>
      <c r="D3655" s="104" t="s">
        <v>5316</v>
      </c>
      <c r="E3655" s="106" t="s">
        <v>3643</v>
      </c>
      <c r="F3655" s="107" t="s">
        <v>3644</v>
      </c>
      <c r="G3655" s="106"/>
      <c r="H3655" s="106"/>
      <c r="I3655" s="102">
        <v>1</v>
      </c>
      <c r="J3655" s="109">
        <v>22.5</v>
      </c>
    </row>
    <row r="3656" spans="1:10" x14ac:dyDescent="0.25">
      <c r="A3656" s="102">
        <v>3655</v>
      </c>
      <c r="B3656" s="117" t="s">
        <v>5315</v>
      </c>
      <c r="C3656" s="104" t="s">
        <v>4939</v>
      </c>
      <c r="D3656" s="104" t="s">
        <v>5316</v>
      </c>
      <c r="E3656" s="106" t="s">
        <v>3697</v>
      </c>
      <c r="F3656" s="107" t="s">
        <v>3698</v>
      </c>
      <c r="G3656" s="106"/>
      <c r="H3656" s="106"/>
      <c r="I3656" s="102">
        <v>1</v>
      </c>
      <c r="J3656" s="109">
        <v>21.9</v>
      </c>
    </row>
    <row r="3657" spans="1:10" x14ac:dyDescent="0.25">
      <c r="A3657" s="102">
        <v>3656</v>
      </c>
      <c r="B3657" s="117" t="s">
        <v>5315</v>
      </c>
      <c r="C3657" s="104" t="s">
        <v>4939</v>
      </c>
      <c r="D3657" s="104" t="s">
        <v>5316</v>
      </c>
      <c r="E3657" s="106" t="s">
        <v>3745</v>
      </c>
      <c r="F3657" s="107" t="s">
        <v>3746</v>
      </c>
      <c r="G3657" s="106"/>
      <c r="H3657" s="106"/>
      <c r="I3657" s="102">
        <v>1</v>
      </c>
      <c r="J3657" s="109">
        <v>9.8000000000000007</v>
      </c>
    </row>
    <row r="3658" spans="1:10" x14ac:dyDescent="0.25">
      <c r="A3658" s="102">
        <v>3657</v>
      </c>
      <c r="B3658" s="117" t="s">
        <v>5315</v>
      </c>
      <c r="C3658" s="104" t="s">
        <v>4939</v>
      </c>
      <c r="D3658" s="104" t="s">
        <v>5316</v>
      </c>
      <c r="E3658" s="106" t="s">
        <v>3751</v>
      </c>
      <c r="F3658" s="107" t="s">
        <v>3752</v>
      </c>
      <c r="G3658" s="106"/>
      <c r="H3658" s="106"/>
      <c r="I3658" s="102">
        <v>1</v>
      </c>
      <c r="J3658" s="109">
        <v>17.5</v>
      </c>
    </row>
    <row r="3659" spans="1:10" x14ac:dyDescent="0.25">
      <c r="A3659" s="102">
        <v>3658</v>
      </c>
      <c r="B3659" s="117" t="s">
        <v>5315</v>
      </c>
      <c r="C3659" s="104" t="s">
        <v>4939</v>
      </c>
      <c r="D3659" s="104" t="s">
        <v>5316</v>
      </c>
      <c r="E3659" s="106" t="s">
        <v>3801</v>
      </c>
      <c r="F3659" s="107" t="s">
        <v>3802</v>
      </c>
      <c r="G3659" s="106"/>
      <c r="H3659" s="106"/>
      <c r="I3659" s="102">
        <v>1</v>
      </c>
      <c r="J3659" s="109">
        <v>20.94</v>
      </c>
    </row>
    <row r="3660" spans="1:10" x14ac:dyDescent="0.25">
      <c r="A3660" s="102">
        <v>3659</v>
      </c>
      <c r="B3660" s="117" t="s">
        <v>5315</v>
      </c>
      <c r="C3660" s="104" t="s">
        <v>4939</v>
      </c>
      <c r="D3660" s="104" t="s">
        <v>5316</v>
      </c>
      <c r="E3660" s="106" t="s">
        <v>4525</v>
      </c>
      <c r="F3660" s="107" t="s">
        <v>4526</v>
      </c>
      <c r="G3660" s="106"/>
      <c r="H3660" s="106"/>
      <c r="I3660" s="102">
        <v>1</v>
      </c>
      <c r="J3660" s="109">
        <v>78.899999999999991</v>
      </c>
    </row>
    <row r="3661" spans="1:10" x14ac:dyDescent="0.25">
      <c r="A3661" s="102">
        <v>3660</v>
      </c>
      <c r="B3661" s="117" t="s">
        <v>5315</v>
      </c>
      <c r="C3661" s="104" t="s">
        <v>4939</v>
      </c>
      <c r="D3661" s="104" t="s">
        <v>5316</v>
      </c>
      <c r="E3661" s="106" t="s">
        <v>4818</v>
      </c>
      <c r="F3661" s="107" t="s">
        <v>4819</v>
      </c>
      <c r="G3661" s="106"/>
      <c r="H3661" s="106"/>
      <c r="I3661" s="102">
        <v>1</v>
      </c>
      <c r="J3661" s="109">
        <v>55.8</v>
      </c>
    </row>
    <row r="3662" spans="1:10" x14ac:dyDescent="0.25">
      <c r="A3662" s="102">
        <v>3661</v>
      </c>
      <c r="B3662" s="117" t="s">
        <v>5315</v>
      </c>
      <c r="C3662" s="104" t="s">
        <v>4939</v>
      </c>
      <c r="D3662" s="104" t="s">
        <v>5316</v>
      </c>
      <c r="E3662" s="106" t="s">
        <v>4455</v>
      </c>
      <c r="F3662" s="107" t="s">
        <v>4456</v>
      </c>
      <c r="G3662" s="106"/>
      <c r="H3662" s="106"/>
      <c r="I3662" s="102">
        <v>1</v>
      </c>
      <c r="J3662" s="109">
        <v>18.32</v>
      </c>
    </row>
    <row r="3663" spans="1:10" x14ac:dyDescent="0.25">
      <c r="A3663" s="102">
        <v>3662</v>
      </c>
      <c r="B3663" s="117" t="s">
        <v>5315</v>
      </c>
      <c r="C3663" s="104" t="s">
        <v>4939</v>
      </c>
      <c r="D3663" s="104" t="s">
        <v>5316</v>
      </c>
      <c r="E3663" s="106" t="s">
        <v>4225</v>
      </c>
      <c r="F3663" s="107" t="s">
        <v>4226</v>
      </c>
      <c r="G3663" s="106"/>
      <c r="H3663" s="106"/>
      <c r="I3663" s="102">
        <v>1</v>
      </c>
      <c r="J3663" s="109">
        <v>13.35</v>
      </c>
    </row>
    <row r="3664" spans="1:10" x14ac:dyDescent="0.25">
      <c r="A3664" s="102">
        <v>3663</v>
      </c>
      <c r="B3664" s="117" t="s">
        <v>5315</v>
      </c>
      <c r="C3664" s="104" t="s">
        <v>4939</v>
      </c>
      <c r="D3664" s="104" t="s">
        <v>5318</v>
      </c>
      <c r="E3664" s="106" t="s">
        <v>559</v>
      </c>
      <c r="F3664" s="107" t="s">
        <v>560</v>
      </c>
      <c r="G3664" s="106"/>
      <c r="H3664" s="106"/>
      <c r="I3664" s="102">
        <v>2</v>
      </c>
      <c r="J3664" s="109">
        <v>11.879999999999999</v>
      </c>
    </row>
    <row r="3665" spans="1:10" x14ac:dyDescent="0.25">
      <c r="A3665" s="102">
        <v>3664</v>
      </c>
      <c r="B3665" s="117" t="s">
        <v>5315</v>
      </c>
      <c r="C3665" s="104" t="s">
        <v>4939</v>
      </c>
      <c r="D3665" s="104" t="s">
        <v>5318</v>
      </c>
      <c r="E3665" s="106" t="s">
        <v>569</v>
      </c>
      <c r="F3665" s="107" t="s">
        <v>570</v>
      </c>
      <c r="G3665" s="106"/>
      <c r="H3665" s="106"/>
      <c r="I3665" s="102">
        <v>6</v>
      </c>
      <c r="J3665" s="109">
        <v>35.64</v>
      </c>
    </row>
    <row r="3666" spans="1:10" x14ac:dyDescent="0.25">
      <c r="A3666" s="102">
        <v>3665</v>
      </c>
      <c r="B3666" s="117" t="s">
        <v>5315</v>
      </c>
      <c r="C3666" s="104" t="s">
        <v>4939</v>
      </c>
      <c r="D3666" s="104" t="s">
        <v>5318</v>
      </c>
      <c r="E3666" s="106" t="s">
        <v>795</v>
      </c>
      <c r="F3666" s="107" t="s">
        <v>796</v>
      </c>
      <c r="G3666" s="106"/>
      <c r="H3666" s="106"/>
      <c r="I3666" s="102">
        <v>1</v>
      </c>
      <c r="J3666" s="109">
        <v>9.36</v>
      </c>
    </row>
    <row r="3667" spans="1:10" x14ac:dyDescent="0.25">
      <c r="A3667" s="102">
        <v>3666</v>
      </c>
      <c r="B3667" s="117" t="s">
        <v>5315</v>
      </c>
      <c r="C3667" s="104" t="s">
        <v>4939</v>
      </c>
      <c r="D3667" s="104" t="s">
        <v>5318</v>
      </c>
      <c r="E3667" s="106" t="s">
        <v>797</v>
      </c>
      <c r="F3667" s="107" t="s">
        <v>798</v>
      </c>
      <c r="G3667" s="106"/>
      <c r="H3667" s="106"/>
      <c r="I3667" s="102">
        <v>1</v>
      </c>
      <c r="J3667" s="109">
        <v>9.36</v>
      </c>
    </row>
    <row r="3668" spans="1:10" x14ac:dyDescent="0.25">
      <c r="A3668" s="102">
        <v>3667</v>
      </c>
      <c r="B3668" s="117" t="s">
        <v>5315</v>
      </c>
      <c r="C3668" s="104" t="s">
        <v>4939</v>
      </c>
      <c r="D3668" s="104" t="s">
        <v>5318</v>
      </c>
      <c r="E3668" s="106" t="s">
        <v>799</v>
      </c>
      <c r="F3668" s="107" t="s">
        <v>800</v>
      </c>
      <c r="G3668" s="106"/>
      <c r="H3668" s="106"/>
      <c r="I3668" s="102">
        <v>1</v>
      </c>
      <c r="J3668" s="109">
        <v>9.36</v>
      </c>
    </row>
    <row r="3669" spans="1:10" x14ac:dyDescent="0.25">
      <c r="A3669" s="102">
        <v>3668</v>
      </c>
      <c r="B3669" s="117" t="s">
        <v>5315</v>
      </c>
      <c r="C3669" s="104" t="s">
        <v>4939</v>
      </c>
      <c r="D3669" s="104" t="s">
        <v>5318</v>
      </c>
      <c r="E3669" s="106" t="s">
        <v>809</v>
      </c>
      <c r="F3669" s="107" t="s">
        <v>810</v>
      </c>
      <c r="G3669" s="106"/>
      <c r="H3669" s="106"/>
      <c r="I3669" s="102">
        <v>1</v>
      </c>
      <c r="J3669" s="109">
        <v>25.740000000000002</v>
      </c>
    </row>
    <row r="3670" spans="1:10" x14ac:dyDescent="0.25">
      <c r="A3670" s="102">
        <v>3669</v>
      </c>
      <c r="B3670" s="117" t="s">
        <v>5315</v>
      </c>
      <c r="C3670" s="104" t="s">
        <v>4939</v>
      </c>
      <c r="D3670" s="104" t="s">
        <v>5318</v>
      </c>
      <c r="E3670" s="106" t="s">
        <v>997</v>
      </c>
      <c r="F3670" s="107" t="s">
        <v>998</v>
      </c>
      <c r="G3670" s="106"/>
      <c r="H3670" s="106"/>
      <c r="I3670" s="102">
        <v>5</v>
      </c>
      <c r="J3670" s="109">
        <v>29.950000000000003</v>
      </c>
    </row>
    <row r="3671" spans="1:10" x14ac:dyDescent="0.25">
      <c r="A3671" s="102">
        <v>3670</v>
      </c>
      <c r="B3671" s="117" t="s">
        <v>5315</v>
      </c>
      <c r="C3671" s="104" t="s">
        <v>4939</v>
      </c>
      <c r="D3671" s="104" t="s">
        <v>5318</v>
      </c>
      <c r="E3671" s="106" t="s">
        <v>999</v>
      </c>
      <c r="F3671" s="107" t="s">
        <v>1000</v>
      </c>
      <c r="G3671" s="106"/>
      <c r="H3671" s="106"/>
      <c r="I3671" s="102">
        <v>5</v>
      </c>
      <c r="J3671" s="109">
        <v>56.449999999999996</v>
      </c>
    </row>
    <row r="3672" spans="1:10" x14ac:dyDescent="0.25">
      <c r="A3672" s="102">
        <v>3671</v>
      </c>
      <c r="B3672" s="117" t="s">
        <v>5315</v>
      </c>
      <c r="C3672" s="104" t="s">
        <v>4939</v>
      </c>
      <c r="D3672" s="104" t="s">
        <v>5318</v>
      </c>
      <c r="E3672" s="106" t="s">
        <v>1003</v>
      </c>
      <c r="F3672" s="107" t="s">
        <v>1004</v>
      </c>
      <c r="G3672" s="106"/>
      <c r="H3672" s="106"/>
      <c r="I3672" s="102">
        <v>5</v>
      </c>
      <c r="J3672" s="109">
        <v>56.449999999999996</v>
      </c>
    </row>
    <row r="3673" spans="1:10" x14ac:dyDescent="0.25">
      <c r="A3673" s="102">
        <v>3672</v>
      </c>
      <c r="B3673" s="117" t="s">
        <v>5315</v>
      </c>
      <c r="C3673" s="104" t="s">
        <v>4939</v>
      </c>
      <c r="D3673" s="104" t="s">
        <v>5318</v>
      </c>
      <c r="E3673" s="106" t="s">
        <v>1003</v>
      </c>
      <c r="F3673" s="107" t="s">
        <v>1004</v>
      </c>
      <c r="G3673" s="106"/>
      <c r="H3673" s="106"/>
      <c r="I3673" s="102">
        <v>1</v>
      </c>
      <c r="J3673" s="109">
        <v>0.01</v>
      </c>
    </row>
    <row r="3674" spans="1:10" x14ac:dyDescent="0.25">
      <c r="A3674" s="102">
        <v>3673</v>
      </c>
      <c r="B3674" s="117" t="s">
        <v>5315</v>
      </c>
      <c r="C3674" s="104" t="s">
        <v>4939</v>
      </c>
      <c r="D3674" s="104" t="s">
        <v>5318</v>
      </c>
      <c r="E3674" s="106" t="s">
        <v>1216</v>
      </c>
      <c r="F3674" s="107" t="s">
        <v>1217</v>
      </c>
      <c r="G3674" s="106"/>
      <c r="H3674" s="106"/>
      <c r="I3674" s="102">
        <v>1</v>
      </c>
      <c r="J3674" s="109">
        <v>7.9</v>
      </c>
    </row>
    <row r="3675" spans="1:10" x14ac:dyDescent="0.25">
      <c r="A3675" s="102">
        <v>3674</v>
      </c>
      <c r="B3675" s="117" t="s">
        <v>5315</v>
      </c>
      <c r="C3675" s="104" t="s">
        <v>4939</v>
      </c>
      <c r="D3675" s="104" t="s">
        <v>5318</v>
      </c>
      <c r="E3675" s="106" t="s">
        <v>1186</v>
      </c>
      <c r="F3675" s="107" t="s">
        <v>1187</v>
      </c>
      <c r="G3675" s="106"/>
      <c r="H3675" s="106"/>
      <c r="I3675" s="102">
        <v>1</v>
      </c>
      <c r="J3675" s="109">
        <v>4.4399999999999995</v>
      </c>
    </row>
    <row r="3676" spans="1:10" x14ac:dyDescent="0.25">
      <c r="A3676" s="102">
        <v>3675</v>
      </c>
      <c r="B3676" s="117" t="s">
        <v>5315</v>
      </c>
      <c r="C3676" s="104" t="s">
        <v>4939</v>
      </c>
      <c r="D3676" s="104" t="s">
        <v>5318</v>
      </c>
      <c r="E3676" s="106" t="s">
        <v>1194</v>
      </c>
      <c r="F3676" s="107" t="s">
        <v>1195</v>
      </c>
      <c r="G3676" s="106"/>
      <c r="H3676" s="106"/>
      <c r="I3676" s="102">
        <v>4</v>
      </c>
      <c r="J3676" s="109">
        <v>27.799999999999997</v>
      </c>
    </row>
    <row r="3677" spans="1:10" x14ac:dyDescent="0.25">
      <c r="A3677" s="102">
        <v>3676</v>
      </c>
      <c r="B3677" s="117" t="s">
        <v>5315</v>
      </c>
      <c r="C3677" s="104" t="s">
        <v>4939</v>
      </c>
      <c r="D3677" s="104" t="s">
        <v>5318</v>
      </c>
      <c r="E3677" s="106" t="s">
        <v>1148</v>
      </c>
      <c r="F3677" s="107" t="s">
        <v>1149</v>
      </c>
      <c r="G3677" s="106"/>
      <c r="H3677" s="106"/>
      <c r="I3677" s="102">
        <v>2</v>
      </c>
      <c r="J3677" s="109">
        <v>13.899999999999999</v>
      </c>
    </row>
    <row r="3678" spans="1:10" x14ac:dyDescent="0.25">
      <c r="A3678" s="102">
        <v>3677</v>
      </c>
      <c r="B3678" s="117" t="s">
        <v>5315</v>
      </c>
      <c r="C3678" s="104" t="s">
        <v>4939</v>
      </c>
      <c r="D3678" s="104" t="s">
        <v>5318</v>
      </c>
      <c r="E3678" s="106" t="s">
        <v>1262</v>
      </c>
      <c r="F3678" s="107" t="s">
        <v>1263</v>
      </c>
      <c r="G3678" s="106"/>
      <c r="H3678" s="106"/>
      <c r="I3678" s="102">
        <v>1</v>
      </c>
      <c r="J3678" s="109">
        <v>8.9</v>
      </c>
    </row>
    <row r="3679" spans="1:10" x14ac:dyDescent="0.25">
      <c r="A3679" s="102">
        <v>3678</v>
      </c>
      <c r="B3679" s="117" t="s">
        <v>5315</v>
      </c>
      <c r="C3679" s="104" t="s">
        <v>4939</v>
      </c>
      <c r="D3679" s="104" t="s">
        <v>5318</v>
      </c>
      <c r="E3679" s="106" t="s">
        <v>1272</v>
      </c>
      <c r="F3679" s="107" t="s">
        <v>1273</v>
      </c>
      <c r="G3679" s="106"/>
      <c r="H3679" s="106"/>
      <c r="I3679" s="102">
        <v>8</v>
      </c>
      <c r="J3679" s="109">
        <v>94.800000000000011</v>
      </c>
    </row>
    <row r="3680" spans="1:10" x14ac:dyDescent="0.25">
      <c r="A3680" s="102">
        <v>3679</v>
      </c>
      <c r="B3680" s="117" t="s">
        <v>5315</v>
      </c>
      <c r="C3680" s="104" t="s">
        <v>4939</v>
      </c>
      <c r="D3680" s="104" t="s">
        <v>5318</v>
      </c>
      <c r="E3680" s="106" t="s">
        <v>1274</v>
      </c>
      <c r="F3680" s="107" t="s">
        <v>1275</v>
      </c>
      <c r="G3680" s="106"/>
      <c r="H3680" s="106"/>
      <c r="I3680" s="102">
        <v>1</v>
      </c>
      <c r="J3680" s="109">
        <v>13.899999999999999</v>
      </c>
    </row>
    <row r="3681" spans="1:10" x14ac:dyDescent="0.25">
      <c r="A3681" s="102">
        <v>3680</v>
      </c>
      <c r="B3681" s="117" t="s">
        <v>5315</v>
      </c>
      <c r="C3681" s="104" t="s">
        <v>4939</v>
      </c>
      <c r="D3681" s="104" t="s">
        <v>5318</v>
      </c>
      <c r="E3681" s="106" t="s">
        <v>1280</v>
      </c>
      <c r="F3681" s="107" t="s">
        <v>1281</v>
      </c>
      <c r="G3681" s="106"/>
      <c r="H3681" s="106"/>
      <c r="I3681" s="102">
        <v>1</v>
      </c>
      <c r="J3681" s="109">
        <v>8.9</v>
      </c>
    </row>
    <row r="3682" spans="1:10" x14ac:dyDescent="0.25">
      <c r="A3682" s="102">
        <v>3681</v>
      </c>
      <c r="B3682" s="117" t="s">
        <v>5315</v>
      </c>
      <c r="C3682" s="104" t="s">
        <v>4939</v>
      </c>
      <c r="D3682" s="104" t="s">
        <v>5318</v>
      </c>
      <c r="E3682" s="106" t="s">
        <v>275</v>
      </c>
      <c r="F3682" s="107" t="s">
        <v>276</v>
      </c>
      <c r="G3682" s="106"/>
      <c r="H3682" s="106"/>
      <c r="I3682" s="102">
        <v>1</v>
      </c>
      <c r="J3682" s="109">
        <v>23.04</v>
      </c>
    </row>
    <row r="3683" spans="1:10" x14ac:dyDescent="0.25">
      <c r="A3683" s="102">
        <v>3682</v>
      </c>
      <c r="B3683" s="117" t="s">
        <v>5315</v>
      </c>
      <c r="C3683" s="104" t="s">
        <v>4939</v>
      </c>
      <c r="D3683" s="104" t="s">
        <v>5318</v>
      </c>
      <c r="E3683" s="106" t="s">
        <v>2675</v>
      </c>
      <c r="F3683" s="107" t="s">
        <v>2676</v>
      </c>
      <c r="G3683" s="106"/>
      <c r="H3683" s="106"/>
      <c r="I3683" s="102">
        <v>1</v>
      </c>
      <c r="J3683" s="109">
        <v>9.9</v>
      </c>
    </row>
    <row r="3684" spans="1:10" x14ac:dyDescent="0.25">
      <c r="A3684" s="102">
        <v>3683</v>
      </c>
      <c r="B3684" s="117" t="s">
        <v>5315</v>
      </c>
      <c r="C3684" s="104" t="s">
        <v>4939</v>
      </c>
      <c r="D3684" s="104" t="s">
        <v>5318</v>
      </c>
      <c r="E3684" s="106" t="s">
        <v>2627</v>
      </c>
      <c r="F3684" s="107" t="s">
        <v>2628</v>
      </c>
      <c r="G3684" s="106"/>
      <c r="H3684" s="106"/>
      <c r="I3684" s="102">
        <v>1</v>
      </c>
      <c r="J3684" s="109">
        <v>9.5</v>
      </c>
    </row>
    <row r="3685" spans="1:10" x14ac:dyDescent="0.25">
      <c r="A3685" s="102">
        <v>3684</v>
      </c>
      <c r="B3685" s="117" t="s">
        <v>5315</v>
      </c>
      <c r="C3685" s="104" t="s">
        <v>4939</v>
      </c>
      <c r="D3685" s="104" t="s">
        <v>5318</v>
      </c>
      <c r="E3685" s="106" t="s">
        <v>2739</v>
      </c>
      <c r="F3685" s="107" t="s">
        <v>2740</v>
      </c>
      <c r="G3685" s="106"/>
      <c r="H3685" s="106"/>
      <c r="I3685" s="102">
        <v>1</v>
      </c>
      <c r="J3685" s="109">
        <v>15.48</v>
      </c>
    </row>
    <row r="3686" spans="1:10" x14ac:dyDescent="0.25">
      <c r="A3686" s="102">
        <v>3685</v>
      </c>
      <c r="B3686" s="117" t="s">
        <v>5315</v>
      </c>
      <c r="C3686" s="104" t="s">
        <v>4939</v>
      </c>
      <c r="D3686" s="104" t="s">
        <v>5318</v>
      </c>
      <c r="E3686" s="106" t="s">
        <v>2811</v>
      </c>
      <c r="F3686" s="107" t="s">
        <v>2812</v>
      </c>
      <c r="G3686" s="106"/>
      <c r="H3686" s="106"/>
      <c r="I3686" s="102">
        <v>1</v>
      </c>
      <c r="J3686" s="109">
        <v>15.48</v>
      </c>
    </row>
    <row r="3687" spans="1:10" x14ac:dyDescent="0.25">
      <c r="A3687" s="102">
        <v>3686</v>
      </c>
      <c r="B3687" s="117" t="s">
        <v>5315</v>
      </c>
      <c r="C3687" s="104" t="s">
        <v>4939</v>
      </c>
      <c r="D3687" s="104" t="s">
        <v>5318</v>
      </c>
      <c r="E3687" s="106" t="s">
        <v>2743</v>
      </c>
      <c r="F3687" s="107" t="s">
        <v>5244</v>
      </c>
      <c r="G3687" s="106"/>
      <c r="H3687" s="106"/>
      <c r="I3687" s="102">
        <v>1</v>
      </c>
      <c r="J3687" s="109">
        <v>15.48</v>
      </c>
    </row>
    <row r="3688" spans="1:10" x14ac:dyDescent="0.25">
      <c r="A3688" s="102">
        <v>3687</v>
      </c>
      <c r="B3688" s="117" t="s">
        <v>5315</v>
      </c>
      <c r="C3688" s="104" t="s">
        <v>4939</v>
      </c>
      <c r="D3688" s="104" t="s">
        <v>5318</v>
      </c>
      <c r="E3688" s="106" t="s">
        <v>4746</v>
      </c>
      <c r="F3688" s="107" t="s">
        <v>4747</v>
      </c>
      <c r="G3688" s="106"/>
      <c r="H3688" s="106"/>
      <c r="I3688" s="102">
        <v>1</v>
      </c>
      <c r="J3688" s="109">
        <v>13.080000000000002</v>
      </c>
    </row>
    <row r="3689" spans="1:10" x14ac:dyDescent="0.25">
      <c r="A3689" s="102">
        <v>3688</v>
      </c>
      <c r="B3689" s="117" t="s">
        <v>5315</v>
      </c>
      <c r="C3689" s="104" t="s">
        <v>4939</v>
      </c>
      <c r="D3689" s="104" t="s">
        <v>5318</v>
      </c>
      <c r="E3689" s="106" t="s">
        <v>3031</v>
      </c>
      <c r="F3689" s="107" t="s">
        <v>3032</v>
      </c>
      <c r="G3689" s="106"/>
      <c r="H3689" s="106"/>
      <c r="I3689" s="102">
        <v>1</v>
      </c>
      <c r="J3689" s="109">
        <v>0.02</v>
      </c>
    </row>
    <row r="3690" spans="1:10" x14ac:dyDescent="0.25">
      <c r="A3690" s="102">
        <v>3689</v>
      </c>
      <c r="B3690" s="117" t="s">
        <v>5315</v>
      </c>
      <c r="C3690" s="104" t="s">
        <v>4939</v>
      </c>
      <c r="D3690" s="104" t="s">
        <v>5318</v>
      </c>
      <c r="E3690" s="106" t="s">
        <v>3035</v>
      </c>
      <c r="F3690" s="107" t="s">
        <v>3036</v>
      </c>
      <c r="G3690" s="106"/>
      <c r="H3690" s="106"/>
      <c r="I3690" s="102">
        <v>2</v>
      </c>
      <c r="J3690" s="109">
        <v>75.8</v>
      </c>
    </row>
    <row r="3691" spans="1:10" x14ac:dyDescent="0.25">
      <c r="A3691" s="102">
        <v>3690</v>
      </c>
      <c r="B3691" s="117" t="s">
        <v>5315</v>
      </c>
      <c r="C3691" s="104" t="s">
        <v>4939</v>
      </c>
      <c r="D3691" s="104" t="s">
        <v>5318</v>
      </c>
      <c r="E3691" s="106" t="s">
        <v>3037</v>
      </c>
      <c r="F3691" s="107" t="s">
        <v>3038</v>
      </c>
      <c r="G3691" s="106"/>
      <c r="H3691" s="106"/>
      <c r="I3691" s="102">
        <v>8</v>
      </c>
      <c r="J3691" s="109">
        <v>271.68</v>
      </c>
    </row>
    <row r="3692" spans="1:10" x14ac:dyDescent="0.25">
      <c r="A3692" s="102">
        <v>3691</v>
      </c>
      <c r="B3692" s="117" t="s">
        <v>5315</v>
      </c>
      <c r="C3692" s="104" t="s">
        <v>4939</v>
      </c>
      <c r="D3692" s="104" t="s">
        <v>5318</v>
      </c>
      <c r="E3692" s="106" t="s">
        <v>3223</v>
      </c>
      <c r="F3692" s="107" t="s">
        <v>3224</v>
      </c>
      <c r="G3692" s="106"/>
      <c r="H3692" s="106"/>
      <c r="I3692" s="102">
        <v>1</v>
      </c>
      <c r="J3692" s="109">
        <v>15.48</v>
      </c>
    </row>
    <row r="3693" spans="1:10" x14ac:dyDescent="0.25">
      <c r="A3693" s="102">
        <v>3692</v>
      </c>
      <c r="B3693" s="117" t="s">
        <v>5315</v>
      </c>
      <c r="C3693" s="104" t="s">
        <v>4939</v>
      </c>
      <c r="D3693" s="104" t="s">
        <v>5318</v>
      </c>
      <c r="E3693" s="106" t="s">
        <v>3389</v>
      </c>
      <c r="F3693" s="107" t="s">
        <v>3390</v>
      </c>
      <c r="G3693" s="106"/>
      <c r="H3693" s="106"/>
      <c r="I3693" s="102">
        <v>1</v>
      </c>
      <c r="J3693" s="109">
        <v>17.88</v>
      </c>
    </row>
    <row r="3694" spans="1:10" x14ac:dyDescent="0.25">
      <c r="A3694" s="102">
        <v>3693</v>
      </c>
      <c r="B3694" s="117" t="s">
        <v>5315</v>
      </c>
      <c r="C3694" s="104" t="s">
        <v>4939</v>
      </c>
      <c r="D3694" s="104" t="s">
        <v>5318</v>
      </c>
      <c r="E3694" s="106" t="s">
        <v>2933</v>
      </c>
      <c r="F3694" s="107" t="s">
        <v>2934</v>
      </c>
      <c r="G3694" s="106"/>
      <c r="H3694" s="106"/>
      <c r="I3694" s="102" t="s">
        <v>4943</v>
      </c>
      <c r="J3694" s="109">
        <v>11.94</v>
      </c>
    </row>
    <row r="3695" spans="1:10" x14ac:dyDescent="0.25">
      <c r="A3695" s="102">
        <v>3694</v>
      </c>
      <c r="B3695" s="117" t="s">
        <v>5315</v>
      </c>
      <c r="C3695" s="104" t="s">
        <v>4939</v>
      </c>
      <c r="D3695" s="104" t="s">
        <v>5318</v>
      </c>
      <c r="E3695" s="106" t="s">
        <v>85</v>
      </c>
      <c r="F3695" s="107" t="s">
        <v>86</v>
      </c>
      <c r="G3695" s="106"/>
      <c r="H3695" s="106"/>
      <c r="I3695" s="102" t="s">
        <v>4957</v>
      </c>
      <c r="J3695" s="109">
        <v>23.88</v>
      </c>
    </row>
    <row r="3696" spans="1:10" x14ac:dyDescent="0.25">
      <c r="A3696" s="102">
        <v>3695</v>
      </c>
      <c r="B3696" s="117" t="s">
        <v>5315</v>
      </c>
      <c r="C3696" s="104" t="s">
        <v>4939</v>
      </c>
      <c r="D3696" s="104" t="s">
        <v>5318</v>
      </c>
      <c r="E3696" s="106" t="s">
        <v>3887</v>
      </c>
      <c r="F3696" s="107" t="s">
        <v>3888</v>
      </c>
      <c r="G3696" s="106"/>
      <c r="H3696" s="106"/>
      <c r="I3696" s="102">
        <v>1</v>
      </c>
      <c r="J3696" s="109">
        <v>15.9</v>
      </c>
    </row>
    <row r="3697" spans="1:10" x14ac:dyDescent="0.25">
      <c r="A3697" s="102">
        <v>3696</v>
      </c>
      <c r="B3697" s="117" t="s">
        <v>5315</v>
      </c>
      <c r="C3697" s="104" t="s">
        <v>4939</v>
      </c>
      <c r="D3697" s="104" t="s">
        <v>5318</v>
      </c>
      <c r="E3697" s="106" t="s">
        <v>3883</v>
      </c>
      <c r="F3697" s="107" t="s">
        <v>3884</v>
      </c>
      <c r="G3697" s="106"/>
      <c r="H3697" s="106"/>
      <c r="I3697" s="102">
        <v>1</v>
      </c>
      <c r="J3697" s="109">
        <v>17.940000000000001</v>
      </c>
    </row>
    <row r="3698" spans="1:10" x14ac:dyDescent="0.25">
      <c r="A3698" s="102">
        <v>3697</v>
      </c>
      <c r="B3698" s="117" t="s">
        <v>5315</v>
      </c>
      <c r="C3698" s="104" t="s">
        <v>4939</v>
      </c>
      <c r="D3698" s="104" t="s">
        <v>5318</v>
      </c>
      <c r="E3698" s="106" t="s">
        <v>3981</v>
      </c>
      <c r="F3698" s="107" t="s">
        <v>3982</v>
      </c>
      <c r="G3698" s="106"/>
      <c r="H3698" s="106"/>
      <c r="I3698" s="102">
        <v>1</v>
      </c>
      <c r="J3698" s="109">
        <v>13.799999999999999</v>
      </c>
    </row>
    <row r="3699" spans="1:10" x14ac:dyDescent="0.25">
      <c r="A3699" s="102">
        <v>3698</v>
      </c>
      <c r="B3699" s="117" t="s">
        <v>5315</v>
      </c>
      <c r="C3699" s="104" t="s">
        <v>4939</v>
      </c>
      <c r="D3699" s="104" t="s">
        <v>5318</v>
      </c>
      <c r="E3699" s="106" t="s">
        <v>3551</v>
      </c>
      <c r="F3699" s="107" t="s">
        <v>3552</v>
      </c>
      <c r="G3699" s="106"/>
      <c r="H3699" s="106"/>
      <c r="I3699" s="102">
        <v>1</v>
      </c>
      <c r="J3699" s="109">
        <v>8.6</v>
      </c>
    </row>
    <row r="3700" spans="1:10" x14ac:dyDescent="0.25">
      <c r="A3700" s="102">
        <v>3699</v>
      </c>
      <c r="B3700" s="117" t="s">
        <v>5315</v>
      </c>
      <c r="C3700" s="104" t="s">
        <v>4939</v>
      </c>
      <c r="D3700" s="104" t="s">
        <v>5318</v>
      </c>
      <c r="E3700" s="106" t="s">
        <v>3555</v>
      </c>
      <c r="F3700" s="107" t="s">
        <v>3556</v>
      </c>
      <c r="G3700" s="106"/>
      <c r="H3700" s="106"/>
      <c r="I3700" s="102">
        <v>1</v>
      </c>
      <c r="J3700" s="109">
        <v>12.9</v>
      </c>
    </row>
    <row r="3701" spans="1:10" x14ac:dyDescent="0.25">
      <c r="A3701" s="102">
        <v>3700</v>
      </c>
      <c r="B3701" s="117" t="s">
        <v>5315</v>
      </c>
      <c r="C3701" s="104" t="s">
        <v>4939</v>
      </c>
      <c r="D3701" s="104" t="s">
        <v>5318</v>
      </c>
      <c r="E3701" s="106" t="s">
        <v>3581</v>
      </c>
      <c r="F3701" s="107" t="s">
        <v>3582</v>
      </c>
      <c r="G3701" s="106"/>
      <c r="H3701" s="106"/>
      <c r="I3701" s="102">
        <v>1</v>
      </c>
      <c r="J3701" s="109">
        <v>16.740000000000002</v>
      </c>
    </row>
    <row r="3702" spans="1:10" x14ac:dyDescent="0.25">
      <c r="A3702" s="102">
        <v>3701</v>
      </c>
      <c r="B3702" s="117" t="s">
        <v>5315</v>
      </c>
      <c r="C3702" s="104" t="s">
        <v>4939</v>
      </c>
      <c r="D3702" s="104" t="s">
        <v>5318</v>
      </c>
      <c r="E3702" s="106" t="s">
        <v>3613</v>
      </c>
      <c r="F3702" s="107" t="s">
        <v>3614</v>
      </c>
      <c r="G3702" s="106"/>
      <c r="H3702" s="106"/>
      <c r="I3702" s="102">
        <v>1</v>
      </c>
      <c r="J3702" s="109">
        <v>12.5</v>
      </c>
    </row>
    <row r="3703" spans="1:10" x14ac:dyDescent="0.25">
      <c r="A3703" s="102">
        <v>3702</v>
      </c>
      <c r="B3703" s="117" t="s">
        <v>5315</v>
      </c>
      <c r="C3703" s="104" t="s">
        <v>4939</v>
      </c>
      <c r="D3703" s="104" t="s">
        <v>5318</v>
      </c>
      <c r="E3703" s="106" t="s">
        <v>3647</v>
      </c>
      <c r="F3703" s="107" t="s">
        <v>3648</v>
      </c>
      <c r="G3703" s="106"/>
      <c r="H3703" s="106"/>
      <c r="I3703" s="102">
        <v>1</v>
      </c>
      <c r="J3703" s="109">
        <v>18.899999999999999</v>
      </c>
    </row>
    <row r="3704" spans="1:10" x14ac:dyDescent="0.25">
      <c r="A3704" s="102">
        <v>3703</v>
      </c>
      <c r="B3704" s="117" t="s">
        <v>5315</v>
      </c>
      <c r="C3704" s="104" t="s">
        <v>4939</v>
      </c>
      <c r="D3704" s="104" t="s">
        <v>5318</v>
      </c>
      <c r="E3704" s="106" t="s">
        <v>3651</v>
      </c>
      <c r="F3704" s="107" t="s">
        <v>3652</v>
      </c>
      <c r="G3704" s="106"/>
      <c r="H3704" s="106"/>
      <c r="I3704" s="102">
        <v>1</v>
      </c>
      <c r="J3704" s="109">
        <v>17.899999999999999</v>
      </c>
    </row>
    <row r="3705" spans="1:10" x14ac:dyDescent="0.25">
      <c r="A3705" s="102">
        <v>3704</v>
      </c>
      <c r="B3705" s="117" t="s">
        <v>5315</v>
      </c>
      <c r="C3705" s="104" t="s">
        <v>4939</v>
      </c>
      <c r="D3705" s="104" t="s">
        <v>5318</v>
      </c>
      <c r="E3705" s="106" t="s">
        <v>3751</v>
      </c>
      <c r="F3705" s="107" t="s">
        <v>3752</v>
      </c>
      <c r="G3705" s="106"/>
      <c r="H3705" s="106"/>
      <c r="I3705" s="102">
        <v>1</v>
      </c>
      <c r="J3705" s="109">
        <v>17.5</v>
      </c>
    </row>
    <row r="3706" spans="1:10" x14ac:dyDescent="0.25">
      <c r="A3706" s="102">
        <v>3705</v>
      </c>
      <c r="B3706" s="117" t="s">
        <v>5315</v>
      </c>
      <c r="C3706" s="104" t="s">
        <v>4939</v>
      </c>
      <c r="D3706" s="104" t="s">
        <v>5318</v>
      </c>
      <c r="E3706" s="106" t="s">
        <v>3813</v>
      </c>
      <c r="F3706" s="107" t="s">
        <v>3814</v>
      </c>
      <c r="G3706" s="106"/>
      <c r="H3706" s="106"/>
      <c r="I3706" s="102">
        <v>1</v>
      </c>
      <c r="J3706" s="109">
        <v>15.9</v>
      </c>
    </row>
    <row r="3707" spans="1:10" x14ac:dyDescent="0.25">
      <c r="A3707" s="102">
        <v>3706</v>
      </c>
      <c r="B3707" s="117" t="s">
        <v>5315</v>
      </c>
      <c r="C3707" s="104" t="s">
        <v>4939</v>
      </c>
      <c r="D3707" s="104" t="s">
        <v>5318</v>
      </c>
      <c r="E3707" s="106" t="s">
        <v>4189</v>
      </c>
      <c r="F3707" s="107" t="s">
        <v>4190</v>
      </c>
      <c r="G3707" s="106"/>
      <c r="H3707" s="106"/>
      <c r="I3707" s="102">
        <v>1</v>
      </c>
      <c r="J3707" s="109">
        <v>9</v>
      </c>
    </row>
    <row r="3708" spans="1:10" x14ac:dyDescent="0.25">
      <c r="A3708" s="102">
        <v>3707</v>
      </c>
      <c r="B3708" s="117" t="s">
        <v>5315</v>
      </c>
      <c r="C3708" s="104" t="s">
        <v>4939</v>
      </c>
      <c r="D3708" s="104" t="s">
        <v>5318</v>
      </c>
      <c r="E3708" s="106" t="s">
        <v>4489</v>
      </c>
      <c r="F3708" s="107" t="s">
        <v>4490</v>
      </c>
      <c r="G3708" s="106"/>
      <c r="H3708" s="106"/>
      <c r="I3708" s="102">
        <v>1</v>
      </c>
      <c r="J3708" s="109">
        <v>14.85</v>
      </c>
    </row>
    <row r="3709" spans="1:10" x14ac:dyDescent="0.25">
      <c r="A3709" s="102">
        <v>3708</v>
      </c>
      <c r="B3709" s="117" t="s">
        <v>5315</v>
      </c>
      <c r="C3709" s="104" t="s">
        <v>4939</v>
      </c>
      <c r="D3709" s="104" t="s">
        <v>5320</v>
      </c>
      <c r="E3709" s="106" t="s">
        <v>609</v>
      </c>
      <c r="F3709" s="107" t="s">
        <v>610</v>
      </c>
      <c r="G3709" s="106"/>
      <c r="H3709" s="106"/>
      <c r="I3709" s="102">
        <v>1</v>
      </c>
      <c r="J3709" s="109">
        <v>5.9399999999999995</v>
      </c>
    </row>
    <row r="3710" spans="1:10" x14ac:dyDescent="0.25">
      <c r="A3710" s="102">
        <v>3709</v>
      </c>
      <c r="B3710" s="117" t="s">
        <v>5315</v>
      </c>
      <c r="C3710" s="104" t="s">
        <v>4939</v>
      </c>
      <c r="D3710" s="104" t="s">
        <v>5320</v>
      </c>
      <c r="E3710" s="106" t="s">
        <v>999</v>
      </c>
      <c r="F3710" s="107" t="s">
        <v>1000</v>
      </c>
      <c r="G3710" s="106"/>
      <c r="H3710" s="106"/>
      <c r="I3710" s="102">
        <v>7</v>
      </c>
      <c r="J3710" s="109">
        <v>79.03</v>
      </c>
    </row>
    <row r="3711" spans="1:10" x14ac:dyDescent="0.25">
      <c r="A3711" s="102">
        <v>3710</v>
      </c>
      <c r="B3711" s="117" t="s">
        <v>5315</v>
      </c>
      <c r="C3711" s="104" t="s">
        <v>4939</v>
      </c>
      <c r="D3711" s="104" t="s">
        <v>5320</v>
      </c>
      <c r="E3711" s="106" t="s">
        <v>1003</v>
      </c>
      <c r="F3711" s="107" t="s">
        <v>1004</v>
      </c>
      <c r="G3711" s="106"/>
      <c r="H3711" s="106"/>
      <c r="I3711" s="102">
        <v>3</v>
      </c>
      <c r="J3711" s="109">
        <v>33.869999999999997</v>
      </c>
    </row>
    <row r="3712" spans="1:10" x14ac:dyDescent="0.25">
      <c r="A3712" s="102">
        <v>3711</v>
      </c>
      <c r="B3712" s="117" t="s">
        <v>5315</v>
      </c>
      <c r="C3712" s="104" t="s">
        <v>4939</v>
      </c>
      <c r="D3712" s="104" t="s">
        <v>5320</v>
      </c>
      <c r="E3712" s="106" t="s">
        <v>1003</v>
      </c>
      <c r="F3712" s="107" t="s">
        <v>1004</v>
      </c>
      <c r="G3712" s="106"/>
      <c r="H3712" s="106"/>
      <c r="I3712" s="102">
        <v>1</v>
      </c>
      <c r="J3712" s="109">
        <v>0.01</v>
      </c>
    </row>
    <row r="3713" spans="1:10" x14ac:dyDescent="0.25">
      <c r="A3713" s="102">
        <v>3712</v>
      </c>
      <c r="B3713" s="117" t="s">
        <v>5315</v>
      </c>
      <c r="C3713" s="104" t="s">
        <v>4939</v>
      </c>
      <c r="D3713" s="104" t="s">
        <v>5320</v>
      </c>
      <c r="E3713" s="106" t="s">
        <v>2519</v>
      </c>
      <c r="F3713" s="107" t="s">
        <v>2520</v>
      </c>
      <c r="G3713" s="106"/>
      <c r="H3713" s="106"/>
      <c r="I3713" s="102">
        <v>2</v>
      </c>
      <c r="J3713" s="109">
        <v>11.879999999999999</v>
      </c>
    </row>
    <row r="3714" spans="1:10" x14ac:dyDescent="0.25">
      <c r="A3714" s="102">
        <v>3713</v>
      </c>
      <c r="B3714" s="117" t="s">
        <v>5315</v>
      </c>
      <c r="C3714" s="104" t="s">
        <v>4939</v>
      </c>
      <c r="D3714" s="104" t="s">
        <v>5320</v>
      </c>
      <c r="E3714" s="106" t="s">
        <v>275</v>
      </c>
      <c r="F3714" s="107" t="s">
        <v>276</v>
      </c>
      <c r="G3714" s="106"/>
      <c r="H3714" s="106"/>
      <c r="I3714" s="102">
        <v>1</v>
      </c>
      <c r="J3714" s="109">
        <v>23.04</v>
      </c>
    </row>
    <row r="3715" spans="1:10" x14ac:dyDescent="0.25">
      <c r="A3715" s="102">
        <v>3714</v>
      </c>
      <c r="B3715" s="117" t="s">
        <v>5315</v>
      </c>
      <c r="C3715" s="104" t="s">
        <v>4939</v>
      </c>
      <c r="D3715" s="104" t="s">
        <v>5320</v>
      </c>
      <c r="E3715" s="106" t="s">
        <v>3031</v>
      </c>
      <c r="F3715" s="107" t="s">
        <v>3032</v>
      </c>
      <c r="G3715" s="106"/>
      <c r="H3715" s="106"/>
      <c r="I3715" s="102">
        <v>2</v>
      </c>
      <c r="J3715" s="109">
        <v>65.959999999999994</v>
      </c>
    </row>
    <row r="3716" spans="1:10" x14ac:dyDescent="0.25">
      <c r="A3716" s="102">
        <v>3715</v>
      </c>
      <c r="B3716" s="117" t="s">
        <v>5315</v>
      </c>
      <c r="C3716" s="104" t="s">
        <v>4939</v>
      </c>
      <c r="D3716" s="104" t="s">
        <v>5320</v>
      </c>
      <c r="E3716" s="106" t="s">
        <v>3035</v>
      </c>
      <c r="F3716" s="107" t="s">
        <v>3036</v>
      </c>
      <c r="G3716" s="106"/>
      <c r="H3716" s="106"/>
      <c r="I3716" s="102">
        <v>1</v>
      </c>
      <c r="J3716" s="109">
        <v>37.9</v>
      </c>
    </row>
    <row r="3717" spans="1:10" x14ac:dyDescent="0.25">
      <c r="A3717" s="102">
        <v>3716</v>
      </c>
      <c r="B3717" s="117" t="s">
        <v>5315</v>
      </c>
      <c r="C3717" s="104" t="s">
        <v>4939</v>
      </c>
      <c r="D3717" s="104" t="s">
        <v>5320</v>
      </c>
      <c r="E3717" s="106" t="s">
        <v>3033</v>
      </c>
      <c r="F3717" s="107" t="s">
        <v>3034</v>
      </c>
      <c r="G3717" s="106"/>
      <c r="H3717" s="106"/>
      <c r="I3717" s="102">
        <v>1</v>
      </c>
      <c r="J3717" s="109">
        <v>0.01</v>
      </c>
    </row>
    <row r="3718" spans="1:10" x14ac:dyDescent="0.25">
      <c r="A3718" s="102">
        <v>3717</v>
      </c>
      <c r="B3718" s="117" t="s">
        <v>5315</v>
      </c>
      <c r="C3718" s="104" t="s">
        <v>4939</v>
      </c>
      <c r="D3718" s="104" t="s">
        <v>5320</v>
      </c>
      <c r="E3718" s="106" t="s">
        <v>3033</v>
      </c>
      <c r="F3718" s="107" t="s">
        <v>3034</v>
      </c>
      <c r="G3718" s="106"/>
      <c r="H3718" s="106"/>
      <c r="I3718" s="102">
        <v>2</v>
      </c>
      <c r="J3718" s="109">
        <v>65.98</v>
      </c>
    </row>
    <row r="3719" spans="1:10" x14ac:dyDescent="0.25">
      <c r="A3719" s="102">
        <v>3718</v>
      </c>
      <c r="B3719" s="117" t="s">
        <v>5315</v>
      </c>
      <c r="C3719" s="104" t="s">
        <v>4939</v>
      </c>
      <c r="D3719" s="104" t="s">
        <v>5320</v>
      </c>
      <c r="E3719" s="106" t="s">
        <v>3037</v>
      </c>
      <c r="F3719" s="107" t="s">
        <v>3038</v>
      </c>
      <c r="G3719" s="106"/>
      <c r="H3719" s="106"/>
      <c r="I3719" s="102">
        <v>5</v>
      </c>
      <c r="J3719" s="109">
        <v>169.8</v>
      </c>
    </row>
    <row r="3720" spans="1:10" x14ac:dyDescent="0.25">
      <c r="A3720" s="102">
        <v>3719</v>
      </c>
      <c r="B3720" s="117" t="s">
        <v>5315</v>
      </c>
      <c r="C3720" s="104" t="s">
        <v>4939</v>
      </c>
      <c r="D3720" s="104" t="s">
        <v>5320</v>
      </c>
      <c r="E3720" s="106" t="s">
        <v>3551</v>
      </c>
      <c r="F3720" s="107" t="s">
        <v>3552</v>
      </c>
      <c r="G3720" s="106"/>
      <c r="H3720" s="106"/>
      <c r="I3720" s="102">
        <v>1</v>
      </c>
      <c r="J3720" s="109">
        <v>8.6</v>
      </c>
    </row>
    <row r="3721" spans="1:10" x14ac:dyDescent="0.25">
      <c r="A3721" s="102">
        <v>3720</v>
      </c>
      <c r="B3721" s="117" t="s">
        <v>5315</v>
      </c>
      <c r="C3721" s="104" t="s">
        <v>4939</v>
      </c>
      <c r="D3721" s="104" t="s">
        <v>5320</v>
      </c>
      <c r="E3721" s="106" t="s">
        <v>3555</v>
      </c>
      <c r="F3721" s="107" t="s">
        <v>3556</v>
      </c>
      <c r="G3721" s="106"/>
      <c r="H3721" s="106"/>
      <c r="I3721" s="102">
        <v>1</v>
      </c>
      <c r="J3721" s="109">
        <v>12.9</v>
      </c>
    </row>
    <row r="3722" spans="1:10" x14ac:dyDescent="0.25">
      <c r="A3722" s="102">
        <v>3721</v>
      </c>
      <c r="B3722" s="117" t="s">
        <v>5315</v>
      </c>
      <c r="C3722" s="104" t="s">
        <v>4939</v>
      </c>
      <c r="D3722" s="104" t="s">
        <v>5320</v>
      </c>
      <c r="E3722" s="106" t="s">
        <v>3577</v>
      </c>
      <c r="F3722" s="107" t="s">
        <v>3578</v>
      </c>
      <c r="G3722" s="106"/>
      <c r="H3722" s="106"/>
      <c r="I3722" s="102">
        <v>1</v>
      </c>
      <c r="J3722" s="109">
        <v>22.9</v>
      </c>
    </row>
    <row r="3723" spans="1:10" x14ac:dyDescent="0.25">
      <c r="A3723" s="102">
        <v>3722</v>
      </c>
      <c r="B3723" s="117" t="s">
        <v>5315</v>
      </c>
      <c r="C3723" s="104" t="s">
        <v>4939</v>
      </c>
      <c r="D3723" s="104" t="s">
        <v>5322</v>
      </c>
      <c r="E3723" s="106" t="s">
        <v>543</v>
      </c>
      <c r="F3723" s="107" t="s">
        <v>544</v>
      </c>
      <c r="G3723" s="106"/>
      <c r="H3723" s="106"/>
      <c r="I3723" s="102">
        <v>1</v>
      </c>
      <c r="J3723" s="109">
        <v>9.5400000000000009</v>
      </c>
    </row>
    <row r="3724" spans="1:10" x14ac:dyDescent="0.25">
      <c r="A3724" s="102">
        <v>3723</v>
      </c>
      <c r="B3724" s="117" t="s">
        <v>5315</v>
      </c>
      <c r="C3724" s="104" t="s">
        <v>4939</v>
      </c>
      <c r="D3724" s="104" t="s">
        <v>5322</v>
      </c>
      <c r="E3724" s="106" t="s">
        <v>565</v>
      </c>
      <c r="F3724" s="107" t="s">
        <v>566</v>
      </c>
      <c r="G3724" s="106"/>
      <c r="H3724" s="106"/>
      <c r="I3724" s="102">
        <v>1</v>
      </c>
      <c r="J3724" s="109">
        <v>9.5400000000000009</v>
      </c>
    </row>
    <row r="3725" spans="1:10" x14ac:dyDescent="0.25">
      <c r="A3725" s="102">
        <v>3724</v>
      </c>
      <c r="B3725" s="117" t="s">
        <v>5315</v>
      </c>
      <c r="C3725" s="104" t="s">
        <v>4939</v>
      </c>
      <c r="D3725" s="104" t="s">
        <v>5322</v>
      </c>
      <c r="E3725" s="106" t="s">
        <v>603</v>
      </c>
      <c r="F3725" s="107" t="s">
        <v>604</v>
      </c>
      <c r="G3725" s="106"/>
      <c r="H3725" s="106"/>
      <c r="I3725" s="102" t="s">
        <v>4943</v>
      </c>
      <c r="J3725" s="109">
        <v>15.54</v>
      </c>
    </row>
    <row r="3726" spans="1:10" x14ac:dyDescent="0.25">
      <c r="A3726" s="102">
        <v>3725</v>
      </c>
      <c r="B3726" s="117" t="s">
        <v>5315</v>
      </c>
      <c r="C3726" s="104" t="s">
        <v>4939</v>
      </c>
      <c r="D3726" s="104" t="s">
        <v>5322</v>
      </c>
      <c r="E3726" s="106" t="s">
        <v>633</v>
      </c>
      <c r="F3726" s="107" t="s">
        <v>634</v>
      </c>
      <c r="G3726" s="106"/>
      <c r="H3726" s="106"/>
      <c r="I3726" s="102" t="s">
        <v>4943</v>
      </c>
      <c r="J3726" s="109">
        <v>8.94</v>
      </c>
    </row>
    <row r="3727" spans="1:10" x14ac:dyDescent="0.25">
      <c r="A3727" s="102">
        <v>3726</v>
      </c>
      <c r="B3727" s="117" t="s">
        <v>5315</v>
      </c>
      <c r="C3727" s="104" t="s">
        <v>4939</v>
      </c>
      <c r="D3727" s="104" t="s">
        <v>5322</v>
      </c>
      <c r="E3727" s="106" t="s">
        <v>617</v>
      </c>
      <c r="F3727" s="107" t="s">
        <v>618</v>
      </c>
      <c r="G3727" s="106"/>
      <c r="H3727" s="106"/>
      <c r="I3727" s="102" t="s">
        <v>4943</v>
      </c>
      <c r="J3727" s="109">
        <v>10.74</v>
      </c>
    </row>
    <row r="3728" spans="1:10" x14ac:dyDescent="0.25">
      <c r="A3728" s="102">
        <v>3727</v>
      </c>
      <c r="B3728" s="117" t="s">
        <v>5315</v>
      </c>
      <c r="C3728" s="104" t="s">
        <v>4939</v>
      </c>
      <c r="D3728" s="104" t="s">
        <v>5322</v>
      </c>
      <c r="E3728" s="106" t="s">
        <v>1003</v>
      </c>
      <c r="F3728" s="107" t="s">
        <v>1004</v>
      </c>
      <c r="G3728" s="106"/>
      <c r="H3728" s="106"/>
      <c r="I3728" s="102">
        <v>10</v>
      </c>
      <c r="J3728" s="109">
        <v>112.89999999999999</v>
      </c>
    </row>
    <row r="3729" spans="1:10" x14ac:dyDescent="0.25">
      <c r="A3729" s="102">
        <v>3728</v>
      </c>
      <c r="B3729" s="117" t="s">
        <v>5315</v>
      </c>
      <c r="C3729" s="104" t="s">
        <v>4939</v>
      </c>
      <c r="D3729" s="104" t="s">
        <v>5322</v>
      </c>
      <c r="E3729" s="106" t="s">
        <v>1003</v>
      </c>
      <c r="F3729" s="107" t="s">
        <v>1004</v>
      </c>
      <c r="G3729" s="106"/>
      <c r="H3729" s="106"/>
      <c r="I3729" s="102">
        <v>1</v>
      </c>
      <c r="J3729" s="109">
        <v>0.01</v>
      </c>
    </row>
    <row r="3730" spans="1:10" x14ac:dyDescent="0.25">
      <c r="A3730" s="102">
        <v>3729</v>
      </c>
      <c r="B3730" s="117" t="s">
        <v>5315</v>
      </c>
      <c r="C3730" s="104" t="s">
        <v>4939</v>
      </c>
      <c r="D3730" s="104" t="s">
        <v>5322</v>
      </c>
      <c r="E3730" s="106" t="s">
        <v>207</v>
      </c>
      <c r="F3730" s="107" t="s">
        <v>208</v>
      </c>
      <c r="G3730" s="106"/>
      <c r="H3730" s="106"/>
      <c r="I3730" s="102">
        <v>2</v>
      </c>
      <c r="J3730" s="109">
        <v>36</v>
      </c>
    </row>
    <row r="3731" spans="1:10" x14ac:dyDescent="0.25">
      <c r="A3731" s="102">
        <v>3730</v>
      </c>
      <c r="B3731" s="117" t="s">
        <v>5315</v>
      </c>
      <c r="C3731" s="104" t="s">
        <v>4939</v>
      </c>
      <c r="D3731" s="104" t="s">
        <v>5322</v>
      </c>
      <c r="E3731" s="106" t="s">
        <v>1294</v>
      </c>
      <c r="F3731" s="107" t="s">
        <v>1295</v>
      </c>
      <c r="G3731" s="106"/>
      <c r="H3731" s="106"/>
      <c r="I3731" s="102" t="s">
        <v>5054</v>
      </c>
      <c r="J3731" s="109">
        <v>13.5</v>
      </c>
    </row>
    <row r="3732" spans="1:10" x14ac:dyDescent="0.25">
      <c r="A3732" s="102">
        <v>3731</v>
      </c>
      <c r="B3732" s="117" t="s">
        <v>5315</v>
      </c>
      <c r="C3732" s="104" t="s">
        <v>4939</v>
      </c>
      <c r="D3732" s="104" t="s">
        <v>5322</v>
      </c>
      <c r="E3732" s="106" t="s">
        <v>2459</v>
      </c>
      <c r="F3732" s="107" t="s">
        <v>2460</v>
      </c>
      <c r="G3732" s="106"/>
      <c r="H3732" s="106"/>
      <c r="I3732" s="102">
        <v>2</v>
      </c>
      <c r="J3732" s="109">
        <v>11.879999999999999</v>
      </c>
    </row>
    <row r="3733" spans="1:10" x14ac:dyDescent="0.25">
      <c r="A3733" s="102">
        <v>3732</v>
      </c>
      <c r="B3733" s="117" t="s">
        <v>5315</v>
      </c>
      <c r="C3733" s="104" t="s">
        <v>4939</v>
      </c>
      <c r="D3733" s="104" t="s">
        <v>5322</v>
      </c>
      <c r="E3733" s="106" t="s">
        <v>2503</v>
      </c>
      <c r="F3733" s="107" t="s">
        <v>2504</v>
      </c>
      <c r="G3733" s="106"/>
      <c r="H3733" s="106"/>
      <c r="I3733" s="102">
        <v>3</v>
      </c>
      <c r="J3733" s="109">
        <v>17.82</v>
      </c>
    </row>
    <row r="3734" spans="1:10" x14ac:dyDescent="0.25">
      <c r="A3734" s="102">
        <v>3733</v>
      </c>
      <c r="B3734" s="117" t="s">
        <v>5315</v>
      </c>
      <c r="C3734" s="104" t="s">
        <v>4939</v>
      </c>
      <c r="D3734" s="104" t="s">
        <v>5322</v>
      </c>
      <c r="E3734" s="106" t="s">
        <v>2465</v>
      </c>
      <c r="F3734" s="107" t="s">
        <v>2466</v>
      </c>
      <c r="G3734" s="106"/>
      <c r="H3734" s="106"/>
      <c r="I3734" s="102">
        <v>2</v>
      </c>
      <c r="J3734" s="109">
        <v>11.879999999999999</v>
      </c>
    </row>
    <row r="3735" spans="1:10" x14ac:dyDescent="0.25">
      <c r="A3735" s="102">
        <v>3734</v>
      </c>
      <c r="B3735" s="117" t="s">
        <v>5315</v>
      </c>
      <c r="C3735" s="104" t="s">
        <v>4939</v>
      </c>
      <c r="D3735" s="104" t="s">
        <v>5322</v>
      </c>
      <c r="E3735" s="106" t="s">
        <v>2489</v>
      </c>
      <c r="F3735" s="107" t="s">
        <v>2490</v>
      </c>
      <c r="G3735" s="106"/>
      <c r="H3735" s="106"/>
      <c r="I3735" s="102">
        <v>3</v>
      </c>
      <c r="J3735" s="109">
        <v>17.82</v>
      </c>
    </row>
    <row r="3736" spans="1:10" x14ac:dyDescent="0.25">
      <c r="A3736" s="102">
        <v>3735</v>
      </c>
      <c r="B3736" s="117" t="s">
        <v>5315</v>
      </c>
      <c r="C3736" s="104" t="s">
        <v>4939</v>
      </c>
      <c r="D3736" s="104" t="s">
        <v>5322</v>
      </c>
      <c r="E3736" s="106" t="s">
        <v>2493</v>
      </c>
      <c r="F3736" s="107" t="s">
        <v>2494</v>
      </c>
      <c r="G3736" s="106"/>
      <c r="H3736" s="106"/>
      <c r="I3736" s="102">
        <v>1</v>
      </c>
      <c r="J3736" s="109">
        <v>6.8999999999999995</v>
      </c>
    </row>
    <row r="3737" spans="1:10" x14ac:dyDescent="0.25">
      <c r="A3737" s="102">
        <v>3736</v>
      </c>
      <c r="B3737" s="117" t="s">
        <v>5315</v>
      </c>
      <c r="C3737" s="104" t="s">
        <v>4939</v>
      </c>
      <c r="D3737" s="104" t="s">
        <v>5322</v>
      </c>
      <c r="E3737" s="106" t="s">
        <v>2519</v>
      </c>
      <c r="F3737" s="107" t="s">
        <v>2520</v>
      </c>
      <c r="G3737" s="106"/>
      <c r="H3737" s="106"/>
      <c r="I3737" s="102">
        <v>3</v>
      </c>
      <c r="J3737" s="109">
        <v>17.82</v>
      </c>
    </row>
    <row r="3738" spans="1:10" x14ac:dyDescent="0.25">
      <c r="A3738" s="102">
        <v>3737</v>
      </c>
      <c r="B3738" s="117" t="s">
        <v>5315</v>
      </c>
      <c r="C3738" s="104" t="s">
        <v>4939</v>
      </c>
      <c r="D3738" s="104" t="s">
        <v>5322</v>
      </c>
      <c r="E3738" s="106" t="s">
        <v>2523</v>
      </c>
      <c r="F3738" s="107" t="s">
        <v>2524</v>
      </c>
      <c r="G3738" s="106"/>
      <c r="H3738" s="106"/>
      <c r="I3738" s="102">
        <v>2</v>
      </c>
      <c r="J3738" s="109">
        <v>13.799999999999999</v>
      </c>
    </row>
    <row r="3739" spans="1:10" x14ac:dyDescent="0.25">
      <c r="A3739" s="102">
        <v>3738</v>
      </c>
      <c r="B3739" s="117" t="s">
        <v>5315</v>
      </c>
      <c r="C3739" s="104" t="s">
        <v>4939</v>
      </c>
      <c r="D3739" s="104" t="s">
        <v>5322</v>
      </c>
      <c r="E3739" s="106" t="s">
        <v>275</v>
      </c>
      <c r="F3739" s="107" t="s">
        <v>276</v>
      </c>
      <c r="G3739" s="106"/>
      <c r="H3739" s="106"/>
      <c r="I3739" s="102" t="s">
        <v>4944</v>
      </c>
      <c r="J3739" s="109">
        <v>4.8</v>
      </c>
    </row>
    <row r="3740" spans="1:10" x14ac:dyDescent="0.25">
      <c r="A3740" s="102">
        <v>3739</v>
      </c>
      <c r="B3740" s="117" t="s">
        <v>5315</v>
      </c>
      <c r="C3740" s="104" t="s">
        <v>4939</v>
      </c>
      <c r="D3740" s="104" t="s">
        <v>5322</v>
      </c>
      <c r="E3740" s="106" t="s">
        <v>2705</v>
      </c>
      <c r="F3740" s="107" t="s">
        <v>4723</v>
      </c>
      <c r="G3740" s="106"/>
      <c r="H3740" s="106"/>
      <c r="I3740" s="102">
        <v>1</v>
      </c>
      <c r="J3740" s="109">
        <v>5.9399999999999995</v>
      </c>
    </row>
    <row r="3741" spans="1:10" x14ac:dyDescent="0.25">
      <c r="A3741" s="102">
        <v>3740</v>
      </c>
      <c r="B3741" s="117" t="s">
        <v>5315</v>
      </c>
      <c r="C3741" s="104" t="s">
        <v>4939</v>
      </c>
      <c r="D3741" s="104" t="s">
        <v>5322</v>
      </c>
      <c r="E3741" s="106" t="s">
        <v>2833</v>
      </c>
      <c r="F3741" s="107" t="s">
        <v>2834</v>
      </c>
      <c r="G3741" s="106"/>
      <c r="H3741" s="106"/>
      <c r="I3741" s="102">
        <v>1</v>
      </c>
      <c r="J3741" s="109">
        <v>16.32</v>
      </c>
    </row>
    <row r="3742" spans="1:10" x14ac:dyDescent="0.25">
      <c r="A3742" s="102">
        <v>3741</v>
      </c>
      <c r="B3742" s="117" t="s">
        <v>5315</v>
      </c>
      <c r="C3742" s="104" t="s">
        <v>4939</v>
      </c>
      <c r="D3742" s="104" t="s">
        <v>5322</v>
      </c>
      <c r="E3742" s="106" t="s">
        <v>3031</v>
      </c>
      <c r="F3742" s="107" t="s">
        <v>3032</v>
      </c>
      <c r="G3742" s="106"/>
      <c r="H3742" s="106"/>
      <c r="I3742" s="102">
        <v>3</v>
      </c>
      <c r="J3742" s="109">
        <v>98.94</v>
      </c>
    </row>
    <row r="3743" spans="1:10" x14ac:dyDescent="0.25">
      <c r="A3743" s="102">
        <v>3742</v>
      </c>
      <c r="B3743" s="117" t="s">
        <v>5315</v>
      </c>
      <c r="C3743" s="104" t="s">
        <v>4939</v>
      </c>
      <c r="D3743" s="104" t="s">
        <v>5322</v>
      </c>
      <c r="E3743" s="106" t="s">
        <v>3033</v>
      </c>
      <c r="F3743" s="107" t="s">
        <v>3034</v>
      </c>
      <c r="G3743" s="106"/>
      <c r="H3743" s="106"/>
      <c r="I3743" s="102">
        <v>1</v>
      </c>
      <c r="J3743" s="109">
        <v>0.01</v>
      </c>
    </row>
    <row r="3744" spans="1:10" x14ac:dyDescent="0.25">
      <c r="A3744" s="102">
        <v>3743</v>
      </c>
      <c r="B3744" s="117" t="s">
        <v>5315</v>
      </c>
      <c r="C3744" s="104" t="s">
        <v>4939</v>
      </c>
      <c r="D3744" s="104" t="s">
        <v>5322</v>
      </c>
      <c r="E3744" s="106" t="s">
        <v>3037</v>
      </c>
      <c r="F3744" s="107" t="s">
        <v>3038</v>
      </c>
      <c r="G3744" s="106"/>
      <c r="H3744" s="106"/>
      <c r="I3744" s="102">
        <v>7</v>
      </c>
      <c r="J3744" s="109">
        <v>237.72</v>
      </c>
    </row>
    <row r="3745" spans="1:10" x14ac:dyDescent="0.25">
      <c r="A3745" s="102">
        <v>3744</v>
      </c>
      <c r="B3745" s="117" t="s">
        <v>5315</v>
      </c>
      <c r="C3745" s="104" t="s">
        <v>4939</v>
      </c>
      <c r="D3745" s="104" t="s">
        <v>5322</v>
      </c>
      <c r="E3745" s="106" t="s">
        <v>653</v>
      </c>
      <c r="F3745" s="107" t="s">
        <v>654</v>
      </c>
      <c r="G3745" s="106"/>
      <c r="H3745" s="106"/>
      <c r="I3745" s="102">
        <v>1</v>
      </c>
      <c r="J3745" s="109">
        <v>11.879999999999999</v>
      </c>
    </row>
    <row r="3746" spans="1:10" x14ac:dyDescent="0.25">
      <c r="A3746" s="102">
        <v>3745</v>
      </c>
      <c r="B3746" s="117" t="s">
        <v>5315</v>
      </c>
      <c r="C3746" s="104" t="s">
        <v>4939</v>
      </c>
      <c r="D3746" s="104" t="s">
        <v>5322</v>
      </c>
      <c r="E3746" s="106" t="s">
        <v>3703</v>
      </c>
      <c r="F3746" s="107" t="s">
        <v>3704</v>
      </c>
      <c r="G3746" s="106"/>
      <c r="H3746" s="106"/>
      <c r="I3746" s="102">
        <v>1</v>
      </c>
      <c r="J3746" s="109">
        <v>15</v>
      </c>
    </row>
    <row r="3747" spans="1:10" x14ac:dyDescent="0.25">
      <c r="A3747" s="102">
        <v>3746</v>
      </c>
      <c r="B3747" s="117" t="s">
        <v>5315</v>
      </c>
      <c r="C3747" s="104" t="s">
        <v>4939</v>
      </c>
      <c r="D3747" s="104" t="s">
        <v>5322</v>
      </c>
      <c r="E3747" s="106" t="s">
        <v>3887</v>
      </c>
      <c r="F3747" s="107" t="s">
        <v>3888</v>
      </c>
      <c r="G3747" s="106"/>
      <c r="H3747" s="106"/>
      <c r="I3747" s="102">
        <v>1</v>
      </c>
      <c r="J3747" s="109">
        <v>15.9</v>
      </c>
    </row>
    <row r="3748" spans="1:10" x14ac:dyDescent="0.25">
      <c r="A3748" s="102">
        <v>3747</v>
      </c>
      <c r="B3748" s="117" t="s">
        <v>5315</v>
      </c>
      <c r="C3748" s="104" t="s">
        <v>4939</v>
      </c>
      <c r="D3748" s="104" t="s">
        <v>5322</v>
      </c>
      <c r="E3748" s="106" t="s">
        <v>3883</v>
      </c>
      <c r="F3748" s="107" t="s">
        <v>3884</v>
      </c>
      <c r="G3748" s="106"/>
      <c r="H3748" s="106"/>
      <c r="I3748" s="102">
        <v>2</v>
      </c>
      <c r="J3748" s="109">
        <v>35.880000000000003</v>
      </c>
    </row>
    <row r="3749" spans="1:10" x14ac:dyDescent="0.25">
      <c r="A3749" s="102">
        <v>3748</v>
      </c>
      <c r="B3749" s="117" t="s">
        <v>5315</v>
      </c>
      <c r="C3749" s="104" t="s">
        <v>4939</v>
      </c>
      <c r="D3749" s="104" t="s">
        <v>5322</v>
      </c>
      <c r="E3749" s="106" t="s">
        <v>3907</v>
      </c>
      <c r="F3749" s="107" t="s">
        <v>3908</v>
      </c>
      <c r="G3749" s="106"/>
      <c r="H3749" s="106"/>
      <c r="I3749" s="102">
        <v>1</v>
      </c>
      <c r="J3749" s="109">
        <v>9.8000000000000007</v>
      </c>
    </row>
    <row r="3750" spans="1:10" x14ac:dyDescent="0.25">
      <c r="A3750" s="102">
        <v>3749</v>
      </c>
      <c r="B3750" s="117" t="s">
        <v>5315</v>
      </c>
      <c r="C3750" s="104" t="s">
        <v>4939</v>
      </c>
      <c r="D3750" s="104" t="s">
        <v>5322</v>
      </c>
      <c r="E3750" s="106" t="s">
        <v>3909</v>
      </c>
      <c r="F3750" s="107" t="s">
        <v>3910</v>
      </c>
      <c r="G3750" s="106"/>
      <c r="H3750" s="106"/>
      <c r="I3750" s="102">
        <v>1</v>
      </c>
      <c r="J3750" s="109">
        <v>25.740000000000002</v>
      </c>
    </row>
    <row r="3751" spans="1:10" x14ac:dyDescent="0.25">
      <c r="A3751" s="102">
        <v>3750</v>
      </c>
      <c r="B3751" s="117" t="s">
        <v>5315</v>
      </c>
      <c r="C3751" s="104" t="s">
        <v>4939</v>
      </c>
      <c r="D3751" s="104" t="s">
        <v>5322</v>
      </c>
      <c r="E3751" s="106" t="s">
        <v>3995</v>
      </c>
      <c r="F3751" s="107" t="s">
        <v>3996</v>
      </c>
      <c r="G3751" s="106"/>
      <c r="H3751" s="106"/>
      <c r="I3751" s="102">
        <v>1</v>
      </c>
      <c r="J3751" s="109">
        <v>29.85</v>
      </c>
    </row>
    <row r="3752" spans="1:10" x14ac:dyDescent="0.25">
      <c r="A3752" s="102">
        <v>3751</v>
      </c>
      <c r="B3752" s="117" t="s">
        <v>5315</v>
      </c>
      <c r="C3752" s="104" t="s">
        <v>4939</v>
      </c>
      <c r="D3752" s="104" t="s">
        <v>5322</v>
      </c>
      <c r="E3752" s="106" t="s">
        <v>4027</v>
      </c>
      <c r="F3752" s="107" t="s">
        <v>4028</v>
      </c>
      <c r="G3752" s="106"/>
      <c r="H3752" s="106"/>
      <c r="I3752" s="102">
        <v>1</v>
      </c>
      <c r="J3752" s="109">
        <v>17.88</v>
      </c>
    </row>
    <row r="3753" spans="1:10" x14ac:dyDescent="0.25">
      <c r="A3753" s="102">
        <v>3752</v>
      </c>
      <c r="B3753" s="117" t="s">
        <v>5315</v>
      </c>
      <c r="C3753" s="104" t="s">
        <v>4939</v>
      </c>
      <c r="D3753" s="104" t="s">
        <v>5322</v>
      </c>
      <c r="E3753" s="106" t="s">
        <v>4029</v>
      </c>
      <c r="F3753" s="107" t="s">
        <v>4030</v>
      </c>
      <c r="G3753" s="106"/>
      <c r="H3753" s="106"/>
      <c r="I3753" s="102">
        <v>1</v>
      </c>
      <c r="J3753" s="109">
        <v>17.34</v>
      </c>
    </row>
    <row r="3754" spans="1:10" x14ac:dyDescent="0.25">
      <c r="A3754" s="102">
        <v>3753</v>
      </c>
      <c r="B3754" s="117" t="s">
        <v>5315</v>
      </c>
      <c r="C3754" s="104" t="s">
        <v>4939</v>
      </c>
      <c r="D3754" s="104" t="s">
        <v>5322</v>
      </c>
      <c r="E3754" s="106" t="s">
        <v>3581</v>
      </c>
      <c r="F3754" s="107" t="s">
        <v>3582</v>
      </c>
      <c r="G3754" s="106"/>
      <c r="H3754" s="106"/>
      <c r="I3754" s="102">
        <v>1</v>
      </c>
      <c r="J3754" s="109">
        <v>16.740000000000002</v>
      </c>
    </row>
    <row r="3755" spans="1:10" x14ac:dyDescent="0.25">
      <c r="A3755" s="102">
        <v>3754</v>
      </c>
      <c r="B3755" s="117" t="s">
        <v>5315</v>
      </c>
      <c r="C3755" s="104" t="s">
        <v>4939</v>
      </c>
      <c r="D3755" s="104" t="s">
        <v>5322</v>
      </c>
      <c r="E3755" s="106" t="s">
        <v>3617</v>
      </c>
      <c r="F3755" s="107" t="s">
        <v>3618</v>
      </c>
      <c r="G3755" s="106"/>
      <c r="H3755" s="106"/>
      <c r="I3755" s="102">
        <v>2</v>
      </c>
      <c r="J3755" s="109">
        <v>28.68</v>
      </c>
    </row>
    <row r="3756" spans="1:10" x14ac:dyDescent="0.25">
      <c r="A3756" s="102">
        <v>3755</v>
      </c>
      <c r="B3756" s="117" t="s">
        <v>5315</v>
      </c>
      <c r="C3756" s="104" t="s">
        <v>4939</v>
      </c>
      <c r="D3756" s="104" t="s">
        <v>5322</v>
      </c>
      <c r="E3756" s="106" t="s">
        <v>4525</v>
      </c>
      <c r="F3756" s="107" t="s">
        <v>4526</v>
      </c>
      <c r="G3756" s="106"/>
      <c r="H3756" s="106"/>
      <c r="I3756" s="102">
        <v>1</v>
      </c>
      <c r="J3756" s="109">
        <v>78.899999999999991</v>
      </c>
    </row>
    <row r="3757" spans="1:10" x14ac:dyDescent="0.25">
      <c r="A3757" s="102">
        <v>3756</v>
      </c>
      <c r="B3757" s="117" t="s">
        <v>5315</v>
      </c>
      <c r="C3757" s="104" t="s">
        <v>4939</v>
      </c>
      <c r="D3757" s="104" t="s">
        <v>5322</v>
      </c>
      <c r="E3757" s="106" t="s">
        <v>4818</v>
      </c>
      <c r="F3757" s="107" t="s">
        <v>4819</v>
      </c>
      <c r="G3757" s="106"/>
      <c r="H3757" s="106"/>
      <c r="I3757" s="102">
        <v>1</v>
      </c>
      <c r="J3757" s="109">
        <v>49.800000000000004</v>
      </c>
    </row>
    <row r="3758" spans="1:10" x14ac:dyDescent="0.25">
      <c r="A3758" s="102">
        <v>3757</v>
      </c>
      <c r="B3758" s="117" t="s">
        <v>5315</v>
      </c>
      <c r="C3758" s="104" t="s">
        <v>4939</v>
      </c>
      <c r="D3758" s="104" t="s">
        <v>5324</v>
      </c>
      <c r="E3758" s="106" t="s">
        <v>1216</v>
      </c>
      <c r="F3758" s="107" t="s">
        <v>1217</v>
      </c>
      <c r="G3758" s="106"/>
      <c r="H3758" s="106"/>
      <c r="I3758" s="102">
        <v>1</v>
      </c>
      <c r="J3758" s="109">
        <v>7.9</v>
      </c>
    </row>
    <row r="3759" spans="1:10" x14ac:dyDescent="0.25">
      <c r="A3759" s="102">
        <v>3758</v>
      </c>
      <c r="B3759" s="117" t="s">
        <v>5315</v>
      </c>
      <c r="C3759" s="104" t="s">
        <v>4939</v>
      </c>
      <c r="D3759" s="104" t="s">
        <v>5324</v>
      </c>
      <c r="E3759" s="106" t="s">
        <v>1194</v>
      </c>
      <c r="F3759" s="107" t="s">
        <v>1195</v>
      </c>
      <c r="G3759" s="106"/>
      <c r="H3759" s="106"/>
      <c r="I3759" s="102">
        <v>2</v>
      </c>
      <c r="J3759" s="109">
        <v>13.899999999999999</v>
      </c>
    </row>
    <row r="3760" spans="1:10" x14ac:dyDescent="0.25">
      <c r="A3760" s="102">
        <v>3759</v>
      </c>
      <c r="B3760" s="117" t="s">
        <v>5315</v>
      </c>
      <c r="C3760" s="104" t="s">
        <v>4939</v>
      </c>
      <c r="D3760" s="104" t="s">
        <v>5324</v>
      </c>
      <c r="E3760" s="106" t="s">
        <v>1206</v>
      </c>
      <c r="F3760" s="107" t="s">
        <v>1207</v>
      </c>
      <c r="G3760" s="106"/>
      <c r="H3760" s="106"/>
      <c r="I3760" s="102">
        <v>1</v>
      </c>
      <c r="J3760" s="109">
        <v>7.9</v>
      </c>
    </row>
    <row r="3761" spans="1:10" x14ac:dyDescent="0.25">
      <c r="A3761" s="102">
        <v>3760</v>
      </c>
      <c r="B3761" s="117" t="s">
        <v>5315</v>
      </c>
      <c r="C3761" s="104" t="s">
        <v>4939</v>
      </c>
      <c r="D3761" s="104" t="s">
        <v>5324</v>
      </c>
      <c r="E3761" s="106" t="s">
        <v>251</v>
      </c>
      <c r="F3761" s="107" t="s">
        <v>252</v>
      </c>
      <c r="G3761" s="106"/>
      <c r="H3761" s="106"/>
      <c r="I3761" s="102">
        <v>1</v>
      </c>
      <c r="J3761" s="109">
        <v>5.7</v>
      </c>
    </row>
    <row r="3762" spans="1:10" x14ac:dyDescent="0.25">
      <c r="A3762" s="102">
        <v>3761</v>
      </c>
      <c r="B3762" s="117" t="s">
        <v>5315</v>
      </c>
      <c r="C3762" s="104" t="s">
        <v>4939</v>
      </c>
      <c r="D3762" s="104" t="s">
        <v>5324</v>
      </c>
      <c r="E3762" s="106" t="s">
        <v>2433</v>
      </c>
      <c r="F3762" s="107" t="s">
        <v>2434</v>
      </c>
      <c r="G3762" s="106"/>
      <c r="H3762" s="106"/>
      <c r="I3762" s="102">
        <v>2</v>
      </c>
      <c r="J3762" s="109">
        <v>21.98</v>
      </c>
    </row>
    <row r="3763" spans="1:10" x14ac:dyDescent="0.25">
      <c r="A3763" s="102">
        <v>3762</v>
      </c>
      <c r="B3763" s="117" t="s">
        <v>5315</v>
      </c>
      <c r="C3763" s="104" t="s">
        <v>4939</v>
      </c>
      <c r="D3763" s="104" t="s">
        <v>5324</v>
      </c>
      <c r="E3763" s="106" t="s">
        <v>2779</v>
      </c>
      <c r="F3763" s="107" t="s">
        <v>2780</v>
      </c>
      <c r="G3763" s="106"/>
      <c r="H3763" s="106"/>
      <c r="I3763" s="102">
        <v>1</v>
      </c>
      <c r="J3763" s="109">
        <v>14.34</v>
      </c>
    </row>
    <row r="3764" spans="1:10" x14ac:dyDescent="0.25">
      <c r="A3764" s="102">
        <v>3763</v>
      </c>
      <c r="B3764" s="117" t="s">
        <v>5315</v>
      </c>
      <c r="C3764" s="104" t="s">
        <v>4939</v>
      </c>
      <c r="D3764" s="104" t="s">
        <v>5324</v>
      </c>
      <c r="E3764" s="106" t="s">
        <v>481</v>
      </c>
      <c r="F3764" s="107" t="s">
        <v>5141</v>
      </c>
      <c r="G3764" s="106"/>
      <c r="H3764" s="106"/>
      <c r="I3764" s="102">
        <v>1</v>
      </c>
      <c r="J3764" s="109">
        <v>11.879999999999999</v>
      </c>
    </row>
    <row r="3765" spans="1:10" x14ac:dyDescent="0.25">
      <c r="A3765" s="102">
        <v>3764</v>
      </c>
      <c r="B3765" s="117" t="s">
        <v>5315</v>
      </c>
      <c r="C3765" s="104" t="s">
        <v>4939</v>
      </c>
      <c r="D3765" s="104" t="s">
        <v>5324</v>
      </c>
      <c r="E3765" s="106" t="s">
        <v>3033</v>
      </c>
      <c r="F3765" s="107" t="s">
        <v>3034</v>
      </c>
      <c r="G3765" s="106"/>
      <c r="H3765" s="106"/>
      <c r="I3765" s="102">
        <v>1</v>
      </c>
      <c r="J3765" s="109">
        <v>0.01</v>
      </c>
    </row>
    <row r="3766" spans="1:10" x14ac:dyDescent="0.25">
      <c r="A3766" s="102">
        <v>3765</v>
      </c>
      <c r="B3766" s="117" t="s">
        <v>5315</v>
      </c>
      <c r="C3766" s="104" t="s">
        <v>4939</v>
      </c>
      <c r="D3766" s="104" t="s">
        <v>5324</v>
      </c>
      <c r="E3766" s="106" t="s">
        <v>3037</v>
      </c>
      <c r="F3766" s="107" t="s">
        <v>3038</v>
      </c>
      <c r="G3766" s="106"/>
      <c r="H3766" s="106"/>
      <c r="I3766" s="102">
        <v>10</v>
      </c>
      <c r="J3766" s="109">
        <v>339.6</v>
      </c>
    </row>
    <row r="3767" spans="1:10" x14ac:dyDescent="0.25">
      <c r="A3767" s="102">
        <v>3766</v>
      </c>
      <c r="B3767" s="117" t="s">
        <v>5315</v>
      </c>
      <c r="C3767" s="104" t="s">
        <v>4939</v>
      </c>
      <c r="D3767" s="104" t="s">
        <v>5324</v>
      </c>
      <c r="E3767" s="106" t="s">
        <v>2845</v>
      </c>
      <c r="F3767" s="107" t="s">
        <v>2846</v>
      </c>
      <c r="G3767" s="106"/>
      <c r="H3767" s="106"/>
      <c r="I3767" s="102">
        <v>2</v>
      </c>
      <c r="J3767" s="109">
        <v>59.92</v>
      </c>
    </row>
    <row r="3768" spans="1:10" x14ac:dyDescent="0.25">
      <c r="A3768" s="102">
        <v>3767</v>
      </c>
      <c r="B3768" s="117" t="s">
        <v>5315</v>
      </c>
      <c r="C3768" s="104" t="s">
        <v>4939</v>
      </c>
      <c r="D3768" s="104" t="s">
        <v>5324</v>
      </c>
      <c r="E3768" s="106" t="s">
        <v>3617</v>
      </c>
      <c r="F3768" s="107" t="s">
        <v>3618</v>
      </c>
      <c r="G3768" s="106"/>
      <c r="H3768" s="106"/>
      <c r="I3768" s="102">
        <v>1</v>
      </c>
      <c r="J3768" s="109">
        <v>14.34</v>
      </c>
    </row>
    <row r="3769" spans="1:10" x14ac:dyDescent="0.25">
      <c r="A3769" s="102">
        <v>3768</v>
      </c>
      <c r="B3769" s="117" t="s">
        <v>5315</v>
      </c>
      <c r="C3769" s="104" t="s">
        <v>4939</v>
      </c>
      <c r="D3769" s="104" t="s">
        <v>5324</v>
      </c>
      <c r="E3769" s="106" t="s">
        <v>3629</v>
      </c>
      <c r="F3769" s="107" t="s">
        <v>3630</v>
      </c>
      <c r="G3769" s="106"/>
      <c r="H3769" s="106"/>
      <c r="I3769" s="102">
        <v>1</v>
      </c>
      <c r="J3769" s="109">
        <v>7.8000000000000007</v>
      </c>
    </row>
    <row r="3770" spans="1:10" x14ac:dyDescent="0.25">
      <c r="A3770" s="102">
        <v>3769</v>
      </c>
      <c r="B3770" s="117" t="s">
        <v>5315</v>
      </c>
      <c r="C3770" s="104" t="s">
        <v>4939</v>
      </c>
      <c r="D3770" s="104" t="s">
        <v>5324</v>
      </c>
      <c r="E3770" s="106" t="s">
        <v>3643</v>
      </c>
      <c r="F3770" s="107" t="s">
        <v>3644</v>
      </c>
      <c r="G3770" s="106"/>
      <c r="H3770" s="106"/>
      <c r="I3770" s="102">
        <v>1</v>
      </c>
      <c r="J3770" s="109">
        <v>22.5</v>
      </c>
    </row>
    <row r="3771" spans="1:10" x14ac:dyDescent="0.25">
      <c r="A3771" s="102">
        <v>3770</v>
      </c>
      <c r="B3771" s="117" t="s">
        <v>5315</v>
      </c>
      <c r="C3771" s="104" t="s">
        <v>4939</v>
      </c>
      <c r="D3771" s="104" t="s">
        <v>5324</v>
      </c>
      <c r="E3771" s="106" t="s">
        <v>3709</v>
      </c>
      <c r="F3771" s="107" t="s">
        <v>3710</v>
      </c>
      <c r="G3771" s="106"/>
      <c r="H3771" s="106"/>
      <c r="I3771" s="102">
        <v>1</v>
      </c>
      <c r="J3771" s="109">
        <v>6.8000000000000007</v>
      </c>
    </row>
    <row r="3772" spans="1:10" x14ac:dyDescent="0.25">
      <c r="A3772" s="102">
        <v>3771</v>
      </c>
      <c r="B3772" s="117" t="s">
        <v>5315</v>
      </c>
      <c r="C3772" s="104" t="s">
        <v>4939</v>
      </c>
      <c r="D3772" s="104" t="s">
        <v>5324</v>
      </c>
      <c r="E3772" s="106" t="s">
        <v>4213</v>
      </c>
      <c r="F3772" s="107" t="s">
        <v>4214</v>
      </c>
      <c r="G3772" s="106"/>
      <c r="H3772" s="106"/>
      <c r="I3772" s="102">
        <v>1</v>
      </c>
      <c r="J3772" s="109">
        <v>18.899999999999999</v>
      </c>
    </row>
    <row r="3773" spans="1:10" x14ac:dyDescent="0.25">
      <c r="A3773" s="102">
        <v>3772</v>
      </c>
      <c r="B3773" s="117" t="s">
        <v>5315</v>
      </c>
      <c r="C3773" s="104" t="s">
        <v>4939</v>
      </c>
      <c r="D3773" s="104" t="s">
        <v>5326</v>
      </c>
      <c r="E3773" s="106" t="s">
        <v>473</v>
      </c>
      <c r="F3773" s="107" t="s">
        <v>474</v>
      </c>
      <c r="G3773" s="106"/>
      <c r="H3773" s="106"/>
      <c r="I3773" s="102">
        <v>1</v>
      </c>
      <c r="J3773" s="109">
        <v>13.799999999999999</v>
      </c>
    </row>
    <row r="3774" spans="1:10" x14ac:dyDescent="0.25">
      <c r="A3774" s="102">
        <v>3773</v>
      </c>
      <c r="B3774" s="117" t="s">
        <v>5315</v>
      </c>
      <c r="C3774" s="104" t="s">
        <v>4939</v>
      </c>
      <c r="D3774" s="104" t="s">
        <v>5326</v>
      </c>
      <c r="E3774" s="106" t="s">
        <v>1003</v>
      </c>
      <c r="F3774" s="107" t="s">
        <v>1004</v>
      </c>
      <c r="G3774" s="106"/>
      <c r="H3774" s="106"/>
      <c r="I3774" s="102">
        <v>10</v>
      </c>
      <c r="J3774" s="109">
        <v>112.89999999999999</v>
      </c>
    </row>
    <row r="3775" spans="1:10" x14ac:dyDescent="0.25">
      <c r="A3775" s="102">
        <v>3774</v>
      </c>
      <c r="B3775" s="117" t="s">
        <v>5315</v>
      </c>
      <c r="C3775" s="104" t="s">
        <v>4939</v>
      </c>
      <c r="D3775" s="104" t="s">
        <v>5326</v>
      </c>
      <c r="E3775" s="106" t="s">
        <v>1003</v>
      </c>
      <c r="F3775" s="107" t="s">
        <v>1004</v>
      </c>
      <c r="G3775" s="106"/>
      <c r="H3775" s="106"/>
      <c r="I3775" s="102">
        <v>1</v>
      </c>
      <c r="J3775" s="109">
        <v>0.01</v>
      </c>
    </row>
    <row r="3776" spans="1:10" x14ac:dyDescent="0.25">
      <c r="A3776" s="102">
        <v>3775</v>
      </c>
      <c r="B3776" s="117" t="s">
        <v>5315</v>
      </c>
      <c r="C3776" s="104" t="s">
        <v>4939</v>
      </c>
      <c r="D3776" s="104" t="s">
        <v>5326</v>
      </c>
      <c r="E3776" s="106" t="s">
        <v>1412</v>
      </c>
      <c r="F3776" s="107" t="s">
        <v>1413</v>
      </c>
      <c r="G3776" s="106"/>
      <c r="H3776" s="106"/>
      <c r="I3776" s="102">
        <v>1</v>
      </c>
      <c r="J3776" s="109">
        <v>16.68</v>
      </c>
    </row>
    <row r="3777" spans="1:10" x14ac:dyDescent="0.25">
      <c r="A3777" s="102">
        <v>3776</v>
      </c>
      <c r="B3777" s="117" t="s">
        <v>5315</v>
      </c>
      <c r="C3777" s="104" t="s">
        <v>4939</v>
      </c>
      <c r="D3777" s="104" t="s">
        <v>5326</v>
      </c>
      <c r="E3777" s="106" t="s">
        <v>1216</v>
      </c>
      <c r="F3777" s="107" t="s">
        <v>1217</v>
      </c>
      <c r="G3777" s="106"/>
      <c r="H3777" s="106"/>
      <c r="I3777" s="102">
        <v>1</v>
      </c>
      <c r="J3777" s="109">
        <v>7.9</v>
      </c>
    </row>
    <row r="3778" spans="1:10" x14ac:dyDescent="0.25">
      <c r="A3778" s="102">
        <v>3777</v>
      </c>
      <c r="B3778" s="117" t="s">
        <v>5315</v>
      </c>
      <c r="C3778" s="104" t="s">
        <v>4939</v>
      </c>
      <c r="D3778" s="104" t="s">
        <v>5326</v>
      </c>
      <c r="E3778" s="106" t="s">
        <v>1252</v>
      </c>
      <c r="F3778" s="107" t="s">
        <v>1253</v>
      </c>
      <c r="G3778" s="106"/>
      <c r="H3778" s="106"/>
      <c r="I3778" s="102">
        <v>1</v>
      </c>
      <c r="J3778" s="109">
        <v>7.9</v>
      </c>
    </row>
    <row r="3779" spans="1:10" x14ac:dyDescent="0.25">
      <c r="A3779" s="102">
        <v>3778</v>
      </c>
      <c r="B3779" s="117" t="s">
        <v>5315</v>
      </c>
      <c r="C3779" s="104" t="s">
        <v>4939</v>
      </c>
      <c r="D3779" s="104" t="s">
        <v>5326</v>
      </c>
      <c r="E3779" s="106" t="s">
        <v>3037</v>
      </c>
      <c r="F3779" s="107" t="s">
        <v>3038</v>
      </c>
      <c r="G3779" s="106"/>
      <c r="H3779" s="106"/>
      <c r="I3779" s="102">
        <v>10</v>
      </c>
      <c r="J3779" s="109">
        <v>339.6</v>
      </c>
    </row>
    <row r="3780" spans="1:10" x14ac:dyDescent="0.25">
      <c r="A3780" s="102">
        <v>3779</v>
      </c>
      <c r="B3780" s="117" t="s">
        <v>5315</v>
      </c>
      <c r="C3780" s="104" t="s">
        <v>4939</v>
      </c>
      <c r="D3780" s="104" t="s">
        <v>5326</v>
      </c>
      <c r="E3780" s="106" t="s">
        <v>3037</v>
      </c>
      <c r="F3780" s="107" t="s">
        <v>3038</v>
      </c>
      <c r="G3780" s="106"/>
      <c r="H3780" s="106"/>
      <c r="I3780" s="102">
        <v>1</v>
      </c>
      <c r="J3780" s="109">
        <v>0.04</v>
      </c>
    </row>
    <row r="3781" spans="1:10" x14ac:dyDescent="0.25">
      <c r="A3781" s="102">
        <v>3780</v>
      </c>
      <c r="B3781" s="117" t="s">
        <v>5315</v>
      </c>
      <c r="C3781" s="104" t="s">
        <v>4939</v>
      </c>
      <c r="D3781" s="104" t="s">
        <v>5326</v>
      </c>
      <c r="E3781" s="106" t="s">
        <v>2845</v>
      </c>
      <c r="F3781" s="107" t="s">
        <v>2846</v>
      </c>
      <c r="G3781" s="106"/>
      <c r="H3781" s="106"/>
      <c r="I3781" s="102">
        <v>1</v>
      </c>
      <c r="J3781" s="109">
        <v>29.96</v>
      </c>
    </row>
    <row r="3782" spans="1:10" x14ac:dyDescent="0.25">
      <c r="A3782" s="102">
        <v>3781</v>
      </c>
      <c r="B3782" s="117" t="s">
        <v>5315</v>
      </c>
      <c r="C3782" s="104" t="s">
        <v>4939</v>
      </c>
      <c r="D3782" s="104" t="s">
        <v>5326</v>
      </c>
      <c r="E3782" s="106" t="s">
        <v>3883</v>
      </c>
      <c r="F3782" s="107" t="s">
        <v>3884</v>
      </c>
      <c r="G3782" s="106"/>
      <c r="H3782" s="106"/>
      <c r="I3782" s="102">
        <v>1</v>
      </c>
      <c r="J3782" s="109">
        <v>17.940000000000001</v>
      </c>
    </row>
    <row r="3783" spans="1:10" x14ac:dyDescent="0.25">
      <c r="A3783" s="102">
        <v>3782</v>
      </c>
      <c r="B3783" s="117" t="s">
        <v>5315</v>
      </c>
      <c r="C3783" s="104" t="s">
        <v>4939</v>
      </c>
      <c r="D3783" s="104" t="s">
        <v>5326</v>
      </c>
      <c r="E3783" s="106" t="s">
        <v>3895</v>
      </c>
      <c r="F3783" s="107" t="s">
        <v>3896</v>
      </c>
      <c r="G3783" s="106"/>
      <c r="H3783" s="106"/>
      <c r="I3783" s="102">
        <v>1</v>
      </c>
      <c r="J3783" s="109">
        <v>17.940000000000001</v>
      </c>
    </row>
    <row r="3784" spans="1:10" x14ac:dyDescent="0.25">
      <c r="A3784" s="102">
        <v>3783</v>
      </c>
      <c r="B3784" s="117" t="s">
        <v>5315</v>
      </c>
      <c r="C3784" s="104" t="s">
        <v>4939</v>
      </c>
      <c r="D3784" s="104" t="s">
        <v>5326</v>
      </c>
      <c r="E3784" s="106" t="s">
        <v>3581</v>
      </c>
      <c r="F3784" s="107" t="s">
        <v>3582</v>
      </c>
      <c r="G3784" s="106"/>
      <c r="H3784" s="106"/>
      <c r="I3784" s="102">
        <v>1</v>
      </c>
      <c r="J3784" s="109">
        <v>16.740000000000002</v>
      </c>
    </row>
    <row r="3785" spans="1:10" x14ac:dyDescent="0.25">
      <c r="A3785" s="102">
        <v>3784</v>
      </c>
      <c r="B3785" s="117" t="s">
        <v>5315</v>
      </c>
      <c r="C3785" s="104" t="s">
        <v>4939</v>
      </c>
      <c r="D3785" s="104" t="s">
        <v>5326</v>
      </c>
      <c r="E3785" s="106" t="s">
        <v>3613</v>
      </c>
      <c r="F3785" s="107" t="s">
        <v>3614</v>
      </c>
      <c r="G3785" s="106"/>
      <c r="H3785" s="106"/>
      <c r="I3785" s="102">
        <v>1</v>
      </c>
      <c r="J3785" s="109">
        <v>12.5</v>
      </c>
    </row>
    <row r="3786" spans="1:10" x14ac:dyDescent="0.25">
      <c r="A3786" s="102">
        <v>3785</v>
      </c>
      <c r="B3786" s="117" t="s">
        <v>5315</v>
      </c>
      <c r="C3786" s="104" t="s">
        <v>4939</v>
      </c>
      <c r="D3786" s="104" t="s">
        <v>5326</v>
      </c>
      <c r="E3786" s="106" t="s">
        <v>4455</v>
      </c>
      <c r="F3786" s="107" t="s">
        <v>4456</v>
      </c>
      <c r="G3786" s="106"/>
      <c r="H3786" s="106"/>
      <c r="I3786" s="102">
        <v>1</v>
      </c>
      <c r="J3786" s="109">
        <v>18.32</v>
      </c>
    </row>
    <row r="3787" spans="1:10" x14ac:dyDescent="0.25">
      <c r="A3787" s="102">
        <v>3786</v>
      </c>
      <c r="B3787" s="117" t="s">
        <v>5315</v>
      </c>
      <c r="C3787" s="104" t="s">
        <v>4939</v>
      </c>
      <c r="D3787" s="104" t="s">
        <v>5328</v>
      </c>
      <c r="E3787" s="106" t="s">
        <v>571</v>
      </c>
      <c r="F3787" s="107" t="s">
        <v>572</v>
      </c>
      <c r="G3787" s="106"/>
      <c r="H3787" s="106"/>
      <c r="I3787" s="102">
        <v>1</v>
      </c>
      <c r="J3787" s="109">
        <v>9.4499999999999993</v>
      </c>
    </row>
    <row r="3788" spans="1:10" x14ac:dyDescent="0.25">
      <c r="A3788" s="102">
        <v>3787</v>
      </c>
      <c r="B3788" s="117" t="s">
        <v>5315</v>
      </c>
      <c r="C3788" s="104" t="s">
        <v>4939</v>
      </c>
      <c r="D3788" s="104" t="s">
        <v>5328</v>
      </c>
      <c r="E3788" s="106" t="s">
        <v>675</v>
      </c>
      <c r="F3788" s="107" t="s">
        <v>676</v>
      </c>
      <c r="G3788" s="106"/>
      <c r="H3788" s="106"/>
      <c r="I3788" s="102" t="s">
        <v>4957</v>
      </c>
      <c r="J3788" s="109">
        <v>0.05</v>
      </c>
    </row>
    <row r="3789" spans="1:10" x14ac:dyDescent="0.25">
      <c r="A3789" s="102">
        <v>3788</v>
      </c>
      <c r="B3789" s="117" t="s">
        <v>5315</v>
      </c>
      <c r="C3789" s="104" t="s">
        <v>4939</v>
      </c>
      <c r="D3789" s="104" t="s">
        <v>5328</v>
      </c>
      <c r="E3789" s="106" t="s">
        <v>685</v>
      </c>
      <c r="F3789" s="107" t="s">
        <v>686</v>
      </c>
      <c r="G3789" s="106"/>
      <c r="H3789" s="106"/>
      <c r="I3789" s="102" t="s">
        <v>4957</v>
      </c>
      <c r="J3789" s="109">
        <v>7.45</v>
      </c>
    </row>
    <row r="3790" spans="1:10" x14ac:dyDescent="0.25">
      <c r="A3790" s="102">
        <v>3789</v>
      </c>
      <c r="B3790" s="117" t="s">
        <v>5315</v>
      </c>
      <c r="C3790" s="104" t="s">
        <v>4939</v>
      </c>
      <c r="D3790" s="104" t="s">
        <v>5328</v>
      </c>
      <c r="E3790" s="106" t="s">
        <v>683</v>
      </c>
      <c r="F3790" s="107" t="s">
        <v>684</v>
      </c>
      <c r="G3790" s="106"/>
      <c r="H3790" s="106"/>
      <c r="I3790" s="102" t="s">
        <v>4972</v>
      </c>
      <c r="J3790" s="109">
        <v>5.96</v>
      </c>
    </row>
    <row r="3791" spans="1:10" x14ac:dyDescent="0.25">
      <c r="A3791" s="102">
        <v>3790</v>
      </c>
      <c r="B3791" s="117" t="s">
        <v>5315</v>
      </c>
      <c r="C3791" s="104" t="s">
        <v>4939</v>
      </c>
      <c r="D3791" s="104" t="s">
        <v>5328</v>
      </c>
      <c r="E3791" s="106" t="s">
        <v>681</v>
      </c>
      <c r="F3791" s="107" t="s">
        <v>682</v>
      </c>
      <c r="G3791" s="106"/>
      <c r="H3791" s="106"/>
      <c r="I3791" s="102" t="s">
        <v>4957</v>
      </c>
      <c r="J3791" s="109">
        <v>0.05</v>
      </c>
    </row>
    <row r="3792" spans="1:10" x14ac:dyDescent="0.25">
      <c r="A3792" s="102">
        <v>3791</v>
      </c>
      <c r="B3792" s="117" t="s">
        <v>5315</v>
      </c>
      <c r="C3792" s="104" t="s">
        <v>4939</v>
      </c>
      <c r="D3792" s="104" t="s">
        <v>5328</v>
      </c>
      <c r="E3792" s="106" t="s">
        <v>609</v>
      </c>
      <c r="F3792" s="107" t="s">
        <v>610</v>
      </c>
      <c r="G3792" s="106"/>
      <c r="H3792" s="106"/>
      <c r="I3792" s="102">
        <v>1</v>
      </c>
      <c r="J3792" s="109">
        <v>5.9399999999999995</v>
      </c>
    </row>
    <row r="3793" spans="1:10" x14ac:dyDescent="0.25">
      <c r="A3793" s="102">
        <v>3792</v>
      </c>
      <c r="B3793" s="117" t="s">
        <v>5315</v>
      </c>
      <c r="C3793" s="104" t="s">
        <v>4939</v>
      </c>
      <c r="D3793" s="104" t="s">
        <v>5328</v>
      </c>
      <c r="E3793" s="106" t="s">
        <v>859</v>
      </c>
      <c r="F3793" s="107" t="s">
        <v>860</v>
      </c>
      <c r="G3793" s="106"/>
      <c r="H3793" s="106"/>
      <c r="I3793" s="102">
        <v>1</v>
      </c>
      <c r="J3793" s="109">
        <v>16.14</v>
      </c>
    </row>
    <row r="3794" spans="1:10" x14ac:dyDescent="0.25">
      <c r="A3794" s="102">
        <v>3793</v>
      </c>
      <c r="B3794" s="117" t="s">
        <v>5315</v>
      </c>
      <c r="C3794" s="104" t="s">
        <v>4939</v>
      </c>
      <c r="D3794" s="104" t="s">
        <v>5328</v>
      </c>
      <c r="E3794" s="106" t="s">
        <v>867</v>
      </c>
      <c r="F3794" s="107" t="s">
        <v>868</v>
      </c>
      <c r="G3794" s="106"/>
      <c r="H3794" s="106"/>
      <c r="I3794" s="102">
        <v>1</v>
      </c>
      <c r="J3794" s="109">
        <v>14.34</v>
      </c>
    </row>
    <row r="3795" spans="1:10" x14ac:dyDescent="0.25">
      <c r="A3795" s="102">
        <v>3794</v>
      </c>
      <c r="B3795" s="117" t="s">
        <v>5315</v>
      </c>
      <c r="C3795" s="104" t="s">
        <v>4939</v>
      </c>
      <c r="D3795" s="104" t="s">
        <v>5328</v>
      </c>
      <c r="E3795" s="106" t="s">
        <v>999</v>
      </c>
      <c r="F3795" s="107" t="s">
        <v>1000</v>
      </c>
      <c r="G3795" s="106"/>
      <c r="H3795" s="106"/>
      <c r="I3795" s="102">
        <v>8</v>
      </c>
      <c r="J3795" s="109">
        <v>90.32</v>
      </c>
    </row>
    <row r="3796" spans="1:10" x14ac:dyDescent="0.25">
      <c r="A3796" s="102">
        <v>3795</v>
      </c>
      <c r="B3796" s="117" t="s">
        <v>5315</v>
      </c>
      <c r="C3796" s="104" t="s">
        <v>4939</v>
      </c>
      <c r="D3796" s="104" t="s">
        <v>5328</v>
      </c>
      <c r="E3796" s="106" t="s">
        <v>1003</v>
      </c>
      <c r="F3796" s="107" t="s">
        <v>1004</v>
      </c>
      <c r="G3796" s="106"/>
      <c r="H3796" s="106"/>
      <c r="I3796" s="102">
        <v>2</v>
      </c>
      <c r="J3796" s="109">
        <v>22.58</v>
      </c>
    </row>
    <row r="3797" spans="1:10" x14ac:dyDescent="0.25">
      <c r="A3797" s="102">
        <v>3796</v>
      </c>
      <c r="B3797" s="117" t="s">
        <v>5315</v>
      </c>
      <c r="C3797" s="104" t="s">
        <v>4939</v>
      </c>
      <c r="D3797" s="104" t="s">
        <v>5328</v>
      </c>
      <c r="E3797" s="106" t="s">
        <v>1003</v>
      </c>
      <c r="F3797" s="107" t="s">
        <v>1004</v>
      </c>
      <c r="G3797" s="106"/>
      <c r="H3797" s="106"/>
      <c r="I3797" s="102">
        <v>1</v>
      </c>
      <c r="J3797" s="109">
        <v>0.01</v>
      </c>
    </row>
    <row r="3798" spans="1:10" x14ac:dyDescent="0.25">
      <c r="A3798" s="102">
        <v>3797</v>
      </c>
      <c r="B3798" s="117" t="s">
        <v>5315</v>
      </c>
      <c r="C3798" s="104" t="s">
        <v>4939</v>
      </c>
      <c r="D3798" s="104" t="s">
        <v>5328</v>
      </c>
      <c r="E3798" s="106" t="s">
        <v>1454</v>
      </c>
      <c r="F3798" s="107" t="s">
        <v>1455</v>
      </c>
      <c r="G3798" s="106"/>
      <c r="H3798" s="106"/>
      <c r="I3798" s="102">
        <v>1</v>
      </c>
      <c r="J3798" s="109">
        <v>16.68</v>
      </c>
    </row>
    <row r="3799" spans="1:10" x14ac:dyDescent="0.25">
      <c r="A3799" s="102">
        <v>3798</v>
      </c>
      <c r="B3799" s="117" t="s">
        <v>5315</v>
      </c>
      <c r="C3799" s="104" t="s">
        <v>4939</v>
      </c>
      <c r="D3799" s="104" t="s">
        <v>5328</v>
      </c>
      <c r="E3799" s="106" t="s">
        <v>2719</v>
      </c>
      <c r="F3799" s="107" t="s">
        <v>2720</v>
      </c>
      <c r="G3799" s="106"/>
      <c r="H3799" s="106"/>
      <c r="I3799" s="102" t="s">
        <v>4943</v>
      </c>
      <c r="J3799" s="109">
        <v>5.34</v>
      </c>
    </row>
    <row r="3800" spans="1:10" x14ac:dyDescent="0.25">
      <c r="A3800" s="102">
        <v>3799</v>
      </c>
      <c r="B3800" s="117" t="s">
        <v>5315</v>
      </c>
      <c r="C3800" s="104" t="s">
        <v>4939</v>
      </c>
      <c r="D3800" s="104" t="s">
        <v>5328</v>
      </c>
      <c r="E3800" s="106" t="s">
        <v>2725</v>
      </c>
      <c r="F3800" s="107" t="s">
        <v>2726</v>
      </c>
      <c r="G3800" s="106"/>
      <c r="H3800" s="106"/>
      <c r="I3800" s="102" t="s">
        <v>4943</v>
      </c>
      <c r="J3800" s="109">
        <v>5.34</v>
      </c>
    </row>
    <row r="3801" spans="1:10" x14ac:dyDescent="0.25">
      <c r="A3801" s="102">
        <v>3800</v>
      </c>
      <c r="B3801" s="117" t="s">
        <v>5315</v>
      </c>
      <c r="C3801" s="104" t="s">
        <v>4939</v>
      </c>
      <c r="D3801" s="104" t="s">
        <v>5328</v>
      </c>
      <c r="E3801" s="106" t="s">
        <v>3031</v>
      </c>
      <c r="F3801" s="107" t="s">
        <v>3032</v>
      </c>
      <c r="G3801" s="106"/>
      <c r="H3801" s="106"/>
      <c r="I3801" s="102">
        <v>4</v>
      </c>
      <c r="J3801" s="109">
        <v>131.91999999999999</v>
      </c>
    </row>
    <row r="3802" spans="1:10" x14ac:dyDescent="0.25">
      <c r="A3802" s="102">
        <v>3801</v>
      </c>
      <c r="B3802" s="117" t="s">
        <v>5315</v>
      </c>
      <c r="C3802" s="104" t="s">
        <v>4939</v>
      </c>
      <c r="D3802" s="104" t="s">
        <v>5328</v>
      </c>
      <c r="E3802" s="106" t="s">
        <v>3033</v>
      </c>
      <c r="F3802" s="107" t="s">
        <v>3034</v>
      </c>
      <c r="G3802" s="106"/>
      <c r="H3802" s="106"/>
      <c r="I3802" s="102">
        <v>1</v>
      </c>
      <c r="J3802" s="109">
        <v>0.01</v>
      </c>
    </row>
    <row r="3803" spans="1:10" x14ac:dyDescent="0.25">
      <c r="A3803" s="102">
        <v>3802</v>
      </c>
      <c r="B3803" s="117" t="s">
        <v>5315</v>
      </c>
      <c r="C3803" s="104" t="s">
        <v>4939</v>
      </c>
      <c r="D3803" s="104" t="s">
        <v>5328</v>
      </c>
      <c r="E3803" s="106" t="s">
        <v>3037</v>
      </c>
      <c r="F3803" s="107" t="s">
        <v>3038</v>
      </c>
      <c r="G3803" s="106"/>
      <c r="H3803" s="106"/>
      <c r="I3803" s="102">
        <v>6</v>
      </c>
      <c r="J3803" s="109">
        <v>203.76</v>
      </c>
    </row>
    <row r="3804" spans="1:10" x14ac:dyDescent="0.25">
      <c r="A3804" s="102">
        <v>3803</v>
      </c>
      <c r="B3804" s="117" t="s">
        <v>5315</v>
      </c>
      <c r="C3804" s="104" t="s">
        <v>4939</v>
      </c>
      <c r="D3804" s="104" t="s">
        <v>5328</v>
      </c>
      <c r="E3804" s="106" t="s">
        <v>87</v>
      </c>
      <c r="F3804" s="107" t="s">
        <v>88</v>
      </c>
      <c r="G3804" s="106"/>
      <c r="H3804" s="106"/>
      <c r="I3804" s="102" t="s">
        <v>4957</v>
      </c>
      <c r="J3804" s="109">
        <v>20.94</v>
      </c>
    </row>
    <row r="3805" spans="1:10" x14ac:dyDescent="0.25">
      <c r="A3805" s="102">
        <v>3804</v>
      </c>
      <c r="B3805" s="117" t="s">
        <v>5315</v>
      </c>
      <c r="C3805" s="104" t="s">
        <v>4939</v>
      </c>
      <c r="D3805" s="104" t="s">
        <v>5330</v>
      </c>
      <c r="E3805" s="106" t="s">
        <v>995</v>
      </c>
      <c r="F3805" s="107" t="s">
        <v>996</v>
      </c>
      <c r="G3805" s="106"/>
      <c r="H3805" s="106"/>
      <c r="I3805" s="102">
        <v>5</v>
      </c>
      <c r="J3805" s="109">
        <v>51</v>
      </c>
    </row>
    <row r="3806" spans="1:10" x14ac:dyDescent="0.25">
      <c r="A3806" s="102">
        <v>3805</v>
      </c>
      <c r="B3806" s="117" t="s">
        <v>5315</v>
      </c>
      <c r="C3806" s="104" t="s">
        <v>4939</v>
      </c>
      <c r="D3806" s="104" t="s">
        <v>5330</v>
      </c>
      <c r="E3806" s="106" t="s">
        <v>1003</v>
      </c>
      <c r="F3806" s="107" t="s">
        <v>1004</v>
      </c>
      <c r="G3806" s="106"/>
      <c r="H3806" s="106"/>
      <c r="I3806" s="102">
        <v>1</v>
      </c>
      <c r="J3806" s="109">
        <v>11.29</v>
      </c>
    </row>
    <row r="3807" spans="1:10" x14ac:dyDescent="0.25">
      <c r="A3807" s="102">
        <v>3806</v>
      </c>
      <c r="B3807" s="117" t="s">
        <v>5315</v>
      </c>
      <c r="C3807" s="104" t="s">
        <v>4939</v>
      </c>
      <c r="D3807" s="104" t="s">
        <v>5330</v>
      </c>
      <c r="E3807" s="106" t="s">
        <v>3037</v>
      </c>
      <c r="F3807" s="107" t="s">
        <v>3038</v>
      </c>
      <c r="G3807" s="106"/>
      <c r="H3807" s="106"/>
      <c r="I3807" s="102">
        <v>1</v>
      </c>
      <c r="J3807" s="109">
        <v>33.96</v>
      </c>
    </row>
    <row r="3808" spans="1:10" x14ac:dyDescent="0.25">
      <c r="A3808" s="102">
        <v>3807</v>
      </c>
      <c r="B3808" s="117" t="s">
        <v>5315</v>
      </c>
      <c r="C3808" s="104" t="s">
        <v>4939</v>
      </c>
      <c r="D3808" s="104" t="s">
        <v>5330</v>
      </c>
      <c r="E3808" s="106" t="s">
        <v>83</v>
      </c>
      <c r="F3808" s="107" t="s">
        <v>84</v>
      </c>
      <c r="G3808" s="106"/>
      <c r="H3808" s="106"/>
      <c r="I3808" s="102">
        <v>1</v>
      </c>
      <c r="J3808" s="109">
        <v>77.88</v>
      </c>
    </row>
    <row r="3809" spans="1:10" x14ac:dyDescent="0.25">
      <c r="A3809" s="102">
        <v>3808</v>
      </c>
      <c r="B3809" s="117" t="s">
        <v>5315</v>
      </c>
      <c r="C3809" s="104" t="s">
        <v>4939</v>
      </c>
      <c r="D3809" s="104" t="s">
        <v>5330</v>
      </c>
      <c r="E3809" s="106" t="s">
        <v>3927</v>
      </c>
      <c r="F3809" s="107" t="s">
        <v>3928</v>
      </c>
      <c r="G3809" s="106"/>
      <c r="H3809" s="106"/>
      <c r="I3809" s="102">
        <v>1</v>
      </c>
      <c r="J3809" s="109">
        <v>17.8</v>
      </c>
    </row>
    <row r="3810" spans="1:10" x14ac:dyDescent="0.25">
      <c r="A3810" s="102">
        <v>3809</v>
      </c>
      <c r="B3810" s="117" t="s">
        <v>5315</v>
      </c>
      <c r="C3810" s="104" t="s">
        <v>4939</v>
      </c>
      <c r="D3810" s="104" t="s">
        <v>5330</v>
      </c>
      <c r="E3810" s="106" t="s">
        <v>3555</v>
      </c>
      <c r="F3810" s="107" t="s">
        <v>3556</v>
      </c>
      <c r="G3810" s="106"/>
      <c r="H3810" s="106"/>
      <c r="I3810" s="102">
        <v>1</v>
      </c>
      <c r="J3810" s="109">
        <v>12.9</v>
      </c>
    </row>
    <row r="3811" spans="1:10" x14ac:dyDescent="0.25">
      <c r="A3811" s="102">
        <v>3810</v>
      </c>
      <c r="B3811" s="117" t="s">
        <v>5315</v>
      </c>
      <c r="C3811" s="104" t="s">
        <v>4939</v>
      </c>
      <c r="D3811" s="104" t="s">
        <v>5330</v>
      </c>
      <c r="E3811" s="106" t="s">
        <v>3697</v>
      </c>
      <c r="F3811" s="107" t="s">
        <v>3698</v>
      </c>
      <c r="G3811" s="106"/>
      <c r="H3811" s="106"/>
      <c r="I3811" s="102">
        <v>1</v>
      </c>
      <c r="J3811" s="109">
        <v>21.9</v>
      </c>
    </row>
    <row r="3812" spans="1:10" x14ac:dyDescent="0.25">
      <c r="A3812" s="102">
        <v>3811</v>
      </c>
      <c r="B3812" s="117" t="s">
        <v>5315</v>
      </c>
      <c r="C3812" s="104" t="s">
        <v>4939</v>
      </c>
      <c r="D3812" s="104" t="s">
        <v>5330</v>
      </c>
      <c r="E3812" s="106" t="s">
        <v>3753</v>
      </c>
      <c r="F3812" s="107" t="s">
        <v>3754</v>
      </c>
      <c r="G3812" s="106"/>
      <c r="H3812" s="106"/>
      <c r="I3812" s="102">
        <v>1</v>
      </c>
      <c r="J3812" s="109">
        <v>10.9</v>
      </c>
    </row>
    <row r="3813" spans="1:10" x14ac:dyDescent="0.25">
      <c r="A3813" s="102">
        <v>3812</v>
      </c>
      <c r="B3813" s="117" t="s">
        <v>5315</v>
      </c>
      <c r="C3813" s="104" t="s">
        <v>4939</v>
      </c>
      <c r="D3813" s="104" t="s">
        <v>5330</v>
      </c>
      <c r="E3813" s="106" t="s">
        <v>3755</v>
      </c>
      <c r="F3813" s="107" t="s">
        <v>3756</v>
      </c>
      <c r="G3813" s="106"/>
      <c r="H3813" s="106"/>
      <c r="I3813" s="102">
        <v>1</v>
      </c>
      <c r="J3813" s="109">
        <v>12.54</v>
      </c>
    </row>
    <row r="3814" spans="1:10" x14ac:dyDescent="0.25">
      <c r="A3814" s="102">
        <v>3813</v>
      </c>
      <c r="B3814" s="117" t="s">
        <v>5315</v>
      </c>
      <c r="C3814" s="104" t="s">
        <v>4939</v>
      </c>
      <c r="D3814" s="104" t="s">
        <v>5330</v>
      </c>
      <c r="E3814" s="106" t="s">
        <v>3805</v>
      </c>
      <c r="F3814" s="107" t="s">
        <v>3806</v>
      </c>
      <c r="G3814" s="106"/>
      <c r="H3814" s="106"/>
      <c r="I3814" s="102">
        <v>1</v>
      </c>
      <c r="J3814" s="109">
        <v>17.899999999999999</v>
      </c>
    </row>
    <row r="3815" spans="1:10" x14ac:dyDescent="0.25">
      <c r="A3815" s="102">
        <v>3814</v>
      </c>
      <c r="B3815" s="117" t="s">
        <v>5315</v>
      </c>
      <c r="C3815" s="104" t="s">
        <v>4939</v>
      </c>
      <c r="D3815" s="104" t="s">
        <v>5330</v>
      </c>
      <c r="E3815" s="106" t="s">
        <v>3809</v>
      </c>
      <c r="F3815" s="107" t="s">
        <v>3810</v>
      </c>
      <c r="G3815" s="106"/>
      <c r="H3815" s="106"/>
      <c r="I3815" s="102">
        <v>1</v>
      </c>
      <c r="J3815" s="109">
        <v>19.14</v>
      </c>
    </row>
    <row r="3816" spans="1:10" x14ac:dyDescent="0.25">
      <c r="A3816" s="102">
        <v>3815</v>
      </c>
      <c r="B3816" s="117" t="s">
        <v>5315</v>
      </c>
      <c r="C3816" s="104" t="s">
        <v>4939</v>
      </c>
      <c r="D3816" s="104" t="s">
        <v>5330</v>
      </c>
      <c r="E3816" s="106" t="s">
        <v>4303</v>
      </c>
      <c r="F3816" s="107" t="s">
        <v>4304</v>
      </c>
      <c r="G3816" s="106"/>
      <c r="H3816" s="106"/>
      <c r="I3816" s="102">
        <v>1</v>
      </c>
      <c r="J3816" s="109">
        <v>13.35</v>
      </c>
    </row>
    <row r="3817" spans="1:10" x14ac:dyDescent="0.25">
      <c r="A3817" s="102">
        <v>3816</v>
      </c>
      <c r="B3817" s="117" t="s">
        <v>5315</v>
      </c>
      <c r="C3817" s="104" t="s">
        <v>4939</v>
      </c>
      <c r="D3817" s="104" t="s">
        <v>5330</v>
      </c>
      <c r="E3817" s="106" t="s">
        <v>4313</v>
      </c>
      <c r="F3817" s="107" t="s">
        <v>4314</v>
      </c>
      <c r="G3817" s="106"/>
      <c r="H3817" s="106"/>
      <c r="I3817" s="102">
        <v>1</v>
      </c>
      <c r="J3817" s="109">
        <v>8.85</v>
      </c>
    </row>
    <row r="3818" spans="1:10" x14ac:dyDescent="0.25">
      <c r="A3818" s="102">
        <v>3817</v>
      </c>
      <c r="B3818" s="117" t="s">
        <v>5315</v>
      </c>
      <c r="C3818" s="104" t="s">
        <v>4939</v>
      </c>
      <c r="D3818" s="104" t="s">
        <v>5332</v>
      </c>
      <c r="E3818" s="106" t="s">
        <v>1194</v>
      </c>
      <c r="F3818" s="107" t="s">
        <v>1195</v>
      </c>
      <c r="G3818" s="106"/>
      <c r="H3818" s="106"/>
      <c r="I3818" s="102">
        <v>4</v>
      </c>
      <c r="J3818" s="109">
        <v>27.799999999999997</v>
      </c>
    </row>
    <row r="3819" spans="1:10" x14ac:dyDescent="0.25">
      <c r="A3819" s="102">
        <v>3818</v>
      </c>
      <c r="B3819" s="117" t="s">
        <v>5315</v>
      </c>
      <c r="C3819" s="104" t="s">
        <v>4939</v>
      </c>
      <c r="D3819" s="104" t="s">
        <v>5332</v>
      </c>
      <c r="E3819" s="106" t="s">
        <v>1202</v>
      </c>
      <c r="F3819" s="107" t="s">
        <v>1203</v>
      </c>
      <c r="G3819" s="106"/>
      <c r="H3819" s="106"/>
      <c r="I3819" s="102">
        <v>2</v>
      </c>
      <c r="J3819" s="109">
        <v>15.8</v>
      </c>
    </row>
    <row r="3820" spans="1:10" x14ac:dyDescent="0.25">
      <c r="A3820" s="102">
        <v>3819</v>
      </c>
      <c r="B3820" s="117" t="s">
        <v>5315</v>
      </c>
      <c r="C3820" s="104" t="s">
        <v>4939</v>
      </c>
      <c r="D3820" s="104" t="s">
        <v>5332</v>
      </c>
      <c r="E3820" s="106" t="s">
        <v>2725</v>
      </c>
      <c r="F3820" s="107" t="s">
        <v>2726</v>
      </c>
      <c r="G3820" s="106"/>
      <c r="H3820" s="106"/>
      <c r="I3820" s="102">
        <v>1</v>
      </c>
      <c r="J3820" s="109">
        <v>10.68</v>
      </c>
    </row>
    <row r="3821" spans="1:10" x14ac:dyDescent="0.25">
      <c r="A3821" s="102">
        <v>3820</v>
      </c>
      <c r="B3821" s="117" t="s">
        <v>5315</v>
      </c>
      <c r="C3821" s="104" t="s">
        <v>4939</v>
      </c>
      <c r="D3821" s="104" t="s">
        <v>5332</v>
      </c>
      <c r="E3821" s="106" t="s">
        <v>2693</v>
      </c>
      <c r="F3821" s="107" t="s">
        <v>5199</v>
      </c>
      <c r="G3821" s="106"/>
      <c r="H3821" s="106"/>
      <c r="I3821" s="102">
        <v>1</v>
      </c>
      <c r="J3821" s="109">
        <v>15.48</v>
      </c>
    </row>
    <row r="3822" spans="1:10" x14ac:dyDescent="0.25">
      <c r="A3822" s="102">
        <v>3821</v>
      </c>
      <c r="B3822" s="117" t="s">
        <v>5315</v>
      </c>
      <c r="C3822" s="104" t="s">
        <v>4939</v>
      </c>
      <c r="D3822" s="104" t="s">
        <v>5332</v>
      </c>
      <c r="E3822" s="106" t="s">
        <v>2811</v>
      </c>
      <c r="F3822" s="107" t="s">
        <v>4744</v>
      </c>
      <c r="G3822" s="106"/>
      <c r="H3822" s="106"/>
      <c r="I3822" s="102">
        <v>1</v>
      </c>
      <c r="J3822" s="109">
        <v>15.48</v>
      </c>
    </row>
    <row r="3823" spans="1:10" x14ac:dyDescent="0.25">
      <c r="A3823" s="102">
        <v>3822</v>
      </c>
      <c r="B3823" s="117" t="s">
        <v>5315</v>
      </c>
      <c r="C3823" s="104" t="s">
        <v>4939</v>
      </c>
      <c r="D3823" s="104" t="s">
        <v>5332</v>
      </c>
      <c r="E3823" s="106" t="s">
        <v>4746</v>
      </c>
      <c r="F3823" s="107" t="s">
        <v>4747</v>
      </c>
      <c r="G3823" s="106"/>
      <c r="H3823" s="106"/>
      <c r="I3823" s="102">
        <v>1</v>
      </c>
      <c r="J3823" s="109">
        <v>13.080000000000002</v>
      </c>
    </row>
    <row r="3824" spans="1:10" x14ac:dyDescent="0.25">
      <c r="A3824" s="102">
        <v>3823</v>
      </c>
      <c r="B3824" s="117" t="s">
        <v>5315</v>
      </c>
      <c r="C3824" s="104" t="s">
        <v>4939</v>
      </c>
      <c r="D3824" s="104" t="s">
        <v>5332</v>
      </c>
      <c r="E3824" s="106" t="s">
        <v>3031</v>
      </c>
      <c r="F3824" s="107" t="s">
        <v>3032</v>
      </c>
      <c r="G3824" s="106"/>
      <c r="H3824" s="106"/>
      <c r="I3824" s="102">
        <v>2</v>
      </c>
      <c r="J3824" s="109">
        <v>65.959999999999994</v>
      </c>
    </row>
    <row r="3825" spans="1:10" x14ac:dyDescent="0.25">
      <c r="A3825" s="102">
        <v>3824</v>
      </c>
      <c r="B3825" s="117" t="s">
        <v>5315</v>
      </c>
      <c r="C3825" s="104" t="s">
        <v>4939</v>
      </c>
      <c r="D3825" s="104" t="s">
        <v>5332</v>
      </c>
      <c r="E3825" s="106" t="s">
        <v>3031</v>
      </c>
      <c r="F3825" s="107" t="s">
        <v>3032</v>
      </c>
      <c r="G3825" s="106"/>
      <c r="H3825" s="106"/>
      <c r="I3825" s="102">
        <v>1</v>
      </c>
      <c r="J3825" s="109">
        <v>0.02</v>
      </c>
    </row>
    <row r="3826" spans="1:10" x14ac:dyDescent="0.25">
      <c r="A3826" s="102">
        <v>3825</v>
      </c>
      <c r="B3826" s="117" t="s">
        <v>5315</v>
      </c>
      <c r="C3826" s="104" t="s">
        <v>4939</v>
      </c>
      <c r="D3826" s="104" t="s">
        <v>5332</v>
      </c>
      <c r="E3826" s="106" t="s">
        <v>3037</v>
      </c>
      <c r="F3826" s="107" t="s">
        <v>3038</v>
      </c>
      <c r="G3826" s="106"/>
      <c r="H3826" s="106"/>
      <c r="I3826" s="102">
        <v>8</v>
      </c>
      <c r="J3826" s="109">
        <v>271.68</v>
      </c>
    </row>
    <row r="3827" spans="1:10" x14ac:dyDescent="0.25">
      <c r="A3827" s="102">
        <v>3826</v>
      </c>
      <c r="B3827" s="117" t="s">
        <v>5315</v>
      </c>
      <c r="C3827" s="104" t="s">
        <v>4939</v>
      </c>
      <c r="D3827" s="104" t="s">
        <v>5332</v>
      </c>
      <c r="E3827" s="106" t="s">
        <v>3905</v>
      </c>
      <c r="F3827" s="107" t="s">
        <v>3906</v>
      </c>
      <c r="G3827" s="106"/>
      <c r="H3827" s="106"/>
      <c r="I3827" s="102">
        <v>1</v>
      </c>
      <c r="J3827" s="109">
        <v>13.899999999999999</v>
      </c>
    </row>
    <row r="3828" spans="1:10" x14ac:dyDescent="0.25">
      <c r="A3828" s="102">
        <v>3827</v>
      </c>
      <c r="B3828" s="117" t="s">
        <v>5315</v>
      </c>
      <c r="C3828" s="104" t="s">
        <v>4939</v>
      </c>
      <c r="D3828" s="104" t="s">
        <v>5332</v>
      </c>
      <c r="E3828" s="106" t="s">
        <v>3911</v>
      </c>
      <c r="F3828" s="107" t="s">
        <v>3912</v>
      </c>
      <c r="G3828" s="106"/>
      <c r="H3828" s="106"/>
      <c r="I3828" s="102">
        <v>1</v>
      </c>
      <c r="J3828" s="109">
        <v>17.899999999999999</v>
      </c>
    </row>
    <row r="3829" spans="1:10" x14ac:dyDescent="0.25">
      <c r="A3829" s="102">
        <v>3828</v>
      </c>
      <c r="B3829" s="117" t="s">
        <v>5315</v>
      </c>
      <c r="C3829" s="104" t="s">
        <v>4939</v>
      </c>
      <c r="D3829" s="104" t="s">
        <v>5332</v>
      </c>
      <c r="E3829" s="106" t="s">
        <v>3933</v>
      </c>
      <c r="F3829" s="107" t="s">
        <v>3934</v>
      </c>
      <c r="G3829" s="106"/>
      <c r="H3829" s="106"/>
      <c r="I3829" s="102">
        <v>1</v>
      </c>
      <c r="J3829" s="109">
        <v>15.9</v>
      </c>
    </row>
    <row r="3830" spans="1:10" x14ac:dyDescent="0.25">
      <c r="A3830" s="102">
        <v>3829</v>
      </c>
      <c r="B3830" s="117" t="s">
        <v>5315</v>
      </c>
      <c r="C3830" s="104" t="s">
        <v>4939</v>
      </c>
      <c r="D3830" s="104" t="s">
        <v>5332</v>
      </c>
      <c r="E3830" s="106" t="s">
        <v>4027</v>
      </c>
      <c r="F3830" s="107" t="s">
        <v>4028</v>
      </c>
      <c r="G3830" s="106"/>
      <c r="H3830" s="106"/>
      <c r="I3830" s="102">
        <v>2</v>
      </c>
      <c r="J3830" s="109">
        <v>35.76</v>
      </c>
    </row>
    <row r="3831" spans="1:10" x14ac:dyDescent="0.25">
      <c r="A3831" s="102">
        <v>3830</v>
      </c>
      <c r="B3831" s="117" t="s">
        <v>5315</v>
      </c>
      <c r="C3831" s="104" t="s">
        <v>4939</v>
      </c>
      <c r="D3831" s="104" t="s">
        <v>5332</v>
      </c>
      <c r="E3831" s="106" t="s">
        <v>4029</v>
      </c>
      <c r="F3831" s="107" t="s">
        <v>4030</v>
      </c>
      <c r="G3831" s="106"/>
      <c r="H3831" s="106"/>
      <c r="I3831" s="102">
        <v>3</v>
      </c>
      <c r="J3831" s="109">
        <v>52.02</v>
      </c>
    </row>
    <row r="3832" spans="1:10" x14ac:dyDescent="0.25">
      <c r="A3832" s="102">
        <v>3831</v>
      </c>
      <c r="B3832" s="117" t="s">
        <v>5315</v>
      </c>
      <c r="C3832" s="104" t="s">
        <v>4939</v>
      </c>
      <c r="D3832" s="104" t="s">
        <v>5332</v>
      </c>
      <c r="E3832" s="106" t="s">
        <v>3555</v>
      </c>
      <c r="F3832" s="107" t="s">
        <v>3556</v>
      </c>
      <c r="G3832" s="106"/>
      <c r="H3832" s="106"/>
      <c r="I3832" s="102">
        <v>1</v>
      </c>
      <c r="J3832" s="109">
        <v>12.9</v>
      </c>
    </row>
    <row r="3833" spans="1:10" x14ac:dyDescent="0.25">
      <c r="A3833" s="102">
        <v>3832</v>
      </c>
      <c r="B3833" s="117" t="s">
        <v>5315</v>
      </c>
      <c r="C3833" s="104" t="s">
        <v>4939</v>
      </c>
      <c r="D3833" s="104" t="s">
        <v>5332</v>
      </c>
      <c r="E3833" s="106" t="s">
        <v>3577</v>
      </c>
      <c r="F3833" s="107" t="s">
        <v>3578</v>
      </c>
      <c r="G3833" s="106"/>
      <c r="H3833" s="106"/>
      <c r="I3833" s="102">
        <v>1</v>
      </c>
      <c r="J3833" s="109">
        <v>22.9</v>
      </c>
    </row>
    <row r="3834" spans="1:10" x14ac:dyDescent="0.25">
      <c r="A3834" s="102">
        <v>3833</v>
      </c>
      <c r="B3834" s="117" t="s">
        <v>5315</v>
      </c>
      <c r="C3834" s="104" t="s">
        <v>4939</v>
      </c>
      <c r="D3834" s="104" t="s">
        <v>5332</v>
      </c>
      <c r="E3834" s="106" t="s">
        <v>3581</v>
      </c>
      <c r="F3834" s="107" t="s">
        <v>3582</v>
      </c>
      <c r="G3834" s="106"/>
      <c r="H3834" s="106"/>
      <c r="I3834" s="102">
        <v>1</v>
      </c>
      <c r="J3834" s="109">
        <v>16.740000000000002</v>
      </c>
    </row>
    <row r="3835" spans="1:10" x14ac:dyDescent="0.25">
      <c r="A3835" s="102">
        <v>3834</v>
      </c>
      <c r="B3835" s="117" t="s">
        <v>5315</v>
      </c>
      <c r="C3835" s="104" t="s">
        <v>4939</v>
      </c>
      <c r="D3835" s="104" t="s">
        <v>5332</v>
      </c>
      <c r="E3835" s="106" t="s">
        <v>3613</v>
      </c>
      <c r="F3835" s="107" t="s">
        <v>3614</v>
      </c>
      <c r="G3835" s="106"/>
      <c r="H3835" s="106"/>
      <c r="I3835" s="102">
        <v>1</v>
      </c>
      <c r="J3835" s="109">
        <v>12.5</v>
      </c>
    </row>
    <row r="3836" spans="1:10" x14ac:dyDescent="0.25">
      <c r="A3836" s="102">
        <v>3835</v>
      </c>
      <c r="B3836" s="117" t="s">
        <v>5315</v>
      </c>
      <c r="C3836" s="104" t="s">
        <v>4939</v>
      </c>
      <c r="D3836" s="104" t="s">
        <v>5332</v>
      </c>
      <c r="E3836" s="106" t="s">
        <v>3617</v>
      </c>
      <c r="F3836" s="107" t="s">
        <v>3618</v>
      </c>
      <c r="G3836" s="106"/>
      <c r="H3836" s="106"/>
      <c r="I3836" s="102">
        <v>1</v>
      </c>
      <c r="J3836" s="109">
        <v>14.34</v>
      </c>
    </row>
    <row r="3837" spans="1:10" x14ac:dyDescent="0.25">
      <c r="A3837" s="102">
        <v>3836</v>
      </c>
      <c r="B3837" s="117" t="s">
        <v>5315</v>
      </c>
      <c r="C3837" s="104" t="s">
        <v>4939</v>
      </c>
      <c r="D3837" s="104" t="s">
        <v>5332</v>
      </c>
      <c r="E3837" s="106" t="s">
        <v>3643</v>
      </c>
      <c r="F3837" s="107" t="s">
        <v>3644</v>
      </c>
      <c r="G3837" s="106"/>
      <c r="H3837" s="106"/>
      <c r="I3837" s="102">
        <v>1</v>
      </c>
      <c r="J3837" s="109">
        <v>22.5</v>
      </c>
    </row>
    <row r="3838" spans="1:10" x14ac:dyDescent="0.25">
      <c r="A3838" s="102">
        <v>3837</v>
      </c>
      <c r="B3838" s="117" t="s">
        <v>5315</v>
      </c>
      <c r="C3838" s="104" t="s">
        <v>4939</v>
      </c>
      <c r="D3838" s="104" t="s">
        <v>5332</v>
      </c>
      <c r="E3838" s="106" t="s">
        <v>3751</v>
      </c>
      <c r="F3838" s="107" t="s">
        <v>3752</v>
      </c>
      <c r="G3838" s="106"/>
      <c r="H3838" s="106"/>
      <c r="I3838" s="102">
        <v>1</v>
      </c>
      <c r="J3838" s="109">
        <v>17.5</v>
      </c>
    </row>
    <row r="3839" spans="1:10" x14ac:dyDescent="0.25">
      <c r="A3839" s="102">
        <v>3838</v>
      </c>
      <c r="B3839" s="117" t="s">
        <v>5315</v>
      </c>
      <c r="C3839" s="104" t="s">
        <v>4939</v>
      </c>
      <c r="D3839" s="104" t="s">
        <v>5332</v>
      </c>
      <c r="E3839" s="106" t="s">
        <v>4453</v>
      </c>
      <c r="F3839" s="107" t="s">
        <v>4950</v>
      </c>
      <c r="G3839" s="106"/>
      <c r="H3839" s="106"/>
      <c r="I3839" s="102">
        <v>1</v>
      </c>
      <c r="J3839" s="109">
        <v>17.849999999999998</v>
      </c>
    </row>
    <row r="3840" spans="1:10" x14ac:dyDescent="0.25">
      <c r="A3840" s="102">
        <v>3839</v>
      </c>
      <c r="B3840" s="117" t="s">
        <v>5315</v>
      </c>
      <c r="C3840" s="104" t="s">
        <v>4939</v>
      </c>
      <c r="D3840" s="104" t="s">
        <v>5332</v>
      </c>
      <c r="E3840" s="106" t="s">
        <v>4455</v>
      </c>
      <c r="F3840" s="107" t="s">
        <v>4456</v>
      </c>
      <c r="G3840" s="106"/>
      <c r="H3840" s="106"/>
      <c r="I3840" s="102">
        <v>2</v>
      </c>
      <c r="J3840" s="109">
        <v>36.64</v>
      </c>
    </row>
    <row r="3841" spans="1:10" x14ac:dyDescent="0.25">
      <c r="A3841" s="102">
        <v>3840</v>
      </c>
      <c r="B3841" s="117" t="s">
        <v>5315</v>
      </c>
      <c r="C3841" s="104" t="s">
        <v>4939</v>
      </c>
      <c r="D3841" s="104" t="s">
        <v>5332</v>
      </c>
      <c r="E3841" s="106" t="s">
        <v>4579</v>
      </c>
      <c r="F3841" s="107" t="s">
        <v>4580</v>
      </c>
      <c r="G3841" s="106"/>
      <c r="H3841" s="106"/>
      <c r="I3841" s="102">
        <v>1</v>
      </c>
      <c r="J3841" s="109">
        <v>34.32</v>
      </c>
    </row>
    <row r="3842" spans="1:10" x14ac:dyDescent="0.25">
      <c r="A3842" s="102">
        <v>3841</v>
      </c>
      <c r="B3842" s="117" t="s">
        <v>5315</v>
      </c>
      <c r="C3842" s="104" t="s">
        <v>4939</v>
      </c>
      <c r="D3842" s="104" t="s">
        <v>5332</v>
      </c>
      <c r="E3842" s="106" t="s">
        <v>4583</v>
      </c>
      <c r="F3842" s="107" t="s">
        <v>4584</v>
      </c>
      <c r="G3842" s="106"/>
      <c r="H3842" s="106"/>
      <c r="I3842" s="102">
        <v>1</v>
      </c>
      <c r="J3842" s="109">
        <v>17.899999999999999</v>
      </c>
    </row>
    <row r="3843" spans="1:10" x14ac:dyDescent="0.25">
      <c r="A3843" s="102">
        <v>3842</v>
      </c>
      <c r="B3843" s="117" t="s">
        <v>5315</v>
      </c>
      <c r="C3843" s="104" t="s">
        <v>4939</v>
      </c>
      <c r="D3843" s="104" t="s">
        <v>5332</v>
      </c>
      <c r="E3843" s="106" t="s">
        <v>4237</v>
      </c>
      <c r="F3843" s="107" t="s">
        <v>4238</v>
      </c>
      <c r="G3843" s="106"/>
      <c r="H3843" s="106"/>
      <c r="I3843" s="102">
        <v>1</v>
      </c>
      <c r="J3843" s="109">
        <v>14.32</v>
      </c>
    </row>
    <row r="3844" spans="1:10" x14ac:dyDescent="0.25">
      <c r="A3844" s="102">
        <v>3843</v>
      </c>
      <c r="B3844" s="117" t="s">
        <v>5315</v>
      </c>
      <c r="C3844" s="104" t="s">
        <v>4939</v>
      </c>
      <c r="D3844" s="104" t="s">
        <v>5334</v>
      </c>
      <c r="E3844" s="106" t="s">
        <v>2577</v>
      </c>
      <c r="F3844" s="107" t="s">
        <v>2578</v>
      </c>
      <c r="G3844" s="106"/>
      <c r="H3844" s="106"/>
      <c r="I3844" s="102">
        <v>1</v>
      </c>
      <c r="J3844" s="109">
        <v>5.9399999999999995</v>
      </c>
    </row>
    <row r="3845" spans="1:10" x14ac:dyDescent="0.25">
      <c r="A3845" s="102">
        <v>3844</v>
      </c>
      <c r="B3845" s="117" t="s">
        <v>5315</v>
      </c>
      <c r="C3845" s="104" t="s">
        <v>4939</v>
      </c>
      <c r="D3845" s="104" t="s">
        <v>5334</v>
      </c>
      <c r="E3845" s="106" t="s">
        <v>2479</v>
      </c>
      <c r="F3845" s="107" t="s">
        <v>2480</v>
      </c>
      <c r="G3845" s="106"/>
      <c r="H3845" s="106"/>
      <c r="I3845" s="102">
        <v>1</v>
      </c>
      <c r="J3845" s="109">
        <v>5.9399999999999995</v>
      </c>
    </row>
    <row r="3846" spans="1:10" x14ac:dyDescent="0.25">
      <c r="A3846" s="102">
        <v>3845</v>
      </c>
      <c r="B3846" s="117" t="s">
        <v>5315</v>
      </c>
      <c r="C3846" s="104" t="s">
        <v>4939</v>
      </c>
      <c r="D3846" s="104" t="s">
        <v>5334</v>
      </c>
      <c r="E3846" s="106" t="s">
        <v>2559</v>
      </c>
      <c r="F3846" s="107" t="s">
        <v>2560</v>
      </c>
      <c r="G3846" s="106"/>
      <c r="H3846" s="106"/>
      <c r="I3846" s="102">
        <v>1</v>
      </c>
      <c r="J3846" s="109">
        <v>5.9399999999999995</v>
      </c>
    </row>
    <row r="3847" spans="1:10" x14ac:dyDescent="0.25">
      <c r="A3847" s="102">
        <v>3846</v>
      </c>
      <c r="B3847" s="117" t="s">
        <v>5315</v>
      </c>
      <c r="C3847" s="104" t="s">
        <v>4939</v>
      </c>
      <c r="D3847" s="104" t="s">
        <v>5334</v>
      </c>
      <c r="E3847" s="106" t="s">
        <v>2487</v>
      </c>
      <c r="F3847" s="107" t="s">
        <v>2488</v>
      </c>
      <c r="G3847" s="106"/>
      <c r="H3847" s="106"/>
      <c r="I3847" s="102">
        <v>1</v>
      </c>
      <c r="J3847" s="109">
        <v>5.9399999999999995</v>
      </c>
    </row>
    <row r="3848" spans="1:10" x14ac:dyDescent="0.25">
      <c r="A3848" s="102">
        <v>3847</v>
      </c>
      <c r="B3848" s="117" t="s">
        <v>5315</v>
      </c>
      <c r="C3848" s="104" t="s">
        <v>4939</v>
      </c>
      <c r="D3848" s="104" t="s">
        <v>5334</v>
      </c>
      <c r="E3848" s="106" t="s">
        <v>2505</v>
      </c>
      <c r="F3848" s="107" t="s">
        <v>2506</v>
      </c>
      <c r="G3848" s="106"/>
      <c r="H3848" s="106"/>
      <c r="I3848" s="102">
        <v>1</v>
      </c>
      <c r="J3848" s="109">
        <v>5.9399999999999995</v>
      </c>
    </row>
    <row r="3849" spans="1:10" x14ac:dyDescent="0.25">
      <c r="A3849" s="102">
        <v>3848</v>
      </c>
      <c r="B3849" s="117" t="s">
        <v>5315</v>
      </c>
      <c r="C3849" s="104" t="s">
        <v>4939</v>
      </c>
      <c r="D3849" s="104" t="s">
        <v>5334</v>
      </c>
      <c r="E3849" s="106" t="s">
        <v>2517</v>
      </c>
      <c r="F3849" s="107" t="s">
        <v>2518</v>
      </c>
      <c r="G3849" s="106"/>
      <c r="H3849" s="106"/>
      <c r="I3849" s="102">
        <v>1</v>
      </c>
      <c r="J3849" s="109">
        <v>5.9399999999999995</v>
      </c>
    </row>
    <row r="3850" spans="1:10" x14ac:dyDescent="0.25">
      <c r="A3850" s="102">
        <v>3849</v>
      </c>
      <c r="B3850" s="117" t="s">
        <v>5315</v>
      </c>
      <c r="C3850" s="104" t="s">
        <v>4939</v>
      </c>
      <c r="D3850" s="104" t="s">
        <v>5334</v>
      </c>
      <c r="E3850" s="106" t="s">
        <v>2519</v>
      </c>
      <c r="F3850" s="107" t="s">
        <v>2520</v>
      </c>
      <c r="G3850" s="106"/>
      <c r="H3850" s="106"/>
      <c r="I3850" s="102">
        <v>1</v>
      </c>
      <c r="J3850" s="109">
        <v>5.9399999999999995</v>
      </c>
    </row>
    <row r="3851" spans="1:10" x14ac:dyDescent="0.25">
      <c r="A3851" s="102">
        <v>3850</v>
      </c>
      <c r="B3851" s="117" t="s">
        <v>5315</v>
      </c>
      <c r="C3851" s="104" t="s">
        <v>4939</v>
      </c>
      <c r="D3851" s="104" t="s">
        <v>5334</v>
      </c>
      <c r="E3851" s="106" t="s">
        <v>2781</v>
      </c>
      <c r="F3851" s="107" t="s">
        <v>4741</v>
      </c>
      <c r="G3851" s="106"/>
      <c r="H3851" s="106"/>
      <c r="I3851" s="102">
        <v>1</v>
      </c>
      <c r="J3851" s="109">
        <v>13.74</v>
      </c>
    </row>
    <row r="3852" spans="1:10" x14ac:dyDescent="0.25">
      <c r="A3852" s="102">
        <v>3851</v>
      </c>
      <c r="B3852" s="117" t="s">
        <v>5315</v>
      </c>
      <c r="C3852" s="104" t="s">
        <v>4939</v>
      </c>
      <c r="D3852" s="104" t="s">
        <v>5334</v>
      </c>
      <c r="E3852" s="106" t="s">
        <v>3031</v>
      </c>
      <c r="F3852" s="107" t="s">
        <v>3032</v>
      </c>
      <c r="G3852" s="106"/>
      <c r="H3852" s="106"/>
      <c r="I3852" s="102">
        <v>2</v>
      </c>
      <c r="J3852" s="109">
        <v>65.959999999999994</v>
      </c>
    </row>
    <row r="3853" spans="1:10" x14ac:dyDescent="0.25">
      <c r="A3853" s="102">
        <v>3852</v>
      </c>
      <c r="B3853" s="117" t="s">
        <v>5315</v>
      </c>
      <c r="C3853" s="104" t="s">
        <v>4939</v>
      </c>
      <c r="D3853" s="104" t="s">
        <v>5334</v>
      </c>
      <c r="E3853" s="106" t="s">
        <v>3423</v>
      </c>
      <c r="F3853" s="107" t="s">
        <v>3424</v>
      </c>
      <c r="G3853" s="106"/>
      <c r="H3853" s="106"/>
      <c r="I3853" s="102">
        <v>1</v>
      </c>
      <c r="J3853" s="109">
        <v>10.68</v>
      </c>
    </row>
    <row r="3854" spans="1:10" x14ac:dyDescent="0.25">
      <c r="A3854" s="102">
        <v>3853</v>
      </c>
      <c r="B3854" s="117" t="s">
        <v>5315</v>
      </c>
      <c r="C3854" s="104" t="s">
        <v>4939</v>
      </c>
      <c r="D3854" s="104" t="s">
        <v>5334</v>
      </c>
      <c r="E3854" s="106" t="s">
        <v>3681</v>
      </c>
      <c r="F3854" s="107" t="s">
        <v>3682</v>
      </c>
      <c r="G3854" s="106"/>
      <c r="H3854" s="106"/>
      <c r="I3854" s="102">
        <v>1</v>
      </c>
      <c r="J3854" s="109">
        <v>17.8</v>
      </c>
    </row>
    <row r="3855" spans="1:10" x14ac:dyDescent="0.25">
      <c r="A3855" s="102">
        <v>3854</v>
      </c>
      <c r="B3855" s="117" t="s">
        <v>5315</v>
      </c>
      <c r="C3855" s="104" t="s">
        <v>4939</v>
      </c>
      <c r="D3855" s="104" t="s">
        <v>5334</v>
      </c>
      <c r="E3855" s="106" t="s">
        <v>3747</v>
      </c>
      <c r="F3855" s="107" t="s">
        <v>3748</v>
      </c>
      <c r="G3855" s="106"/>
      <c r="H3855" s="106"/>
      <c r="I3855" s="102">
        <v>1</v>
      </c>
      <c r="J3855" s="109">
        <v>15</v>
      </c>
    </row>
    <row r="3856" spans="1:10" x14ac:dyDescent="0.25">
      <c r="A3856" s="102">
        <v>3855</v>
      </c>
      <c r="B3856" s="117" t="s">
        <v>5315</v>
      </c>
      <c r="C3856" s="104" t="s">
        <v>4939</v>
      </c>
      <c r="D3856" s="104" t="s">
        <v>5334</v>
      </c>
      <c r="E3856" s="106" t="s">
        <v>3903</v>
      </c>
      <c r="F3856" s="107" t="s">
        <v>3904</v>
      </c>
      <c r="G3856" s="106"/>
      <c r="H3856" s="106"/>
      <c r="I3856" s="102">
        <v>1</v>
      </c>
      <c r="J3856" s="109">
        <v>9.75</v>
      </c>
    </row>
    <row r="3857" spans="1:10" x14ac:dyDescent="0.25">
      <c r="A3857" s="102">
        <v>3856</v>
      </c>
      <c r="B3857" s="117" t="s">
        <v>5315</v>
      </c>
      <c r="C3857" s="104" t="s">
        <v>4939</v>
      </c>
      <c r="D3857" s="104" t="s">
        <v>5334</v>
      </c>
      <c r="E3857" s="106" t="s">
        <v>3907</v>
      </c>
      <c r="F3857" s="107" t="s">
        <v>3908</v>
      </c>
      <c r="G3857" s="106"/>
      <c r="H3857" s="106"/>
      <c r="I3857" s="102">
        <v>1</v>
      </c>
      <c r="J3857" s="109">
        <v>9.8000000000000007</v>
      </c>
    </row>
    <row r="3858" spans="1:10" x14ac:dyDescent="0.25">
      <c r="A3858" s="102">
        <v>3857</v>
      </c>
      <c r="B3858" s="117" t="s">
        <v>5315</v>
      </c>
      <c r="C3858" s="104" t="s">
        <v>4939</v>
      </c>
      <c r="D3858" s="104" t="s">
        <v>5334</v>
      </c>
      <c r="E3858" s="106" t="s">
        <v>3927</v>
      </c>
      <c r="F3858" s="107" t="s">
        <v>3928</v>
      </c>
      <c r="G3858" s="106"/>
      <c r="H3858" s="106"/>
      <c r="I3858" s="102">
        <v>1</v>
      </c>
      <c r="J3858" s="109">
        <v>17.8</v>
      </c>
    </row>
    <row r="3859" spans="1:10" x14ac:dyDescent="0.25">
      <c r="A3859" s="102">
        <v>3858</v>
      </c>
      <c r="B3859" s="117" t="s">
        <v>5315</v>
      </c>
      <c r="C3859" s="104" t="s">
        <v>4939</v>
      </c>
      <c r="D3859" s="104" t="s">
        <v>5334</v>
      </c>
      <c r="E3859" s="106" t="s">
        <v>3953</v>
      </c>
      <c r="F3859" s="107" t="s">
        <v>3954</v>
      </c>
      <c r="G3859" s="106"/>
      <c r="H3859" s="106"/>
      <c r="I3859" s="102">
        <v>1</v>
      </c>
      <c r="J3859" s="109">
        <v>8.4</v>
      </c>
    </row>
    <row r="3860" spans="1:10" x14ac:dyDescent="0.25">
      <c r="A3860" s="102">
        <v>3859</v>
      </c>
      <c r="B3860" s="117" t="s">
        <v>5315</v>
      </c>
      <c r="C3860" s="104" t="s">
        <v>4939</v>
      </c>
      <c r="D3860" s="104" t="s">
        <v>5334</v>
      </c>
      <c r="E3860" s="106" t="s">
        <v>3959</v>
      </c>
      <c r="F3860" s="107" t="s">
        <v>3960</v>
      </c>
      <c r="G3860" s="106"/>
      <c r="H3860" s="106"/>
      <c r="I3860" s="102">
        <v>1</v>
      </c>
      <c r="J3860" s="109">
        <v>6.75</v>
      </c>
    </row>
    <row r="3861" spans="1:10" x14ac:dyDescent="0.25">
      <c r="A3861" s="102">
        <v>3860</v>
      </c>
      <c r="B3861" s="117" t="s">
        <v>5315</v>
      </c>
      <c r="C3861" s="104" t="s">
        <v>4939</v>
      </c>
      <c r="D3861" s="104" t="s">
        <v>5334</v>
      </c>
      <c r="E3861" s="106" t="s">
        <v>3551</v>
      </c>
      <c r="F3861" s="107" t="s">
        <v>3552</v>
      </c>
      <c r="G3861" s="106"/>
      <c r="H3861" s="106"/>
      <c r="I3861" s="102">
        <v>1</v>
      </c>
      <c r="J3861" s="109">
        <v>8.6</v>
      </c>
    </row>
    <row r="3862" spans="1:10" x14ac:dyDescent="0.25">
      <c r="A3862" s="102">
        <v>3861</v>
      </c>
      <c r="B3862" s="117" t="s">
        <v>5315</v>
      </c>
      <c r="C3862" s="104" t="s">
        <v>4939</v>
      </c>
      <c r="D3862" s="104" t="s">
        <v>5334</v>
      </c>
      <c r="E3862" s="106" t="s">
        <v>3565</v>
      </c>
      <c r="F3862" s="107" t="s">
        <v>3566</v>
      </c>
      <c r="G3862" s="106"/>
      <c r="H3862" s="106"/>
      <c r="I3862" s="102">
        <v>1</v>
      </c>
      <c r="J3862" s="109">
        <v>13.799999999999999</v>
      </c>
    </row>
    <row r="3863" spans="1:10" x14ac:dyDescent="0.25">
      <c r="A3863" s="102">
        <v>3862</v>
      </c>
      <c r="B3863" s="117" t="s">
        <v>5315</v>
      </c>
      <c r="C3863" s="104" t="s">
        <v>4939</v>
      </c>
      <c r="D3863" s="104" t="s">
        <v>5334</v>
      </c>
      <c r="E3863" s="106" t="s">
        <v>3573</v>
      </c>
      <c r="F3863" s="107" t="s">
        <v>3574</v>
      </c>
      <c r="G3863" s="106"/>
      <c r="H3863" s="106"/>
      <c r="I3863" s="102">
        <v>1</v>
      </c>
      <c r="J3863" s="109">
        <v>13</v>
      </c>
    </row>
    <row r="3864" spans="1:10" x14ac:dyDescent="0.25">
      <c r="A3864" s="102">
        <v>3863</v>
      </c>
      <c r="B3864" s="117" t="s">
        <v>5315</v>
      </c>
      <c r="C3864" s="104" t="s">
        <v>4939</v>
      </c>
      <c r="D3864" s="104" t="s">
        <v>5334</v>
      </c>
      <c r="E3864" s="106" t="s">
        <v>3605</v>
      </c>
      <c r="F3864" s="107" t="s">
        <v>3606</v>
      </c>
      <c r="G3864" s="106"/>
      <c r="H3864" s="106"/>
      <c r="I3864" s="102">
        <v>1</v>
      </c>
      <c r="J3864" s="109">
        <v>9.3999999999999986</v>
      </c>
    </row>
    <row r="3865" spans="1:10" x14ac:dyDescent="0.25">
      <c r="A3865" s="102">
        <v>3864</v>
      </c>
      <c r="B3865" s="117" t="s">
        <v>5315</v>
      </c>
      <c r="C3865" s="104" t="s">
        <v>4939</v>
      </c>
      <c r="D3865" s="104" t="s">
        <v>5334</v>
      </c>
      <c r="E3865" s="106" t="s">
        <v>3745</v>
      </c>
      <c r="F3865" s="107" t="s">
        <v>3746</v>
      </c>
      <c r="G3865" s="106"/>
      <c r="H3865" s="106"/>
      <c r="I3865" s="102">
        <v>1</v>
      </c>
      <c r="J3865" s="109">
        <v>9.8000000000000007</v>
      </c>
    </row>
    <row r="3866" spans="1:10" x14ac:dyDescent="0.25">
      <c r="A3866" s="102">
        <v>3865</v>
      </c>
      <c r="B3866" s="117" t="s">
        <v>5315</v>
      </c>
      <c r="C3866" s="104" t="s">
        <v>4939</v>
      </c>
      <c r="D3866" s="104" t="s">
        <v>5334</v>
      </c>
      <c r="E3866" s="106" t="s">
        <v>4419</v>
      </c>
      <c r="F3866" s="107" t="s">
        <v>4420</v>
      </c>
      <c r="G3866" s="106"/>
      <c r="H3866" s="106"/>
      <c r="I3866" s="102">
        <v>1</v>
      </c>
      <c r="J3866" s="109">
        <v>11.850000000000001</v>
      </c>
    </row>
    <row r="3867" spans="1:10" x14ac:dyDescent="0.25">
      <c r="A3867" s="102">
        <v>3866</v>
      </c>
      <c r="B3867" s="117" t="s">
        <v>5315</v>
      </c>
      <c r="C3867" s="104" t="s">
        <v>4939</v>
      </c>
      <c r="D3867" s="104" t="s">
        <v>5334</v>
      </c>
      <c r="E3867" s="106" t="s">
        <v>4818</v>
      </c>
      <c r="F3867" s="107" t="s">
        <v>4819</v>
      </c>
      <c r="G3867" s="106"/>
      <c r="H3867" s="106"/>
      <c r="I3867" s="102">
        <v>1</v>
      </c>
      <c r="J3867" s="109">
        <v>49.800000000000004</v>
      </c>
    </row>
    <row r="3868" spans="1:10" x14ac:dyDescent="0.25">
      <c r="A3868" s="102">
        <v>3867</v>
      </c>
      <c r="B3868" s="117" t="s">
        <v>5315</v>
      </c>
      <c r="C3868" s="104" t="s">
        <v>4939</v>
      </c>
      <c r="D3868" s="104" t="s">
        <v>5334</v>
      </c>
      <c r="E3868" s="106" t="s">
        <v>4453</v>
      </c>
      <c r="F3868" s="107" t="s">
        <v>4950</v>
      </c>
      <c r="G3868" s="106"/>
      <c r="H3868" s="106"/>
      <c r="I3868" s="102">
        <v>1</v>
      </c>
      <c r="J3868" s="109">
        <v>17.849999999999998</v>
      </c>
    </row>
    <row r="3869" spans="1:10" x14ac:dyDescent="0.25">
      <c r="A3869" s="102">
        <v>3868</v>
      </c>
      <c r="B3869" s="117" t="s">
        <v>5315</v>
      </c>
      <c r="C3869" s="104" t="s">
        <v>4939</v>
      </c>
      <c r="D3869" s="104" t="s">
        <v>5334</v>
      </c>
      <c r="E3869" s="106" t="s">
        <v>4455</v>
      </c>
      <c r="F3869" s="107" t="s">
        <v>4456</v>
      </c>
      <c r="G3869" s="106"/>
      <c r="H3869" s="106"/>
      <c r="I3869" s="102">
        <v>1</v>
      </c>
      <c r="J3869" s="109">
        <v>18.32</v>
      </c>
    </row>
    <row r="3870" spans="1:10" x14ac:dyDescent="0.25">
      <c r="A3870" s="102">
        <v>3869</v>
      </c>
      <c r="B3870" s="117" t="s">
        <v>5315</v>
      </c>
      <c r="C3870" s="104" t="s">
        <v>4939</v>
      </c>
      <c r="D3870" s="104" t="s">
        <v>5334</v>
      </c>
      <c r="E3870" s="106" t="s">
        <v>4471</v>
      </c>
      <c r="F3870" s="107" t="s">
        <v>4472</v>
      </c>
      <c r="G3870" s="106"/>
      <c r="H3870" s="106"/>
      <c r="I3870" s="102">
        <v>1</v>
      </c>
      <c r="J3870" s="109">
        <v>11.850000000000001</v>
      </c>
    </row>
    <row r="3871" spans="1:10" x14ac:dyDescent="0.25">
      <c r="A3871" s="102">
        <v>3870</v>
      </c>
      <c r="B3871" s="117" t="s">
        <v>5315</v>
      </c>
      <c r="C3871" s="104" t="s">
        <v>4939</v>
      </c>
      <c r="D3871" s="104" t="s">
        <v>5334</v>
      </c>
      <c r="E3871" s="106" t="s">
        <v>4585</v>
      </c>
      <c r="F3871" s="107" t="s">
        <v>4586</v>
      </c>
      <c r="G3871" s="106"/>
      <c r="H3871" s="106"/>
      <c r="I3871" s="102">
        <v>1</v>
      </c>
      <c r="J3871" s="109">
        <v>14.85</v>
      </c>
    </row>
    <row r="3872" spans="1:10" x14ac:dyDescent="0.25">
      <c r="A3872" s="102">
        <v>3871</v>
      </c>
      <c r="B3872" s="117" t="s">
        <v>5315</v>
      </c>
      <c r="C3872" s="104" t="s">
        <v>4939</v>
      </c>
      <c r="D3872" s="104" t="s">
        <v>5334</v>
      </c>
      <c r="E3872" s="106" t="s">
        <v>4249</v>
      </c>
      <c r="F3872" s="107" t="s">
        <v>4821</v>
      </c>
      <c r="G3872" s="106"/>
      <c r="H3872" s="106"/>
      <c r="I3872" s="102">
        <v>1</v>
      </c>
      <c r="J3872" s="109">
        <v>11.850000000000001</v>
      </c>
    </row>
    <row r="3873" spans="1:10" x14ac:dyDescent="0.25">
      <c r="A3873" s="102">
        <v>3872</v>
      </c>
      <c r="B3873" s="117" t="s">
        <v>5315</v>
      </c>
      <c r="C3873" s="104" t="s">
        <v>4939</v>
      </c>
      <c r="D3873" s="104" t="s">
        <v>5334</v>
      </c>
      <c r="E3873" s="106" t="s">
        <v>4303</v>
      </c>
      <c r="F3873" s="107" t="s">
        <v>4304</v>
      </c>
      <c r="G3873" s="106"/>
      <c r="H3873" s="106"/>
      <c r="I3873" s="102">
        <v>1</v>
      </c>
      <c r="J3873" s="109">
        <v>13.35</v>
      </c>
    </row>
    <row r="3874" spans="1:10" x14ac:dyDescent="0.25">
      <c r="A3874" s="102">
        <v>3873</v>
      </c>
      <c r="B3874" s="117" t="s">
        <v>5315</v>
      </c>
      <c r="C3874" s="104" t="s">
        <v>4939</v>
      </c>
      <c r="D3874" s="104" t="s">
        <v>5334</v>
      </c>
      <c r="E3874" s="106" t="s">
        <v>4377</v>
      </c>
      <c r="F3874" s="107" t="s">
        <v>4378</v>
      </c>
      <c r="G3874" s="106"/>
      <c r="H3874" s="106"/>
      <c r="I3874" s="102">
        <v>1</v>
      </c>
      <c r="J3874" s="109">
        <v>11.850000000000001</v>
      </c>
    </row>
    <row r="3875" spans="1:10" x14ac:dyDescent="0.25">
      <c r="A3875" s="102">
        <v>3874</v>
      </c>
      <c r="B3875" s="117" t="s">
        <v>5315</v>
      </c>
      <c r="C3875" s="104" t="s">
        <v>4939</v>
      </c>
      <c r="D3875" s="104" t="s">
        <v>5336</v>
      </c>
      <c r="E3875" s="106" t="s">
        <v>473</v>
      </c>
      <c r="F3875" s="107" t="s">
        <v>474</v>
      </c>
      <c r="G3875" s="106"/>
      <c r="H3875" s="106"/>
      <c r="I3875" s="102">
        <v>1</v>
      </c>
      <c r="J3875" s="109">
        <v>13.799999999999999</v>
      </c>
    </row>
    <row r="3876" spans="1:10" x14ac:dyDescent="0.25">
      <c r="A3876" s="102">
        <v>3875</v>
      </c>
      <c r="B3876" s="117" t="s">
        <v>5315</v>
      </c>
      <c r="C3876" s="104" t="s">
        <v>4939</v>
      </c>
      <c r="D3876" s="104" t="s">
        <v>5336</v>
      </c>
      <c r="E3876" s="106" t="s">
        <v>823</v>
      </c>
      <c r="F3876" s="107" t="s">
        <v>824</v>
      </c>
      <c r="G3876" s="106"/>
      <c r="H3876" s="106"/>
      <c r="I3876" s="102">
        <v>1</v>
      </c>
      <c r="J3876" s="109">
        <v>11.879999999999999</v>
      </c>
    </row>
    <row r="3877" spans="1:10" x14ac:dyDescent="0.25">
      <c r="A3877" s="102">
        <v>3876</v>
      </c>
      <c r="B3877" s="117" t="s">
        <v>5315</v>
      </c>
      <c r="C3877" s="104" t="s">
        <v>4939</v>
      </c>
      <c r="D3877" s="104" t="s">
        <v>5336</v>
      </c>
      <c r="E3877" s="106" t="s">
        <v>867</v>
      </c>
      <c r="F3877" s="107" t="s">
        <v>868</v>
      </c>
      <c r="G3877" s="106"/>
      <c r="H3877" s="106"/>
      <c r="I3877" s="102">
        <v>1</v>
      </c>
      <c r="J3877" s="109">
        <v>14.34</v>
      </c>
    </row>
    <row r="3878" spans="1:10" x14ac:dyDescent="0.25">
      <c r="A3878" s="102">
        <v>3877</v>
      </c>
      <c r="B3878" s="117" t="s">
        <v>5315</v>
      </c>
      <c r="C3878" s="104" t="s">
        <v>4939</v>
      </c>
      <c r="D3878" s="104" t="s">
        <v>5336</v>
      </c>
      <c r="E3878" s="106" t="s">
        <v>195</v>
      </c>
      <c r="F3878" s="107" t="s">
        <v>196</v>
      </c>
      <c r="G3878" s="106"/>
      <c r="H3878" s="106"/>
      <c r="I3878" s="102">
        <v>1</v>
      </c>
      <c r="J3878" s="109">
        <v>22.740000000000002</v>
      </c>
    </row>
    <row r="3879" spans="1:10" x14ac:dyDescent="0.25">
      <c r="A3879" s="102">
        <v>3878</v>
      </c>
      <c r="B3879" s="117" t="s">
        <v>5315</v>
      </c>
      <c r="C3879" s="104" t="s">
        <v>4939</v>
      </c>
      <c r="D3879" s="104" t="s">
        <v>5336</v>
      </c>
      <c r="E3879" s="106" t="s">
        <v>995</v>
      </c>
      <c r="F3879" s="107" t="s">
        <v>996</v>
      </c>
      <c r="G3879" s="106"/>
      <c r="H3879" s="106"/>
      <c r="I3879" s="102">
        <v>5</v>
      </c>
      <c r="J3879" s="109">
        <v>51</v>
      </c>
    </row>
    <row r="3880" spans="1:10" x14ac:dyDescent="0.25">
      <c r="A3880" s="102">
        <v>3879</v>
      </c>
      <c r="B3880" s="117" t="s">
        <v>5315</v>
      </c>
      <c r="C3880" s="104" t="s">
        <v>4939</v>
      </c>
      <c r="D3880" s="104" t="s">
        <v>5336</v>
      </c>
      <c r="E3880" s="106" t="s">
        <v>1001</v>
      </c>
      <c r="F3880" s="107" t="s">
        <v>1002</v>
      </c>
      <c r="G3880" s="106"/>
      <c r="H3880" s="106"/>
      <c r="I3880" s="102">
        <v>5</v>
      </c>
      <c r="J3880" s="109">
        <v>29.950000000000003</v>
      </c>
    </row>
    <row r="3881" spans="1:10" x14ac:dyDescent="0.25">
      <c r="A3881" s="102">
        <v>3880</v>
      </c>
      <c r="B3881" s="117" t="s">
        <v>5315</v>
      </c>
      <c r="C3881" s="104" t="s">
        <v>4939</v>
      </c>
      <c r="D3881" s="104" t="s">
        <v>5336</v>
      </c>
      <c r="E3881" s="106" t="s">
        <v>1003</v>
      </c>
      <c r="F3881" s="107" t="s">
        <v>1004</v>
      </c>
      <c r="G3881" s="106"/>
      <c r="H3881" s="106"/>
      <c r="I3881" s="102">
        <v>20</v>
      </c>
      <c r="J3881" s="109">
        <v>225.79999999999998</v>
      </c>
    </row>
    <row r="3882" spans="1:10" x14ac:dyDescent="0.25">
      <c r="A3882" s="102">
        <v>3881</v>
      </c>
      <c r="B3882" s="117" t="s">
        <v>5315</v>
      </c>
      <c r="C3882" s="104" t="s">
        <v>4939</v>
      </c>
      <c r="D3882" s="104" t="s">
        <v>5336</v>
      </c>
      <c r="E3882" s="106" t="s">
        <v>1003</v>
      </c>
      <c r="F3882" s="107" t="s">
        <v>1004</v>
      </c>
      <c r="G3882" s="106"/>
      <c r="H3882" s="106"/>
      <c r="I3882" s="102">
        <v>2</v>
      </c>
      <c r="J3882" s="109">
        <v>0.02</v>
      </c>
    </row>
    <row r="3883" spans="1:10" x14ac:dyDescent="0.25">
      <c r="A3883" s="102">
        <v>3882</v>
      </c>
      <c r="B3883" s="117" t="s">
        <v>5315</v>
      </c>
      <c r="C3883" s="104" t="s">
        <v>4939</v>
      </c>
      <c r="D3883" s="104" t="s">
        <v>5336</v>
      </c>
      <c r="E3883" s="106" t="s">
        <v>2477</v>
      </c>
      <c r="F3883" s="107" t="s">
        <v>2478</v>
      </c>
      <c r="G3883" s="106"/>
      <c r="H3883" s="106"/>
      <c r="I3883" s="102">
        <v>1</v>
      </c>
      <c r="J3883" s="109">
        <v>6.8999999999999995</v>
      </c>
    </row>
    <row r="3884" spans="1:10" x14ac:dyDescent="0.25">
      <c r="A3884" s="102">
        <v>3883</v>
      </c>
      <c r="B3884" s="117" t="s">
        <v>5315</v>
      </c>
      <c r="C3884" s="104" t="s">
        <v>4939</v>
      </c>
      <c r="D3884" s="104" t="s">
        <v>5336</v>
      </c>
      <c r="E3884" s="106" t="s">
        <v>2483</v>
      </c>
      <c r="F3884" s="107" t="s">
        <v>2484</v>
      </c>
      <c r="G3884" s="106"/>
      <c r="H3884" s="106"/>
      <c r="I3884" s="102">
        <v>1</v>
      </c>
      <c r="J3884" s="109">
        <v>6.8999999999999995</v>
      </c>
    </row>
    <row r="3885" spans="1:10" x14ac:dyDescent="0.25">
      <c r="A3885" s="102">
        <v>3884</v>
      </c>
      <c r="B3885" s="117" t="s">
        <v>5315</v>
      </c>
      <c r="C3885" s="104" t="s">
        <v>4939</v>
      </c>
      <c r="D3885" s="104" t="s">
        <v>5336</v>
      </c>
      <c r="E3885" s="106" t="s">
        <v>2513</v>
      </c>
      <c r="F3885" s="107" t="s">
        <v>2514</v>
      </c>
      <c r="G3885" s="106"/>
      <c r="H3885" s="106"/>
      <c r="I3885" s="102">
        <v>1</v>
      </c>
      <c r="J3885" s="109">
        <v>6.8999999999999995</v>
      </c>
    </row>
    <row r="3886" spans="1:10" x14ac:dyDescent="0.25">
      <c r="A3886" s="102">
        <v>3885</v>
      </c>
      <c r="B3886" s="117" t="s">
        <v>5315</v>
      </c>
      <c r="C3886" s="104" t="s">
        <v>4939</v>
      </c>
      <c r="D3886" s="104" t="s">
        <v>5336</v>
      </c>
      <c r="E3886" s="106" t="s">
        <v>2543</v>
      </c>
      <c r="F3886" s="107" t="s">
        <v>2544</v>
      </c>
      <c r="G3886" s="106"/>
      <c r="H3886" s="106"/>
      <c r="I3886" s="102">
        <v>1</v>
      </c>
      <c r="J3886" s="109">
        <v>6.8999999999999995</v>
      </c>
    </row>
    <row r="3887" spans="1:10" x14ac:dyDescent="0.25">
      <c r="A3887" s="102">
        <v>3886</v>
      </c>
      <c r="B3887" s="117" t="s">
        <v>5315</v>
      </c>
      <c r="C3887" s="104" t="s">
        <v>4939</v>
      </c>
      <c r="D3887" s="104" t="s">
        <v>5336</v>
      </c>
      <c r="E3887" s="106" t="s">
        <v>2669</v>
      </c>
      <c r="F3887" s="107" t="s">
        <v>2670</v>
      </c>
      <c r="G3887" s="106"/>
      <c r="H3887" s="106"/>
      <c r="I3887" s="102">
        <v>1</v>
      </c>
      <c r="J3887" s="109">
        <v>9.9</v>
      </c>
    </row>
    <row r="3888" spans="1:10" x14ac:dyDescent="0.25">
      <c r="A3888" s="102">
        <v>3887</v>
      </c>
      <c r="B3888" s="117" t="s">
        <v>5315</v>
      </c>
      <c r="C3888" s="104" t="s">
        <v>4939</v>
      </c>
      <c r="D3888" s="104" t="s">
        <v>5336</v>
      </c>
      <c r="E3888" s="106" t="s">
        <v>2631</v>
      </c>
      <c r="F3888" s="107" t="s">
        <v>2632</v>
      </c>
      <c r="G3888" s="106"/>
      <c r="H3888" s="106"/>
      <c r="I3888" s="102">
        <v>2</v>
      </c>
      <c r="J3888" s="109">
        <v>20.28</v>
      </c>
    </row>
    <row r="3889" spans="1:10" x14ac:dyDescent="0.25">
      <c r="A3889" s="102">
        <v>3888</v>
      </c>
      <c r="B3889" s="117" t="s">
        <v>5315</v>
      </c>
      <c r="C3889" s="104" t="s">
        <v>4939</v>
      </c>
      <c r="D3889" s="104" t="s">
        <v>5336</v>
      </c>
      <c r="E3889" s="106" t="s">
        <v>2701</v>
      </c>
      <c r="F3889" s="107" t="s">
        <v>4721</v>
      </c>
      <c r="G3889" s="106"/>
      <c r="H3889" s="106"/>
      <c r="I3889" s="102">
        <v>1</v>
      </c>
      <c r="J3889" s="109">
        <v>5.9399999999999995</v>
      </c>
    </row>
    <row r="3890" spans="1:10" x14ac:dyDescent="0.25">
      <c r="A3890" s="102">
        <v>3889</v>
      </c>
      <c r="B3890" s="117" t="s">
        <v>5315</v>
      </c>
      <c r="C3890" s="104" t="s">
        <v>4939</v>
      </c>
      <c r="D3890" s="104" t="s">
        <v>5336</v>
      </c>
      <c r="E3890" s="106" t="s">
        <v>2705</v>
      </c>
      <c r="F3890" s="107" t="s">
        <v>4723</v>
      </c>
      <c r="G3890" s="106"/>
      <c r="H3890" s="106"/>
      <c r="I3890" s="102">
        <v>1</v>
      </c>
      <c r="J3890" s="109">
        <v>5.9399999999999995</v>
      </c>
    </row>
    <row r="3891" spans="1:10" x14ac:dyDescent="0.25">
      <c r="A3891" s="102">
        <v>3890</v>
      </c>
      <c r="B3891" s="117" t="s">
        <v>5315</v>
      </c>
      <c r="C3891" s="104" t="s">
        <v>4939</v>
      </c>
      <c r="D3891" s="104" t="s">
        <v>5336</v>
      </c>
      <c r="E3891" s="106" t="s">
        <v>2719</v>
      </c>
      <c r="F3891" s="107" t="s">
        <v>2720</v>
      </c>
      <c r="G3891" s="106"/>
      <c r="H3891" s="106"/>
      <c r="I3891" s="102">
        <v>1</v>
      </c>
      <c r="J3891" s="109">
        <v>10.68</v>
      </c>
    </row>
    <row r="3892" spans="1:10" x14ac:dyDescent="0.25">
      <c r="A3892" s="102">
        <v>3891</v>
      </c>
      <c r="B3892" s="117" t="s">
        <v>5315</v>
      </c>
      <c r="C3892" s="104" t="s">
        <v>4939</v>
      </c>
      <c r="D3892" s="104" t="s">
        <v>5336</v>
      </c>
      <c r="E3892" s="106" t="s">
        <v>2725</v>
      </c>
      <c r="F3892" s="107" t="s">
        <v>2726</v>
      </c>
      <c r="G3892" s="106"/>
      <c r="H3892" s="106"/>
      <c r="I3892" s="102">
        <v>1</v>
      </c>
      <c r="J3892" s="109">
        <v>10.68</v>
      </c>
    </row>
    <row r="3893" spans="1:10" x14ac:dyDescent="0.25">
      <c r="A3893" s="102">
        <v>3892</v>
      </c>
      <c r="B3893" s="117" t="s">
        <v>5315</v>
      </c>
      <c r="C3893" s="104" t="s">
        <v>4939</v>
      </c>
      <c r="D3893" s="104" t="s">
        <v>5336</v>
      </c>
      <c r="E3893" s="106" t="s">
        <v>2745</v>
      </c>
      <c r="F3893" s="107" t="s">
        <v>4724</v>
      </c>
      <c r="G3893" s="106"/>
      <c r="H3893" s="106"/>
      <c r="I3893" s="102">
        <v>1</v>
      </c>
      <c r="J3893" s="109">
        <v>3.54</v>
      </c>
    </row>
    <row r="3894" spans="1:10" x14ac:dyDescent="0.25">
      <c r="A3894" s="102">
        <v>3893</v>
      </c>
      <c r="B3894" s="117" t="s">
        <v>5315</v>
      </c>
      <c r="C3894" s="104" t="s">
        <v>4939</v>
      </c>
      <c r="D3894" s="104" t="s">
        <v>5336</v>
      </c>
      <c r="E3894" s="106" t="s">
        <v>2747</v>
      </c>
      <c r="F3894" s="107" t="s">
        <v>5337</v>
      </c>
      <c r="G3894" s="106"/>
      <c r="H3894" s="106"/>
      <c r="I3894" s="102">
        <v>1</v>
      </c>
      <c r="J3894" s="109">
        <v>3.54</v>
      </c>
    </row>
    <row r="3895" spans="1:10" x14ac:dyDescent="0.25">
      <c r="A3895" s="102">
        <v>3894</v>
      </c>
      <c r="B3895" s="117" t="s">
        <v>5315</v>
      </c>
      <c r="C3895" s="104" t="s">
        <v>4939</v>
      </c>
      <c r="D3895" s="104" t="s">
        <v>5336</v>
      </c>
      <c r="E3895" s="106" t="s">
        <v>2753</v>
      </c>
      <c r="F3895" s="107" t="s">
        <v>5273</v>
      </c>
      <c r="G3895" s="106"/>
      <c r="H3895" s="106"/>
      <c r="I3895" s="102">
        <v>1</v>
      </c>
      <c r="J3895" s="109">
        <v>3.54</v>
      </c>
    </row>
    <row r="3896" spans="1:10" x14ac:dyDescent="0.25">
      <c r="A3896" s="102">
        <v>3895</v>
      </c>
      <c r="B3896" s="117" t="s">
        <v>5315</v>
      </c>
      <c r="C3896" s="104" t="s">
        <v>4939</v>
      </c>
      <c r="D3896" s="104" t="s">
        <v>5336</v>
      </c>
      <c r="E3896" s="106" t="s">
        <v>4726</v>
      </c>
      <c r="F3896" s="107" t="s">
        <v>4727</v>
      </c>
      <c r="G3896" s="106"/>
      <c r="H3896" s="106"/>
      <c r="I3896" s="102">
        <v>1</v>
      </c>
      <c r="J3896" s="109">
        <v>3.54</v>
      </c>
    </row>
    <row r="3897" spans="1:10" x14ac:dyDescent="0.25">
      <c r="A3897" s="102">
        <v>3896</v>
      </c>
      <c r="B3897" s="117" t="s">
        <v>5315</v>
      </c>
      <c r="C3897" s="104" t="s">
        <v>4939</v>
      </c>
      <c r="D3897" s="104" t="s">
        <v>5336</v>
      </c>
      <c r="E3897" s="106" t="s">
        <v>4728</v>
      </c>
      <c r="F3897" s="107" t="s">
        <v>4729</v>
      </c>
      <c r="G3897" s="106"/>
      <c r="H3897" s="106"/>
      <c r="I3897" s="102">
        <v>1</v>
      </c>
      <c r="J3897" s="109">
        <v>3.54</v>
      </c>
    </row>
    <row r="3898" spans="1:10" x14ac:dyDescent="0.25">
      <c r="A3898" s="102">
        <v>3897</v>
      </c>
      <c r="B3898" s="117" t="s">
        <v>5315</v>
      </c>
      <c r="C3898" s="104" t="s">
        <v>4939</v>
      </c>
      <c r="D3898" s="104" t="s">
        <v>5336</v>
      </c>
      <c r="E3898" s="106" t="s">
        <v>2749</v>
      </c>
      <c r="F3898" s="107" t="s">
        <v>5257</v>
      </c>
      <c r="G3898" s="106"/>
      <c r="H3898" s="106"/>
      <c r="I3898" s="102">
        <v>1</v>
      </c>
      <c r="J3898" s="109">
        <v>3.54</v>
      </c>
    </row>
    <row r="3899" spans="1:10" x14ac:dyDescent="0.25">
      <c r="A3899" s="102">
        <v>3898</v>
      </c>
      <c r="B3899" s="117" t="s">
        <v>5315</v>
      </c>
      <c r="C3899" s="104" t="s">
        <v>4939</v>
      </c>
      <c r="D3899" s="104" t="s">
        <v>5336</v>
      </c>
      <c r="E3899" s="106" t="s">
        <v>2779</v>
      </c>
      <c r="F3899" s="107" t="s">
        <v>4740</v>
      </c>
      <c r="G3899" s="106"/>
      <c r="H3899" s="106"/>
      <c r="I3899" s="102">
        <v>1</v>
      </c>
      <c r="J3899" s="109">
        <v>13.74</v>
      </c>
    </row>
    <row r="3900" spans="1:10" x14ac:dyDescent="0.25">
      <c r="A3900" s="102">
        <v>3899</v>
      </c>
      <c r="B3900" s="117" t="s">
        <v>5315</v>
      </c>
      <c r="C3900" s="104" t="s">
        <v>4939</v>
      </c>
      <c r="D3900" s="104" t="s">
        <v>5336</v>
      </c>
      <c r="E3900" s="106" t="s">
        <v>2739</v>
      </c>
      <c r="F3900" s="107" t="s">
        <v>4742</v>
      </c>
      <c r="G3900" s="106"/>
      <c r="H3900" s="106"/>
      <c r="I3900" s="102">
        <v>1</v>
      </c>
      <c r="J3900" s="109">
        <v>15.48</v>
      </c>
    </row>
    <row r="3901" spans="1:10" x14ac:dyDescent="0.25">
      <c r="A3901" s="102">
        <v>3900</v>
      </c>
      <c r="B3901" s="117" t="s">
        <v>5315</v>
      </c>
      <c r="C3901" s="104" t="s">
        <v>4939</v>
      </c>
      <c r="D3901" s="104" t="s">
        <v>5336</v>
      </c>
      <c r="E3901" s="106" t="s">
        <v>4746</v>
      </c>
      <c r="F3901" s="107" t="s">
        <v>4747</v>
      </c>
      <c r="G3901" s="106"/>
      <c r="H3901" s="106"/>
      <c r="I3901" s="102">
        <v>1</v>
      </c>
      <c r="J3901" s="109">
        <v>13.080000000000002</v>
      </c>
    </row>
    <row r="3902" spans="1:10" x14ac:dyDescent="0.25">
      <c r="A3902" s="102">
        <v>3901</v>
      </c>
      <c r="B3902" s="117" t="s">
        <v>5315</v>
      </c>
      <c r="C3902" s="104" t="s">
        <v>4939</v>
      </c>
      <c r="D3902" s="104" t="s">
        <v>5336</v>
      </c>
      <c r="E3902" s="106" t="s">
        <v>3035</v>
      </c>
      <c r="F3902" s="107" t="s">
        <v>3036</v>
      </c>
      <c r="G3902" s="106"/>
      <c r="H3902" s="106"/>
      <c r="I3902" s="102">
        <v>1</v>
      </c>
      <c r="J3902" s="109">
        <v>37.9</v>
      </c>
    </row>
    <row r="3903" spans="1:10" x14ac:dyDescent="0.25">
      <c r="A3903" s="102">
        <v>3902</v>
      </c>
      <c r="B3903" s="117" t="s">
        <v>5315</v>
      </c>
      <c r="C3903" s="104" t="s">
        <v>4939</v>
      </c>
      <c r="D3903" s="104" t="s">
        <v>5336</v>
      </c>
      <c r="E3903" s="106" t="s">
        <v>3033</v>
      </c>
      <c r="F3903" s="107" t="s">
        <v>3034</v>
      </c>
      <c r="G3903" s="106"/>
      <c r="H3903" s="106"/>
      <c r="I3903" s="102">
        <v>1</v>
      </c>
      <c r="J3903" s="109">
        <v>0.01</v>
      </c>
    </row>
    <row r="3904" spans="1:10" x14ac:dyDescent="0.25">
      <c r="A3904" s="102">
        <v>3903</v>
      </c>
      <c r="B3904" s="117" t="s">
        <v>5315</v>
      </c>
      <c r="C3904" s="104" t="s">
        <v>4939</v>
      </c>
      <c r="D3904" s="104" t="s">
        <v>5336</v>
      </c>
      <c r="E3904" s="106" t="s">
        <v>3037</v>
      </c>
      <c r="F3904" s="107" t="s">
        <v>3038</v>
      </c>
      <c r="G3904" s="106"/>
      <c r="H3904" s="106"/>
      <c r="I3904" s="102">
        <v>10</v>
      </c>
      <c r="J3904" s="109">
        <v>339.6</v>
      </c>
    </row>
    <row r="3905" spans="1:10" x14ac:dyDescent="0.25">
      <c r="A3905" s="102">
        <v>3904</v>
      </c>
      <c r="B3905" s="117" t="s">
        <v>5315</v>
      </c>
      <c r="C3905" s="104" t="s">
        <v>4939</v>
      </c>
      <c r="D3905" s="104" t="s">
        <v>5336</v>
      </c>
      <c r="E3905" s="106" t="s">
        <v>3375</v>
      </c>
      <c r="F3905" s="107" t="s">
        <v>3376</v>
      </c>
      <c r="G3905" s="106"/>
      <c r="H3905" s="106"/>
      <c r="I3905" s="102">
        <v>1</v>
      </c>
      <c r="J3905" s="109">
        <v>23.759999999999998</v>
      </c>
    </row>
    <row r="3906" spans="1:10" x14ac:dyDescent="0.25">
      <c r="A3906" s="102">
        <v>3905</v>
      </c>
      <c r="B3906" s="117" t="s">
        <v>5315</v>
      </c>
      <c r="C3906" s="104" t="s">
        <v>4939</v>
      </c>
      <c r="D3906" s="104" t="s">
        <v>5336</v>
      </c>
      <c r="E3906" s="106" t="s">
        <v>4019</v>
      </c>
      <c r="F3906" s="107" t="s">
        <v>4020</v>
      </c>
      <c r="G3906" s="106"/>
      <c r="H3906" s="106"/>
      <c r="I3906" s="102">
        <v>1</v>
      </c>
      <c r="J3906" s="109">
        <v>25.349999999999998</v>
      </c>
    </row>
    <row r="3907" spans="1:10" x14ac:dyDescent="0.25">
      <c r="A3907" s="102">
        <v>3906</v>
      </c>
      <c r="B3907" s="117" t="s">
        <v>5315</v>
      </c>
      <c r="C3907" s="104" t="s">
        <v>4939</v>
      </c>
      <c r="D3907" s="104" t="s">
        <v>5336</v>
      </c>
      <c r="E3907" s="106" t="s">
        <v>3577</v>
      </c>
      <c r="F3907" s="107" t="s">
        <v>3578</v>
      </c>
      <c r="G3907" s="106"/>
      <c r="H3907" s="106"/>
      <c r="I3907" s="102">
        <v>1</v>
      </c>
      <c r="J3907" s="109">
        <v>22.9</v>
      </c>
    </row>
    <row r="3908" spans="1:10" x14ac:dyDescent="0.25">
      <c r="A3908" s="102">
        <v>3907</v>
      </c>
      <c r="B3908" s="117" t="s">
        <v>5315</v>
      </c>
      <c r="C3908" s="104" t="s">
        <v>4939</v>
      </c>
      <c r="D3908" s="104" t="s">
        <v>5336</v>
      </c>
      <c r="E3908" s="106" t="s">
        <v>3581</v>
      </c>
      <c r="F3908" s="107" t="s">
        <v>3582</v>
      </c>
      <c r="G3908" s="106"/>
      <c r="H3908" s="106"/>
      <c r="I3908" s="102">
        <v>1</v>
      </c>
      <c r="J3908" s="109">
        <v>16.740000000000002</v>
      </c>
    </row>
    <row r="3909" spans="1:10" x14ac:dyDescent="0.25">
      <c r="A3909" s="102">
        <v>3908</v>
      </c>
      <c r="B3909" s="117" t="s">
        <v>5315</v>
      </c>
      <c r="C3909" s="104" t="s">
        <v>4939</v>
      </c>
      <c r="D3909" s="104" t="s">
        <v>5336</v>
      </c>
      <c r="E3909" s="106" t="s">
        <v>3623</v>
      </c>
      <c r="F3909" s="107" t="s">
        <v>3624</v>
      </c>
      <c r="G3909" s="106"/>
      <c r="H3909" s="106"/>
      <c r="I3909" s="102">
        <v>1</v>
      </c>
      <c r="J3909" s="109">
        <v>11.899999999999999</v>
      </c>
    </row>
    <row r="3910" spans="1:10" x14ac:dyDescent="0.25">
      <c r="A3910" s="102">
        <v>3909</v>
      </c>
      <c r="B3910" s="117" t="s">
        <v>5315</v>
      </c>
      <c r="C3910" s="104" t="s">
        <v>4939</v>
      </c>
      <c r="D3910" s="104" t="s">
        <v>5336</v>
      </c>
      <c r="E3910" s="106" t="s">
        <v>4261</v>
      </c>
      <c r="F3910" s="107" t="s">
        <v>4616</v>
      </c>
      <c r="G3910" s="106"/>
      <c r="H3910" s="106"/>
      <c r="I3910" s="102">
        <v>1</v>
      </c>
      <c r="J3910" s="109">
        <v>20.849999999999998</v>
      </c>
    </row>
    <row r="3911" spans="1:10" x14ac:dyDescent="0.25">
      <c r="A3911" s="102">
        <v>3910</v>
      </c>
      <c r="B3911" s="117" t="s">
        <v>5315</v>
      </c>
      <c r="C3911" s="104" t="s">
        <v>4939</v>
      </c>
      <c r="D3911" s="104" t="s">
        <v>5336</v>
      </c>
      <c r="E3911" s="106" t="s">
        <v>4333</v>
      </c>
      <c r="F3911" s="107" t="s">
        <v>4334</v>
      </c>
      <c r="G3911" s="106"/>
      <c r="H3911" s="106"/>
      <c r="I3911" s="102">
        <v>1</v>
      </c>
      <c r="J3911" s="109">
        <v>7.8000000000000007</v>
      </c>
    </row>
    <row r="3912" spans="1:10" x14ac:dyDescent="0.25">
      <c r="A3912" s="102">
        <v>3911</v>
      </c>
      <c r="B3912" s="117" t="s">
        <v>5315</v>
      </c>
      <c r="C3912" s="104" t="s">
        <v>4939</v>
      </c>
      <c r="D3912" s="104" t="s">
        <v>5339</v>
      </c>
      <c r="E3912" s="106" t="s">
        <v>329</v>
      </c>
      <c r="F3912" s="107" t="s">
        <v>330</v>
      </c>
      <c r="G3912" s="106"/>
      <c r="H3912" s="106"/>
      <c r="I3912" s="102">
        <v>1</v>
      </c>
      <c r="J3912" s="109">
        <v>23</v>
      </c>
    </row>
    <row r="3913" spans="1:10" x14ac:dyDescent="0.25">
      <c r="A3913" s="102">
        <v>3912</v>
      </c>
      <c r="B3913" s="117" t="s">
        <v>5315</v>
      </c>
      <c r="C3913" s="104" t="s">
        <v>4939</v>
      </c>
      <c r="D3913" s="104" t="s">
        <v>5339</v>
      </c>
      <c r="E3913" s="106" t="s">
        <v>559</v>
      </c>
      <c r="F3913" s="107" t="s">
        <v>560</v>
      </c>
      <c r="G3913" s="106"/>
      <c r="H3913" s="106"/>
      <c r="I3913" s="102">
        <v>1</v>
      </c>
      <c r="J3913" s="109">
        <v>5.9399999999999995</v>
      </c>
    </row>
    <row r="3914" spans="1:10" x14ac:dyDescent="0.25">
      <c r="A3914" s="102">
        <v>3913</v>
      </c>
      <c r="B3914" s="117" t="s">
        <v>5315</v>
      </c>
      <c r="C3914" s="104" t="s">
        <v>4939</v>
      </c>
      <c r="D3914" s="104" t="s">
        <v>5339</v>
      </c>
      <c r="E3914" s="106" t="s">
        <v>569</v>
      </c>
      <c r="F3914" s="107" t="s">
        <v>570</v>
      </c>
      <c r="G3914" s="106"/>
      <c r="H3914" s="106"/>
      <c r="I3914" s="102">
        <v>1</v>
      </c>
      <c r="J3914" s="109">
        <v>5.9399999999999995</v>
      </c>
    </row>
    <row r="3915" spans="1:10" x14ac:dyDescent="0.25">
      <c r="A3915" s="102">
        <v>3914</v>
      </c>
      <c r="B3915" s="117" t="s">
        <v>5315</v>
      </c>
      <c r="C3915" s="104" t="s">
        <v>4939</v>
      </c>
      <c r="D3915" s="104" t="s">
        <v>5339</v>
      </c>
      <c r="E3915" s="106" t="s">
        <v>661</v>
      </c>
      <c r="F3915" s="107" t="s">
        <v>662</v>
      </c>
      <c r="G3915" s="106"/>
      <c r="H3915" s="106"/>
      <c r="I3915" s="102" t="s">
        <v>4943</v>
      </c>
      <c r="J3915" s="109">
        <v>16.740000000000002</v>
      </c>
    </row>
    <row r="3916" spans="1:10" x14ac:dyDescent="0.25">
      <c r="A3916" s="102">
        <v>3915</v>
      </c>
      <c r="B3916" s="117" t="s">
        <v>5315</v>
      </c>
      <c r="C3916" s="104" t="s">
        <v>4939</v>
      </c>
      <c r="D3916" s="104" t="s">
        <v>5339</v>
      </c>
      <c r="E3916" s="106" t="s">
        <v>669</v>
      </c>
      <c r="F3916" s="107" t="s">
        <v>670</v>
      </c>
      <c r="G3916" s="106"/>
      <c r="H3916" s="106"/>
      <c r="I3916" s="102" t="s">
        <v>4965</v>
      </c>
      <c r="J3916" s="109">
        <v>13.95</v>
      </c>
    </row>
    <row r="3917" spans="1:10" x14ac:dyDescent="0.25">
      <c r="A3917" s="102">
        <v>3916</v>
      </c>
      <c r="B3917" s="117" t="s">
        <v>5315</v>
      </c>
      <c r="C3917" s="104" t="s">
        <v>4939</v>
      </c>
      <c r="D3917" s="104" t="s">
        <v>5339</v>
      </c>
      <c r="E3917" s="106" t="s">
        <v>1007</v>
      </c>
      <c r="F3917" s="107" t="s">
        <v>1008</v>
      </c>
      <c r="G3917" s="106"/>
      <c r="H3917" s="106"/>
      <c r="I3917" s="102">
        <v>5</v>
      </c>
      <c r="J3917" s="109">
        <v>29.950000000000003</v>
      </c>
    </row>
    <row r="3918" spans="1:10" x14ac:dyDescent="0.25">
      <c r="A3918" s="102">
        <v>3917</v>
      </c>
      <c r="B3918" s="117" t="s">
        <v>5315</v>
      </c>
      <c r="C3918" s="104" t="s">
        <v>4939</v>
      </c>
      <c r="D3918" s="104" t="s">
        <v>5339</v>
      </c>
      <c r="E3918" s="106" t="s">
        <v>1023</v>
      </c>
      <c r="F3918" s="107" t="s">
        <v>1024</v>
      </c>
      <c r="G3918" s="106"/>
      <c r="H3918" s="106"/>
      <c r="I3918" s="102">
        <v>1</v>
      </c>
      <c r="J3918" s="109">
        <v>5.88</v>
      </c>
    </row>
    <row r="3919" spans="1:10" x14ac:dyDescent="0.25">
      <c r="A3919" s="102">
        <v>3918</v>
      </c>
      <c r="B3919" s="117" t="s">
        <v>5315</v>
      </c>
      <c r="C3919" s="104" t="s">
        <v>4939</v>
      </c>
      <c r="D3919" s="104" t="s">
        <v>5339</v>
      </c>
      <c r="E3919" s="106" t="s">
        <v>207</v>
      </c>
      <c r="F3919" s="107" t="s">
        <v>208</v>
      </c>
      <c r="G3919" s="106"/>
      <c r="H3919" s="106"/>
      <c r="I3919" s="102">
        <v>1</v>
      </c>
      <c r="J3919" s="109">
        <v>18</v>
      </c>
    </row>
    <row r="3920" spans="1:10" x14ac:dyDescent="0.25">
      <c r="A3920" s="102">
        <v>3919</v>
      </c>
      <c r="B3920" s="117" t="s">
        <v>5315</v>
      </c>
      <c r="C3920" s="104" t="s">
        <v>4939</v>
      </c>
      <c r="D3920" s="104" t="s">
        <v>5339</v>
      </c>
      <c r="E3920" s="106" t="s">
        <v>2555</v>
      </c>
      <c r="F3920" s="107" t="s">
        <v>2556</v>
      </c>
      <c r="G3920" s="106"/>
      <c r="H3920" s="106"/>
      <c r="I3920" s="102">
        <v>1</v>
      </c>
      <c r="J3920" s="109">
        <v>5.9399999999999995</v>
      </c>
    </row>
    <row r="3921" spans="1:10" x14ac:dyDescent="0.25">
      <c r="A3921" s="102">
        <v>3920</v>
      </c>
      <c r="B3921" s="117" t="s">
        <v>5315</v>
      </c>
      <c r="C3921" s="104" t="s">
        <v>4939</v>
      </c>
      <c r="D3921" s="104" t="s">
        <v>5339</v>
      </c>
      <c r="E3921" s="106" t="s">
        <v>2707</v>
      </c>
      <c r="F3921" s="107" t="s">
        <v>2708</v>
      </c>
      <c r="G3921" s="106"/>
      <c r="H3921" s="106"/>
      <c r="I3921" s="102">
        <v>1</v>
      </c>
      <c r="J3921" s="109">
        <v>9.48</v>
      </c>
    </row>
    <row r="3922" spans="1:10" x14ac:dyDescent="0.25">
      <c r="A3922" s="102">
        <v>3921</v>
      </c>
      <c r="B3922" s="117" t="s">
        <v>5315</v>
      </c>
      <c r="C3922" s="104" t="s">
        <v>4939</v>
      </c>
      <c r="D3922" s="104" t="s">
        <v>5339</v>
      </c>
      <c r="E3922" s="106" t="s">
        <v>2729</v>
      </c>
      <c r="F3922" s="107" t="s">
        <v>2730</v>
      </c>
      <c r="G3922" s="106"/>
      <c r="H3922" s="106"/>
      <c r="I3922" s="102">
        <v>1</v>
      </c>
      <c r="J3922" s="109">
        <v>9.48</v>
      </c>
    </row>
    <row r="3923" spans="1:10" x14ac:dyDescent="0.25">
      <c r="A3923" s="102">
        <v>3922</v>
      </c>
      <c r="B3923" s="117" t="s">
        <v>5315</v>
      </c>
      <c r="C3923" s="104" t="s">
        <v>4939</v>
      </c>
      <c r="D3923" s="104" t="s">
        <v>5339</v>
      </c>
      <c r="E3923" s="106" t="s">
        <v>2689</v>
      </c>
      <c r="F3923" s="107" t="s">
        <v>2690</v>
      </c>
      <c r="G3923" s="106"/>
      <c r="H3923" s="106"/>
      <c r="I3923" s="102">
        <v>1</v>
      </c>
      <c r="J3923" s="109">
        <v>9.48</v>
      </c>
    </row>
    <row r="3924" spans="1:10" x14ac:dyDescent="0.25">
      <c r="A3924" s="102">
        <v>3923</v>
      </c>
      <c r="B3924" s="117" t="s">
        <v>5315</v>
      </c>
      <c r="C3924" s="104" t="s">
        <v>4939</v>
      </c>
      <c r="D3924" s="104" t="s">
        <v>5339</v>
      </c>
      <c r="E3924" s="106" t="s">
        <v>2809</v>
      </c>
      <c r="F3924" s="107" t="s">
        <v>2810</v>
      </c>
      <c r="G3924" s="106"/>
      <c r="H3924" s="106"/>
      <c r="I3924" s="102">
        <v>1</v>
      </c>
      <c r="J3924" s="109">
        <v>15.48</v>
      </c>
    </row>
    <row r="3925" spans="1:10" x14ac:dyDescent="0.25">
      <c r="A3925" s="102">
        <v>3924</v>
      </c>
      <c r="B3925" s="117" t="s">
        <v>5315</v>
      </c>
      <c r="C3925" s="104" t="s">
        <v>4939</v>
      </c>
      <c r="D3925" s="104" t="s">
        <v>5339</v>
      </c>
      <c r="E3925" s="106" t="s">
        <v>2739</v>
      </c>
      <c r="F3925" s="107" t="s">
        <v>4742</v>
      </c>
      <c r="G3925" s="106"/>
      <c r="H3925" s="106"/>
      <c r="I3925" s="102">
        <v>1</v>
      </c>
      <c r="J3925" s="109">
        <v>15.48</v>
      </c>
    </row>
    <row r="3926" spans="1:10" x14ac:dyDescent="0.25">
      <c r="A3926" s="102">
        <v>3925</v>
      </c>
      <c r="B3926" s="117" t="s">
        <v>5315</v>
      </c>
      <c r="C3926" s="104" t="s">
        <v>4939</v>
      </c>
      <c r="D3926" s="104" t="s">
        <v>5339</v>
      </c>
      <c r="E3926" s="106" t="s">
        <v>2811</v>
      </c>
      <c r="F3926" s="107" t="s">
        <v>4744</v>
      </c>
      <c r="G3926" s="106"/>
      <c r="H3926" s="106"/>
      <c r="I3926" s="102">
        <v>1</v>
      </c>
      <c r="J3926" s="109">
        <v>15.48</v>
      </c>
    </row>
    <row r="3927" spans="1:10" x14ac:dyDescent="0.25">
      <c r="A3927" s="102">
        <v>3926</v>
      </c>
      <c r="B3927" s="117" t="s">
        <v>5315</v>
      </c>
      <c r="C3927" s="104" t="s">
        <v>4939</v>
      </c>
      <c r="D3927" s="104" t="s">
        <v>5339</v>
      </c>
      <c r="E3927" s="106" t="s">
        <v>4746</v>
      </c>
      <c r="F3927" s="107" t="s">
        <v>4747</v>
      </c>
      <c r="G3927" s="106"/>
      <c r="H3927" s="106"/>
      <c r="I3927" s="102">
        <v>1</v>
      </c>
      <c r="J3927" s="109">
        <v>13.080000000000002</v>
      </c>
    </row>
    <row r="3928" spans="1:10" x14ac:dyDescent="0.25">
      <c r="A3928" s="102">
        <v>3927</v>
      </c>
      <c r="B3928" s="117" t="s">
        <v>5315</v>
      </c>
      <c r="C3928" s="104" t="s">
        <v>4939</v>
      </c>
      <c r="D3928" s="104" t="s">
        <v>5339</v>
      </c>
      <c r="E3928" s="106" t="s">
        <v>3033</v>
      </c>
      <c r="F3928" s="107" t="s">
        <v>3034</v>
      </c>
      <c r="G3928" s="106"/>
      <c r="H3928" s="106"/>
      <c r="I3928" s="102">
        <v>1</v>
      </c>
      <c r="J3928" s="109">
        <v>0.01</v>
      </c>
    </row>
    <row r="3929" spans="1:10" x14ac:dyDescent="0.25">
      <c r="A3929" s="102">
        <v>3928</v>
      </c>
      <c r="B3929" s="117" t="s">
        <v>5315</v>
      </c>
      <c r="C3929" s="104" t="s">
        <v>4939</v>
      </c>
      <c r="D3929" s="104" t="s">
        <v>5339</v>
      </c>
      <c r="E3929" s="106" t="s">
        <v>3037</v>
      </c>
      <c r="F3929" s="107" t="s">
        <v>3038</v>
      </c>
      <c r="G3929" s="106"/>
      <c r="H3929" s="106"/>
      <c r="I3929" s="102">
        <v>10</v>
      </c>
      <c r="J3929" s="109">
        <v>339.6</v>
      </c>
    </row>
    <row r="3930" spans="1:10" x14ac:dyDescent="0.25">
      <c r="A3930" s="102">
        <v>3929</v>
      </c>
      <c r="B3930" s="117" t="s">
        <v>5315</v>
      </c>
      <c r="C3930" s="104" t="s">
        <v>4939</v>
      </c>
      <c r="D3930" s="104" t="s">
        <v>5339</v>
      </c>
      <c r="E3930" s="106" t="s">
        <v>3525</v>
      </c>
      <c r="F3930" s="107" t="s">
        <v>5110</v>
      </c>
      <c r="G3930" s="106"/>
      <c r="H3930" s="106"/>
      <c r="I3930" s="102" t="s">
        <v>4943</v>
      </c>
      <c r="J3930" s="109">
        <v>17.940000000000001</v>
      </c>
    </row>
    <row r="3931" spans="1:10" x14ac:dyDescent="0.25">
      <c r="A3931" s="102">
        <v>3930</v>
      </c>
      <c r="B3931" s="117" t="s">
        <v>5315</v>
      </c>
      <c r="C3931" s="104" t="s">
        <v>4939</v>
      </c>
      <c r="D3931" s="104" t="s">
        <v>5339</v>
      </c>
      <c r="E3931" s="106" t="s">
        <v>3681</v>
      </c>
      <c r="F3931" s="107" t="s">
        <v>3682</v>
      </c>
      <c r="G3931" s="106"/>
      <c r="H3931" s="106"/>
      <c r="I3931" s="102">
        <v>1</v>
      </c>
      <c r="J3931" s="109">
        <v>17.8</v>
      </c>
    </row>
    <row r="3932" spans="1:10" x14ac:dyDescent="0.25">
      <c r="A3932" s="102">
        <v>3931</v>
      </c>
      <c r="B3932" s="117" t="s">
        <v>5315</v>
      </c>
      <c r="C3932" s="104" t="s">
        <v>4939</v>
      </c>
      <c r="D3932" s="104" t="s">
        <v>5339</v>
      </c>
      <c r="E3932" s="106" t="s">
        <v>3887</v>
      </c>
      <c r="F3932" s="107" t="s">
        <v>3888</v>
      </c>
      <c r="G3932" s="106"/>
      <c r="H3932" s="106"/>
      <c r="I3932" s="102">
        <v>1</v>
      </c>
      <c r="J3932" s="109">
        <v>15.9</v>
      </c>
    </row>
    <row r="3933" spans="1:10" x14ac:dyDescent="0.25">
      <c r="A3933" s="102">
        <v>3932</v>
      </c>
      <c r="B3933" s="117" t="s">
        <v>5315</v>
      </c>
      <c r="C3933" s="104" t="s">
        <v>4939</v>
      </c>
      <c r="D3933" s="104" t="s">
        <v>5341</v>
      </c>
      <c r="E3933" s="106" t="s">
        <v>633</v>
      </c>
      <c r="F3933" s="107" t="s">
        <v>634</v>
      </c>
      <c r="G3933" s="106"/>
      <c r="H3933" s="106"/>
      <c r="I3933" s="102">
        <v>1</v>
      </c>
      <c r="J3933" s="109">
        <v>17.88</v>
      </c>
    </row>
    <row r="3934" spans="1:10" x14ac:dyDescent="0.25">
      <c r="A3934" s="102">
        <v>3933</v>
      </c>
      <c r="B3934" s="117" t="s">
        <v>5315</v>
      </c>
      <c r="C3934" s="104" t="s">
        <v>4939</v>
      </c>
      <c r="D3934" s="104" t="s">
        <v>5341</v>
      </c>
      <c r="E3934" s="106" t="s">
        <v>991</v>
      </c>
      <c r="F3934" s="107" t="s">
        <v>992</v>
      </c>
      <c r="G3934" s="106"/>
      <c r="H3934" s="106"/>
      <c r="I3934" s="102">
        <v>1</v>
      </c>
      <c r="J3934" s="109">
        <v>23.96</v>
      </c>
    </row>
    <row r="3935" spans="1:10" x14ac:dyDescent="0.25">
      <c r="A3935" s="102">
        <v>3934</v>
      </c>
      <c r="B3935" s="117" t="s">
        <v>5315</v>
      </c>
      <c r="C3935" s="104" t="s">
        <v>4939</v>
      </c>
      <c r="D3935" s="104" t="s">
        <v>5341</v>
      </c>
      <c r="E3935" s="106" t="s">
        <v>999</v>
      </c>
      <c r="F3935" s="107" t="s">
        <v>1000</v>
      </c>
      <c r="G3935" s="106"/>
      <c r="H3935" s="106"/>
      <c r="I3935" s="102">
        <v>10</v>
      </c>
      <c r="J3935" s="109">
        <v>112.89999999999999</v>
      </c>
    </row>
    <row r="3936" spans="1:10" x14ac:dyDescent="0.25">
      <c r="A3936" s="102">
        <v>3935</v>
      </c>
      <c r="B3936" s="117" t="s">
        <v>5315</v>
      </c>
      <c r="C3936" s="104" t="s">
        <v>4939</v>
      </c>
      <c r="D3936" s="104" t="s">
        <v>5341</v>
      </c>
      <c r="E3936" s="106" t="s">
        <v>999</v>
      </c>
      <c r="F3936" s="107" t="s">
        <v>1000</v>
      </c>
      <c r="G3936" s="106"/>
      <c r="H3936" s="106"/>
      <c r="I3936" s="102">
        <v>1</v>
      </c>
      <c r="J3936" s="109">
        <v>0.01</v>
      </c>
    </row>
    <row r="3937" spans="1:10" x14ac:dyDescent="0.25">
      <c r="A3937" s="102">
        <v>3936</v>
      </c>
      <c r="B3937" s="117" t="s">
        <v>5315</v>
      </c>
      <c r="C3937" s="104" t="s">
        <v>4939</v>
      </c>
      <c r="D3937" s="104" t="s">
        <v>5341</v>
      </c>
      <c r="E3937" s="106" t="s">
        <v>1001</v>
      </c>
      <c r="F3937" s="107" t="s">
        <v>1002</v>
      </c>
      <c r="G3937" s="106"/>
      <c r="H3937" s="106"/>
      <c r="I3937" s="102">
        <v>5</v>
      </c>
      <c r="J3937" s="109">
        <v>29.950000000000003</v>
      </c>
    </row>
    <row r="3938" spans="1:10" x14ac:dyDescent="0.25">
      <c r="A3938" s="102">
        <v>3937</v>
      </c>
      <c r="B3938" s="117" t="s">
        <v>5315</v>
      </c>
      <c r="C3938" s="104" t="s">
        <v>4939</v>
      </c>
      <c r="D3938" s="104" t="s">
        <v>5341</v>
      </c>
      <c r="E3938" s="106" t="s">
        <v>1003</v>
      </c>
      <c r="F3938" s="107" t="s">
        <v>1004</v>
      </c>
      <c r="G3938" s="106"/>
      <c r="H3938" s="106"/>
      <c r="I3938" s="102">
        <v>10</v>
      </c>
      <c r="J3938" s="109">
        <v>112.89999999999999</v>
      </c>
    </row>
    <row r="3939" spans="1:10" x14ac:dyDescent="0.25">
      <c r="A3939" s="102">
        <v>3938</v>
      </c>
      <c r="B3939" s="117" t="s">
        <v>5315</v>
      </c>
      <c r="C3939" s="104" t="s">
        <v>4939</v>
      </c>
      <c r="D3939" s="104" t="s">
        <v>5341</v>
      </c>
      <c r="E3939" s="106" t="s">
        <v>1003</v>
      </c>
      <c r="F3939" s="107" t="s">
        <v>1004</v>
      </c>
      <c r="G3939" s="106"/>
      <c r="H3939" s="106"/>
      <c r="I3939" s="102">
        <v>1</v>
      </c>
      <c r="J3939" s="109">
        <v>0.01</v>
      </c>
    </row>
    <row r="3940" spans="1:10" x14ac:dyDescent="0.25">
      <c r="A3940" s="102">
        <v>3939</v>
      </c>
      <c r="B3940" s="117" t="s">
        <v>5315</v>
      </c>
      <c r="C3940" s="104" t="s">
        <v>4939</v>
      </c>
      <c r="D3940" s="104" t="s">
        <v>5341</v>
      </c>
      <c r="E3940" s="106" t="s">
        <v>1007</v>
      </c>
      <c r="F3940" s="107" t="s">
        <v>1008</v>
      </c>
      <c r="G3940" s="106"/>
      <c r="H3940" s="106"/>
      <c r="I3940" s="102">
        <v>10</v>
      </c>
      <c r="J3940" s="109">
        <v>59.900000000000006</v>
      </c>
    </row>
    <row r="3941" spans="1:10" x14ac:dyDescent="0.25">
      <c r="A3941" s="102">
        <v>3940</v>
      </c>
      <c r="B3941" s="117" t="s">
        <v>5315</v>
      </c>
      <c r="C3941" s="104" t="s">
        <v>4939</v>
      </c>
      <c r="D3941" s="104" t="s">
        <v>5341</v>
      </c>
      <c r="E3941" s="106" t="s">
        <v>1252</v>
      </c>
      <c r="F3941" s="107" t="s">
        <v>1253</v>
      </c>
      <c r="G3941" s="106"/>
      <c r="H3941" s="106"/>
      <c r="I3941" s="102">
        <v>1</v>
      </c>
      <c r="J3941" s="109">
        <v>7.9</v>
      </c>
    </row>
    <row r="3942" spans="1:10" x14ac:dyDescent="0.25">
      <c r="A3942" s="102">
        <v>3941</v>
      </c>
      <c r="B3942" s="117" t="s">
        <v>5315</v>
      </c>
      <c r="C3942" s="104" t="s">
        <v>4939</v>
      </c>
      <c r="D3942" s="104" t="s">
        <v>5341</v>
      </c>
      <c r="E3942" s="106" t="s">
        <v>1190</v>
      </c>
      <c r="F3942" s="107" t="s">
        <v>1191</v>
      </c>
      <c r="G3942" s="106"/>
      <c r="H3942" s="106"/>
      <c r="I3942" s="102">
        <v>1</v>
      </c>
      <c r="J3942" s="109">
        <v>7.4</v>
      </c>
    </row>
    <row r="3943" spans="1:10" x14ac:dyDescent="0.25">
      <c r="A3943" s="102">
        <v>3942</v>
      </c>
      <c r="B3943" s="117" t="s">
        <v>5315</v>
      </c>
      <c r="C3943" s="104" t="s">
        <v>4939</v>
      </c>
      <c r="D3943" s="104" t="s">
        <v>5341</v>
      </c>
      <c r="E3943" s="106" t="s">
        <v>1272</v>
      </c>
      <c r="F3943" s="107" t="s">
        <v>1273</v>
      </c>
      <c r="G3943" s="106"/>
      <c r="H3943" s="106"/>
      <c r="I3943" s="102">
        <v>1</v>
      </c>
      <c r="J3943" s="109">
        <v>12.75</v>
      </c>
    </row>
    <row r="3944" spans="1:10" x14ac:dyDescent="0.25">
      <c r="A3944" s="102">
        <v>3943</v>
      </c>
      <c r="B3944" s="117" t="s">
        <v>5315</v>
      </c>
      <c r="C3944" s="104" t="s">
        <v>4939</v>
      </c>
      <c r="D3944" s="104" t="s">
        <v>5341</v>
      </c>
      <c r="E3944" s="106" t="s">
        <v>2223</v>
      </c>
      <c r="F3944" s="107" t="s">
        <v>2224</v>
      </c>
      <c r="G3944" s="106"/>
      <c r="H3944" s="106"/>
      <c r="I3944" s="102">
        <v>1</v>
      </c>
      <c r="J3944" s="109">
        <v>17.940000000000001</v>
      </c>
    </row>
    <row r="3945" spans="1:10" x14ac:dyDescent="0.25">
      <c r="A3945" s="102">
        <v>3944</v>
      </c>
      <c r="B3945" s="117" t="s">
        <v>5315</v>
      </c>
      <c r="C3945" s="104" t="s">
        <v>4939</v>
      </c>
      <c r="D3945" s="104" t="s">
        <v>5341</v>
      </c>
      <c r="E3945" s="106" t="s">
        <v>2459</v>
      </c>
      <c r="F3945" s="107" t="s">
        <v>2460</v>
      </c>
      <c r="G3945" s="106"/>
      <c r="H3945" s="106"/>
      <c r="I3945" s="102">
        <v>2</v>
      </c>
      <c r="J3945" s="109">
        <v>11.879999999999999</v>
      </c>
    </row>
    <row r="3946" spans="1:10" x14ac:dyDescent="0.25">
      <c r="A3946" s="102">
        <v>3945</v>
      </c>
      <c r="B3946" s="117" t="s">
        <v>5315</v>
      </c>
      <c r="C3946" s="104" t="s">
        <v>4939</v>
      </c>
      <c r="D3946" s="104" t="s">
        <v>5341</v>
      </c>
      <c r="E3946" s="106" t="s">
        <v>2551</v>
      </c>
      <c r="F3946" s="107" t="s">
        <v>2552</v>
      </c>
      <c r="G3946" s="106"/>
      <c r="H3946" s="106"/>
      <c r="I3946" s="102">
        <v>2</v>
      </c>
      <c r="J3946" s="109">
        <v>11.879999999999999</v>
      </c>
    </row>
    <row r="3947" spans="1:10" x14ac:dyDescent="0.25">
      <c r="A3947" s="102">
        <v>3946</v>
      </c>
      <c r="B3947" s="117" t="s">
        <v>5315</v>
      </c>
      <c r="C3947" s="104" t="s">
        <v>4939</v>
      </c>
      <c r="D3947" s="104" t="s">
        <v>5341</v>
      </c>
      <c r="E3947" s="106" t="s">
        <v>481</v>
      </c>
      <c r="F3947" s="107" t="s">
        <v>5088</v>
      </c>
      <c r="G3947" s="106"/>
      <c r="H3947" s="106"/>
      <c r="I3947" s="102">
        <v>1</v>
      </c>
      <c r="J3947" s="109">
        <v>11.879999999999999</v>
      </c>
    </row>
    <row r="3948" spans="1:10" x14ac:dyDescent="0.25">
      <c r="A3948" s="102">
        <v>3947</v>
      </c>
      <c r="B3948" s="117" t="s">
        <v>5315</v>
      </c>
      <c r="C3948" s="104" t="s">
        <v>4939</v>
      </c>
      <c r="D3948" s="104" t="s">
        <v>5341</v>
      </c>
      <c r="E3948" s="106" t="s">
        <v>2707</v>
      </c>
      <c r="F3948" s="107" t="s">
        <v>2708</v>
      </c>
      <c r="G3948" s="106"/>
      <c r="H3948" s="106"/>
      <c r="I3948" s="102">
        <v>1</v>
      </c>
      <c r="J3948" s="109">
        <v>9.48</v>
      </c>
    </row>
    <row r="3949" spans="1:10" x14ac:dyDescent="0.25">
      <c r="A3949" s="102">
        <v>3948</v>
      </c>
      <c r="B3949" s="117" t="s">
        <v>5315</v>
      </c>
      <c r="C3949" s="104" t="s">
        <v>4939</v>
      </c>
      <c r="D3949" s="104" t="s">
        <v>5341</v>
      </c>
      <c r="E3949" s="106" t="s">
        <v>2729</v>
      </c>
      <c r="F3949" s="107" t="s">
        <v>2730</v>
      </c>
      <c r="G3949" s="106"/>
      <c r="H3949" s="106"/>
      <c r="I3949" s="102">
        <v>1</v>
      </c>
      <c r="J3949" s="109">
        <v>9.48</v>
      </c>
    </row>
    <row r="3950" spans="1:10" x14ac:dyDescent="0.25">
      <c r="A3950" s="102">
        <v>3949</v>
      </c>
      <c r="B3950" s="117" t="s">
        <v>5315</v>
      </c>
      <c r="C3950" s="104" t="s">
        <v>4939</v>
      </c>
      <c r="D3950" s="104" t="s">
        <v>5341</v>
      </c>
      <c r="E3950" s="106" t="s">
        <v>2839</v>
      </c>
      <c r="F3950" s="107" t="s">
        <v>2840</v>
      </c>
      <c r="G3950" s="106"/>
      <c r="H3950" s="106"/>
      <c r="I3950" s="102">
        <v>1</v>
      </c>
      <c r="J3950" s="109">
        <v>9.48</v>
      </c>
    </row>
    <row r="3951" spans="1:10" x14ac:dyDescent="0.25">
      <c r="A3951" s="102">
        <v>3950</v>
      </c>
      <c r="B3951" s="117" t="s">
        <v>5315</v>
      </c>
      <c r="C3951" s="104" t="s">
        <v>4939</v>
      </c>
      <c r="D3951" s="104" t="s">
        <v>5341</v>
      </c>
      <c r="E3951" s="106" t="s">
        <v>2773</v>
      </c>
      <c r="F3951" s="107" t="s">
        <v>4735</v>
      </c>
      <c r="G3951" s="106"/>
      <c r="H3951" s="106"/>
      <c r="I3951" s="102">
        <v>1</v>
      </c>
      <c r="J3951" s="109">
        <v>13.74</v>
      </c>
    </row>
    <row r="3952" spans="1:10" x14ac:dyDescent="0.25">
      <c r="A3952" s="102">
        <v>3951</v>
      </c>
      <c r="B3952" s="117" t="s">
        <v>5315</v>
      </c>
      <c r="C3952" s="104" t="s">
        <v>4939</v>
      </c>
      <c r="D3952" s="104" t="s">
        <v>5341</v>
      </c>
      <c r="E3952" s="106" t="s">
        <v>2739</v>
      </c>
      <c r="F3952" s="107" t="s">
        <v>4742</v>
      </c>
      <c r="G3952" s="106"/>
      <c r="H3952" s="106"/>
      <c r="I3952" s="102">
        <v>1</v>
      </c>
      <c r="J3952" s="109">
        <v>15.48</v>
      </c>
    </row>
    <row r="3953" spans="1:10" x14ac:dyDescent="0.25">
      <c r="A3953" s="102">
        <v>3952</v>
      </c>
      <c r="B3953" s="117" t="s">
        <v>5315</v>
      </c>
      <c r="C3953" s="104" t="s">
        <v>4939</v>
      </c>
      <c r="D3953" s="104" t="s">
        <v>5341</v>
      </c>
      <c r="E3953" s="106" t="s">
        <v>2771</v>
      </c>
      <c r="F3953" s="107" t="s">
        <v>4743</v>
      </c>
      <c r="G3953" s="106"/>
      <c r="H3953" s="106"/>
      <c r="I3953" s="102">
        <v>1</v>
      </c>
      <c r="J3953" s="109">
        <v>15.48</v>
      </c>
    </row>
    <row r="3954" spans="1:10" x14ac:dyDescent="0.25">
      <c r="A3954" s="102">
        <v>3953</v>
      </c>
      <c r="B3954" s="117" t="s">
        <v>5315</v>
      </c>
      <c r="C3954" s="104" t="s">
        <v>4939</v>
      </c>
      <c r="D3954" s="104" t="s">
        <v>5341</v>
      </c>
      <c r="E3954" s="106" t="s">
        <v>2811</v>
      </c>
      <c r="F3954" s="107" t="s">
        <v>4744</v>
      </c>
      <c r="G3954" s="106"/>
      <c r="H3954" s="106"/>
      <c r="I3954" s="102">
        <v>1</v>
      </c>
      <c r="J3954" s="109">
        <v>15.48</v>
      </c>
    </row>
    <row r="3955" spans="1:10" x14ac:dyDescent="0.25">
      <c r="A3955" s="102">
        <v>3954</v>
      </c>
      <c r="B3955" s="117" t="s">
        <v>5315</v>
      </c>
      <c r="C3955" s="104" t="s">
        <v>4939</v>
      </c>
      <c r="D3955" s="104" t="s">
        <v>5341</v>
      </c>
      <c r="E3955" s="106" t="s">
        <v>3033</v>
      </c>
      <c r="F3955" s="107" t="s">
        <v>3034</v>
      </c>
      <c r="G3955" s="106"/>
      <c r="H3955" s="106"/>
      <c r="I3955" s="102">
        <v>1</v>
      </c>
      <c r="J3955" s="109">
        <v>0.01</v>
      </c>
    </row>
    <row r="3956" spans="1:10" x14ac:dyDescent="0.25">
      <c r="A3956" s="102">
        <v>3955</v>
      </c>
      <c r="B3956" s="117" t="s">
        <v>5315</v>
      </c>
      <c r="C3956" s="104" t="s">
        <v>4939</v>
      </c>
      <c r="D3956" s="104" t="s">
        <v>5341</v>
      </c>
      <c r="E3956" s="106" t="s">
        <v>3037</v>
      </c>
      <c r="F3956" s="107" t="s">
        <v>3038</v>
      </c>
      <c r="G3956" s="106"/>
      <c r="H3956" s="106"/>
      <c r="I3956" s="102">
        <v>10</v>
      </c>
      <c r="J3956" s="109">
        <v>339.6</v>
      </c>
    </row>
    <row r="3957" spans="1:10" x14ac:dyDescent="0.25">
      <c r="A3957" s="102">
        <v>3956</v>
      </c>
      <c r="B3957" s="117" t="s">
        <v>5315</v>
      </c>
      <c r="C3957" s="104" t="s">
        <v>4939</v>
      </c>
      <c r="D3957" s="104" t="s">
        <v>5341</v>
      </c>
      <c r="E3957" s="106" t="s">
        <v>2845</v>
      </c>
      <c r="F3957" s="107" t="s">
        <v>2846</v>
      </c>
      <c r="G3957" s="106"/>
      <c r="H3957" s="106"/>
      <c r="I3957" s="102">
        <v>1</v>
      </c>
      <c r="J3957" s="109">
        <v>29.96</v>
      </c>
    </row>
    <row r="3958" spans="1:10" x14ac:dyDescent="0.25">
      <c r="A3958" s="102">
        <v>3957</v>
      </c>
      <c r="B3958" s="117" t="s">
        <v>5315</v>
      </c>
      <c r="C3958" s="104" t="s">
        <v>4939</v>
      </c>
      <c r="D3958" s="104" t="s">
        <v>5341</v>
      </c>
      <c r="E3958" s="106" t="s">
        <v>337</v>
      </c>
      <c r="F3958" s="107" t="s">
        <v>338</v>
      </c>
      <c r="G3958" s="106"/>
      <c r="H3958" s="106"/>
      <c r="I3958" s="102">
        <v>1</v>
      </c>
      <c r="J3958" s="109">
        <v>21.36</v>
      </c>
    </row>
    <row r="3959" spans="1:10" x14ac:dyDescent="0.25">
      <c r="A3959" s="102">
        <v>3958</v>
      </c>
      <c r="B3959" s="117" t="s">
        <v>5315</v>
      </c>
      <c r="C3959" s="104" t="s">
        <v>4939</v>
      </c>
      <c r="D3959" s="104" t="s">
        <v>5341</v>
      </c>
      <c r="E3959" s="106" t="s">
        <v>3911</v>
      </c>
      <c r="F3959" s="107" t="s">
        <v>3912</v>
      </c>
      <c r="G3959" s="106"/>
      <c r="H3959" s="106"/>
      <c r="I3959" s="102">
        <v>1</v>
      </c>
      <c r="J3959" s="109">
        <v>17.899999999999999</v>
      </c>
    </row>
    <row r="3960" spans="1:10" x14ac:dyDescent="0.25">
      <c r="A3960" s="102">
        <v>3959</v>
      </c>
      <c r="B3960" s="117" t="s">
        <v>5315</v>
      </c>
      <c r="C3960" s="104" t="s">
        <v>4939</v>
      </c>
      <c r="D3960" s="104" t="s">
        <v>5341</v>
      </c>
      <c r="E3960" s="106" t="s">
        <v>3577</v>
      </c>
      <c r="F3960" s="107" t="s">
        <v>3578</v>
      </c>
      <c r="G3960" s="106"/>
      <c r="H3960" s="106"/>
      <c r="I3960" s="102">
        <v>1</v>
      </c>
      <c r="J3960" s="109">
        <v>22.9</v>
      </c>
    </row>
    <row r="3961" spans="1:10" x14ac:dyDescent="0.25">
      <c r="A3961" s="102">
        <v>3960</v>
      </c>
      <c r="B3961" s="117" t="s">
        <v>5315</v>
      </c>
      <c r="C3961" s="104" t="s">
        <v>4939</v>
      </c>
      <c r="D3961" s="104" t="s">
        <v>5341</v>
      </c>
      <c r="E3961" s="106" t="s">
        <v>3613</v>
      </c>
      <c r="F3961" s="107" t="s">
        <v>3614</v>
      </c>
      <c r="G3961" s="106"/>
      <c r="H3961" s="106"/>
      <c r="I3961" s="102">
        <v>1</v>
      </c>
      <c r="J3961" s="109">
        <v>12.5</v>
      </c>
    </row>
    <row r="3962" spans="1:10" x14ac:dyDescent="0.25">
      <c r="A3962" s="102">
        <v>3961</v>
      </c>
      <c r="B3962" s="117" t="s">
        <v>5315</v>
      </c>
      <c r="C3962" s="104" t="s">
        <v>4939</v>
      </c>
      <c r="D3962" s="104" t="s">
        <v>5341</v>
      </c>
      <c r="E3962" s="106" t="s">
        <v>3699</v>
      </c>
      <c r="F3962" s="107" t="s">
        <v>3700</v>
      </c>
      <c r="G3962" s="106"/>
      <c r="H3962" s="106"/>
      <c r="I3962" s="102">
        <v>1</v>
      </c>
      <c r="J3962" s="109">
        <v>25.14</v>
      </c>
    </row>
    <row r="3963" spans="1:10" x14ac:dyDescent="0.25">
      <c r="A3963" s="102">
        <v>3962</v>
      </c>
      <c r="B3963" s="117" t="s">
        <v>5315</v>
      </c>
      <c r="C3963" s="104" t="s">
        <v>4939</v>
      </c>
      <c r="D3963" s="104" t="s">
        <v>5341</v>
      </c>
      <c r="E3963" s="106" t="s">
        <v>4818</v>
      </c>
      <c r="F3963" s="107" t="s">
        <v>4819</v>
      </c>
      <c r="G3963" s="106"/>
      <c r="H3963" s="106"/>
      <c r="I3963" s="102">
        <v>1</v>
      </c>
      <c r="J3963" s="109">
        <v>49.800000000000004</v>
      </c>
    </row>
    <row r="3964" spans="1:10" x14ac:dyDescent="0.25">
      <c r="A3964" s="102">
        <v>3963</v>
      </c>
      <c r="B3964" s="117" t="s">
        <v>5315</v>
      </c>
      <c r="C3964" s="104" t="s">
        <v>4939</v>
      </c>
      <c r="D3964" s="104" t="s">
        <v>5343</v>
      </c>
      <c r="E3964" s="106" t="s">
        <v>1003</v>
      </c>
      <c r="F3964" s="107" t="s">
        <v>1004</v>
      </c>
      <c r="G3964" s="106"/>
      <c r="H3964" s="106"/>
      <c r="I3964" s="102">
        <v>5</v>
      </c>
      <c r="J3964" s="109">
        <v>56.449999999999996</v>
      </c>
    </row>
    <row r="3965" spans="1:10" x14ac:dyDescent="0.25">
      <c r="A3965" s="102">
        <v>3964</v>
      </c>
      <c r="B3965" s="117" t="s">
        <v>5315</v>
      </c>
      <c r="C3965" s="104" t="s">
        <v>4939</v>
      </c>
      <c r="D3965" s="104" t="s">
        <v>5343</v>
      </c>
      <c r="E3965" s="106" t="s">
        <v>1003</v>
      </c>
      <c r="F3965" s="107" t="s">
        <v>1004</v>
      </c>
      <c r="G3965" s="106"/>
      <c r="H3965" s="106"/>
      <c r="I3965" s="102">
        <v>1</v>
      </c>
      <c r="J3965" s="109">
        <v>0.01</v>
      </c>
    </row>
    <row r="3966" spans="1:10" x14ac:dyDescent="0.25">
      <c r="A3966" s="102">
        <v>3965</v>
      </c>
      <c r="B3966" s="117" t="s">
        <v>5315</v>
      </c>
      <c r="C3966" s="104" t="s">
        <v>4939</v>
      </c>
      <c r="D3966" s="104" t="s">
        <v>5343</v>
      </c>
      <c r="E3966" s="106" t="s">
        <v>1005</v>
      </c>
      <c r="F3966" s="107" t="s">
        <v>1006</v>
      </c>
      <c r="G3966" s="106"/>
      <c r="H3966" s="106"/>
      <c r="I3966" s="102">
        <v>5</v>
      </c>
      <c r="J3966" s="109">
        <v>56.449999999999996</v>
      </c>
    </row>
    <row r="3967" spans="1:10" x14ac:dyDescent="0.25">
      <c r="A3967" s="102">
        <v>3966</v>
      </c>
      <c r="B3967" s="117" t="s">
        <v>5315</v>
      </c>
      <c r="C3967" s="104" t="s">
        <v>4939</v>
      </c>
      <c r="D3967" s="104" t="s">
        <v>5343</v>
      </c>
      <c r="E3967" s="106" t="s">
        <v>1426</v>
      </c>
      <c r="F3967" s="107" t="s">
        <v>1427</v>
      </c>
      <c r="G3967" s="106"/>
      <c r="H3967" s="106"/>
      <c r="I3967" s="102">
        <v>1</v>
      </c>
      <c r="J3967" s="109">
        <v>22.9</v>
      </c>
    </row>
    <row r="3968" spans="1:10" x14ac:dyDescent="0.25">
      <c r="A3968" s="102">
        <v>3967</v>
      </c>
      <c r="B3968" s="117" t="s">
        <v>5315</v>
      </c>
      <c r="C3968" s="104" t="s">
        <v>4939</v>
      </c>
      <c r="D3968" s="104" t="s">
        <v>5343</v>
      </c>
      <c r="E3968" s="106" t="s">
        <v>1272</v>
      </c>
      <c r="F3968" s="107" t="s">
        <v>1273</v>
      </c>
      <c r="G3968" s="106"/>
      <c r="H3968" s="106"/>
      <c r="I3968" s="102">
        <v>3</v>
      </c>
      <c r="J3968" s="109">
        <v>38.25</v>
      </c>
    </row>
    <row r="3969" spans="1:10" x14ac:dyDescent="0.25">
      <c r="A3969" s="102">
        <v>3968</v>
      </c>
      <c r="B3969" s="117" t="s">
        <v>5315</v>
      </c>
      <c r="C3969" s="104" t="s">
        <v>4939</v>
      </c>
      <c r="D3969" s="104" t="s">
        <v>5343</v>
      </c>
      <c r="E3969" s="106" t="s">
        <v>2781</v>
      </c>
      <c r="F3969" s="107" t="s">
        <v>4741</v>
      </c>
      <c r="G3969" s="106"/>
      <c r="H3969" s="106"/>
      <c r="I3969" s="102">
        <v>1</v>
      </c>
      <c r="J3969" s="109">
        <v>13.74</v>
      </c>
    </row>
    <row r="3970" spans="1:10" x14ac:dyDescent="0.25">
      <c r="A3970" s="102">
        <v>3969</v>
      </c>
      <c r="B3970" s="117" t="s">
        <v>5315</v>
      </c>
      <c r="C3970" s="104" t="s">
        <v>4939</v>
      </c>
      <c r="D3970" s="104" t="s">
        <v>5343</v>
      </c>
      <c r="E3970" s="106" t="s">
        <v>4746</v>
      </c>
      <c r="F3970" s="107" t="s">
        <v>4747</v>
      </c>
      <c r="G3970" s="106"/>
      <c r="H3970" s="106"/>
      <c r="I3970" s="102">
        <v>1</v>
      </c>
      <c r="J3970" s="109">
        <v>13.080000000000002</v>
      </c>
    </row>
    <row r="3971" spans="1:10" x14ac:dyDescent="0.25">
      <c r="A3971" s="102">
        <v>3970</v>
      </c>
      <c r="B3971" s="117" t="s">
        <v>5315</v>
      </c>
      <c r="C3971" s="104" t="s">
        <v>4939</v>
      </c>
      <c r="D3971" s="104" t="s">
        <v>5343</v>
      </c>
      <c r="E3971" s="106" t="s">
        <v>2845</v>
      </c>
      <c r="F3971" s="107" t="s">
        <v>2846</v>
      </c>
      <c r="G3971" s="106"/>
      <c r="H3971" s="106"/>
      <c r="I3971" s="102">
        <v>1</v>
      </c>
      <c r="J3971" s="109">
        <v>29.96</v>
      </c>
    </row>
    <row r="3972" spans="1:10" x14ac:dyDescent="0.25">
      <c r="A3972" s="102">
        <v>3971</v>
      </c>
      <c r="B3972" s="117" t="s">
        <v>5315</v>
      </c>
      <c r="C3972" s="104" t="s">
        <v>4939</v>
      </c>
      <c r="D3972" s="104" t="s">
        <v>5343</v>
      </c>
      <c r="E3972" s="106" t="s">
        <v>341</v>
      </c>
      <c r="F3972" s="107" t="s">
        <v>342</v>
      </c>
      <c r="G3972" s="106"/>
      <c r="H3972" s="106"/>
      <c r="I3972" s="102">
        <v>1</v>
      </c>
      <c r="J3972" s="109">
        <v>19.080000000000002</v>
      </c>
    </row>
    <row r="3973" spans="1:10" x14ac:dyDescent="0.25">
      <c r="A3973" s="102">
        <v>3972</v>
      </c>
      <c r="B3973" s="117" t="s">
        <v>5315</v>
      </c>
      <c r="C3973" s="104" t="s">
        <v>4939</v>
      </c>
      <c r="D3973" s="104" t="s">
        <v>5343</v>
      </c>
      <c r="E3973" s="106" t="s">
        <v>3889</v>
      </c>
      <c r="F3973" s="107" t="s">
        <v>3890</v>
      </c>
      <c r="G3973" s="106"/>
      <c r="H3973" s="106"/>
      <c r="I3973" s="102">
        <v>1</v>
      </c>
      <c r="J3973" s="109">
        <v>15.8</v>
      </c>
    </row>
    <row r="3974" spans="1:10" x14ac:dyDescent="0.25">
      <c r="A3974" s="102">
        <v>3973</v>
      </c>
      <c r="B3974" s="117" t="s">
        <v>5315</v>
      </c>
      <c r="C3974" s="104" t="s">
        <v>4939</v>
      </c>
      <c r="D3974" s="104" t="s">
        <v>5343</v>
      </c>
      <c r="E3974" s="106" t="s">
        <v>3939</v>
      </c>
      <c r="F3974" s="107" t="s">
        <v>3940</v>
      </c>
      <c r="G3974" s="106"/>
      <c r="H3974" s="106"/>
      <c r="I3974" s="102">
        <v>1</v>
      </c>
      <c r="J3974" s="109">
        <v>13.899999999999999</v>
      </c>
    </row>
    <row r="3975" spans="1:10" x14ac:dyDescent="0.25">
      <c r="A3975" s="102">
        <v>3974</v>
      </c>
      <c r="B3975" s="117" t="s">
        <v>5315</v>
      </c>
      <c r="C3975" s="104" t="s">
        <v>4939</v>
      </c>
      <c r="D3975" s="104" t="s">
        <v>5343</v>
      </c>
      <c r="E3975" s="106" t="s">
        <v>4029</v>
      </c>
      <c r="F3975" s="107" t="s">
        <v>4030</v>
      </c>
      <c r="G3975" s="106"/>
      <c r="H3975" s="106"/>
      <c r="I3975" s="102">
        <v>2</v>
      </c>
      <c r="J3975" s="109">
        <v>34.68</v>
      </c>
    </row>
    <row r="3976" spans="1:10" x14ac:dyDescent="0.25">
      <c r="A3976" s="102">
        <v>3975</v>
      </c>
      <c r="B3976" s="117" t="s">
        <v>5315</v>
      </c>
      <c r="C3976" s="104" t="s">
        <v>4939</v>
      </c>
      <c r="D3976" s="104" t="s">
        <v>5343</v>
      </c>
      <c r="E3976" s="106" t="s">
        <v>3555</v>
      </c>
      <c r="F3976" s="107" t="s">
        <v>3556</v>
      </c>
      <c r="G3976" s="106"/>
      <c r="H3976" s="106"/>
      <c r="I3976" s="102">
        <v>1</v>
      </c>
      <c r="J3976" s="109">
        <v>12.9</v>
      </c>
    </row>
    <row r="3977" spans="1:10" x14ac:dyDescent="0.25">
      <c r="A3977" s="102">
        <v>3976</v>
      </c>
      <c r="B3977" s="117" t="s">
        <v>5315</v>
      </c>
      <c r="C3977" s="104" t="s">
        <v>4939</v>
      </c>
      <c r="D3977" s="104" t="s">
        <v>5343</v>
      </c>
      <c r="E3977" s="106" t="s">
        <v>3715</v>
      </c>
      <c r="F3977" s="107" t="s">
        <v>3716</v>
      </c>
      <c r="G3977" s="106"/>
      <c r="H3977" s="106"/>
      <c r="I3977" s="102">
        <v>1</v>
      </c>
      <c r="J3977" s="109">
        <v>7.08</v>
      </c>
    </row>
    <row r="3978" spans="1:10" x14ac:dyDescent="0.25">
      <c r="A3978" s="102">
        <v>3977</v>
      </c>
      <c r="B3978" s="117" t="s">
        <v>5315</v>
      </c>
      <c r="C3978" s="104" t="s">
        <v>4939</v>
      </c>
      <c r="D3978" s="104" t="s">
        <v>5343</v>
      </c>
      <c r="E3978" s="106" t="s">
        <v>3745</v>
      </c>
      <c r="F3978" s="107" t="s">
        <v>3746</v>
      </c>
      <c r="G3978" s="106"/>
      <c r="H3978" s="106"/>
      <c r="I3978" s="102">
        <v>1</v>
      </c>
      <c r="J3978" s="109">
        <v>9.8000000000000007</v>
      </c>
    </row>
    <row r="3979" spans="1:10" x14ac:dyDescent="0.25">
      <c r="A3979" s="102">
        <v>3978</v>
      </c>
      <c r="B3979" s="117" t="s">
        <v>5315</v>
      </c>
      <c r="C3979" s="104" t="s">
        <v>4939</v>
      </c>
      <c r="D3979" s="104" t="s">
        <v>5343</v>
      </c>
      <c r="E3979" s="106" t="s">
        <v>3809</v>
      </c>
      <c r="F3979" s="107" t="s">
        <v>3810</v>
      </c>
      <c r="G3979" s="106"/>
      <c r="H3979" s="106"/>
      <c r="I3979" s="102">
        <v>1</v>
      </c>
      <c r="J3979" s="109">
        <v>19.14</v>
      </c>
    </row>
    <row r="3980" spans="1:10" x14ac:dyDescent="0.25">
      <c r="A3980" s="102">
        <v>3979</v>
      </c>
      <c r="B3980" s="117" t="s">
        <v>5315</v>
      </c>
      <c r="C3980" s="104" t="s">
        <v>4939</v>
      </c>
      <c r="D3980" s="104" t="s">
        <v>5343</v>
      </c>
      <c r="E3980" s="106" t="s">
        <v>4455</v>
      </c>
      <c r="F3980" s="107" t="s">
        <v>4456</v>
      </c>
      <c r="G3980" s="106"/>
      <c r="H3980" s="106"/>
      <c r="I3980" s="102">
        <v>1</v>
      </c>
      <c r="J3980" s="109">
        <v>18.32</v>
      </c>
    </row>
    <row r="3981" spans="1:10" x14ac:dyDescent="0.25">
      <c r="A3981" s="102">
        <v>3980</v>
      </c>
      <c r="B3981" s="117" t="s">
        <v>5315</v>
      </c>
      <c r="C3981" s="104" t="s">
        <v>4939</v>
      </c>
      <c r="D3981" s="104" t="s">
        <v>5343</v>
      </c>
      <c r="E3981" s="106" t="s">
        <v>4577</v>
      </c>
      <c r="F3981" s="107" t="s">
        <v>4812</v>
      </c>
      <c r="G3981" s="106"/>
      <c r="H3981" s="106"/>
      <c r="I3981" s="102">
        <v>1</v>
      </c>
      <c r="J3981" s="109">
        <v>9.8000000000000007</v>
      </c>
    </row>
    <row r="3982" spans="1:10" x14ac:dyDescent="0.25">
      <c r="A3982" s="102">
        <v>3981</v>
      </c>
      <c r="B3982" s="117" t="s">
        <v>5315</v>
      </c>
      <c r="C3982" s="104" t="s">
        <v>4939</v>
      </c>
      <c r="D3982" s="104" t="s">
        <v>5343</v>
      </c>
      <c r="E3982" s="106" t="s">
        <v>4583</v>
      </c>
      <c r="F3982" s="107" t="s">
        <v>4584</v>
      </c>
      <c r="G3982" s="106"/>
      <c r="H3982" s="106"/>
      <c r="I3982" s="102">
        <v>1</v>
      </c>
      <c r="J3982" s="109">
        <v>17.899999999999999</v>
      </c>
    </row>
    <row r="3983" spans="1:10" x14ac:dyDescent="0.25">
      <c r="A3983" s="102">
        <v>3982</v>
      </c>
      <c r="B3983" s="117" t="s">
        <v>5315</v>
      </c>
      <c r="C3983" s="104" t="s">
        <v>4939</v>
      </c>
      <c r="D3983" s="104" t="s">
        <v>5343</v>
      </c>
      <c r="E3983" s="106" t="s">
        <v>4277</v>
      </c>
      <c r="F3983" s="107" t="s">
        <v>4278</v>
      </c>
      <c r="G3983" s="106"/>
      <c r="H3983" s="106"/>
      <c r="I3983" s="102">
        <v>1</v>
      </c>
      <c r="J3983" s="109">
        <v>47.800000000000004</v>
      </c>
    </row>
    <row r="3984" spans="1:10" x14ac:dyDescent="0.25">
      <c r="A3984" s="102">
        <v>3983</v>
      </c>
      <c r="B3984" s="117" t="s">
        <v>5315</v>
      </c>
      <c r="C3984" s="104" t="s">
        <v>4939</v>
      </c>
      <c r="D3984" s="104" t="s">
        <v>5343</v>
      </c>
      <c r="E3984" s="106" t="s">
        <v>4313</v>
      </c>
      <c r="F3984" s="107" t="s">
        <v>4314</v>
      </c>
      <c r="G3984" s="106"/>
      <c r="H3984" s="106"/>
      <c r="I3984" s="102">
        <v>1</v>
      </c>
      <c r="J3984" s="109">
        <v>8.85</v>
      </c>
    </row>
    <row r="3985" spans="1:10" x14ac:dyDescent="0.25">
      <c r="A3985" s="102">
        <v>3984</v>
      </c>
      <c r="B3985" s="117" t="s">
        <v>5315</v>
      </c>
      <c r="C3985" s="104" t="s">
        <v>4939</v>
      </c>
      <c r="D3985" s="104" t="s">
        <v>5345</v>
      </c>
      <c r="E3985" s="106" t="s">
        <v>569</v>
      </c>
      <c r="F3985" s="107" t="s">
        <v>570</v>
      </c>
      <c r="G3985" s="106"/>
      <c r="H3985" s="106"/>
      <c r="I3985" s="102">
        <v>3</v>
      </c>
      <c r="J3985" s="109">
        <v>17.82</v>
      </c>
    </row>
    <row r="3986" spans="1:10" x14ac:dyDescent="0.25">
      <c r="A3986" s="102">
        <v>3985</v>
      </c>
      <c r="B3986" s="117" t="s">
        <v>5315</v>
      </c>
      <c r="C3986" s="104" t="s">
        <v>4939</v>
      </c>
      <c r="D3986" s="104" t="s">
        <v>5345</v>
      </c>
      <c r="E3986" s="106" t="s">
        <v>569</v>
      </c>
      <c r="F3986" s="107" t="s">
        <v>570</v>
      </c>
      <c r="G3986" s="106"/>
      <c r="H3986" s="106"/>
      <c r="I3986" s="102">
        <v>1</v>
      </c>
      <c r="J3986" s="109">
        <v>0.06</v>
      </c>
    </row>
    <row r="3987" spans="1:10" x14ac:dyDescent="0.25">
      <c r="A3987" s="102">
        <v>3986</v>
      </c>
      <c r="B3987" s="117" t="s">
        <v>5315</v>
      </c>
      <c r="C3987" s="104" t="s">
        <v>4939</v>
      </c>
      <c r="D3987" s="104" t="s">
        <v>5345</v>
      </c>
      <c r="E3987" s="106" t="s">
        <v>571</v>
      </c>
      <c r="F3987" s="107" t="s">
        <v>572</v>
      </c>
      <c r="G3987" s="106"/>
      <c r="H3987" s="106"/>
      <c r="I3987" s="102">
        <v>1</v>
      </c>
      <c r="J3987" s="109">
        <v>9.4499999999999993</v>
      </c>
    </row>
    <row r="3988" spans="1:10" x14ac:dyDescent="0.25">
      <c r="A3988" s="102">
        <v>3987</v>
      </c>
      <c r="B3988" s="117" t="s">
        <v>5315</v>
      </c>
      <c r="C3988" s="104" t="s">
        <v>4939</v>
      </c>
      <c r="D3988" s="104" t="s">
        <v>5345</v>
      </c>
      <c r="E3988" s="106" t="s">
        <v>535</v>
      </c>
      <c r="F3988" s="107" t="s">
        <v>536</v>
      </c>
      <c r="G3988" s="106"/>
      <c r="H3988" s="106"/>
      <c r="I3988" s="102">
        <v>1</v>
      </c>
      <c r="J3988" s="109">
        <v>5.9399999999999995</v>
      </c>
    </row>
    <row r="3989" spans="1:10" x14ac:dyDescent="0.25">
      <c r="A3989" s="102">
        <v>3988</v>
      </c>
      <c r="B3989" s="117" t="s">
        <v>5315</v>
      </c>
      <c r="C3989" s="104" t="s">
        <v>4939</v>
      </c>
      <c r="D3989" s="104" t="s">
        <v>5345</v>
      </c>
      <c r="E3989" s="106" t="s">
        <v>1426</v>
      </c>
      <c r="F3989" s="107" t="s">
        <v>1427</v>
      </c>
      <c r="G3989" s="106"/>
      <c r="H3989" s="106"/>
      <c r="I3989" s="102">
        <v>1</v>
      </c>
      <c r="J3989" s="109">
        <v>22.9</v>
      </c>
    </row>
    <row r="3990" spans="1:10" x14ac:dyDescent="0.25">
      <c r="A3990" s="102">
        <v>3989</v>
      </c>
      <c r="B3990" s="117" t="s">
        <v>5315</v>
      </c>
      <c r="C3990" s="104" t="s">
        <v>4939</v>
      </c>
      <c r="D3990" s="104" t="s">
        <v>5345</v>
      </c>
      <c r="E3990" s="106" t="s">
        <v>1194</v>
      </c>
      <c r="F3990" s="107" t="s">
        <v>1195</v>
      </c>
      <c r="G3990" s="106"/>
      <c r="H3990" s="106"/>
      <c r="I3990" s="102">
        <v>2</v>
      </c>
      <c r="J3990" s="109">
        <v>13.899999999999999</v>
      </c>
    </row>
    <row r="3991" spans="1:10" x14ac:dyDescent="0.25">
      <c r="A3991" s="102">
        <v>3990</v>
      </c>
      <c r="B3991" s="117" t="s">
        <v>5315</v>
      </c>
      <c r="C3991" s="104" t="s">
        <v>4939</v>
      </c>
      <c r="D3991" s="104" t="s">
        <v>5345</v>
      </c>
      <c r="E3991" s="106" t="s">
        <v>1206</v>
      </c>
      <c r="F3991" s="107" t="s">
        <v>1207</v>
      </c>
      <c r="G3991" s="106"/>
      <c r="H3991" s="106"/>
      <c r="I3991" s="102">
        <v>1</v>
      </c>
      <c r="J3991" s="109">
        <v>7.9</v>
      </c>
    </row>
    <row r="3992" spans="1:10" x14ac:dyDescent="0.25">
      <c r="A3992" s="102">
        <v>3991</v>
      </c>
      <c r="B3992" s="117" t="s">
        <v>5315</v>
      </c>
      <c r="C3992" s="104" t="s">
        <v>4939</v>
      </c>
      <c r="D3992" s="104" t="s">
        <v>5345</v>
      </c>
      <c r="E3992" s="106" t="s">
        <v>1266</v>
      </c>
      <c r="F3992" s="107" t="s">
        <v>1267</v>
      </c>
      <c r="G3992" s="106"/>
      <c r="H3992" s="106"/>
      <c r="I3992" s="102">
        <v>1</v>
      </c>
      <c r="J3992" s="109">
        <v>7.9</v>
      </c>
    </row>
    <row r="3993" spans="1:10" x14ac:dyDescent="0.25">
      <c r="A3993" s="102">
        <v>3992</v>
      </c>
      <c r="B3993" s="117" t="s">
        <v>5315</v>
      </c>
      <c r="C3993" s="104" t="s">
        <v>4939</v>
      </c>
      <c r="D3993" s="104" t="s">
        <v>5345</v>
      </c>
      <c r="E3993" s="106" t="s">
        <v>2391</v>
      </c>
      <c r="F3993" s="107" t="s">
        <v>2392</v>
      </c>
      <c r="G3993" s="106"/>
      <c r="H3993" s="106"/>
      <c r="I3993" s="102">
        <v>1</v>
      </c>
      <c r="J3993" s="109">
        <v>10.199999999999999</v>
      </c>
    </row>
    <row r="3994" spans="1:10" x14ac:dyDescent="0.25">
      <c r="A3994" s="102">
        <v>3993</v>
      </c>
      <c r="B3994" s="117" t="s">
        <v>5315</v>
      </c>
      <c r="C3994" s="104" t="s">
        <v>4939</v>
      </c>
      <c r="D3994" s="104" t="s">
        <v>5345</v>
      </c>
      <c r="E3994" s="106" t="s">
        <v>2595</v>
      </c>
      <c r="F3994" s="107" t="s">
        <v>2596</v>
      </c>
      <c r="G3994" s="106"/>
      <c r="H3994" s="106"/>
      <c r="I3994" s="102" t="s">
        <v>4943</v>
      </c>
      <c r="J3994" s="109">
        <v>9.9499999999999993</v>
      </c>
    </row>
    <row r="3995" spans="1:10" x14ac:dyDescent="0.25">
      <c r="A3995" s="102">
        <v>3994</v>
      </c>
      <c r="B3995" s="117" t="s">
        <v>5315</v>
      </c>
      <c r="C3995" s="104" t="s">
        <v>4939</v>
      </c>
      <c r="D3995" s="104" t="s">
        <v>5345</v>
      </c>
      <c r="E3995" s="106" t="s">
        <v>2597</v>
      </c>
      <c r="F3995" s="107" t="s">
        <v>2598</v>
      </c>
      <c r="G3995" s="106"/>
      <c r="H3995" s="106"/>
      <c r="I3995" s="102" t="s">
        <v>4943</v>
      </c>
      <c r="J3995" s="109">
        <v>14.950000000000001</v>
      </c>
    </row>
    <row r="3996" spans="1:10" x14ac:dyDescent="0.25">
      <c r="A3996" s="102">
        <v>3995</v>
      </c>
      <c r="B3996" s="117" t="s">
        <v>5315</v>
      </c>
      <c r="C3996" s="104" t="s">
        <v>4939</v>
      </c>
      <c r="D3996" s="104" t="s">
        <v>5345</v>
      </c>
      <c r="E3996" s="106" t="s">
        <v>2723</v>
      </c>
      <c r="F3996" s="107" t="s">
        <v>4733</v>
      </c>
      <c r="G3996" s="106"/>
      <c r="H3996" s="106"/>
      <c r="I3996" s="102">
        <v>1</v>
      </c>
      <c r="J3996" s="109">
        <v>13.080000000000002</v>
      </c>
    </row>
    <row r="3997" spans="1:10" x14ac:dyDescent="0.25">
      <c r="A3997" s="102">
        <v>3996</v>
      </c>
      <c r="B3997" s="117" t="s">
        <v>5315</v>
      </c>
      <c r="C3997" s="104" t="s">
        <v>4939</v>
      </c>
      <c r="D3997" s="104" t="s">
        <v>5345</v>
      </c>
      <c r="E3997" s="106" t="s">
        <v>3033</v>
      </c>
      <c r="F3997" s="107" t="s">
        <v>3034</v>
      </c>
      <c r="G3997" s="106"/>
      <c r="H3997" s="106"/>
      <c r="I3997" s="102">
        <v>1</v>
      </c>
      <c r="J3997" s="109">
        <v>0.01</v>
      </c>
    </row>
    <row r="3998" spans="1:10" x14ac:dyDescent="0.25">
      <c r="A3998" s="102">
        <v>3997</v>
      </c>
      <c r="B3998" s="117" t="s">
        <v>5315</v>
      </c>
      <c r="C3998" s="104" t="s">
        <v>4939</v>
      </c>
      <c r="D3998" s="104" t="s">
        <v>5345</v>
      </c>
      <c r="E3998" s="106" t="s">
        <v>3037</v>
      </c>
      <c r="F3998" s="107" t="s">
        <v>3038</v>
      </c>
      <c r="G3998" s="106"/>
      <c r="H3998" s="106"/>
      <c r="I3998" s="102">
        <v>10</v>
      </c>
      <c r="J3998" s="109">
        <v>339.6</v>
      </c>
    </row>
    <row r="3999" spans="1:10" x14ac:dyDescent="0.25">
      <c r="A3999" s="102">
        <v>3998</v>
      </c>
      <c r="B3999" s="117" t="s">
        <v>5315</v>
      </c>
      <c r="C3999" s="104" t="s">
        <v>4939</v>
      </c>
      <c r="D3999" s="104" t="s">
        <v>5345</v>
      </c>
      <c r="E3999" s="106" t="s">
        <v>3415</v>
      </c>
      <c r="F3999" s="107" t="s">
        <v>3416</v>
      </c>
      <c r="G3999" s="106"/>
      <c r="H3999" s="106"/>
      <c r="I3999" s="102">
        <v>1</v>
      </c>
      <c r="J3999" s="109">
        <v>33.480000000000004</v>
      </c>
    </row>
    <row r="4000" spans="1:10" x14ac:dyDescent="0.25">
      <c r="A4000" s="102">
        <v>3999</v>
      </c>
      <c r="B4000" s="117" t="s">
        <v>5315</v>
      </c>
      <c r="C4000" s="104" t="s">
        <v>4939</v>
      </c>
      <c r="D4000" s="104" t="s">
        <v>5345</v>
      </c>
      <c r="E4000" s="106" t="s">
        <v>3517</v>
      </c>
      <c r="F4000" s="107" t="s">
        <v>4973</v>
      </c>
      <c r="G4000" s="106"/>
      <c r="H4000" s="106"/>
      <c r="I4000" s="102">
        <v>1</v>
      </c>
      <c r="J4000" s="109">
        <v>22.68</v>
      </c>
    </row>
    <row r="4001" spans="1:10" x14ac:dyDescent="0.25">
      <c r="A4001" s="102">
        <v>4000</v>
      </c>
      <c r="B4001" s="117" t="s">
        <v>5315</v>
      </c>
      <c r="C4001" s="104" t="s">
        <v>4939</v>
      </c>
      <c r="D4001" s="104" t="s">
        <v>5345</v>
      </c>
      <c r="E4001" s="106" t="s">
        <v>73</v>
      </c>
      <c r="F4001" s="107" t="s">
        <v>74</v>
      </c>
      <c r="G4001" s="106"/>
      <c r="H4001" s="106"/>
      <c r="I4001" s="102">
        <v>1</v>
      </c>
      <c r="J4001" s="109">
        <v>20.28</v>
      </c>
    </row>
    <row r="4002" spans="1:10" x14ac:dyDescent="0.25">
      <c r="A4002" s="102">
        <v>4001</v>
      </c>
      <c r="B4002" s="117" t="s">
        <v>5315</v>
      </c>
      <c r="C4002" s="104" t="s">
        <v>4939</v>
      </c>
      <c r="D4002" s="104" t="s">
        <v>5345</v>
      </c>
      <c r="E4002" s="106" t="s">
        <v>3893</v>
      </c>
      <c r="F4002" s="107" t="s">
        <v>3894</v>
      </c>
      <c r="G4002" s="106"/>
      <c r="H4002" s="106"/>
      <c r="I4002" s="102">
        <v>1</v>
      </c>
      <c r="J4002" s="109">
        <v>14.9</v>
      </c>
    </row>
    <row r="4003" spans="1:10" x14ac:dyDescent="0.25">
      <c r="A4003" s="102">
        <v>4002</v>
      </c>
      <c r="B4003" s="117" t="s">
        <v>5315</v>
      </c>
      <c r="C4003" s="104" t="s">
        <v>4939</v>
      </c>
      <c r="D4003" s="104" t="s">
        <v>5345</v>
      </c>
      <c r="E4003" s="106" t="s">
        <v>3623</v>
      </c>
      <c r="F4003" s="107" t="s">
        <v>3624</v>
      </c>
      <c r="G4003" s="106"/>
      <c r="H4003" s="106"/>
      <c r="I4003" s="102">
        <v>1</v>
      </c>
      <c r="J4003" s="109">
        <v>11.899999999999999</v>
      </c>
    </row>
    <row r="4004" spans="1:10" x14ac:dyDescent="0.25">
      <c r="A4004" s="102">
        <v>4003</v>
      </c>
      <c r="B4004" s="117" t="s">
        <v>5315</v>
      </c>
      <c r="C4004" s="104" t="s">
        <v>4939</v>
      </c>
      <c r="D4004" s="104" t="s">
        <v>5345</v>
      </c>
      <c r="E4004" s="106" t="s">
        <v>3643</v>
      </c>
      <c r="F4004" s="107" t="s">
        <v>3644</v>
      </c>
      <c r="G4004" s="106"/>
      <c r="H4004" s="106"/>
      <c r="I4004" s="102">
        <v>1</v>
      </c>
      <c r="J4004" s="109">
        <v>22.5</v>
      </c>
    </row>
    <row r="4005" spans="1:10" x14ac:dyDescent="0.25">
      <c r="A4005" s="102">
        <v>4004</v>
      </c>
      <c r="B4005" s="117" t="s">
        <v>5315</v>
      </c>
      <c r="C4005" s="104" t="s">
        <v>4939</v>
      </c>
      <c r="D4005" s="104" t="s">
        <v>5345</v>
      </c>
      <c r="E4005" s="106" t="s">
        <v>3751</v>
      </c>
      <c r="F4005" s="107" t="s">
        <v>3752</v>
      </c>
      <c r="G4005" s="106"/>
      <c r="H4005" s="106"/>
      <c r="I4005" s="102">
        <v>1</v>
      </c>
      <c r="J4005" s="109">
        <v>17.5</v>
      </c>
    </row>
    <row r="4006" spans="1:10" x14ac:dyDescent="0.25">
      <c r="A4006" s="102">
        <v>4005</v>
      </c>
      <c r="B4006" s="117" t="s">
        <v>5315</v>
      </c>
      <c r="C4006" s="104" t="s">
        <v>4939</v>
      </c>
      <c r="D4006" s="104" t="s">
        <v>5345</v>
      </c>
      <c r="E4006" s="106" t="s">
        <v>3753</v>
      </c>
      <c r="F4006" s="107" t="s">
        <v>3754</v>
      </c>
      <c r="G4006" s="106"/>
      <c r="H4006" s="106"/>
      <c r="I4006" s="102">
        <v>1</v>
      </c>
      <c r="J4006" s="109">
        <v>10.9</v>
      </c>
    </row>
    <row r="4007" spans="1:10" x14ac:dyDescent="0.25">
      <c r="A4007" s="102">
        <v>4006</v>
      </c>
      <c r="B4007" s="117" t="s">
        <v>5315</v>
      </c>
      <c r="C4007" s="104" t="s">
        <v>4939</v>
      </c>
      <c r="D4007" s="104" t="s">
        <v>5345</v>
      </c>
      <c r="E4007" s="106" t="s">
        <v>4459</v>
      </c>
      <c r="F4007" s="107" t="s">
        <v>4460</v>
      </c>
      <c r="G4007" s="106"/>
      <c r="H4007" s="106"/>
      <c r="I4007" s="102">
        <v>1</v>
      </c>
      <c r="J4007" s="109">
        <v>64.900000000000006</v>
      </c>
    </row>
    <row r="4008" spans="1:10" x14ac:dyDescent="0.25">
      <c r="A4008" s="102">
        <v>4007</v>
      </c>
      <c r="B4008" s="117" t="s">
        <v>5315</v>
      </c>
      <c r="C4008" s="104" t="s">
        <v>4939</v>
      </c>
      <c r="D4008" s="104" t="s">
        <v>5345</v>
      </c>
      <c r="E4008" s="106" t="s">
        <v>4259</v>
      </c>
      <c r="F4008" s="107" t="s">
        <v>4820</v>
      </c>
      <c r="G4008" s="106"/>
      <c r="H4008" s="106"/>
      <c r="I4008" s="102">
        <v>1</v>
      </c>
      <c r="J4008" s="109">
        <v>20.849999999999998</v>
      </c>
    </row>
    <row r="4009" spans="1:10" x14ac:dyDescent="0.25">
      <c r="A4009" s="102">
        <v>4008</v>
      </c>
      <c r="B4009" s="117" t="s">
        <v>5315</v>
      </c>
      <c r="C4009" s="104" t="s">
        <v>4939</v>
      </c>
      <c r="D4009" s="104" t="s">
        <v>5347</v>
      </c>
      <c r="E4009" s="106" t="s">
        <v>2459</v>
      </c>
      <c r="F4009" s="107" t="s">
        <v>2460</v>
      </c>
      <c r="G4009" s="106"/>
      <c r="H4009" s="106"/>
      <c r="I4009" s="102">
        <v>1</v>
      </c>
      <c r="J4009" s="109">
        <v>5.9399999999999995</v>
      </c>
    </row>
    <row r="4010" spans="1:10" x14ac:dyDescent="0.25">
      <c r="A4010" s="102">
        <v>4009</v>
      </c>
      <c r="B4010" s="117" t="s">
        <v>5315</v>
      </c>
      <c r="C4010" s="104" t="s">
        <v>4939</v>
      </c>
      <c r="D4010" s="104" t="s">
        <v>5347</v>
      </c>
      <c r="E4010" s="106" t="s">
        <v>2465</v>
      </c>
      <c r="F4010" s="107" t="s">
        <v>2466</v>
      </c>
      <c r="G4010" s="106"/>
      <c r="H4010" s="106"/>
      <c r="I4010" s="102">
        <v>1</v>
      </c>
      <c r="J4010" s="109">
        <v>5.9399999999999995</v>
      </c>
    </row>
    <row r="4011" spans="1:10" x14ac:dyDescent="0.25">
      <c r="A4011" s="102">
        <v>4010</v>
      </c>
      <c r="B4011" s="117" t="s">
        <v>5315</v>
      </c>
      <c r="C4011" s="104" t="s">
        <v>4939</v>
      </c>
      <c r="D4011" s="104" t="s">
        <v>5347</v>
      </c>
      <c r="E4011" s="106" t="s">
        <v>2691</v>
      </c>
      <c r="F4011" s="107" t="s">
        <v>2692</v>
      </c>
      <c r="G4011" s="106"/>
      <c r="H4011" s="106"/>
      <c r="I4011" s="102" t="s">
        <v>4943</v>
      </c>
      <c r="J4011" s="109">
        <v>4.74</v>
      </c>
    </row>
    <row r="4012" spans="1:10" x14ac:dyDescent="0.25">
      <c r="A4012" s="102">
        <v>4011</v>
      </c>
      <c r="B4012" s="117" t="s">
        <v>5315</v>
      </c>
      <c r="C4012" s="104" t="s">
        <v>4939</v>
      </c>
      <c r="D4012" s="104" t="s">
        <v>5347</v>
      </c>
      <c r="E4012" s="106" t="s">
        <v>2739</v>
      </c>
      <c r="F4012" s="107" t="s">
        <v>4742</v>
      </c>
      <c r="G4012" s="106"/>
      <c r="H4012" s="106"/>
      <c r="I4012" s="102">
        <v>1</v>
      </c>
      <c r="J4012" s="109">
        <v>15.48</v>
      </c>
    </row>
    <row r="4013" spans="1:10" x14ac:dyDescent="0.25">
      <c r="A4013" s="102">
        <v>4012</v>
      </c>
      <c r="B4013" s="117" t="s">
        <v>5315</v>
      </c>
      <c r="C4013" s="104" t="s">
        <v>4939</v>
      </c>
      <c r="D4013" s="104" t="s">
        <v>5347</v>
      </c>
      <c r="E4013" s="106" t="s">
        <v>2811</v>
      </c>
      <c r="F4013" s="107" t="s">
        <v>4744</v>
      </c>
      <c r="G4013" s="106"/>
      <c r="H4013" s="106"/>
      <c r="I4013" s="102">
        <v>1</v>
      </c>
      <c r="J4013" s="109">
        <v>15.48</v>
      </c>
    </row>
    <row r="4014" spans="1:10" x14ac:dyDescent="0.25">
      <c r="A4014" s="102">
        <v>4013</v>
      </c>
      <c r="B4014" s="117" t="s">
        <v>5315</v>
      </c>
      <c r="C4014" s="104" t="s">
        <v>4939</v>
      </c>
      <c r="D4014" s="104" t="s">
        <v>5347</v>
      </c>
      <c r="E4014" s="106" t="s">
        <v>3031</v>
      </c>
      <c r="F4014" s="107" t="s">
        <v>3032</v>
      </c>
      <c r="G4014" s="106"/>
      <c r="H4014" s="106"/>
      <c r="I4014" s="102">
        <v>1</v>
      </c>
      <c r="J4014" s="109">
        <v>32.979999999999997</v>
      </c>
    </row>
    <row r="4015" spans="1:10" x14ac:dyDescent="0.25">
      <c r="A4015" s="102">
        <v>4014</v>
      </c>
      <c r="B4015" s="117" t="s">
        <v>5315</v>
      </c>
      <c r="C4015" s="104" t="s">
        <v>4939</v>
      </c>
      <c r="D4015" s="104" t="s">
        <v>5347</v>
      </c>
      <c r="E4015" s="106" t="s">
        <v>3033</v>
      </c>
      <c r="F4015" s="107" t="s">
        <v>3034</v>
      </c>
      <c r="G4015" s="106"/>
      <c r="H4015" s="106"/>
      <c r="I4015" s="102">
        <v>4</v>
      </c>
      <c r="J4015" s="109">
        <v>131.96</v>
      </c>
    </row>
    <row r="4016" spans="1:10" x14ac:dyDescent="0.25">
      <c r="A4016" s="102">
        <v>4015</v>
      </c>
      <c r="B4016" s="117" t="s">
        <v>5315</v>
      </c>
      <c r="C4016" s="104" t="s">
        <v>4939</v>
      </c>
      <c r="D4016" s="104" t="s">
        <v>5347</v>
      </c>
      <c r="E4016" s="106" t="s">
        <v>3033</v>
      </c>
      <c r="F4016" s="107" t="s">
        <v>3034</v>
      </c>
      <c r="G4016" s="106"/>
      <c r="H4016" s="106"/>
      <c r="I4016" s="102">
        <v>1</v>
      </c>
      <c r="J4016" s="109">
        <v>0.01</v>
      </c>
    </row>
    <row r="4017" spans="1:10" x14ac:dyDescent="0.25">
      <c r="A4017" s="102">
        <v>4016</v>
      </c>
      <c r="B4017" s="117" t="s">
        <v>5315</v>
      </c>
      <c r="C4017" s="104" t="s">
        <v>4939</v>
      </c>
      <c r="D4017" s="104" t="s">
        <v>5347</v>
      </c>
      <c r="E4017" s="106" t="s">
        <v>3037</v>
      </c>
      <c r="F4017" s="107" t="s">
        <v>3038</v>
      </c>
      <c r="G4017" s="106"/>
      <c r="H4017" s="106"/>
      <c r="I4017" s="102">
        <v>5</v>
      </c>
      <c r="J4017" s="109">
        <v>169.8</v>
      </c>
    </row>
    <row r="4018" spans="1:10" x14ac:dyDescent="0.25">
      <c r="A4018" s="102">
        <v>4017</v>
      </c>
      <c r="B4018" s="117" t="s">
        <v>5315</v>
      </c>
      <c r="C4018" s="104" t="s">
        <v>4939</v>
      </c>
      <c r="D4018" s="104" t="s">
        <v>5347</v>
      </c>
      <c r="E4018" s="106" t="s">
        <v>3567</v>
      </c>
      <c r="F4018" s="107" t="s">
        <v>3568</v>
      </c>
      <c r="G4018" s="106"/>
      <c r="H4018" s="106"/>
      <c r="I4018" s="102">
        <v>1</v>
      </c>
      <c r="J4018" s="109">
        <v>34.74</v>
      </c>
    </row>
    <row r="4019" spans="1:10" x14ac:dyDescent="0.25">
      <c r="A4019" s="102">
        <v>4018</v>
      </c>
      <c r="B4019" s="117" t="s">
        <v>5315</v>
      </c>
      <c r="C4019" s="104" t="s">
        <v>4939</v>
      </c>
      <c r="D4019" s="104" t="s">
        <v>5347</v>
      </c>
      <c r="E4019" s="106" t="s">
        <v>3717</v>
      </c>
      <c r="F4019" s="107" t="s">
        <v>3718</v>
      </c>
      <c r="G4019" s="106"/>
      <c r="H4019" s="106"/>
      <c r="I4019" s="102">
        <v>1</v>
      </c>
      <c r="J4019" s="109">
        <v>10.9</v>
      </c>
    </row>
    <row r="4020" spans="1:10" x14ac:dyDescent="0.25">
      <c r="A4020" s="102">
        <v>4019</v>
      </c>
      <c r="B4020" s="117" t="s">
        <v>5315</v>
      </c>
      <c r="C4020" s="104" t="s">
        <v>4939</v>
      </c>
      <c r="D4020" s="104" t="s">
        <v>5349</v>
      </c>
      <c r="E4020" s="106" t="s">
        <v>635</v>
      </c>
      <c r="F4020" s="107" t="s">
        <v>636</v>
      </c>
      <c r="G4020" s="106"/>
      <c r="H4020" s="106"/>
      <c r="I4020" s="102">
        <v>1</v>
      </c>
      <c r="J4020" s="109">
        <v>19.080000000000002</v>
      </c>
    </row>
    <row r="4021" spans="1:10" x14ac:dyDescent="0.25">
      <c r="A4021" s="102">
        <v>4020</v>
      </c>
      <c r="B4021" s="117" t="s">
        <v>5315</v>
      </c>
      <c r="C4021" s="104" t="s">
        <v>4939</v>
      </c>
      <c r="D4021" s="104" t="s">
        <v>5349</v>
      </c>
      <c r="E4021" s="106" t="s">
        <v>745</v>
      </c>
      <c r="F4021" s="107" t="s">
        <v>746</v>
      </c>
      <c r="G4021" s="106"/>
      <c r="H4021" s="106"/>
      <c r="I4021" s="102">
        <v>1</v>
      </c>
      <c r="J4021" s="109">
        <v>10.74</v>
      </c>
    </row>
    <row r="4022" spans="1:10" x14ac:dyDescent="0.25">
      <c r="A4022" s="102">
        <v>4021</v>
      </c>
      <c r="B4022" s="117" t="s">
        <v>5315</v>
      </c>
      <c r="C4022" s="104" t="s">
        <v>4939</v>
      </c>
      <c r="D4022" s="104" t="s">
        <v>5349</v>
      </c>
      <c r="E4022" s="106" t="s">
        <v>617</v>
      </c>
      <c r="F4022" s="107" t="s">
        <v>618</v>
      </c>
      <c r="G4022" s="106"/>
      <c r="H4022" s="106"/>
      <c r="I4022" s="102">
        <v>1</v>
      </c>
      <c r="J4022" s="109">
        <v>21.48</v>
      </c>
    </row>
    <row r="4023" spans="1:10" x14ac:dyDescent="0.25">
      <c r="A4023" s="102">
        <v>4022</v>
      </c>
      <c r="B4023" s="117" t="s">
        <v>5315</v>
      </c>
      <c r="C4023" s="104" t="s">
        <v>4939</v>
      </c>
      <c r="D4023" s="104" t="s">
        <v>5349</v>
      </c>
      <c r="E4023" s="106" t="s">
        <v>2421</v>
      </c>
      <c r="F4023" s="107" t="s">
        <v>2422</v>
      </c>
      <c r="G4023" s="106"/>
      <c r="H4023" s="106"/>
      <c r="I4023" s="102" t="s">
        <v>5042</v>
      </c>
      <c r="J4023" s="109">
        <v>17.78</v>
      </c>
    </row>
    <row r="4024" spans="1:10" x14ac:dyDescent="0.25">
      <c r="A4024" s="102">
        <v>4023</v>
      </c>
      <c r="B4024" s="117" t="s">
        <v>5315</v>
      </c>
      <c r="C4024" s="104" t="s">
        <v>4939</v>
      </c>
      <c r="D4024" s="104" t="s">
        <v>5349</v>
      </c>
      <c r="E4024" s="106" t="s">
        <v>999</v>
      </c>
      <c r="F4024" s="107" t="s">
        <v>1000</v>
      </c>
      <c r="G4024" s="106"/>
      <c r="H4024" s="106"/>
      <c r="I4024" s="102">
        <v>5</v>
      </c>
      <c r="J4024" s="109">
        <v>56.449999999999996</v>
      </c>
    </row>
    <row r="4025" spans="1:10" x14ac:dyDescent="0.25">
      <c r="A4025" s="102">
        <v>4024</v>
      </c>
      <c r="B4025" s="117" t="s">
        <v>5315</v>
      </c>
      <c r="C4025" s="104" t="s">
        <v>4939</v>
      </c>
      <c r="D4025" s="104" t="s">
        <v>5349</v>
      </c>
      <c r="E4025" s="106" t="s">
        <v>999</v>
      </c>
      <c r="F4025" s="107" t="s">
        <v>1000</v>
      </c>
      <c r="G4025" s="106"/>
      <c r="H4025" s="106"/>
      <c r="I4025" s="102">
        <v>1</v>
      </c>
      <c r="J4025" s="109">
        <v>0.01</v>
      </c>
    </row>
    <row r="4026" spans="1:10" x14ac:dyDescent="0.25">
      <c r="A4026" s="102">
        <v>4025</v>
      </c>
      <c r="B4026" s="117" t="s">
        <v>5315</v>
      </c>
      <c r="C4026" s="104" t="s">
        <v>4939</v>
      </c>
      <c r="D4026" s="104" t="s">
        <v>5349</v>
      </c>
      <c r="E4026" s="106" t="s">
        <v>1001</v>
      </c>
      <c r="F4026" s="107" t="s">
        <v>1002</v>
      </c>
      <c r="G4026" s="106"/>
      <c r="H4026" s="106"/>
      <c r="I4026" s="102">
        <v>5</v>
      </c>
      <c r="J4026" s="109">
        <v>29.950000000000003</v>
      </c>
    </row>
    <row r="4027" spans="1:10" x14ac:dyDescent="0.25">
      <c r="A4027" s="102">
        <v>4026</v>
      </c>
      <c r="B4027" s="117" t="s">
        <v>5315</v>
      </c>
      <c r="C4027" s="104" t="s">
        <v>4939</v>
      </c>
      <c r="D4027" s="104" t="s">
        <v>5349</v>
      </c>
      <c r="E4027" s="106" t="s">
        <v>1003</v>
      </c>
      <c r="F4027" s="107" t="s">
        <v>1004</v>
      </c>
      <c r="G4027" s="106"/>
      <c r="H4027" s="106"/>
      <c r="I4027" s="102">
        <v>5</v>
      </c>
      <c r="J4027" s="109">
        <v>56.449999999999996</v>
      </c>
    </row>
    <row r="4028" spans="1:10" x14ac:dyDescent="0.25">
      <c r="A4028" s="102">
        <v>4027</v>
      </c>
      <c r="B4028" s="117" t="s">
        <v>5315</v>
      </c>
      <c r="C4028" s="104" t="s">
        <v>4939</v>
      </c>
      <c r="D4028" s="104" t="s">
        <v>5349</v>
      </c>
      <c r="E4028" s="106" t="s">
        <v>1426</v>
      </c>
      <c r="F4028" s="107" t="s">
        <v>1427</v>
      </c>
      <c r="G4028" s="106"/>
      <c r="H4028" s="106"/>
      <c r="I4028" s="102">
        <v>1</v>
      </c>
      <c r="J4028" s="109">
        <v>22.9</v>
      </c>
    </row>
    <row r="4029" spans="1:10" x14ac:dyDescent="0.25">
      <c r="A4029" s="102">
        <v>4028</v>
      </c>
      <c r="B4029" s="117" t="s">
        <v>5315</v>
      </c>
      <c r="C4029" s="104" t="s">
        <v>4939</v>
      </c>
      <c r="D4029" s="104" t="s">
        <v>5349</v>
      </c>
      <c r="E4029" s="106" t="s">
        <v>1142</v>
      </c>
      <c r="F4029" s="107" t="s">
        <v>1143</v>
      </c>
      <c r="G4029" s="106"/>
      <c r="H4029" s="106"/>
      <c r="I4029" s="102">
        <v>2</v>
      </c>
      <c r="J4029" s="109">
        <v>17.8</v>
      </c>
    </row>
    <row r="4030" spans="1:10" x14ac:dyDescent="0.25">
      <c r="A4030" s="102">
        <v>4029</v>
      </c>
      <c r="B4030" s="117" t="s">
        <v>5315</v>
      </c>
      <c r="C4030" s="104" t="s">
        <v>4939</v>
      </c>
      <c r="D4030" s="104" t="s">
        <v>5349</v>
      </c>
      <c r="E4030" s="106" t="s">
        <v>1216</v>
      </c>
      <c r="F4030" s="107" t="s">
        <v>1217</v>
      </c>
      <c r="G4030" s="106"/>
      <c r="H4030" s="106"/>
      <c r="I4030" s="102">
        <v>2</v>
      </c>
      <c r="J4030" s="109">
        <v>15.8</v>
      </c>
    </row>
    <row r="4031" spans="1:10" x14ac:dyDescent="0.25">
      <c r="A4031" s="102">
        <v>4030</v>
      </c>
      <c r="B4031" s="117" t="s">
        <v>5315</v>
      </c>
      <c r="C4031" s="104" t="s">
        <v>4939</v>
      </c>
      <c r="D4031" s="104" t="s">
        <v>5349</v>
      </c>
      <c r="E4031" s="106" t="s">
        <v>1194</v>
      </c>
      <c r="F4031" s="107" t="s">
        <v>1195</v>
      </c>
      <c r="G4031" s="106"/>
      <c r="H4031" s="106"/>
      <c r="I4031" s="102">
        <v>4</v>
      </c>
      <c r="J4031" s="109">
        <v>27.799999999999997</v>
      </c>
    </row>
    <row r="4032" spans="1:10" x14ac:dyDescent="0.25">
      <c r="A4032" s="102">
        <v>4031</v>
      </c>
      <c r="B4032" s="117" t="s">
        <v>5315</v>
      </c>
      <c r="C4032" s="104" t="s">
        <v>4939</v>
      </c>
      <c r="D4032" s="104" t="s">
        <v>5349</v>
      </c>
      <c r="E4032" s="106" t="s">
        <v>1252</v>
      </c>
      <c r="F4032" s="107" t="s">
        <v>1253</v>
      </c>
      <c r="G4032" s="106"/>
      <c r="H4032" s="106"/>
      <c r="I4032" s="102">
        <v>2</v>
      </c>
      <c r="J4032" s="109">
        <v>15.8</v>
      </c>
    </row>
    <row r="4033" spans="1:10" x14ac:dyDescent="0.25">
      <c r="A4033" s="102">
        <v>4032</v>
      </c>
      <c r="B4033" s="117" t="s">
        <v>5315</v>
      </c>
      <c r="C4033" s="104" t="s">
        <v>4939</v>
      </c>
      <c r="D4033" s="104" t="s">
        <v>5349</v>
      </c>
      <c r="E4033" s="106" t="s">
        <v>1272</v>
      </c>
      <c r="F4033" s="107" t="s">
        <v>1273</v>
      </c>
      <c r="G4033" s="106"/>
      <c r="H4033" s="106"/>
      <c r="I4033" s="102">
        <v>2</v>
      </c>
      <c r="J4033" s="109">
        <v>25.5</v>
      </c>
    </row>
    <row r="4034" spans="1:10" x14ac:dyDescent="0.25">
      <c r="A4034" s="102">
        <v>4033</v>
      </c>
      <c r="B4034" s="117" t="s">
        <v>5315</v>
      </c>
      <c r="C4034" s="104" t="s">
        <v>4939</v>
      </c>
      <c r="D4034" s="104" t="s">
        <v>5349</v>
      </c>
      <c r="E4034" s="106" t="s">
        <v>1280</v>
      </c>
      <c r="F4034" s="107" t="s">
        <v>1281</v>
      </c>
      <c r="G4034" s="106"/>
      <c r="H4034" s="106"/>
      <c r="I4034" s="102">
        <v>1</v>
      </c>
      <c r="J4034" s="109">
        <v>8.9</v>
      </c>
    </row>
    <row r="4035" spans="1:10" x14ac:dyDescent="0.25">
      <c r="A4035" s="102">
        <v>4034</v>
      </c>
      <c r="B4035" s="117" t="s">
        <v>5315</v>
      </c>
      <c r="C4035" s="104" t="s">
        <v>4939</v>
      </c>
      <c r="D4035" s="104" t="s">
        <v>5349</v>
      </c>
      <c r="E4035" s="106" t="s">
        <v>251</v>
      </c>
      <c r="F4035" s="107" t="s">
        <v>252</v>
      </c>
      <c r="G4035" s="106"/>
      <c r="H4035" s="106"/>
      <c r="I4035" s="102">
        <v>2</v>
      </c>
      <c r="J4035" s="109">
        <v>11.4</v>
      </c>
    </row>
    <row r="4036" spans="1:10" x14ac:dyDescent="0.25">
      <c r="A4036" s="102">
        <v>4035</v>
      </c>
      <c r="B4036" s="117" t="s">
        <v>5315</v>
      </c>
      <c r="C4036" s="104" t="s">
        <v>4939</v>
      </c>
      <c r="D4036" s="104" t="s">
        <v>5349</v>
      </c>
      <c r="E4036" s="106" t="s">
        <v>2397</v>
      </c>
      <c r="F4036" s="107" t="s">
        <v>2398</v>
      </c>
      <c r="G4036" s="106"/>
      <c r="H4036" s="106"/>
      <c r="I4036" s="102">
        <v>1</v>
      </c>
      <c r="J4036" s="109">
        <v>21.48</v>
      </c>
    </row>
    <row r="4037" spans="1:10" x14ac:dyDescent="0.25">
      <c r="A4037" s="102">
        <v>4036</v>
      </c>
      <c r="B4037" s="117" t="s">
        <v>5315</v>
      </c>
      <c r="C4037" s="104" t="s">
        <v>4939</v>
      </c>
      <c r="D4037" s="104" t="s">
        <v>5349</v>
      </c>
      <c r="E4037" s="106" t="s">
        <v>2433</v>
      </c>
      <c r="F4037" s="107" t="s">
        <v>2434</v>
      </c>
      <c r="G4037" s="106"/>
      <c r="H4037" s="106"/>
      <c r="I4037" s="102">
        <v>7</v>
      </c>
      <c r="J4037" s="109">
        <v>76.930000000000007</v>
      </c>
    </row>
    <row r="4038" spans="1:10" x14ac:dyDescent="0.25">
      <c r="A4038" s="102">
        <v>4037</v>
      </c>
      <c r="B4038" s="117" t="s">
        <v>5315</v>
      </c>
      <c r="C4038" s="104" t="s">
        <v>4939</v>
      </c>
      <c r="D4038" s="104" t="s">
        <v>5349</v>
      </c>
      <c r="E4038" s="106" t="s">
        <v>2581</v>
      </c>
      <c r="F4038" s="107" t="s">
        <v>2582</v>
      </c>
      <c r="G4038" s="106"/>
      <c r="H4038" s="106"/>
      <c r="I4038" s="102">
        <v>1</v>
      </c>
      <c r="J4038" s="109">
        <v>5.9399999999999995</v>
      </c>
    </row>
    <row r="4039" spans="1:10" x14ac:dyDescent="0.25">
      <c r="A4039" s="102">
        <v>4038</v>
      </c>
      <c r="B4039" s="117" t="s">
        <v>5315</v>
      </c>
      <c r="C4039" s="104" t="s">
        <v>4939</v>
      </c>
      <c r="D4039" s="104" t="s">
        <v>5349</v>
      </c>
      <c r="E4039" s="106" t="s">
        <v>2541</v>
      </c>
      <c r="F4039" s="107" t="s">
        <v>2542</v>
      </c>
      <c r="G4039" s="106"/>
      <c r="H4039" s="106"/>
      <c r="I4039" s="102">
        <v>4</v>
      </c>
      <c r="J4039" s="109">
        <v>23.759999999999998</v>
      </c>
    </row>
    <row r="4040" spans="1:10" x14ac:dyDescent="0.25">
      <c r="A4040" s="102">
        <v>4039</v>
      </c>
      <c r="B4040" s="117" t="s">
        <v>5315</v>
      </c>
      <c r="C4040" s="104" t="s">
        <v>4939</v>
      </c>
      <c r="D4040" s="104" t="s">
        <v>5349</v>
      </c>
      <c r="E4040" s="106" t="s">
        <v>2549</v>
      </c>
      <c r="F4040" s="107" t="s">
        <v>2550</v>
      </c>
      <c r="G4040" s="106"/>
      <c r="H4040" s="106"/>
      <c r="I4040" s="102">
        <v>2</v>
      </c>
      <c r="J4040" s="109">
        <v>11.879999999999999</v>
      </c>
    </row>
    <row r="4041" spans="1:10" x14ac:dyDescent="0.25">
      <c r="A4041" s="102">
        <v>4040</v>
      </c>
      <c r="B4041" s="117" t="s">
        <v>5315</v>
      </c>
      <c r="C4041" s="104" t="s">
        <v>4939</v>
      </c>
      <c r="D4041" s="104" t="s">
        <v>5349</v>
      </c>
      <c r="E4041" s="106" t="s">
        <v>2551</v>
      </c>
      <c r="F4041" s="107" t="s">
        <v>2552</v>
      </c>
      <c r="G4041" s="106"/>
      <c r="H4041" s="106"/>
      <c r="I4041" s="102">
        <v>2</v>
      </c>
      <c r="J4041" s="109">
        <v>11.879999999999999</v>
      </c>
    </row>
    <row r="4042" spans="1:10" x14ac:dyDescent="0.25">
      <c r="A4042" s="102">
        <v>4041</v>
      </c>
      <c r="B4042" s="117" t="s">
        <v>5315</v>
      </c>
      <c r="C4042" s="104" t="s">
        <v>4939</v>
      </c>
      <c r="D4042" s="104" t="s">
        <v>5349</v>
      </c>
      <c r="E4042" s="106" t="s">
        <v>267</v>
      </c>
      <c r="F4042" s="107" t="s">
        <v>268</v>
      </c>
      <c r="G4042" s="106"/>
      <c r="H4042" s="106"/>
      <c r="I4042" s="102">
        <v>1</v>
      </c>
      <c r="J4042" s="109">
        <v>2.94</v>
      </c>
    </row>
    <row r="4043" spans="1:10" x14ac:dyDescent="0.25">
      <c r="A4043" s="102">
        <v>4042</v>
      </c>
      <c r="B4043" s="117" t="s">
        <v>5315</v>
      </c>
      <c r="C4043" s="104" t="s">
        <v>4939</v>
      </c>
      <c r="D4043" s="104" t="s">
        <v>5349</v>
      </c>
      <c r="E4043" s="106" t="s">
        <v>275</v>
      </c>
      <c r="F4043" s="107" t="s">
        <v>276</v>
      </c>
      <c r="G4043" s="106"/>
      <c r="H4043" s="106"/>
      <c r="I4043" s="102">
        <v>1</v>
      </c>
      <c r="J4043" s="109">
        <v>23.04</v>
      </c>
    </row>
    <row r="4044" spans="1:10" x14ac:dyDescent="0.25">
      <c r="A4044" s="102">
        <v>4043</v>
      </c>
      <c r="B4044" s="117" t="s">
        <v>5315</v>
      </c>
      <c r="C4044" s="104" t="s">
        <v>4939</v>
      </c>
      <c r="D4044" s="104" t="s">
        <v>5349</v>
      </c>
      <c r="E4044" s="106" t="s">
        <v>2735</v>
      </c>
      <c r="F4044" s="107" t="s">
        <v>4738</v>
      </c>
      <c r="G4044" s="106"/>
      <c r="H4044" s="106"/>
      <c r="I4044" s="102">
        <v>1</v>
      </c>
      <c r="J4044" s="109">
        <v>13.74</v>
      </c>
    </row>
    <row r="4045" spans="1:10" x14ac:dyDescent="0.25">
      <c r="A4045" s="102">
        <v>4044</v>
      </c>
      <c r="B4045" s="117" t="s">
        <v>5315</v>
      </c>
      <c r="C4045" s="104" t="s">
        <v>4939</v>
      </c>
      <c r="D4045" s="104" t="s">
        <v>5349</v>
      </c>
      <c r="E4045" s="106" t="s">
        <v>3031</v>
      </c>
      <c r="F4045" s="107" t="s">
        <v>3032</v>
      </c>
      <c r="G4045" s="106"/>
      <c r="H4045" s="106"/>
      <c r="I4045" s="102">
        <v>2</v>
      </c>
      <c r="J4045" s="109">
        <v>65.959999999999994</v>
      </c>
    </row>
    <row r="4046" spans="1:10" x14ac:dyDescent="0.25">
      <c r="A4046" s="102">
        <v>4045</v>
      </c>
      <c r="B4046" s="117" t="s">
        <v>5315</v>
      </c>
      <c r="C4046" s="104" t="s">
        <v>4939</v>
      </c>
      <c r="D4046" s="104" t="s">
        <v>5349</v>
      </c>
      <c r="E4046" s="106" t="s">
        <v>3035</v>
      </c>
      <c r="F4046" s="107" t="s">
        <v>3036</v>
      </c>
      <c r="G4046" s="106"/>
      <c r="H4046" s="106"/>
      <c r="I4046" s="102">
        <v>1</v>
      </c>
      <c r="J4046" s="109">
        <v>37.9</v>
      </c>
    </row>
    <row r="4047" spans="1:10" x14ac:dyDescent="0.25">
      <c r="A4047" s="102">
        <v>4046</v>
      </c>
      <c r="B4047" s="117" t="s">
        <v>5315</v>
      </c>
      <c r="C4047" s="104" t="s">
        <v>4939</v>
      </c>
      <c r="D4047" s="104" t="s">
        <v>5349</v>
      </c>
      <c r="E4047" s="106" t="s">
        <v>3033</v>
      </c>
      <c r="F4047" s="107" t="s">
        <v>3034</v>
      </c>
      <c r="G4047" s="106"/>
      <c r="H4047" s="106"/>
      <c r="I4047" s="102">
        <v>1</v>
      </c>
      <c r="J4047" s="109">
        <v>0.01</v>
      </c>
    </row>
    <row r="4048" spans="1:10" x14ac:dyDescent="0.25">
      <c r="A4048" s="102">
        <v>4047</v>
      </c>
      <c r="B4048" s="117" t="s">
        <v>5315</v>
      </c>
      <c r="C4048" s="104" t="s">
        <v>4939</v>
      </c>
      <c r="D4048" s="104" t="s">
        <v>5349</v>
      </c>
      <c r="E4048" s="106" t="s">
        <v>3037</v>
      </c>
      <c r="F4048" s="107" t="s">
        <v>3038</v>
      </c>
      <c r="G4048" s="106"/>
      <c r="H4048" s="106"/>
      <c r="I4048" s="102">
        <v>7</v>
      </c>
      <c r="J4048" s="109">
        <v>237.72</v>
      </c>
    </row>
    <row r="4049" spans="1:10" x14ac:dyDescent="0.25">
      <c r="A4049" s="102">
        <v>4048</v>
      </c>
      <c r="B4049" s="117" t="s">
        <v>5315</v>
      </c>
      <c r="C4049" s="104" t="s">
        <v>4939</v>
      </c>
      <c r="D4049" s="104" t="s">
        <v>5349</v>
      </c>
      <c r="E4049" s="106" t="s">
        <v>3525</v>
      </c>
      <c r="F4049" s="107" t="s">
        <v>5110</v>
      </c>
      <c r="G4049" s="106"/>
      <c r="H4049" s="106"/>
      <c r="I4049" s="102" t="s">
        <v>4943</v>
      </c>
      <c r="J4049" s="109">
        <v>17.940000000000001</v>
      </c>
    </row>
    <row r="4050" spans="1:10" x14ac:dyDescent="0.25">
      <c r="A4050" s="102">
        <v>4049</v>
      </c>
      <c r="B4050" s="117" t="s">
        <v>5315</v>
      </c>
      <c r="C4050" s="104" t="s">
        <v>4939</v>
      </c>
      <c r="D4050" s="104" t="s">
        <v>5349</v>
      </c>
      <c r="E4050" s="106" t="s">
        <v>3871</v>
      </c>
      <c r="F4050" s="107" t="s">
        <v>3872</v>
      </c>
      <c r="G4050" s="106"/>
      <c r="H4050" s="106"/>
      <c r="I4050" s="102">
        <v>1</v>
      </c>
      <c r="J4050" s="109">
        <v>25</v>
      </c>
    </row>
    <row r="4051" spans="1:10" x14ac:dyDescent="0.25">
      <c r="A4051" s="102">
        <v>4050</v>
      </c>
      <c r="B4051" s="117" t="s">
        <v>5315</v>
      </c>
      <c r="C4051" s="104" t="s">
        <v>4939</v>
      </c>
      <c r="D4051" s="104" t="s">
        <v>5349</v>
      </c>
      <c r="E4051" s="106" t="s">
        <v>3887</v>
      </c>
      <c r="F4051" s="107" t="s">
        <v>3888</v>
      </c>
      <c r="G4051" s="106"/>
      <c r="H4051" s="106"/>
      <c r="I4051" s="102">
        <v>1</v>
      </c>
      <c r="J4051" s="109">
        <v>15.9</v>
      </c>
    </row>
    <row r="4052" spans="1:10" x14ac:dyDescent="0.25">
      <c r="A4052" s="102">
        <v>4051</v>
      </c>
      <c r="B4052" s="117" t="s">
        <v>5315</v>
      </c>
      <c r="C4052" s="104" t="s">
        <v>4939</v>
      </c>
      <c r="D4052" s="104" t="s">
        <v>5349</v>
      </c>
      <c r="E4052" s="106" t="s">
        <v>3883</v>
      </c>
      <c r="F4052" s="107" t="s">
        <v>3884</v>
      </c>
      <c r="G4052" s="106"/>
      <c r="H4052" s="106"/>
      <c r="I4052" s="102">
        <v>1</v>
      </c>
      <c r="J4052" s="109">
        <v>17.940000000000001</v>
      </c>
    </row>
    <row r="4053" spans="1:10" x14ac:dyDescent="0.25">
      <c r="A4053" s="102">
        <v>4052</v>
      </c>
      <c r="B4053" s="117" t="s">
        <v>5315</v>
      </c>
      <c r="C4053" s="104" t="s">
        <v>4939</v>
      </c>
      <c r="D4053" s="104" t="s">
        <v>5349</v>
      </c>
      <c r="E4053" s="106" t="s">
        <v>3909</v>
      </c>
      <c r="F4053" s="107" t="s">
        <v>3910</v>
      </c>
      <c r="G4053" s="106"/>
      <c r="H4053" s="106"/>
      <c r="I4053" s="102">
        <v>1</v>
      </c>
      <c r="J4053" s="109">
        <v>25.740000000000002</v>
      </c>
    </row>
    <row r="4054" spans="1:10" x14ac:dyDescent="0.25">
      <c r="A4054" s="102">
        <v>4053</v>
      </c>
      <c r="B4054" s="117" t="s">
        <v>5315</v>
      </c>
      <c r="C4054" s="104" t="s">
        <v>4939</v>
      </c>
      <c r="D4054" s="104" t="s">
        <v>5349</v>
      </c>
      <c r="E4054" s="106" t="s">
        <v>3939</v>
      </c>
      <c r="F4054" s="107" t="s">
        <v>3940</v>
      </c>
      <c r="G4054" s="106"/>
      <c r="H4054" s="106"/>
      <c r="I4054" s="102">
        <v>2</v>
      </c>
      <c r="J4054" s="109">
        <v>27.799999999999997</v>
      </c>
    </row>
    <row r="4055" spans="1:10" x14ac:dyDescent="0.25">
      <c r="A4055" s="102">
        <v>4054</v>
      </c>
      <c r="B4055" s="117" t="s">
        <v>5315</v>
      </c>
      <c r="C4055" s="104" t="s">
        <v>4939</v>
      </c>
      <c r="D4055" s="104" t="s">
        <v>5349</v>
      </c>
      <c r="E4055" s="106" t="s">
        <v>3959</v>
      </c>
      <c r="F4055" s="107" t="s">
        <v>3960</v>
      </c>
      <c r="G4055" s="106"/>
      <c r="H4055" s="106"/>
      <c r="I4055" s="102">
        <v>1</v>
      </c>
      <c r="J4055" s="109">
        <v>6.75</v>
      </c>
    </row>
    <row r="4056" spans="1:10" x14ac:dyDescent="0.25">
      <c r="A4056" s="102">
        <v>4055</v>
      </c>
      <c r="B4056" s="117" t="s">
        <v>5315</v>
      </c>
      <c r="C4056" s="104" t="s">
        <v>4939</v>
      </c>
      <c r="D4056" s="104" t="s">
        <v>5349</v>
      </c>
      <c r="E4056" s="106" t="s">
        <v>3971</v>
      </c>
      <c r="F4056" s="107" t="s">
        <v>3972</v>
      </c>
      <c r="G4056" s="106"/>
      <c r="H4056" s="106"/>
      <c r="I4056" s="102">
        <v>1</v>
      </c>
      <c r="J4056" s="109">
        <v>11.899999999999999</v>
      </c>
    </row>
    <row r="4057" spans="1:10" x14ac:dyDescent="0.25">
      <c r="A4057" s="102">
        <v>4056</v>
      </c>
      <c r="B4057" s="117" t="s">
        <v>5315</v>
      </c>
      <c r="C4057" s="104" t="s">
        <v>4939</v>
      </c>
      <c r="D4057" s="104" t="s">
        <v>5349</v>
      </c>
      <c r="E4057" s="106" t="s">
        <v>3991</v>
      </c>
      <c r="F4057" s="107" t="s">
        <v>3992</v>
      </c>
      <c r="G4057" s="106"/>
      <c r="H4057" s="106"/>
      <c r="I4057" s="102">
        <v>1</v>
      </c>
      <c r="J4057" s="109">
        <v>20.9</v>
      </c>
    </row>
    <row r="4058" spans="1:10" x14ac:dyDescent="0.25">
      <c r="A4058" s="102">
        <v>4057</v>
      </c>
      <c r="B4058" s="117" t="s">
        <v>5315</v>
      </c>
      <c r="C4058" s="104" t="s">
        <v>4939</v>
      </c>
      <c r="D4058" s="104" t="s">
        <v>5349</v>
      </c>
      <c r="E4058" s="106" t="s">
        <v>4027</v>
      </c>
      <c r="F4058" s="107" t="s">
        <v>4028</v>
      </c>
      <c r="G4058" s="106"/>
      <c r="H4058" s="106"/>
      <c r="I4058" s="102">
        <v>2</v>
      </c>
      <c r="J4058" s="109">
        <v>35.76</v>
      </c>
    </row>
    <row r="4059" spans="1:10" x14ac:dyDescent="0.25">
      <c r="A4059" s="102">
        <v>4058</v>
      </c>
      <c r="B4059" s="117" t="s">
        <v>5315</v>
      </c>
      <c r="C4059" s="104" t="s">
        <v>4939</v>
      </c>
      <c r="D4059" s="104" t="s">
        <v>5349</v>
      </c>
      <c r="E4059" s="106" t="s">
        <v>3575</v>
      </c>
      <c r="F4059" s="107" t="s">
        <v>3576</v>
      </c>
      <c r="G4059" s="106"/>
      <c r="H4059" s="106"/>
      <c r="I4059" s="102">
        <v>1</v>
      </c>
      <c r="J4059" s="109">
        <v>33.54</v>
      </c>
    </row>
    <row r="4060" spans="1:10" x14ac:dyDescent="0.25">
      <c r="A4060" s="102">
        <v>4059</v>
      </c>
      <c r="B4060" s="117" t="s">
        <v>5315</v>
      </c>
      <c r="C4060" s="104" t="s">
        <v>4939</v>
      </c>
      <c r="D4060" s="104" t="s">
        <v>5349</v>
      </c>
      <c r="E4060" s="106" t="s">
        <v>3577</v>
      </c>
      <c r="F4060" s="107" t="s">
        <v>3578</v>
      </c>
      <c r="G4060" s="106"/>
      <c r="H4060" s="106"/>
      <c r="I4060" s="102">
        <v>1</v>
      </c>
      <c r="J4060" s="109">
        <v>22.9</v>
      </c>
    </row>
    <row r="4061" spans="1:10" x14ac:dyDescent="0.25">
      <c r="A4061" s="102">
        <v>4060</v>
      </c>
      <c r="B4061" s="117" t="s">
        <v>5315</v>
      </c>
      <c r="C4061" s="104" t="s">
        <v>4939</v>
      </c>
      <c r="D4061" s="104" t="s">
        <v>5349</v>
      </c>
      <c r="E4061" s="106" t="s">
        <v>3581</v>
      </c>
      <c r="F4061" s="107" t="s">
        <v>3582</v>
      </c>
      <c r="G4061" s="106"/>
      <c r="H4061" s="106"/>
      <c r="I4061" s="102">
        <v>1</v>
      </c>
      <c r="J4061" s="109">
        <v>16.740000000000002</v>
      </c>
    </row>
    <row r="4062" spans="1:10" x14ac:dyDescent="0.25">
      <c r="A4062" s="102">
        <v>4061</v>
      </c>
      <c r="B4062" s="117" t="s">
        <v>5315</v>
      </c>
      <c r="C4062" s="104" t="s">
        <v>4939</v>
      </c>
      <c r="D4062" s="104" t="s">
        <v>5349</v>
      </c>
      <c r="E4062" s="106" t="s">
        <v>3613</v>
      </c>
      <c r="F4062" s="107" t="s">
        <v>3614</v>
      </c>
      <c r="G4062" s="106"/>
      <c r="H4062" s="106"/>
      <c r="I4062" s="102">
        <v>1</v>
      </c>
      <c r="J4062" s="109">
        <v>12.5</v>
      </c>
    </row>
    <row r="4063" spans="1:10" x14ac:dyDescent="0.25">
      <c r="A4063" s="102">
        <v>4062</v>
      </c>
      <c r="B4063" s="117" t="s">
        <v>5315</v>
      </c>
      <c r="C4063" s="104" t="s">
        <v>4939</v>
      </c>
      <c r="D4063" s="104" t="s">
        <v>5349</v>
      </c>
      <c r="E4063" s="106" t="s">
        <v>3643</v>
      </c>
      <c r="F4063" s="107" t="s">
        <v>3644</v>
      </c>
      <c r="G4063" s="106"/>
      <c r="H4063" s="106"/>
      <c r="I4063" s="102">
        <v>1</v>
      </c>
      <c r="J4063" s="109">
        <v>22.5</v>
      </c>
    </row>
    <row r="4064" spans="1:10" x14ac:dyDescent="0.25">
      <c r="A4064" s="102">
        <v>4063</v>
      </c>
      <c r="B4064" s="117" t="s">
        <v>5315</v>
      </c>
      <c r="C4064" s="104" t="s">
        <v>4939</v>
      </c>
      <c r="D4064" s="104" t="s">
        <v>5349</v>
      </c>
      <c r="E4064" s="106" t="s">
        <v>3829</v>
      </c>
      <c r="F4064" s="107" t="s">
        <v>3830</v>
      </c>
      <c r="G4064" s="106"/>
      <c r="H4064" s="106"/>
      <c r="I4064" s="102">
        <v>1</v>
      </c>
      <c r="J4064" s="109">
        <v>19.5</v>
      </c>
    </row>
    <row r="4065" spans="1:10" x14ac:dyDescent="0.25">
      <c r="A4065" s="102">
        <v>4064</v>
      </c>
      <c r="B4065" s="117" t="s">
        <v>5315</v>
      </c>
      <c r="C4065" s="104" t="s">
        <v>4939</v>
      </c>
      <c r="D4065" s="104" t="s">
        <v>5349</v>
      </c>
      <c r="E4065" s="106" t="s">
        <v>3665</v>
      </c>
      <c r="F4065" s="107" t="s">
        <v>3666</v>
      </c>
      <c r="G4065" s="106"/>
      <c r="H4065" s="106"/>
      <c r="I4065" s="102">
        <v>1</v>
      </c>
      <c r="J4065" s="109">
        <v>7.8000000000000007</v>
      </c>
    </row>
    <row r="4066" spans="1:10" x14ac:dyDescent="0.25">
      <c r="A4066" s="102">
        <v>4065</v>
      </c>
      <c r="B4066" s="117" t="s">
        <v>5315</v>
      </c>
      <c r="C4066" s="104" t="s">
        <v>4939</v>
      </c>
      <c r="D4066" s="104" t="s">
        <v>5349</v>
      </c>
      <c r="E4066" s="106" t="s">
        <v>3695</v>
      </c>
      <c r="F4066" s="107" t="s">
        <v>3696</v>
      </c>
      <c r="G4066" s="106"/>
      <c r="H4066" s="106"/>
      <c r="I4066" s="102">
        <v>1</v>
      </c>
      <c r="J4066" s="109">
        <v>35.880000000000003</v>
      </c>
    </row>
    <row r="4067" spans="1:10" x14ac:dyDescent="0.25">
      <c r="A4067" s="102">
        <v>4066</v>
      </c>
      <c r="B4067" s="117" t="s">
        <v>5315</v>
      </c>
      <c r="C4067" s="104" t="s">
        <v>4939</v>
      </c>
      <c r="D4067" s="104" t="s">
        <v>5349</v>
      </c>
      <c r="E4067" s="106" t="s">
        <v>3727</v>
      </c>
      <c r="F4067" s="107" t="s">
        <v>3728</v>
      </c>
      <c r="G4067" s="106"/>
      <c r="H4067" s="106"/>
      <c r="I4067" s="102">
        <v>1</v>
      </c>
      <c r="J4067" s="109">
        <v>14.9</v>
      </c>
    </row>
    <row r="4068" spans="1:10" x14ac:dyDescent="0.25">
      <c r="A4068" s="102">
        <v>4067</v>
      </c>
      <c r="B4068" s="117" t="s">
        <v>5315</v>
      </c>
      <c r="C4068" s="104" t="s">
        <v>4939</v>
      </c>
      <c r="D4068" s="104" t="s">
        <v>5349</v>
      </c>
      <c r="E4068" s="106" t="s">
        <v>3751</v>
      </c>
      <c r="F4068" s="107" t="s">
        <v>3752</v>
      </c>
      <c r="G4068" s="106"/>
      <c r="H4068" s="106"/>
      <c r="I4068" s="102">
        <v>1</v>
      </c>
      <c r="J4068" s="109">
        <v>17.5</v>
      </c>
    </row>
    <row r="4069" spans="1:10" x14ac:dyDescent="0.25">
      <c r="A4069" s="102">
        <v>4068</v>
      </c>
      <c r="B4069" s="117" t="s">
        <v>5315</v>
      </c>
      <c r="C4069" s="104" t="s">
        <v>4939</v>
      </c>
      <c r="D4069" s="104" t="s">
        <v>5349</v>
      </c>
      <c r="E4069" s="106" t="s">
        <v>4437</v>
      </c>
      <c r="F4069" s="107" t="s">
        <v>4438</v>
      </c>
      <c r="G4069" s="106"/>
      <c r="H4069" s="106"/>
      <c r="I4069" s="102">
        <v>1</v>
      </c>
      <c r="J4069" s="109">
        <v>26.32</v>
      </c>
    </row>
    <row r="4070" spans="1:10" x14ac:dyDescent="0.25">
      <c r="A4070" s="102">
        <v>4069</v>
      </c>
      <c r="B4070" s="117" t="s">
        <v>5315</v>
      </c>
      <c r="C4070" s="104" t="s">
        <v>4939</v>
      </c>
      <c r="D4070" s="104" t="s">
        <v>5349</v>
      </c>
      <c r="E4070" s="106" t="s">
        <v>4818</v>
      </c>
      <c r="F4070" s="107" t="s">
        <v>4819</v>
      </c>
      <c r="G4070" s="106"/>
      <c r="H4070" s="106"/>
      <c r="I4070" s="102">
        <v>1</v>
      </c>
      <c r="J4070" s="109">
        <v>49.800000000000004</v>
      </c>
    </row>
    <row r="4071" spans="1:10" x14ac:dyDescent="0.25">
      <c r="A4071" s="102">
        <v>4070</v>
      </c>
      <c r="B4071" s="117" t="s">
        <v>5315</v>
      </c>
      <c r="C4071" s="104" t="s">
        <v>4939</v>
      </c>
      <c r="D4071" s="104" t="s">
        <v>5349</v>
      </c>
      <c r="E4071" s="106" t="s">
        <v>4455</v>
      </c>
      <c r="F4071" s="107" t="s">
        <v>4456</v>
      </c>
      <c r="G4071" s="106"/>
      <c r="H4071" s="106"/>
      <c r="I4071" s="102">
        <v>1</v>
      </c>
      <c r="J4071" s="109">
        <v>18.32</v>
      </c>
    </row>
    <row r="4072" spans="1:10" x14ac:dyDescent="0.25">
      <c r="A4072" s="102">
        <v>4071</v>
      </c>
      <c r="B4072" s="117" t="s">
        <v>5315</v>
      </c>
      <c r="C4072" s="104" t="s">
        <v>4939</v>
      </c>
      <c r="D4072" s="104" t="s">
        <v>5349</v>
      </c>
      <c r="E4072" s="106" t="s">
        <v>4209</v>
      </c>
      <c r="F4072" s="107" t="s">
        <v>4210</v>
      </c>
      <c r="G4072" s="106"/>
      <c r="H4072" s="106"/>
      <c r="I4072" s="102">
        <v>1</v>
      </c>
      <c r="J4072" s="109">
        <v>29.52</v>
      </c>
    </row>
    <row r="4073" spans="1:10" x14ac:dyDescent="0.25">
      <c r="A4073" s="102">
        <v>4072</v>
      </c>
      <c r="B4073" s="117" t="s">
        <v>5315</v>
      </c>
      <c r="C4073" s="104" t="s">
        <v>4939</v>
      </c>
      <c r="D4073" s="104" t="s">
        <v>5349</v>
      </c>
      <c r="E4073" s="106" t="s">
        <v>4269</v>
      </c>
      <c r="F4073" s="107" t="s">
        <v>4270</v>
      </c>
      <c r="G4073" s="106"/>
      <c r="H4073" s="106"/>
      <c r="I4073" s="102">
        <v>1</v>
      </c>
      <c r="J4073" s="109">
        <v>19.04</v>
      </c>
    </row>
    <row r="4074" spans="1:10" x14ac:dyDescent="0.25">
      <c r="A4074" s="102">
        <v>4073</v>
      </c>
      <c r="B4074" s="117" t="s">
        <v>5315</v>
      </c>
      <c r="C4074" s="104" t="s">
        <v>4939</v>
      </c>
      <c r="D4074" s="104" t="s">
        <v>5349</v>
      </c>
      <c r="E4074" s="106" t="s">
        <v>4303</v>
      </c>
      <c r="F4074" s="107" t="s">
        <v>4304</v>
      </c>
      <c r="G4074" s="106"/>
      <c r="H4074" s="106"/>
      <c r="I4074" s="102">
        <v>1</v>
      </c>
      <c r="J4074" s="109">
        <v>13.35</v>
      </c>
    </row>
    <row r="4075" spans="1:10" x14ac:dyDescent="0.25">
      <c r="A4075" s="102">
        <v>4074</v>
      </c>
      <c r="B4075" s="117" t="s">
        <v>5315</v>
      </c>
      <c r="C4075" s="104" t="s">
        <v>4939</v>
      </c>
      <c r="D4075" s="104" t="s">
        <v>5351</v>
      </c>
      <c r="E4075" s="106" t="s">
        <v>569</v>
      </c>
      <c r="F4075" s="107" t="s">
        <v>570</v>
      </c>
      <c r="G4075" s="106"/>
      <c r="H4075" s="106"/>
      <c r="I4075" s="102">
        <v>2</v>
      </c>
      <c r="J4075" s="109">
        <v>11.879999999999999</v>
      </c>
    </row>
    <row r="4076" spans="1:10" x14ac:dyDescent="0.25">
      <c r="A4076" s="102">
        <v>4075</v>
      </c>
      <c r="B4076" s="117" t="s">
        <v>5315</v>
      </c>
      <c r="C4076" s="104" t="s">
        <v>4939</v>
      </c>
      <c r="D4076" s="104" t="s">
        <v>5351</v>
      </c>
      <c r="E4076" s="106" t="s">
        <v>1272</v>
      </c>
      <c r="F4076" s="107" t="s">
        <v>1273</v>
      </c>
      <c r="G4076" s="106"/>
      <c r="H4076" s="106"/>
      <c r="I4076" s="102">
        <v>2</v>
      </c>
      <c r="J4076" s="109">
        <v>25.5</v>
      </c>
    </row>
    <row r="4077" spans="1:10" x14ac:dyDescent="0.25">
      <c r="A4077" s="102">
        <v>4076</v>
      </c>
      <c r="B4077" s="117" t="s">
        <v>5315</v>
      </c>
      <c r="C4077" s="104" t="s">
        <v>4939</v>
      </c>
      <c r="D4077" s="104" t="s">
        <v>5351</v>
      </c>
      <c r="E4077" s="106" t="s">
        <v>3385</v>
      </c>
      <c r="F4077" s="107" t="s">
        <v>3386</v>
      </c>
      <c r="G4077" s="106"/>
      <c r="H4077" s="106"/>
      <c r="I4077" s="102">
        <v>3</v>
      </c>
      <c r="J4077" s="109">
        <v>86.97</v>
      </c>
    </row>
    <row r="4078" spans="1:10" x14ac:dyDescent="0.25">
      <c r="A4078" s="102">
        <v>4077</v>
      </c>
      <c r="B4078" s="117" t="s">
        <v>5315</v>
      </c>
      <c r="C4078" s="104" t="s">
        <v>4939</v>
      </c>
      <c r="D4078" s="104" t="s">
        <v>5351</v>
      </c>
      <c r="E4078" s="106" t="s">
        <v>87</v>
      </c>
      <c r="F4078" s="107" t="s">
        <v>88</v>
      </c>
      <c r="G4078" s="106"/>
      <c r="H4078" s="106"/>
      <c r="I4078" s="102" t="s">
        <v>5041</v>
      </c>
      <c r="J4078" s="109">
        <v>13.96</v>
      </c>
    </row>
    <row r="4079" spans="1:10" x14ac:dyDescent="0.25">
      <c r="A4079" s="102">
        <v>4078</v>
      </c>
      <c r="B4079" s="117" t="s">
        <v>5315</v>
      </c>
      <c r="C4079" s="104" t="s">
        <v>4939</v>
      </c>
      <c r="D4079" s="104" t="s">
        <v>5351</v>
      </c>
      <c r="E4079" s="106" t="s">
        <v>4818</v>
      </c>
      <c r="F4079" s="107" t="s">
        <v>4819</v>
      </c>
      <c r="G4079" s="106"/>
      <c r="H4079" s="106"/>
      <c r="I4079" s="102" t="s">
        <v>4943</v>
      </c>
      <c r="J4079" s="109">
        <v>24.900000000000002</v>
      </c>
    </row>
    <row r="4080" spans="1:10" x14ac:dyDescent="0.25">
      <c r="A4080" s="102">
        <v>4079</v>
      </c>
      <c r="B4080" s="117" t="s">
        <v>5315</v>
      </c>
      <c r="C4080" s="104" t="s">
        <v>4939</v>
      </c>
      <c r="D4080" s="104" t="s">
        <v>5351</v>
      </c>
      <c r="E4080" s="106" t="s">
        <v>4201</v>
      </c>
      <c r="F4080" s="107" t="s">
        <v>4202</v>
      </c>
      <c r="G4080" s="106"/>
      <c r="H4080" s="106"/>
      <c r="I4080" s="102">
        <v>2</v>
      </c>
      <c r="J4080" s="109">
        <v>55.98</v>
      </c>
    </row>
    <row r="4081" spans="1:10" x14ac:dyDescent="0.25">
      <c r="A4081" s="102">
        <v>4080</v>
      </c>
      <c r="B4081" s="117" t="s">
        <v>5315</v>
      </c>
      <c r="C4081" s="104" t="s">
        <v>4939</v>
      </c>
      <c r="D4081" s="104" t="s">
        <v>5353</v>
      </c>
      <c r="E4081" s="106" t="s">
        <v>559</v>
      </c>
      <c r="F4081" s="107" t="s">
        <v>560</v>
      </c>
      <c r="G4081" s="106"/>
      <c r="H4081" s="106"/>
      <c r="I4081" s="102">
        <v>2</v>
      </c>
      <c r="J4081" s="109">
        <v>11.879999999999999</v>
      </c>
    </row>
    <row r="4082" spans="1:10" x14ac:dyDescent="0.25">
      <c r="A4082" s="102">
        <v>4081</v>
      </c>
      <c r="B4082" s="117" t="s">
        <v>5315</v>
      </c>
      <c r="C4082" s="104" t="s">
        <v>4939</v>
      </c>
      <c r="D4082" s="104" t="s">
        <v>5353</v>
      </c>
      <c r="E4082" s="106" t="s">
        <v>569</v>
      </c>
      <c r="F4082" s="107" t="s">
        <v>570</v>
      </c>
      <c r="G4082" s="106"/>
      <c r="H4082" s="106"/>
      <c r="I4082" s="102">
        <v>10</v>
      </c>
      <c r="J4082" s="109">
        <v>59.4</v>
      </c>
    </row>
    <row r="4083" spans="1:10" x14ac:dyDescent="0.25">
      <c r="A4083" s="102">
        <v>4082</v>
      </c>
      <c r="B4083" s="117" t="s">
        <v>5315</v>
      </c>
      <c r="C4083" s="104" t="s">
        <v>4939</v>
      </c>
      <c r="D4083" s="104" t="s">
        <v>5353</v>
      </c>
      <c r="E4083" s="106" t="s">
        <v>535</v>
      </c>
      <c r="F4083" s="107" t="s">
        <v>536</v>
      </c>
      <c r="G4083" s="106"/>
      <c r="H4083" s="106"/>
      <c r="I4083" s="102">
        <v>1</v>
      </c>
      <c r="J4083" s="109">
        <v>5.9399999999999995</v>
      </c>
    </row>
    <row r="4084" spans="1:10" x14ac:dyDescent="0.25">
      <c r="A4084" s="102">
        <v>4083</v>
      </c>
      <c r="B4084" s="117" t="s">
        <v>5315</v>
      </c>
      <c r="C4084" s="104" t="s">
        <v>4939</v>
      </c>
      <c r="D4084" s="104" t="s">
        <v>5353</v>
      </c>
      <c r="E4084" s="106" t="s">
        <v>1216</v>
      </c>
      <c r="F4084" s="107" t="s">
        <v>1217</v>
      </c>
      <c r="G4084" s="106"/>
      <c r="H4084" s="106"/>
      <c r="I4084" s="102">
        <v>1</v>
      </c>
      <c r="J4084" s="109">
        <v>7.9</v>
      </c>
    </row>
    <row r="4085" spans="1:10" x14ac:dyDescent="0.25">
      <c r="A4085" s="102">
        <v>4084</v>
      </c>
      <c r="B4085" s="117" t="s">
        <v>5315</v>
      </c>
      <c r="C4085" s="104" t="s">
        <v>4939</v>
      </c>
      <c r="D4085" s="104" t="s">
        <v>5353</v>
      </c>
      <c r="E4085" s="106" t="s">
        <v>1326</v>
      </c>
      <c r="F4085" s="107" t="s">
        <v>1327</v>
      </c>
      <c r="G4085" s="106"/>
      <c r="H4085" s="106"/>
      <c r="I4085" s="102">
        <v>1</v>
      </c>
      <c r="J4085" s="109">
        <v>7.9</v>
      </c>
    </row>
    <row r="4086" spans="1:10" x14ac:dyDescent="0.25">
      <c r="A4086" s="102">
        <v>4085</v>
      </c>
      <c r="B4086" s="117" t="s">
        <v>5315</v>
      </c>
      <c r="C4086" s="104" t="s">
        <v>4939</v>
      </c>
      <c r="D4086" s="104" t="s">
        <v>5353</v>
      </c>
      <c r="E4086" s="106" t="s">
        <v>1194</v>
      </c>
      <c r="F4086" s="107" t="s">
        <v>1195</v>
      </c>
      <c r="G4086" s="106"/>
      <c r="H4086" s="106"/>
      <c r="I4086" s="102">
        <v>4</v>
      </c>
      <c r="J4086" s="109">
        <v>27.799999999999997</v>
      </c>
    </row>
    <row r="4087" spans="1:10" x14ac:dyDescent="0.25">
      <c r="A4087" s="102">
        <v>4086</v>
      </c>
      <c r="B4087" s="117" t="s">
        <v>5315</v>
      </c>
      <c r="C4087" s="104" t="s">
        <v>4939</v>
      </c>
      <c r="D4087" s="104" t="s">
        <v>5353</v>
      </c>
      <c r="E4087" s="106" t="s">
        <v>1252</v>
      </c>
      <c r="F4087" s="107" t="s">
        <v>1253</v>
      </c>
      <c r="G4087" s="106"/>
      <c r="H4087" s="106"/>
      <c r="I4087" s="102">
        <v>2</v>
      </c>
      <c r="J4087" s="109">
        <v>15.8</v>
      </c>
    </row>
    <row r="4088" spans="1:10" x14ac:dyDescent="0.25">
      <c r="A4088" s="102">
        <v>4087</v>
      </c>
      <c r="B4088" s="117" t="s">
        <v>5315</v>
      </c>
      <c r="C4088" s="104" t="s">
        <v>4939</v>
      </c>
      <c r="D4088" s="104" t="s">
        <v>5353</v>
      </c>
      <c r="E4088" s="106" t="s">
        <v>1264</v>
      </c>
      <c r="F4088" s="107" t="s">
        <v>1265</v>
      </c>
      <c r="G4088" s="106"/>
      <c r="H4088" s="106"/>
      <c r="I4088" s="102">
        <v>1</v>
      </c>
      <c r="J4088" s="109">
        <v>8.9</v>
      </c>
    </row>
    <row r="4089" spans="1:10" x14ac:dyDescent="0.25">
      <c r="A4089" s="102">
        <v>4088</v>
      </c>
      <c r="B4089" s="117" t="s">
        <v>5315</v>
      </c>
      <c r="C4089" s="104" t="s">
        <v>4939</v>
      </c>
      <c r="D4089" s="104" t="s">
        <v>5353</v>
      </c>
      <c r="E4089" s="106" t="s">
        <v>1272</v>
      </c>
      <c r="F4089" s="107" t="s">
        <v>1273</v>
      </c>
      <c r="G4089" s="106"/>
      <c r="H4089" s="106"/>
      <c r="I4089" s="102">
        <v>2</v>
      </c>
      <c r="J4089" s="109">
        <v>25.5</v>
      </c>
    </row>
    <row r="4090" spans="1:10" x14ac:dyDescent="0.25">
      <c r="A4090" s="102">
        <v>4089</v>
      </c>
      <c r="B4090" s="117" t="s">
        <v>5315</v>
      </c>
      <c r="C4090" s="104" t="s">
        <v>4939</v>
      </c>
      <c r="D4090" s="104" t="s">
        <v>5353</v>
      </c>
      <c r="E4090" s="106" t="s">
        <v>2717</v>
      </c>
      <c r="F4090" s="107" t="s">
        <v>4737</v>
      </c>
      <c r="G4090" s="106"/>
      <c r="H4090" s="106"/>
      <c r="I4090" s="102">
        <v>1</v>
      </c>
      <c r="J4090" s="109">
        <v>16.14</v>
      </c>
    </row>
    <row r="4091" spans="1:10" x14ac:dyDescent="0.25">
      <c r="A4091" s="102">
        <v>4090</v>
      </c>
      <c r="B4091" s="117" t="s">
        <v>5315</v>
      </c>
      <c r="C4091" s="104" t="s">
        <v>4939</v>
      </c>
      <c r="D4091" s="104" t="s">
        <v>5353</v>
      </c>
      <c r="E4091" s="106" t="s">
        <v>2997</v>
      </c>
      <c r="F4091" s="107" t="s">
        <v>2998</v>
      </c>
      <c r="G4091" s="106"/>
      <c r="H4091" s="106"/>
      <c r="I4091" s="102">
        <v>1</v>
      </c>
      <c r="J4091" s="109">
        <v>37.799999999999997</v>
      </c>
    </row>
    <row r="4092" spans="1:10" x14ac:dyDescent="0.25">
      <c r="A4092" s="102">
        <v>4091</v>
      </c>
      <c r="B4092" s="117" t="s">
        <v>5315</v>
      </c>
      <c r="C4092" s="104" t="s">
        <v>4939</v>
      </c>
      <c r="D4092" s="104" t="s">
        <v>5353</v>
      </c>
      <c r="E4092" s="106" t="s">
        <v>3031</v>
      </c>
      <c r="F4092" s="107" t="s">
        <v>3032</v>
      </c>
      <c r="G4092" s="106"/>
      <c r="H4092" s="106"/>
      <c r="I4092" s="102">
        <v>5</v>
      </c>
      <c r="J4092" s="109">
        <v>164.89999999999998</v>
      </c>
    </row>
    <row r="4093" spans="1:10" x14ac:dyDescent="0.25">
      <c r="A4093" s="102">
        <v>4092</v>
      </c>
      <c r="B4093" s="117" t="s">
        <v>5315</v>
      </c>
      <c r="C4093" s="104" t="s">
        <v>4939</v>
      </c>
      <c r="D4093" s="104" t="s">
        <v>5353</v>
      </c>
      <c r="E4093" s="106" t="s">
        <v>3031</v>
      </c>
      <c r="F4093" s="107" t="s">
        <v>3032</v>
      </c>
      <c r="G4093" s="106"/>
      <c r="H4093" s="106"/>
      <c r="I4093" s="102">
        <v>5</v>
      </c>
      <c r="J4093" s="109">
        <v>0.1</v>
      </c>
    </row>
    <row r="4094" spans="1:10" x14ac:dyDescent="0.25">
      <c r="A4094" s="102">
        <v>4093</v>
      </c>
      <c r="B4094" s="117" t="s">
        <v>5315</v>
      </c>
      <c r="C4094" s="104" t="s">
        <v>4939</v>
      </c>
      <c r="D4094" s="104" t="s">
        <v>5353</v>
      </c>
      <c r="E4094" s="106" t="s">
        <v>3035</v>
      </c>
      <c r="F4094" s="107" t="s">
        <v>3036</v>
      </c>
      <c r="G4094" s="106"/>
      <c r="H4094" s="106"/>
      <c r="I4094" s="102">
        <v>3</v>
      </c>
      <c r="J4094" s="109">
        <v>113.7</v>
      </c>
    </row>
    <row r="4095" spans="1:10" x14ac:dyDescent="0.25">
      <c r="A4095" s="102">
        <v>4094</v>
      </c>
      <c r="B4095" s="117" t="s">
        <v>5315</v>
      </c>
      <c r="C4095" s="104" t="s">
        <v>4939</v>
      </c>
      <c r="D4095" s="104" t="s">
        <v>5353</v>
      </c>
      <c r="E4095" s="106" t="s">
        <v>3037</v>
      </c>
      <c r="F4095" s="107" t="s">
        <v>3038</v>
      </c>
      <c r="G4095" s="106"/>
      <c r="H4095" s="106"/>
      <c r="I4095" s="102">
        <v>41</v>
      </c>
      <c r="J4095" s="109">
        <v>1392.3600000000001</v>
      </c>
    </row>
    <row r="4096" spans="1:10" x14ac:dyDescent="0.25">
      <c r="A4096" s="102">
        <v>4095</v>
      </c>
      <c r="B4096" s="117" t="s">
        <v>5315</v>
      </c>
      <c r="C4096" s="104" t="s">
        <v>4939</v>
      </c>
      <c r="D4096" s="104" t="s">
        <v>5353</v>
      </c>
      <c r="E4096" s="106" t="s">
        <v>2845</v>
      </c>
      <c r="F4096" s="107" t="s">
        <v>2846</v>
      </c>
      <c r="G4096" s="106"/>
      <c r="H4096" s="106"/>
      <c r="I4096" s="102">
        <v>1</v>
      </c>
      <c r="J4096" s="109">
        <v>29.96</v>
      </c>
    </row>
    <row r="4097" spans="1:10" x14ac:dyDescent="0.25">
      <c r="A4097" s="102">
        <v>4096</v>
      </c>
      <c r="B4097" s="117" t="s">
        <v>5315</v>
      </c>
      <c r="C4097" s="104" t="s">
        <v>4939</v>
      </c>
      <c r="D4097" s="104" t="s">
        <v>5353</v>
      </c>
      <c r="E4097" s="106" t="s">
        <v>4503</v>
      </c>
      <c r="F4097" s="107" t="s">
        <v>4504</v>
      </c>
      <c r="G4097" s="106"/>
      <c r="H4097" s="106"/>
      <c r="I4097" s="102">
        <v>1</v>
      </c>
      <c r="J4097" s="109">
        <v>19.8</v>
      </c>
    </row>
    <row r="4098" spans="1:10" x14ac:dyDescent="0.25">
      <c r="A4098" s="102">
        <v>4097</v>
      </c>
      <c r="B4098" s="117" t="s">
        <v>5315</v>
      </c>
      <c r="C4098" s="104" t="s">
        <v>4939</v>
      </c>
      <c r="D4098" s="104" t="s">
        <v>5353</v>
      </c>
      <c r="E4098" s="106" t="s">
        <v>4213</v>
      </c>
      <c r="F4098" s="107" t="s">
        <v>4214</v>
      </c>
      <c r="G4098" s="106"/>
      <c r="H4098" s="106"/>
      <c r="I4098" s="102">
        <v>1</v>
      </c>
      <c r="J4098" s="109">
        <v>18.899999999999999</v>
      </c>
    </row>
    <row r="4099" spans="1:10" x14ac:dyDescent="0.25">
      <c r="A4099" s="102">
        <v>4098</v>
      </c>
      <c r="B4099" s="117" t="s">
        <v>5315</v>
      </c>
      <c r="C4099" s="104" t="s">
        <v>4939</v>
      </c>
      <c r="D4099" s="104" t="s">
        <v>5353</v>
      </c>
      <c r="E4099" s="106" t="s">
        <v>4407</v>
      </c>
      <c r="F4099" s="107" t="s">
        <v>4408</v>
      </c>
      <c r="G4099" s="106"/>
      <c r="H4099" s="106"/>
      <c r="I4099" s="102">
        <v>1</v>
      </c>
      <c r="J4099" s="109">
        <v>14.9</v>
      </c>
    </row>
    <row r="4100" spans="1:10" x14ac:dyDescent="0.25">
      <c r="A4100" s="102">
        <v>4099</v>
      </c>
      <c r="B4100" s="117" t="s">
        <v>5315</v>
      </c>
      <c r="C4100" s="104" t="s">
        <v>4939</v>
      </c>
      <c r="D4100" s="104" t="s">
        <v>5355</v>
      </c>
      <c r="E4100" s="106" t="s">
        <v>569</v>
      </c>
      <c r="F4100" s="107" t="s">
        <v>570</v>
      </c>
      <c r="G4100" s="106"/>
      <c r="H4100" s="106"/>
      <c r="I4100" s="102">
        <v>15</v>
      </c>
      <c r="J4100" s="109">
        <v>89.1</v>
      </c>
    </row>
    <row r="4101" spans="1:10" x14ac:dyDescent="0.25">
      <c r="A4101" s="102">
        <v>4100</v>
      </c>
      <c r="B4101" s="117" t="s">
        <v>5315</v>
      </c>
      <c r="C4101" s="104" t="s">
        <v>4939</v>
      </c>
      <c r="D4101" s="104" t="s">
        <v>5357</v>
      </c>
      <c r="E4101" s="106" t="s">
        <v>995</v>
      </c>
      <c r="F4101" s="107" t="s">
        <v>996</v>
      </c>
      <c r="G4101" s="106"/>
      <c r="H4101" s="106"/>
      <c r="I4101" s="102">
        <v>4</v>
      </c>
      <c r="J4101" s="109">
        <v>40.799999999999997</v>
      </c>
    </row>
    <row r="4102" spans="1:10" x14ac:dyDescent="0.25">
      <c r="A4102" s="102">
        <v>4101</v>
      </c>
      <c r="B4102" s="117" t="s">
        <v>5315</v>
      </c>
      <c r="C4102" s="104" t="s">
        <v>4939</v>
      </c>
      <c r="D4102" s="104" t="s">
        <v>5357</v>
      </c>
      <c r="E4102" s="106" t="s">
        <v>999</v>
      </c>
      <c r="F4102" s="107" t="s">
        <v>1000</v>
      </c>
      <c r="G4102" s="106"/>
      <c r="H4102" s="106"/>
      <c r="I4102" s="102">
        <v>5</v>
      </c>
      <c r="J4102" s="109">
        <v>56.449999999999996</v>
      </c>
    </row>
    <row r="4103" spans="1:10" x14ac:dyDescent="0.25">
      <c r="A4103" s="102">
        <v>4102</v>
      </c>
      <c r="B4103" s="117" t="s">
        <v>5315</v>
      </c>
      <c r="C4103" s="104" t="s">
        <v>4939</v>
      </c>
      <c r="D4103" s="104" t="s">
        <v>5357</v>
      </c>
      <c r="E4103" s="106" t="s">
        <v>1003</v>
      </c>
      <c r="F4103" s="107" t="s">
        <v>1004</v>
      </c>
      <c r="G4103" s="106"/>
      <c r="H4103" s="106"/>
      <c r="I4103" s="102">
        <v>5</v>
      </c>
      <c r="J4103" s="109">
        <v>56.449999999999996</v>
      </c>
    </row>
    <row r="4104" spans="1:10" x14ac:dyDescent="0.25">
      <c r="A4104" s="102">
        <v>4103</v>
      </c>
      <c r="B4104" s="117" t="s">
        <v>5315</v>
      </c>
      <c r="C4104" s="104" t="s">
        <v>4939</v>
      </c>
      <c r="D4104" s="104" t="s">
        <v>5357</v>
      </c>
      <c r="E4104" s="106" t="s">
        <v>1003</v>
      </c>
      <c r="F4104" s="107" t="s">
        <v>1004</v>
      </c>
      <c r="G4104" s="106"/>
      <c r="H4104" s="106"/>
      <c r="I4104" s="102">
        <v>1</v>
      </c>
      <c r="J4104" s="109">
        <v>0.01</v>
      </c>
    </row>
    <row r="4105" spans="1:10" x14ac:dyDescent="0.25">
      <c r="A4105" s="102">
        <v>4104</v>
      </c>
      <c r="B4105" s="117" t="s">
        <v>5315</v>
      </c>
      <c r="C4105" s="104" t="s">
        <v>4939</v>
      </c>
      <c r="D4105" s="104" t="s">
        <v>5357</v>
      </c>
      <c r="E4105" s="106" t="s">
        <v>1194</v>
      </c>
      <c r="F4105" s="107" t="s">
        <v>1195</v>
      </c>
      <c r="G4105" s="106"/>
      <c r="H4105" s="106"/>
      <c r="I4105" s="102">
        <v>1</v>
      </c>
      <c r="J4105" s="109">
        <v>6.9499999999999993</v>
      </c>
    </row>
    <row r="4106" spans="1:10" x14ac:dyDescent="0.25">
      <c r="A4106" s="102">
        <v>4105</v>
      </c>
      <c r="B4106" s="117" t="s">
        <v>5315</v>
      </c>
      <c r="C4106" s="104" t="s">
        <v>4939</v>
      </c>
      <c r="D4106" s="104" t="s">
        <v>5357</v>
      </c>
      <c r="E4106" s="106" t="s">
        <v>2503</v>
      </c>
      <c r="F4106" s="107" t="s">
        <v>2504</v>
      </c>
      <c r="G4106" s="106"/>
      <c r="H4106" s="106"/>
      <c r="I4106" s="102">
        <v>1</v>
      </c>
      <c r="J4106" s="109">
        <v>5.9399999999999995</v>
      </c>
    </row>
    <row r="4107" spans="1:10" x14ac:dyDescent="0.25">
      <c r="A4107" s="102">
        <v>4106</v>
      </c>
      <c r="B4107" s="117" t="s">
        <v>5315</v>
      </c>
      <c r="C4107" s="104" t="s">
        <v>4939</v>
      </c>
      <c r="D4107" s="104" t="s">
        <v>5357</v>
      </c>
      <c r="E4107" s="106" t="s">
        <v>2517</v>
      </c>
      <c r="F4107" s="107" t="s">
        <v>2518</v>
      </c>
      <c r="G4107" s="106"/>
      <c r="H4107" s="106"/>
      <c r="I4107" s="102">
        <v>1</v>
      </c>
      <c r="J4107" s="109">
        <v>5.9399999999999995</v>
      </c>
    </row>
    <row r="4108" spans="1:10" x14ac:dyDescent="0.25">
      <c r="A4108" s="102">
        <v>4107</v>
      </c>
      <c r="B4108" s="117" t="s">
        <v>5315</v>
      </c>
      <c r="C4108" s="104" t="s">
        <v>4939</v>
      </c>
      <c r="D4108" s="104" t="s">
        <v>5357</v>
      </c>
      <c r="E4108" s="106" t="s">
        <v>2519</v>
      </c>
      <c r="F4108" s="107" t="s">
        <v>2520</v>
      </c>
      <c r="G4108" s="106"/>
      <c r="H4108" s="106"/>
      <c r="I4108" s="102">
        <v>1</v>
      </c>
      <c r="J4108" s="109">
        <v>5.9399999999999995</v>
      </c>
    </row>
    <row r="4109" spans="1:10" x14ac:dyDescent="0.25">
      <c r="A4109" s="102">
        <v>4108</v>
      </c>
      <c r="B4109" s="117" t="s">
        <v>5315</v>
      </c>
      <c r="C4109" s="104" t="s">
        <v>4939</v>
      </c>
      <c r="D4109" s="104" t="s">
        <v>5357</v>
      </c>
      <c r="E4109" s="106" t="s">
        <v>2739</v>
      </c>
      <c r="F4109" s="107" t="s">
        <v>4742</v>
      </c>
      <c r="G4109" s="106"/>
      <c r="H4109" s="106"/>
      <c r="I4109" s="102">
        <v>1</v>
      </c>
      <c r="J4109" s="109">
        <v>15.48</v>
      </c>
    </row>
    <row r="4110" spans="1:10" x14ac:dyDescent="0.25">
      <c r="A4110" s="102">
        <v>4109</v>
      </c>
      <c r="B4110" s="117" t="s">
        <v>5315</v>
      </c>
      <c r="C4110" s="104" t="s">
        <v>4939</v>
      </c>
      <c r="D4110" s="104" t="s">
        <v>5357</v>
      </c>
      <c r="E4110" s="106" t="s">
        <v>4746</v>
      </c>
      <c r="F4110" s="107" t="s">
        <v>4747</v>
      </c>
      <c r="G4110" s="106"/>
      <c r="H4110" s="106"/>
      <c r="I4110" s="102">
        <v>1</v>
      </c>
      <c r="J4110" s="109">
        <v>13.080000000000002</v>
      </c>
    </row>
    <row r="4111" spans="1:10" x14ac:dyDescent="0.25">
      <c r="A4111" s="102">
        <v>4110</v>
      </c>
      <c r="B4111" s="117" t="s">
        <v>5315</v>
      </c>
      <c r="C4111" s="104" t="s">
        <v>4939</v>
      </c>
      <c r="D4111" s="104" t="s">
        <v>5357</v>
      </c>
      <c r="E4111" s="106" t="s">
        <v>4818</v>
      </c>
      <c r="F4111" s="107" t="s">
        <v>4819</v>
      </c>
      <c r="G4111" s="106"/>
      <c r="H4111" s="106"/>
      <c r="I4111" s="102">
        <v>1</v>
      </c>
      <c r="J4111" s="109">
        <v>49.800000000000004</v>
      </c>
    </row>
    <row r="4112" spans="1:10" x14ac:dyDescent="0.25">
      <c r="A4112" s="102">
        <v>4111</v>
      </c>
      <c r="B4112" s="117" t="s">
        <v>5315</v>
      </c>
      <c r="C4112" s="104" t="s">
        <v>4939</v>
      </c>
      <c r="D4112" s="104" t="s">
        <v>5359</v>
      </c>
      <c r="E4112" s="106" t="s">
        <v>1034</v>
      </c>
      <c r="F4112" s="107" t="s">
        <v>1035</v>
      </c>
      <c r="G4112" s="106"/>
      <c r="H4112" s="106"/>
      <c r="I4112" s="102">
        <v>158</v>
      </c>
      <c r="J4112" s="109">
        <v>5972.4</v>
      </c>
    </row>
    <row r="4113" spans="1:10" x14ac:dyDescent="0.25">
      <c r="A4113" s="102">
        <v>4112</v>
      </c>
      <c r="B4113" s="117" t="s">
        <v>5315</v>
      </c>
      <c r="C4113" s="104" t="s">
        <v>4939</v>
      </c>
      <c r="D4113" s="104" t="s">
        <v>5359</v>
      </c>
      <c r="E4113" s="106" t="s">
        <v>1038</v>
      </c>
      <c r="F4113" s="107" t="s">
        <v>1039</v>
      </c>
      <c r="G4113" s="106"/>
      <c r="H4113" s="106"/>
      <c r="I4113" s="102">
        <v>56</v>
      </c>
      <c r="J4113" s="109">
        <v>2116.7999999999997</v>
      </c>
    </row>
    <row r="4114" spans="1:10" x14ac:dyDescent="0.25">
      <c r="A4114" s="102">
        <v>4113</v>
      </c>
      <c r="B4114" s="117" t="s">
        <v>5315</v>
      </c>
      <c r="C4114" s="104" t="s">
        <v>4939</v>
      </c>
      <c r="D4114" s="104" t="s">
        <v>5359</v>
      </c>
      <c r="E4114" s="106" t="s">
        <v>1040</v>
      </c>
      <c r="F4114" s="107" t="s">
        <v>1041</v>
      </c>
      <c r="G4114" s="106"/>
      <c r="H4114" s="106"/>
      <c r="I4114" s="102">
        <v>224</v>
      </c>
      <c r="J4114" s="109">
        <v>7607.04</v>
      </c>
    </row>
    <row r="4115" spans="1:10" x14ac:dyDescent="0.25">
      <c r="A4115" s="102">
        <v>4114</v>
      </c>
      <c r="B4115" s="117" t="s">
        <v>5315</v>
      </c>
      <c r="C4115" s="104" t="s">
        <v>4939</v>
      </c>
      <c r="D4115" s="104" t="s">
        <v>5359</v>
      </c>
      <c r="E4115" s="106" t="s">
        <v>997</v>
      </c>
      <c r="F4115" s="107" t="s">
        <v>998</v>
      </c>
      <c r="G4115" s="106"/>
      <c r="H4115" s="106"/>
      <c r="I4115" s="102">
        <v>98</v>
      </c>
      <c r="J4115" s="109">
        <v>587.02</v>
      </c>
    </row>
    <row r="4116" spans="1:10" x14ac:dyDescent="0.25">
      <c r="A4116" s="102">
        <v>4115</v>
      </c>
      <c r="B4116" s="117" t="s">
        <v>5315</v>
      </c>
      <c r="C4116" s="104" t="s">
        <v>4939</v>
      </c>
      <c r="D4116" s="104" t="s">
        <v>5359</v>
      </c>
      <c r="E4116" s="106" t="s">
        <v>999</v>
      </c>
      <c r="F4116" s="107" t="s">
        <v>1000</v>
      </c>
      <c r="G4116" s="106"/>
      <c r="H4116" s="106"/>
      <c r="I4116" s="102">
        <v>100</v>
      </c>
      <c r="J4116" s="109">
        <v>1129</v>
      </c>
    </row>
    <row r="4117" spans="1:10" x14ac:dyDescent="0.25">
      <c r="A4117" s="102">
        <v>4116</v>
      </c>
      <c r="B4117" s="117" t="s">
        <v>5315</v>
      </c>
      <c r="C4117" s="104" t="s">
        <v>4939</v>
      </c>
      <c r="D4117" s="104" t="s">
        <v>5359</v>
      </c>
      <c r="E4117" s="106" t="s">
        <v>1001</v>
      </c>
      <c r="F4117" s="107" t="s">
        <v>1002</v>
      </c>
      <c r="G4117" s="106"/>
      <c r="H4117" s="106"/>
      <c r="I4117" s="102">
        <v>98</v>
      </c>
      <c r="J4117" s="109">
        <v>587.02</v>
      </c>
    </row>
    <row r="4118" spans="1:10" x14ac:dyDescent="0.25">
      <c r="A4118" s="102">
        <v>4117</v>
      </c>
      <c r="B4118" s="117" t="s">
        <v>5315</v>
      </c>
      <c r="C4118" s="104" t="s">
        <v>4939</v>
      </c>
      <c r="D4118" s="104" t="s">
        <v>5359</v>
      </c>
      <c r="E4118" s="106" t="s">
        <v>1003</v>
      </c>
      <c r="F4118" s="107" t="s">
        <v>1004</v>
      </c>
      <c r="G4118" s="106"/>
      <c r="H4118" s="106"/>
      <c r="I4118" s="102">
        <v>200</v>
      </c>
      <c r="J4118" s="109">
        <v>2258</v>
      </c>
    </row>
    <row r="4119" spans="1:10" x14ac:dyDescent="0.25">
      <c r="A4119" s="102">
        <v>4118</v>
      </c>
      <c r="B4119" s="117" t="s">
        <v>5315</v>
      </c>
      <c r="C4119" s="104" t="s">
        <v>4939</v>
      </c>
      <c r="D4119" s="104" t="s">
        <v>5359</v>
      </c>
      <c r="E4119" s="106" t="s">
        <v>207</v>
      </c>
      <c r="F4119" s="107" t="s">
        <v>208</v>
      </c>
      <c r="G4119" s="106"/>
      <c r="H4119" s="106"/>
      <c r="I4119" s="102">
        <v>70</v>
      </c>
      <c r="J4119" s="109">
        <v>1260</v>
      </c>
    </row>
    <row r="4120" spans="1:10" x14ac:dyDescent="0.25">
      <c r="A4120" s="102">
        <v>4119</v>
      </c>
      <c r="B4120" s="117" t="s">
        <v>5315</v>
      </c>
      <c r="C4120" s="104" t="s">
        <v>4939</v>
      </c>
      <c r="D4120" s="104" t="s">
        <v>5359</v>
      </c>
      <c r="E4120" s="106" t="s">
        <v>2503</v>
      </c>
      <c r="F4120" s="107" t="s">
        <v>2504</v>
      </c>
      <c r="G4120" s="106"/>
      <c r="H4120" s="106"/>
      <c r="I4120" s="102">
        <v>240</v>
      </c>
      <c r="J4120" s="109">
        <v>1425.6</v>
      </c>
    </row>
    <row r="4121" spans="1:10" x14ac:dyDescent="0.25">
      <c r="A4121" s="102">
        <v>4120</v>
      </c>
      <c r="B4121" s="117" t="s">
        <v>5315</v>
      </c>
      <c r="C4121" s="104" t="s">
        <v>4939</v>
      </c>
      <c r="D4121" s="104" t="s">
        <v>5359</v>
      </c>
      <c r="E4121" s="106" t="s">
        <v>2541</v>
      </c>
      <c r="F4121" s="107" t="s">
        <v>2542</v>
      </c>
      <c r="G4121" s="106"/>
      <c r="H4121" s="106"/>
      <c r="I4121" s="102">
        <v>120</v>
      </c>
      <c r="J4121" s="109">
        <v>712.8</v>
      </c>
    </row>
    <row r="4122" spans="1:10" x14ac:dyDescent="0.25">
      <c r="A4122" s="102">
        <v>4121</v>
      </c>
      <c r="B4122" s="117" t="s">
        <v>5315</v>
      </c>
      <c r="C4122" s="104" t="s">
        <v>4939</v>
      </c>
      <c r="D4122" s="104" t="s">
        <v>5359</v>
      </c>
      <c r="E4122" s="106" t="s">
        <v>2555</v>
      </c>
      <c r="F4122" s="107" t="s">
        <v>2556</v>
      </c>
      <c r="G4122" s="106"/>
      <c r="H4122" s="106"/>
      <c r="I4122" s="102">
        <v>216</v>
      </c>
      <c r="J4122" s="109">
        <v>1283.04</v>
      </c>
    </row>
    <row r="4123" spans="1:10" x14ac:dyDescent="0.25">
      <c r="A4123" s="102">
        <v>4122</v>
      </c>
      <c r="B4123" s="117" t="s">
        <v>5315</v>
      </c>
      <c r="C4123" s="104" t="s">
        <v>4939</v>
      </c>
      <c r="D4123" s="104" t="s">
        <v>5359</v>
      </c>
      <c r="E4123" s="106" t="s">
        <v>2997</v>
      </c>
      <c r="F4123" s="107" t="s">
        <v>2998</v>
      </c>
      <c r="G4123" s="106"/>
      <c r="H4123" s="106"/>
      <c r="I4123" s="102">
        <v>15</v>
      </c>
      <c r="J4123" s="109">
        <v>567</v>
      </c>
    </row>
    <row r="4124" spans="1:10" x14ac:dyDescent="0.25">
      <c r="A4124" s="102">
        <v>4123</v>
      </c>
      <c r="B4124" s="117" t="s">
        <v>5315</v>
      </c>
      <c r="C4124" s="104" t="s">
        <v>4939</v>
      </c>
      <c r="D4124" s="104" t="s">
        <v>5359</v>
      </c>
      <c r="E4124" s="106" t="s">
        <v>3037</v>
      </c>
      <c r="F4124" s="107" t="s">
        <v>3038</v>
      </c>
      <c r="G4124" s="106"/>
      <c r="H4124" s="106"/>
      <c r="I4124" s="102">
        <v>112</v>
      </c>
      <c r="J4124" s="109">
        <v>3803.52</v>
      </c>
    </row>
    <row r="4125" spans="1:10" x14ac:dyDescent="0.25">
      <c r="A4125" s="102">
        <v>4124</v>
      </c>
      <c r="B4125" s="117" t="s">
        <v>5315</v>
      </c>
      <c r="C4125" s="104" t="s">
        <v>4939</v>
      </c>
      <c r="D4125" s="104" t="s">
        <v>5359</v>
      </c>
      <c r="E4125" s="106" t="s">
        <v>83</v>
      </c>
      <c r="F4125" s="107" t="s">
        <v>84</v>
      </c>
      <c r="G4125" s="106"/>
      <c r="H4125" s="106"/>
      <c r="I4125" s="102">
        <v>10</v>
      </c>
      <c r="J4125" s="109">
        <v>778.80000000000007</v>
      </c>
    </row>
    <row r="4126" spans="1:10" x14ac:dyDescent="0.25">
      <c r="A4126" s="102">
        <v>4125</v>
      </c>
      <c r="B4126" s="117" t="s">
        <v>5315</v>
      </c>
      <c r="C4126" s="104" t="s">
        <v>4939</v>
      </c>
      <c r="D4126" s="104" t="s">
        <v>5359</v>
      </c>
      <c r="E4126" s="106" t="s">
        <v>87</v>
      </c>
      <c r="F4126" s="107" t="s">
        <v>88</v>
      </c>
      <c r="G4126" s="106"/>
      <c r="H4126" s="106"/>
      <c r="I4126" s="102">
        <v>10</v>
      </c>
      <c r="J4126" s="109">
        <v>837.6</v>
      </c>
    </row>
    <row r="4127" spans="1:10" x14ac:dyDescent="0.25">
      <c r="A4127" s="102">
        <v>4126</v>
      </c>
      <c r="B4127" s="117" t="s">
        <v>5315</v>
      </c>
      <c r="C4127" s="104" t="s">
        <v>4939</v>
      </c>
      <c r="D4127" s="104" t="s">
        <v>5359</v>
      </c>
      <c r="E4127" s="106" t="s">
        <v>3939</v>
      </c>
      <c r="F4127" s="107" t="s">
        <v>3940</v>
      </c>
      <c r="G4127" s="106"/>
      <c r="H4127" s="106"/>
      <c r="I4127" s="102">
        <v>15</v>
      </c>
      <c r="J4127" s="109">
        <v>208.49999999999997</v>
      </c>
    </row>
    <row r="4128" spans="1:10" x14ac:dyDescent="0.25">
      <c r="A4128" s="102">
        <v>4127</v>
      </c>
      <c r="B4128" s="117" t="s">
        <v>5315</v>
      </c>
      <c r="C4128" s="104" t="s">
        <v>4939</v>
      </c>
      <c r="D4128" s="104" t="s">
        <v>5359</v>
      </c>
      <c r="E4128" s="106" t="s">
        <v>3555</v>
      </c>
      <c r="F4128" s="107" t="s">
        <v>3556</v>
      </c>
      <c r="G4128" s="106"/>
      <c r="H4128" s="106"/>
      <c r="I4128" s="102">
        <v>15</v>
      </c>
      <c r="J4128" s="109">
        <v>193.5</v>
      </c>
    </row>
    <row r="4129" spans="1:10" x14ac:dyDescent="0.25">
      <c r="A4129" s="102">
        <v>4128</v>
      </c>
      <c r="B4129" s="117" t="s">
        <v>5315</v>
      </c>
      <c r="C4129" s="104" t="s">
        <v>4939</v>
      </c>
      <c r="D4129" s="104" t="s">
        <v>5359</v>
      </c>
      <c r="E4129" s="106" t="s">
        <v>4585</v>
      </c>
      <c r="F4129" s="107" t="s">
        <v>4586</v>
      </c>
      <c r="G4129" s="106"/>
      <c r="H4129" s="106"/>
      <c r="I4129" s="102">
        <v>48</v>
      </c>
      <c r="J4129" s="109">
        <v>712.8</v>
      </c>
    </row>
    <row r="4130" spans="1:10" x14ac:dyDescent="0.25">
      <c r="A4130" s="102">
        <v>4129</v>
      </c>
      <c r="B4130" s="117" t="s">
        <v>5315</v>
      </c>
      <c r="C4130" s="104" t="s">
        <v>4939</v>
      </c>
      <c r="D4130" s="104" t="s">
        <v>5359</v>
      </c>
      <c r="E4130" s="106" t="s">
        <v>4259</v>
      </c>
      <c r="F4130" s="107" t="s">
        <v>4820</v>
      </c>
      <c r="G4130" s="106"/>
      <c r="H4130" s="106"/>
      <c r="I4130" s="102">
        <v>54</v>
      </c>
      <c r="J4130" s="109">
        <v>1125.8999999999999</v>
      </c>
    </row>
    <row r="4131" spans="1:10" x14ac:dyDescent="0.25">
      <c r="A4131" s="102">
        <v>4130</v>
      </c>
      <c r="B4131" s="117" t="s">
        <v>5315</v>
      </c>
      <c r="C4131" s="104" t="s">
        <v>4939</v>
      </c>
      <c r="D4131" s="104" t="s">
        <v>5361</v>
      </c>
      <c r="E4131" s="106" t="s">
        <v>569</v>
      </c>
      <c r="F4131" s="107" t="s">
        <v>570</v>
      </c>
      <c r="G4131" s="106"/>
      <c r="H4131" s="106"/>
      <c r="I4131" s="102">
        <v>1</v>
      </c>
      <c r="J4131" s="109">
        <v>5.9399999999999995</v>
      </c>
    </row>
    <row r="4132" spans="1:10" x14ac:dyDescent="0.25">
      <c r="A4132" s="102">
        <v>4131</v>
      </c>
      <c r="B4132" s="117" t="s">
        <v>5315</v>
      </c>
      <c r="C4132" s="104" t="s">
        <v>4939</v>
      </c>
      <c r="D4132" s="104" t="s">
        <v>5361</v>
      </c>
      <c r="E4132" s="106" t="s">
        <v>3037</v>
      </c>
      <c r="F4132" s="107" t="s">
        <v>3038</v>
      </c>
      <c r="G4132" s="106"/>
      <c r="H4132" s="106"/>
      <c r="I4132" s="102">
        <v>1</v>
      </c>
      <c r="J4132" s="109">
        <v>33.96</v>
      </c>
    </row>
    <row r="4133" spans="1:10" x14ac:dyDescent="0.25">
      <c r="A4133" s="102">
        <v>4132</v>
      </c>
      <c r="B4133" s="117" t="s">
        <v>5315</v>
      </c>
      <c r="C4133" s="104" t="s">
        <v>4939</v>
      </c>
      <c r="D4133" s="104" t="s">
        <v>5361</v>
      </c>
      <c r="E4133" s="106" t="s">
        <v>3393</v>
      </c>
      <c r="F4133" s="107" t="s">
        <v>3394</v>
      </c>
      <c r="G4133" s="106"/>
      <c r="H4133" s="106"/>
      <c r="I4133" s="102">
        <v>1</v>
      </c>
      <c r="J4133" s="109">
        <v>37.9</v>
      </c>
    </row>
    <row r="4134" spans="1:10" x14ac:dyDescent="0.25">
      <c r="A4134" s="102">
        <v>4133</v>
      </c>
      <c r="B4134" s="117" t="s">
        <v>5315</v>
      </c>
      <c r="C4134" s="104" t="s">
        <v>4939</v>
      </c>
      <c r="D4134" s="104" t="s">
        <v>5363</v>
      </c>
      <c r="E4134" s="106" t="s">
        <v>999</v>
      </c>
      <c r="F4134" s="107" t="s">
        <v>1000</v>
      </c>
      <c r="G4134" s="106"/>
      <c r="H4134" s="106"/>
      <c r="I4134" s="102">
        <v>10</v>
      </c>
      <c r="J4134" s="109">
        <v>112.89999999999999</v>
      </c>
    </row>
    <row r="4135" spans="1:10" x14ac:dyDescent="0.25">
      <c r="A4135" s="102">
        <v>4134</v>
      </c>
      <c r="B4135" s="117" t="s">
        <v>5315</v>
      </c>
      <c r="C4135" s="104" t="s">
        <v>4939</v>
      </c>
      <c r="D4135" s="104" t="s">
        <v>5363</v>
      </c>
      <c r="E4135" s="106" t="s">
        <v>999</v>
      </c>
      <c r="F4135" s="107" t="s">
        <v>1000</v>
      </c>
      <c r="G4135" s="106"/>
      <c r="H4135" s="106"/>
      <c r="I4135" s="102">
        <v>1</v>
      </c>
      <c r="J4135" s="109">
        <v>0.01</v>
      </c>
    </row>
    <row r="4136" spans="1:10" x14ac:dyDescent="0.25">
      <c r="A4136" s="102">
        <v>4135</v>
      </c>
      <c r="B4136" s="117" t="s">
        <v>5315</v>
      </c>
      <c r="C4136" s="104" t="s">
        <v>4939</v>
      </c>
      <c r="D4136" s="104" t="s">
        <v>5363</v>
      </c>
      <c r="E4136" s="106" t="s">
        <v>233</v>
      </c>
      <c r="F4136" s="107" t="s">
        <v>234</v>
      </c>
      <c r="G4136" s="106"/>
      <c r="H4136" s="106"/>
      <c r="I4136" s="102">
        <v>1</v>
      </c>
      <c r="J4136" s="109">
        <v>8.9</v>
      </c>
    </row>
    <row r="4137" spans="1:10" x14ac:dyDescent="0.25">
      <c r="A4137" s="102">
        <v>4136</v>
      </c>
      <c r="B4137" s="117" t="s">
        <v>5315</v>
      </c>
      <c r="C4137" s="104" t="s">
        <v>4939</v>
      </c>
      <c r="D4137" s="104" t="s">
        <v>5363</v>
      </c>
      <c r="E4137" s="106" t="s">
        <v>1194</v>
      </c>
      <c r="F4137" s="107" t="s">
        <v>1195</v>
      </c>
      <c r="G4137" s="106"/>
      <c r="H4137" s="106"/>
      <c r="I4137" s="102">
        <v>2</v>
      </c>
      <c r="J4137" s="109">
        <v>13.899999999999999</v>
      </c>
    </row>
    <row r="4138" spans="1:10" x14ac:dyDescent="0.25">
      <c r="A4138" s="102">
        <v>4137</v>
      </c>
      <c r="B4138" s="117" t="s">
        <v>5315</v>
      </c>
      <c r="C4138" s="104" t="s">
        <v>4939</v>
      </c>
      <c r="D4138" s="104" t="s">
        <v>5363</v>
      </c>
      <c r="E4138" s="106" t="s">
        <v>1338</v>
      </c>
      <c r="F4138" s="107" t="s">
        <v>1339</v>
      </c>
      <c r="G4138" s="106"/>
      <c r="H4138" s="106"/>
      <c r="I4138" s="102">
        <v>1</v>
      </c>
      <c r="J4138" s="109">
        <v>7.9</v>
      </c>
    </row>
    <row r="4139" spans="1:10" x14ac:dyDescent="0.25">
      <c r="A4139" s="102">
        <v>4138</v>
      </c>
      <c r="B4139" s="117" t="s">
        <v>5315</v>
      </c>
      <c r="C4139" s="104" t="s">
        <v>4939</v>
      </c>
      <c r="D4139" s="104" t="s">
        <v>5363</v>
      </c>
      <c r="E4139" s="106" t="s">
        <v>2391</v>
      </c>
      <c r="F4139" s="107" t="s">
        <v>2392</v>
      </c>
      <c r="G4139" s="106"/>
      <c r="H4139" s="106"/>
      <c r="I4139" s="102">
        <v>1</v>
      </c>
      <c r="J4139" s="109">
        <v>10.199999999999999</v>
      </c>
    </row>
    <row r="4140" spans="1:10" x14ac:dyDescent="0.25">
      <c r="A4140" s="102">
        <v>4139</v>
      </c>
      <c r="B4140" s="117" t="s">
        <v>5315</v>
      </c>
      <c r="C4140" s="104" t="s">
        <v>4939</v>
      </c>
      <c r="D4140" s="104" t="s">
        <v>5363</v>
      </c>
      <c r="E4140" s="106" t="s">
        <v>2723</v>
      </c>
      <c r="F4140" s="107" t="s">
        <v>4733</v>
      </c>
      <c r="G4140" s="106"/>
      <c r="H4140" s="106"/>
      <c r="I4140" s="102">
        <v>1</v>
      </c>
      <c r="J4140" s="109">
        <v>13.080000000000002</v>
      </c>
    </row>
    <row r="4141" spans="1:10" x14ac:dyDescent="0.25">
      <c r="A4141" s="102">
        <v>4140</v>
      </c>
      <c r="B4141" s="117" t="s">
        <v>5315</v>
      </c>
      <c r="C4141" s="104" t="s">
        <v>4939</v>
      </c>
      <c r="D4141" s="104" t="s">
        <v>5363</v>
      </c>
      <c r="E4141" s="106" t="s">
        <v>2833</v>
      </c>
      <c r="F4141" s="107" t="s">
        <v>2834</v>
      </c>
      <c r="G4141" s="106"/>
      <c r="H4141" s="106"/>
      <c r="I4141" s="102">
        <v>1</v>
      </c>
      <c r="J4141" s="109">
        <v>16.32</v>
      </c>
    </row>
    <row r="4142" spans="1:10" x14ac:dyDescent="0.25">
      <c r="A4142" s="102">
        <v>4141</v>
      </c>
      <c r="B4142" s="117" t="s">
        <v>5315</v>
      </c>
      <c r="C4142" s="104" t="s">
        <v>4939</v>
      </c>
      <c r="D4142" s="104" t="s">
        <v>5363</v>
      </c>
      <c r="E4142" s="106" t="s">
        <v>4746</v>
      </c>
      <c r="F4142" s="107" t="s">
        <v>4747</v>
      </c>
      <c r="G4142" s="106"/>
      <c r="H4142" s="106"/>
      <c r="I4142" s="102">
        <v>1</v>
      </c>
      <c r="J4142" s="109">
        <v>13.080000000000002</v>
      </c>
    </row>
    <row r="4143" spans="1:10" x14ac:dyDescent="0.25">
      <c r="A4143" s="102">
        <v>4142</v>
      </c>
      <c r="B4143" s="117" t="s">
        <v>5315</v>
      </c>
      <c r="C4143" s="104" t="s">
        <v>4939</v>
      </c>
      <c r="D4143" s="104" t="s">
        <v>5363</v>
      </c>
      <c r="E4143" s="106" t="s">
        <v>3883</v>
      </c>
      <c r="F4143" s="107" t="s">
        <v>3884</v>
      </c>
      <c r="G4143" s="106"/>
      <c r="H4143" s="106"/>
      <c r="I4143" s="102">
        <v>1</v>
      </c>
      <c r="J4143" s="109">
        <v>17.940000000000001</v>
      </c>
    </row>
    <row r="4144" spans="1:10" x14ac:dyDescent="0.25">
      <c r="A4144" s="102">
        <v>4143</v>
      </c>
      <c r="B4144" s="117" t="s">
        <v>5315</v>
      </c>
      <c r="C4144" s="104" t="s">
        <v>4939</v>
      </c>
      <c r="D4144" s="104" t="s">
        <v>5363</v>
      </c>
      <c r="E4144" s="106" t="s">
        <v>3991</v>
      </c>
      <c r="F4144" s="107" t="s">
        <v>3992</v>
      </c>
      <c r="G4144" s="106"/>
      <c r="H4144" s="106"/>
      <c r="I4144" s="102">
        <v>1</v>
      </c>
      <c r="J4144" s="109">
        <v>20.9</v>
      </c>
    </row>
    <row r="4145" spans="1:10" x14ac:dyDescent="0.25">
      <c r="A4145" s="102">
        <v>4144</v>
      </c>
      <c r="B4145" s="117" t="s">
        <v>5315</v>
      </c>
      <c r="C4145" s="104" t="s">
        <v>4939</v>
      </c>
      <c r="D4145" s="104" t="s">
        <v>5363</v>
      </c>
      <c r="E4145" s="106" t="s">
        <v>3553</v>
      </c>
      <c r="F4145" s="107" t="s">
        <v>3554</v>
      </c>
      <c r="G4145" s="106"/>
      <c r="H4145" s="106"/>
      <c r="I4145" s="102">
        <v>1</v>
      </c>
      <c r="J4145" s="109">
        <v>17.940000000000001</v>
      </c>
    </row>
    <row r="4146" spans="1:10" x14ac:dyDescent="0.25">
      <c r="A4146" s="102">
        <v>4145</v>
      </c>
      <c r="B4146" s="117" t="s">
        <v>5315</v>
      </c>
      <c r="C4146" s="104" t="s">
        <v>4939</v>
      </c>
      <c r="D4146" s="104" t="s">
        <v>5363</v>
      </c>
      <c r="E4146" s="106" t="s">
        <v>3573</v>
      </c>
      <c r="F4146" s="107" t="s">
        <v>3574</v>
      </c>
      <c r="G4146" s="106"/>
      <c r="H4146" s="106"/>
      <c r="I4146" s="102">
        <v>1</v>
      </c>
      <c r="J4146" s="109">
        <v>13</v>
      </c>
    </row>
    <row r="4147" spans="1:10" x14ac:dyDescent="0.25">
      <c r="A4147" s="102">
        <v>4146</v>
      </c>
      <c r="B4147" s="117" t="s">
        <v>5315</v>
      </c>
      <c r="C4147" s="104" t="s">
        <v>4939</v>
      </c>
      <c r="D4147" s="104" t="s">
        <v>5363</v>
      </c>
      <c r="E4147" s="106" t="s">
        <v>3617</v>
      </c>
      <c r="F4147" s="107" t="s">
        <v>3618</v>
      </c>
      <c r="G4147" s="106"/>
      <c r="H4147" s="106"/>
      <c r="I4147" s="102">
        <v>1</v>
      </c>
      <c r="J4147" s="109">
        <v>14.34</v>
      </c>
    </row>
    <row r="4148" spans="1:10" x14ac:dyDescent="0.25">
      <c r="A4148" s="102">
        <v>4147</v>
      </c>
      <c r="B4148" s="117" t="s">
        <v>5315</v>
      </c>
      <c r="C4148" s="104" t="s">
        <v>4939</v>
      </c>
      <c r="D4148" s="104" t="s">
        <v>5363</v>
      </c>
      <c r="E4148" s="106" t="s">
        <v>3827</v>
      </c>
      <c r="F4148" s="107" t="s">
        <v>3828</v>
      </c>
      <c r="G4148" s="106"/>
      <c r="H4148" s="106"/>
      <c r="I4148" s="102">
        <v>1</v>
      </c>
      <c r="J4148" s="109">
        <v>12.54</v>
      </c>
    </row>
    <row r="4149" spans="1:10" x14ac:dyDescent="0.25">
      <c r="A4149" s="102">
        <v>4148</v>
      </c>
      <c r="B4149" s="117" t="s">
        <v>5315</v>
      </c>
      <c r="C4149" s="104" t="s">
        <v>4939</v>
      </c>
      <c r="D4149" s="104" t="s">
        <v>5363</v>
      </c>
      <c r="E4149" s="106" t="s">
        <v>3643</v>
      </c>
      <c r="F4149" s="107" t="s">
        <v>3644</v>
      </c>
      <c r="G4149" s="106"/>
      <c r="H4149" s="106"/>
      <c r="I4149" s="102">
        <v>1</v>
      </c>
      <c r="J4149" s="109">
        <v>22.5</v>
      </c>
    </row>
    <row r="4150" spans="1:10" x14ac:dyDescent="0.25">
      <c r="A4150" s="102">
        <v>4149</v>
      </c>
      <c r="B4150" s="117" t="s">
        <v>5315</v>
      </c>
      <c r="C4150" s="104" t="s">
        <v>4939</v>
      </c>
      <c r="D4150" s="104" t="s">
        <v>5363</v>
      </c>
      <c r="E4150" s="106" t="s">
        <v>3651</v>
      </c>
      <c r="F4150" s="107" t="s">
        <v>3652</v>
      </c>
      <c r="G4150" s="106"/>
      <c r="H4150" s="106"/>
      <c r="I4150" s="102">
        <v>1</v>
      </c>
      <c r="J4150" s="109">
        <v>17.899999999999999</v>
      </c>
    </row>
    <row r="4151" spans="1:10" x14ac:dyDescent="0.25">
      <c r="A4151" s="102">
        <v>4150</v>
      </c>
      <c r="B4151" s="117" t="s">
        <v>5315</v>
      </c>
      <c r="C4151" s="104" t="s">
        <v>4939</v>
      </c>
      <c r="D4151" s="104" t="s">
        <v>5363</v>
      </c>
      <c r="E4151" s="106" t="s">
        <v>3813</v>
      </c>
      <c r="F4151" s="107" t="s">
        <v>3814</v>
      </c>
      <c r="G4151" s="106"/>
      <c r="H4151" s="106"/>
      <c r="I4151" s="102">
        <v>1</v>
      </c>
      <c r="J4151" s="109">
        <v>15.9</v>
      </c>
    </row>
    <row r="4152" spans="1:10" x14ac:dyDescent="0.25">
      <c r="A4152" s="102">
        <v>4151</v>
      </c>
      <c r="B4152" s="117" t="s">
        <v>5315</v>
      </c>
      <c r="C4152" s="104" t="s">
        <v>4939</v>
      </c>
      <c r="D4152" s="104" t="s">
        <v>5363</v>
      </c>
      <c r="E4152" s="106" t="s">
        <v>3809</v>
      </c>
      <c r="F4152" s="107" t="s">
        <v>3810</v>
      </c>
      <c r="G4152" s="106"/>
      <c r="H4152" s="106"/>
      <c r="I4152" s="102">
        <v>2</v>
      </c>
      <c r="J4152" s="109">
        <v>38.28</v>
      </c>
    </row>
    <row r="4153" spans="1:10" x14ac:dyDescent="0.25">
      <c r="A4153" s="102">
        <v>4152</v>
      </c>
      <c r="B4153" s="117" t="s">
        <v>5315</v>
      </c>
      <c r="C4153" s="104" t="s">
        <v>4939</v>
      </c>
      <c r="D4153" s="104" t="s">
        <v>5365</v>
      </c>
      <c r="E4153" s="106" t="s">
        <v>473</v>
      </c>
      <c r="F4153" s="107" t="s">
        <v>474</v>
      </c>
      <c r="G4153" s="106"/>
      <c r="H4153" s="106"/>
      <c r="I4153" s="102">
        <v>1</v>
      </c>
      <c r="J4153" s="109">
        <v>13.799999999999999</v>
      </c>
    </row>
    <row r="4154" spans="1:10" x14ac:dyDescent="0.25">
      <c r="A4154" s="102">
        <v>4153</v>
      </c>
      <c r="B4154" s="117" t="s">
        <v>5315</v>
      </c>
      <c r="C4154" s="104" t="s">
        <v>4939</v>
      </c>
      <c r="D4154" s="104" t="s">
        <v>5365</v>
      </c>
      <c r="E4154" s="106" t="s">
        <v>157</v>
      </c>
      <c r="F4154" s="107" t="s">
        <v>158</v>
      </c>
      <c r="G4154" s="106"/>
      <c r="H4154" s="106"/>
      <c r="I4154" s="102">
        <v>10</v>
      </c>
      <c r="J4154" s="109">
        <v>18.899999999999999</v>
      </c>
    </row>
    <row r="4155" spans="1:10" x14ac:dyDescent="0.25">
      <c r="A4155" s="102">
        <v>4154</v>
      </c>
      <c r="B4155" s="117" t="s">
        <v>5315</v>
      </c>
      <c r="C4155" s="104" t="s">
        <v>4939</v>
      </c>
      <c r="D4155" s="104" t="s">
        <v>5365</v>
      </c>
      <c r="E4155" s="106" t="s">
        <v>987</v>
      </c>
      <c r="F4155" s="107" t="s">
        <v>988</v>
      </c>
      <c r="G4155" s="106"/>
      <c r="H4155" s="106"/>
      <c r="I4155" s="102">
        <v>4</v>
      </c>
      <c r="J4155" s="109">
        <v>19.96</v>
      </c>
    </row>
    <row r="4156" spans="1:10" x14ac:dyDescent="0.25">
      <c r="A4156" s="102">
        <v>4155</v>
      </c>
      <c r="B4156" s="117" t="s">
        <v>5315</v>
      </c>
      <c r="C4156" s="104" t="s">
        <v>4939</v>
      </c>
      <c r="D4156" s="104" t="s">
        <v>5365</v>
      </c>
      <c r="E4156" s="106" t="s">
        <v>995</v>
      </c>
      <c r="F4156" s="107" t="s">
        <v>996</v>
      </c>
      <c r="G4156" s="106"/>
      <c r="H4156" s="106"/>
      <c r="I4156" s="102">
        <v>4</v>
      </c>
      <c r="J4156" s="109">
        <v>40.799999999999997</v>
      </c>
    </row>
    <row r="4157" spans="1:10" x14ac:dyDescent="0.25">
      <c r="A4157" s="102">
        <v>4156</v>
      </c>
      <c r="B4157" s="117" t="s">
        <v>5315</v>
      </c>
      <c r="C4157" s="104" t="s">
        <v>4939</v>
      </c>
      <c r="D4157" s="104" t="s">
        <v>5365</v>
      </c>
      <c r="E4157" s="106" t="s">
        <v>1003</v>
      </c>
      <c r="F4157" s="107" t="s">
        <v>1004</v>
      </c>
      <c r="G4157" s="106"/>
      <c r="H4157" s="106"/>
      <c r="I4157" s="102">
        <v>2</v>
      </c>
      <c r="J4157" s="109">
        <v>22.58</v>
      </c>
    </row>
    <row r="4158" spans="1:10" x14ac:dyDescent="0.25">
      <c r="A4158" s="102">
        <v>4157</v>
      </c>
      <c r="B4158" s="117" t="s">
        <v>5315</v>
      </c>
      <c r="C4158" s="104" t="s">
        <v>4939</v>
      </c>
      <c r="D4158" s="104" t="s">
        <v>5365</v>
      </c>
      <c r="E4158" s="106" t="s">
        <v>207</v>
      </c>
      <c r="F4158" s="107" t="s">
        <v>208</v>
      </c>
      <c r="G4158" s="106"/>
      <c r="H4158" s="106"/>
      <c r="I4158" s="102">
        <v>1</v>
      </c>
      <c r="J4158" s="109">
        <v>18</v>
      </c>
    </row>
    <row r="4159" spans="1:10" x14ac:dyDescent="0.25">
      <c r="A4159" s="102">
        <v>4158</v>
      </c>
      <c r="B4159" s="117" t="s">
        <v>5315</v>
      </c>
      <c r="C4159" s="104" t="s">
        <v>4939</v>
      </c>
      <c r="D4159" s="104" t="s">
        <v>5365</v>
      </c>
      <c r="E4159" s="106" t="s">
        <v>2217</v>
      </c>
      <c r="F4159" s="107" t="s">
        <v>2218</v>
      </c>
      <c r="G4159" s="106"/>
      <c r="H4159" s="106"/>
      <c r="I4159" s="102">
        <v>2</v>
      </c>
      <c r="J4159" s="109">
        <v>16.559999999999999</v>
      </c>
    </row>
    <row r="4160" spans="1:10" x14ac:dyDescent="0.25">
      <c r="A4160" s="102">
        <v>4159</v>
      </c>
      <c r="B4160" s="117" t="s">
        <v>5315</v>
      </c>
      <c r="C4160" s="104" t="s">
        <v>4939</v>
      </c>
      <c r="D4160" s="104" t="s">
        <v>5365</v>
      </c>
      <c r="E4160" s="106" t="s">
        <v>2459</v>
      </c>
      <c r="F4160" s="107" t="s">
        <v>2460</v>
      </c>
      <c r="G4160" s="106"/>
      <c r="H4160" s="106"/>
      <c r="I4160" s="102">
        <v>1</v>
      </c>
      <c r="J4160" s="109">
        <v>5.9399999999999995</v>
      </c>
    </row>
    <row r="4161" spans="1:10" x14ac:dyDescent="0.25">
      <c r="A4161" s="102">
        <v>4160</v>
      </c>
      <c r="B4161" s="117" t="s">
        <v>5315</v>
      </c>
      <c r="C4161" s="104" t="s">
        <v>4939</v>
      </c>
      <c r="D4161" s="104" t="s">
        <v>5365</v>
      </c>
      <c r="E4161" s="106" t="s">
        <v>2555</v>
      </c>
      <c r="F4161" s="107" t="s">
        <v>2556</v>
      </c>
      <c r="G4161" s="106"/>
      <c r="H4161" s="106"/>
      <c r="I4161" s="102">
        <v>1</v>
      </c>
      <c r="J4161" s="109">
        <v>5.9399999999999995</v>
      </c>
    </row>
    <row r="4162" spans="1:10" x14ac:dyDescent="0.25">
      <c r="A4162" s="102">
        <v>4161</v>
      </c>
      <c r="B4162" s="117" t="s">
        <v>5315</v>
      </c>
      <c r="C4162" s="104" t="s">
        <v>4939</v>
      </c>
      <c r="D4162" s="104" t="s">
        <v>5365</v>
      </c>
      <c r="E4162" s="106" t="s">
        <v>3037</v>
      </c>
      <c r="F4162" s="107" t="s">
        <v>3038</v>
      </c>
      <c r="G4162" s="106"/>
      <c r="H4162" s="106"/>
      <c r="I4162" s="102">
        <v>1</v>
      </c>
      <c r="J4162" s="109">
        <v>33.96</v>
      </c>
    </row>
    <row r="4163" spans="1:10" x14ac:dyDescent="0.25">
      <c r="A4163" s="102">
        <v>4162</v>
      </c>
      <c r="B4163" s="117" t="s">
        <v>5315</v>
      </c>
      <c r="C4163" s="104" t="s">
        <v>4939</v>
      </c>
      <c r="D4163" s="104" t="s">
        <v>5365</v>
      </c>
      <c r="E4163" s="106" t="s">
        <v>3883</v>
      </c>
      <c r="F4163" s="107" t="s">
        <v>3884</v>
      </c>
      <c r="G4163" s="106"/>
      <c r="H4163" s="106"/>
      <c r="I4163" s="102">
        <v>1</v>
      </c>
      <c r="J4163" s="109">
        <v>17.940000000000001</v>
      </c>
    </row>
    <row r="4164" spans="1:10" x14ac:dyDescent="0.25">
      <c r="A4164" s="102">
        <v>4163</v>
      </c>
      <c r="B4164" s="117" t="s">
        <v>5315</v>
      </c>
      <c r="C4164" s="104" t="s">
        <v>4939</v>
      </c>
      <c r="D4164" s="104" t="s">
        <v>5365</v>
      </c>
      <c r="E4164" s="106" t="s">
        <v>3573</v>
      </c>
      <c r="F4164" s="107" t="s">
        <v>3574</v>
      </c>
      <c r="G4164" s="106"/>
      <c r="H4164" s="106"/>
      <c r="I4164" s="102">
        <v>1</v>
      </c>
      <c r="J4164" s="109">
        <v>13</v>
      </c>
    </row>
    <row r="4165" spans="1:10" x14ac:dyDescent="0.25">
      <c r="A4165" s="102">
        <v>4164</v>
      </c>
      <c r="B4165" s="117" t="s">
        <v>5315</v>
      </c>
      <c r="C4165" s="104" t="s">
        <v>4939</v>
      </c>
      <c r="D4165" s="104" t="s">
        <v>5365</v>
      </c>
      <c r="E4165" s="106" t="s">
        <v>1764</v>
      </c>
      <c r="F4165" s="107" t="s">
        <v>1765</v>
      </c>
      <c r="G4165" s="106"/>
      <c r="H4165" s="106"/>
      <c r="I4165" s="102">
        <v>3</v>
      </c>
      <c r="J4165" s="109">
        <v>8.3999999999999986</v>
      </c>
    </row>
    <row r="4166" spans="1:10" x14ac:dyDescent="0.25">
      <c r="A4166" s="102">
        <v>4165</v>
      </c>
      <c r="B4166" s="117" t="s">
        <v>5315</v>
      </c>
      <c r="C4166" s="104" t="s">
        <v>4939</v>
      </c>
      <c r="D4166" s="104" t="s">
        <v>5367</v>
      </c>
      <c r="E4166" s="106" t="s">
        <v>633</v>
      </c>
      <c r="F4166" s="107" t="s">
        <v>634</v>
      </c>
      <c r="G4166" s="106"/>
      <c r="H4166" s="106"/>
      <c r="I4166" s="102" t="s">
        <v>4943</v>
      </c>
      <c r="J4166" s="109">
        <v>8.94</v>
      </c>
    </row>
    <row r="4167" spans="1:10" x14ac:dyDescent="0.25">
      <c r="A4167" s="102">
        <v>4166</v>
      </c>
      <c r="B4167" s="117" t="s">
        <v>5315</v>
      </c>
      <c r="C4167" s="104" t="s">
        <v>4939</v>
      </c>
      <c r="D4167" s="104" t="s">
        <v>5367</v>
      </c>
      <c r="E4167" s="106" t="s">
        <v>1442</v>
      </c>
      <c r="F4167" s="107" t="s">
        <v>1443</v>
      </c>
      <c r="G4167" s="106"/>
      <c r="H4167" s="106"/>
      <c r="I4167" s="102">
        <v>1</v>
      </c>
      <c r="J4167" s="109">
        <v>39.799999999999997</v>
      </c>
    </row>
    <row r="4168" spans="1:10" x14ac:dyDescent="0.25">
      <c r="A4168" s="102">
        <v>4167</v>
      </c>
      <c r="B4168" s="117" t="s">
        <v>5315</v>
      </c>
      <c r="C4168" s="104" t="s">
        <v>4939</v>
      </c>
      <c r="D4168" s="104" t="s">
        <v>5367</v>
      </c>
      <c r="E4168" s="106" t="s">
        <v>3037</v>
      </c>
      <c r="F4168" s="107" t="s">
        <v>3038</v>
      </c>
      <c r="G4168" s="106"/>
      <c r="H4168" s="106"/>
      <c r="I4168" s="102">
        <v>2</v>
      </c>
      <c r="J4168" s="109">
        <v>67.92</v>
      </c>
    </row>
    <row r="4169" spans="1:10" x14ac:dyDescent="0.25">
      <c r="A4169" s="102">
        <v>4168</v>
      </c>
      <c r="B4169" s="117" t="s">
        <v>5315</v>
      </c>
      <c r="C4169" s="104" t="s">
        <v>4939</v>
      </c>
      <c r="D4169" s="104" t="s">
        <v>5367</v>
      </c>
      <c r="E4169" s="106" t="s">
        <v>3919</v>
      </c>
      <c r="F4169" s="107" t="s">
        <v>3920</v>
      </c>
      <c r="G4169" s="106"/>
      <c r="H4169" s="106"/>
      <c r="I4169" s="102">
        <v>1</v>
      </c>
      <c r="J4169" s="109">
        <v>11.799999999999999</v>
      </c>
    </row>
    <row r="4170" spans="1:10" x14ac:dyDescent="0.25">
      <c r="A4170" s="102">
        <v>4169</v>
      </c>
      <c r="B4170" s="117" t="s">
        <v>5315</v>
      </c>
      <c r="C4170" s="104" t="s">
        <v>4939</v>
      </c>
      <c r="D4170" s="104" t="s">
        <v>5367</v>
      </c>
      <c r="E4170" s="106" t="s">
        <v>4449</v>
      </c>
      <c r="F4170" s="107" t="s">
        <v>4450</v>
      </c>
      <c r="G4170" s="106"/>
      <c r="H4170" s="106"/>
      <c r="I4170" s="102">
        <v>1</v>
      </c>
      <c r="J4170" s="109">
        <v>52.35</v>
      </c>
    </row>
    <row r="4171" spans="1:10" x14ac:dyDescent="0.25">
      <c r="A4171" s="102">
        <v>4170</v>
      </c>
      <c r="B4171" s="117" t="s">
        <v>5315</v>
      </c>
      <c r="C4171" s="104" t="s">
        <v>4939</v>
      </c>
      <c r="D4171" s="104" t="s">
        <v>5367</v>
      </c>
      <c r="E4171" s="106" t="s">
        <v>1901</v>
      </c>
      <c r="F4171" s="107" t="s">
        <v>1902</v>
      </c>
      <c r="G4171" s="106"/>
      <c r="H4171" s="106"/>
      <c r="I4171" s="102">
        <v>1</v>
      </c>
      <c r="J4171" s="109">
        <v>38.75</v>
      </c>
    </row>
    <row r="4172" spans="1:10" x14ac:dyDescent="0.25">
      <c r="A4172" s="102">
        <v>4171</v>
      </c>
      <c r="B4172" s="117" t="s">
        <v>5315</v>
      </c>
      <c r="C4172" s="104" t="s">
        <v>4939</v>
      </c>
      <c r="D4172" s="104" t="s">
        <v>5369</v>
      </c>
      <c r="E4172" s="106" t="s">
        <v>1040</v>
      </c>
      <c r="F4172" s="107" t="s">
        <v>1041</v>
      </c>
      <c r="G4172" s="106"/>
      <c r="H4172" s="106"/>
      <c r="I4172" s="102">
        <v>1</v>
      </c>
      <c r="J4172" s="109">
        <v>33.96</v>
      </c>
    </row>
    <row r="4173" spans="1:10" x14ac:dyDescent="0.25">
      <c r="A4173" s="102">
        <v>4172</v>
      </c>
      <c r="B4173" s="117" t="s">
        <v>5315</v>
      </c>
      <c r="C4173" s="104" t="s">
        <v>4939</v>
      </c>
      <c r="D4173" s="104" t="s">
        <v>5369</v>
      </c>
      <c r="E4173" s="106" t="s">
        <v>995</v>
      </c>
      <c r="F4173" s="107" t="s">
        <v>996</v>
      </c>
      <c r="G4173" s="106"/>
      <c r="H4173" s="106"/>
      <c r="I4173" s="102">
        <v>1</v>
      </c>
      <c r="J4173" s="109">
        <v>10.199999999999999</v>
      </c>
    </row>
    <row r="4174" spans="1:10" x14ac:dyDescent="0.25">
      <c r="A4174" s="102">
        <v>4173</v>
      </c>
      <c r="B4174" s="117" t="s">
        <v>5315</v>
      </c>
      <c r="C4174" s="104" t="s">
        <v>4939</v>
      </c>
      <c r="D4174" s="104" t="s">
        <v>5369</v>
      </c>
      <c r="E4174" s="106" t="s">
        <v>213</v>
      </c>
      <c r="F4174" s="107" t="s">
        <v>214</v>
      </c>
      <c r="G4174" s="106"/>
      <c r="H4174" s="106"/>
      <c r="I4174" s="102" t="s">
        <v>5065</v>
      </c>
      <c r="J4174" s="109">
        <v>8.4499999999999993</v>
      </c>
    </row>
    <row r="4175" spans="1:10" x14ac:dyDescent="0.25">
      <c r="A4175" s="102">
        <v>4174</v>
      </c>
      <c r="B4175" s="117" t="s">
        <v>5315</v>
      </c>
      <c r="C4175" s="104" t="s">
        <v>4939</v>
      </c>
      <c r="D4175" s="104" t="s">
        <v>5369</v>
      </c>
      <c r="E4175" s="106" t="s">
        <v>1252</v>
      </c>
      <c r="F4175" s="107" t="s">
        <v>1253</v>
      </c>
      <c r="G4175" s="106"/>
      <c r="H4175" s="106"/>
      <c r="I4175" s="102">
        <v>1</v>
      </c>
      <c r="J4175" s="109">
        <v>7.9</v>
      </c>
    </row>
    <row r="4176" spans="1:10" x14ac:dyDescent="0.25">
      <c r="A4176" s="102">
        <v>4175</v>
      </c>
      <c r="B4176" s="117" t="s">
        <v>5315</v>
      </c>
      <c r="C4176" s="104" t="s">
        <v>4939</v>
      </c>
      <c r="D4176" s="104" t="s">
        <v>5369</v>
      </c>
      <c r="E4176" s="106" t="s">
        <v>2739</v>
      </c>
      <c r="F4176" s="107" t="s">
        <v>4742</v>
      </c>
      <c r="G4176" s="106"/>
      <c r="H4176" s="106"/>
      <c r="I4176" s="102">
        <v>1</v>
      </c>
      <c r="J4176" s="109">
        <v>15.48</v>
      </c>
    </row>
    <row r="4177" spans="1:10" x14ac:dyDescent="0.25">
      <c r="A4177" s="102">
        <v>4176</v>
      </c>
      <c r="B4177" s="117" t="s">
        <v>5315</v>
      </c>
      <c r="C4177" s="104" t="s">
        <v>4939</v>
      </c>
      <c r="D4177" s="104" t="s">
        <v>5369</v>
      </c>
      <c r="E4177" s="106" t="s">
        <v>283</v>
      </c>
      <c r="F4177" s="107" t="s">
        <v>284</v>
      </c>
      <c r="G4177" s="106"/>
      <c r="H4177" s="106"/>
      <c r="I4177" s="102" t="s">
        <v>5042</v>
      </c>
      <c r="J4177" s="109">
        <v>27.78</v>
      </c>
    </row>
    <row r="4178" spans="1:10" x14ac:dyDescent="0.25">
      <c r="A4178" s="102">
        <v>4177</v>
      </c>
      <c r="B4178" s="117" t="s">
        <v>5315</v>
      </c>
      <c r="C4178" s="104" t="s">
        <v>4939</v>
      </c>
      <c r="D4178" s="104" t="s">
        <v>5369</v>
      </c>
      <c r="E4178" s="106" t="s">
        <v>4577</v>
      </c>
      <c r="F4178" s="107" t="s">
        <v>4812</v>
      </c>
      <c r="G4178" s="106"/>
      <c r="H4178" s="106"/>
      <c r="I4178" s="102">
        <v>1</v>
      </c>
      <c r="J4178" s="109">
        <v>9.8000000000000007</v>
      </c>
    </row>
    <row r="4179" spans="1:10" x14ac:dyDescent="0.25">
      <c r="A4179" s="102">
        <v>4178</v>
      </c>
      <c r="B4179" s="117" t="s">
        <v>5315</v>
      </c>
      <c r="C4179" s="104" t="s">
        <v>4939</v>
      </c>
      <c r="D4179" s="104" t="s">
        <v>5369</v>
      </c>
      <c r="E4179" s="106" t="s">
        <v>4265</v>
      </c>
      <c r="F4179" s="107" t="s">
        <v>4266</v>
      </c>
      <c r="G4179" s="106"/>
      <c r="H4179" s="106"/>
      <c r="I4179" s="102">
        <v>1</v>
      </c>
      <c r="J4179" s="109">
        <v>11.850000000000001</v>
      </c>
    </row>
    <row r="4180" spans="1:10" x14ac:dyDescent="0.25">
      <c r="A4180" s="102">
        <v>4179</v>
      </c>
      <c r="B4180" s="117" t="s">
        <v>5315</v>
      </c>
      <c r="C4180" s="104" t="s">
        <v>4939</v>
      </c>
      <c r="D4180" s="104" t="s">
        <v>5371</v>
      </c>
      <c r="E4180" s="106" t="s">
        <v>329</v>
      </c>
      <c r="F4180" s="107" t="s">
        <v>330</v>
      </c>
      <c r="G4180" s="106"/>
      <c r="H4180" s="106"/>
      <c r="I4180" s="102">
        <v>1</v>
      </c>
      <c r="J4180" s="109">
        <v>23</v>
      </c>
    </row>
    <row r="4181" spans="1:10" x14ac:dyDescent="0.25">
      <c r="A4181" s="102">
        <v>4180</v>
      </c>
      <c r="B4181" s="117" t="s">
        <v>5315</v>
      </c>
      <c r="C4181" s="104" t="s">
        <v>4939</v>
      </c>
      <c r="D4181" s="104" t="s">
        <v>5371</v>
      </c>
      <c r="E4181" s="106" t="s">
        <v>995</v>
      </c>
      <c r="F4181" s="107" t="s">
        <v>996</v>
      </c>
      <c r="G4181" s="106"/>
      <c r="H4181" s="106"/>
      <c r="I4181" s="102">
        <v>5</v>
      </c>
      <c r="J4181" s="109">
        <v>51</v>
      </c>
    </row>
    <row r="4182" spans="1:10" x14ac:dyDescent="0.25">
      <c r="A4182" s="102">
        <v>4181</v>
      </c>
      <c r="B4182" s="117" t="s">
        <v>5315</v>
      </c>
      <c r="C4182" s="104" t="s">
        <v>4939</v>
      </c>
      <c r="D4182" s="104" t="s">
        <v>5371</v>
      </c>
      <c r="E4182" s="106" t="s">
        <v>989</v>
      </c>
      <c r="F4182" s="107" t="s">
        <v>990</v>
      </c>
      <c r="G4182" s="106"/>
      <c r="H4182" s="106"/>
      <c r="I4182" s="102">
        <v>5</v>
      </c>
      <c r="J4182" s="109">
        <v>13.75</v>
      </c>
    </row>
    <row r="4183" spans="1:10" x14ac:dyDescent="0.25">
      <c r="A4183" s="102">
        <v>4182</v>
      </c>
      <c r="B4183" s="117" t="s">
        <v>5315</v>
      </c>
      <c r="C4183" s="104" t="s">
        <v>4939</v>
      </c>
      <c r="D4183" s="104" t="s">
        <v>5371</v>
      </c>
      <c r="E4183" s="106" t="s">
        <v>1216</v>
      </c>
      <c r="F4183" s="107" t="s">
        <v>1217</v>
      </c>
      <c r="G4183" s="106"/>
      <c r="H4183" s="106"/>
      <c r="I4183" s="102">
        <v>1</v>
      </c>
      <c r="J4183" s="109">
        <v>7.9</v>
      </c>
    </row>
    <row r="4184" spans="1:10" x14ac:dyDescent="0.25">
      <c r="A4184" s="102">
        <v>4183</v>
      </c>
      <c r="B4184" s="117" t="s">
        <v>5315</v>
      </c>
      <c r="C4184" s="104" t="s">
        <v>4939</v>
      </c>
      <c r="D4184" s="104" t="s">
        <v>5371</v>
      </c>
      <c r="E4184" s="106" t="s">
        <v>1370</v>
      </c>
      <c r="F4184" s="107" t="s">
        <v>1371</v>
      </c>
      <c r="G4184" s="106"/>
      <c r="H4184" s="106"/>
      <c r="I4184" s="102">
        <v>1</v>
      </c>
      <c r="J4184" s="109">
        <v>7.9</v>
      </c>
    </row>
    <row r="4185" spans="1:10" x14ac:dyDescent="0.25">
      <c r="A4185" s="102">
        <v>4184</v>
      </c>
      <c r="B4185" s="117" t="s">
        <v>5315</v>
      </c>
      <c r="C4185" s="104" t="s">
        <v>4939</v>
      </c>
      <c r="D4185" s="104" t="s">
        <v>5371</v>
      </c>
      <c r="E4185" s="106" t="s">
        <v>1202</v>
      </c>
      <c r="F4185" s="107" t="s">
        <v>1203</v>
      </c>
      <c r="G4185" s="106"/>
      <c r="H4185" s="106"/>
      <c r="I4185" s="102">
        <v>1</v>
      </c>
      <c r="J4185" s="109">
        <v>7.9</v>
      </c>
    </row>
    <row r="4186" spans="1:10" x14ac:dyDescent="0.25">
      <c r="A4186" s="102">
        <v>4185</v>
      </c>
      <c r="B4186" s="117" t="s">
        <v>5315</v>
      </c>
      <c r="C4186" s="104" t="s">
        <v>4939</v>
      </c>
      <c r="D4186" s="104" t="s">
        <v>5371</v>
      </c>
      <c r="E4186" s="106" t="s">
        <v>1252</v>
      </c>
      <c r="F4186" s="107" t="s">
        <v>1253</v>
      </c>
      <c r="G4186" s="106"/>
      <c r="H4186" s="106"/>
      <c r="I4186" s="102">
        <v>1</v>
      </c>
      <c r="J4186" s="109">
        <v>7.9</v>
      </c>
    </row>
    <row r="4187" spans="1:10" x14ac:dyDescent="0.25">
      <c r="A4187" s="102">
        <v>4186</v>
      </c>
      <c r="B4187" s="117" t="s">
        <v>5315</v>
      </c>
      <c r="C4187" s="104" t="s">
        <v>4939</v>
      </c>
      <c r="D4187" s="104" t="s">
        <v>5371</v>
      </c>
      <c r="E4187" s="106" t="s">
        <v>1272</v>
      </c>
      <c r="F4187" s="107" t="s">
        <v>1273</v>
      </c>
      <c r="G4187" s="106"/>
      <c r="H4187" s="106"/>
      <c r="I4187" s="102">
        <v>1</v>
      </c>
      <c r="J4187" s="109">
        <v>12.75</v>
      </c>
    </row>
    <row r="4188" spans="1:10" x14ac:dyDescent="0.25">
      <c r="A4188" s="102">
        <v>4187</v>
      </c>
      <c r="B4188" s="117" t="s">
        <v>5315</v>
      </c>
      <c r="C4188" s="104" t="s">
        <v>4939</v>
      </c>
      <c r="D4188" s="104" t="s">
        <v>5371</v>
      </c>
      <c r="E4188" s="106" t="s">
        <v>2263</v>
      </c>
      <c r="F4188" s="107" t="s">
        <v>2264</v>
      </c>
      <c r="G4188" s="106"/>
      <c r="H4188" s="106"/>
      <c r="I4188" s="102" t="s">
        <v>4943</v>
      </c>
      <c r="J4188" s="109">
        <v>20.94</v>
      </c>
    </row>
    <row r="4189" spans="1:10" x14ac:dyDescent="0.25">
      <c r="A4189" s="102">
        <v>4188</v>
      </c>
      <c r="B4189" s="117" t="s">
        <v>5315</v>
      </c>
      <c r="C4189" s="104" t="s">
        <v>4939</v>
      </c>
      <c r="D4189" s="104" t="s">
        <v>5371</v>
      </c>
      <c r="E4189" s="106" t="s">
        <v>2519</v>
      </c>
      <c r="F4189" s="107" t="s">
        <v>2520</v>
      </c>
      <c r="G4189" s="106"/>
      <c r="H4189" s="106"/>
      <c r="I4189" s="102">
        <v>1</v>
      </c>
      <c r="J4189" s="109">
        <v>5.9399999999999995</v>
      </c>
    </row>
    <row r="4190" spans="1:10" x14ac:dyDescent="0.25">
      <c r="A4190" s="102">
        <v>4189</v>
      </c>
      <c r="B4190" s="117" t="s">
        <v>5315</v>
      </c>
      <c r="C4190" s="104" t="s">
        <v>4939</v>
      </c>
      <c r="D4190" s="104" t="s">
        <v>5371</v>
      </c>
      <c r="E4190" s="106" t="s">
        <v>2583</v>
      </c>
      <c r="F4190" s="107" t="s">
        <v>2584</v>
      </c>
      <c r="G4190" s="106"/>
      <c r="H4190" s="106"/>
      <c r="I4190" s="102">
        <v>1</v>
      </c>
      <c r="J4190" s="109">
        <v>10.9</v>
      </c>
    </row>
    <row r="4191" spans="1:10" x14ac:dyDescent="0.25">
      <c r="A4191" s="102">
        <v>4190</v>
      </c>
      <c r="B4191" s="117" t="s">
        <v>5315</v>
      </c>
      <c r="C4191" s="104" t="s">
        <v>4939</v>
      </c>
      <c r="D4191" s="104" t="s">
        <v>5371</v>
      </c>
      <c r="E4191" s="106" t="s">
        <v>2713</v>
      </c>
      <c r="F4191" s="107" t="s">
        <v>2714</v>
      </c>
      <c r="G4191" s="106"/>
      <c r="H4191" s="106"/>
      <c r="I4191" s="102">
        <v>1</v>
      </c>
      <c r="J4191" s="109">
        <v>16.68</v>
      </c>
    </row>
    <row r="4192" spans="1:10" x14ac:dyDescent="0.25">
      <c r="A4192" s="102">
        <v>4191</v>
      </c>
      <c r="B4192" s="117" t="s">
        <v>5315</v>
      </c>
      <c r="C4192" s="104" t="s">
        <v>4939</v>
      </c>
      <c r="D4192" s="104" t="s">
        <v>5371</v>
      </c>
      <c r="E4192" s="106" t="s">
        <v>2811</v>
      </c>
      <c r="F4192" s="107" t="s">
        <v>4744</v>
      </c>
      <c r="G4192" s="106"/>
      <c r="H4192" s="106"/>
      <c r="I4192" s="102">
        <v>1</v>
      </c>
      <c r="J4192" s="109">
        <v>15.48</v>
      </c>
    </row>
    <row r="4193" spans="1:10" x14ac:dyDescent="0.25">
      <c r="A4193" s="102">
        <v>4192</v>
      </c>
      <c r="B4193" s="117" t="s">
        <v>5315</v>
      </c>
      <c r="C4193" s="104" t="s">
        <v>4939</v>
      </c>
      <c r="D4193" s="104" t="s">
        <v>5371</v>
      </c>
      <c r="E4193" s="106" t="s">
        <v>3907</v>
      </c>
      <c r="F4193" s="107" t="s">
        <v>3908</v>
      </c>
      <c r="G4193" s="106"/>
      <c r="H4193" s="106"/>
      <c r="I4193" s="102">
        <v>1</v>
      </c>
      <c r="J4193" s="109">
        <v>9.8000000000000007</v>
      </c>
    </row>
    <row r="4194" spans="1:10" x14ac:dyDescent="0.25">
      <c r="A4194" s="102">
        <v>4193</v>
      </c>
      <c r="B4194" s="117" t="s">
        <v>5315</v>
      </c>
      <c r="C4194" s="104" t="s">
        <v>4939</v>
      </c>
      <c r="D4194" s="104" t="s">
        <v>5371</v>
      </c>
      <c r="E4194" s="106" t="s">
        <v>3745</v>
      </c>
      <c r="F4194" s="107" t="s">
        <v>3746</v>
      </c>
      <c r="G4194" s="106"/>
      <c r="H4194" s="106"/>
      <c r="I4194" s="102">
        <v>1</v>
      </c>
      <c r="J4194" s="109">
        <v>9.8000000000000007</v>
      </c>
    </row>
    <row r="4195" spans="1:10" x14ac:dyDescent="0.25">
      <c r="A4195" s="102">
        <v>4194</v>
      </c>
      <c r="B4195" s="117" t="s">
        <v>5315</v>
      </c>
      <c r="C4195" s="104" t="s">
        <v>4939</v>
      </c>
      <c r="D4195" s="104" t="s">
        <v>5371</v>
      </c>
      <c r="E4195" s="106" t="s">
        <v>3805</v>
      </c>
      <c r="F4195" s="107" t="s">
        <v>3806</v>
      </c>
      <c r="G4195" s="106"/>
      <c r="H4195" s="106"/>
      <c r="I4195" s="102">
        <v>1</v>
      </c>
      <c r="J4195" s="109">
        <v>17.899999999999999</v>
      </c>
    </row>
    <row r="4196" spans="1:10" x14ac:dyDescent="0.25">
      <c r="A4196" s="102">
        <v>4195</v>
      </c>
      <c r="B4196" s="117" t="s">
        <v>5315</v>
      </c>
      <c r="C4196" s="104" t="s">
        <v>4939</v>
      </c>
      <c r="D4196" s="104" t="s">
        <v>5373</v>
      </c>
      <c r="E4196" s="106" t="s">
        <v>263</v>
      </c>
      <c r="F4196" s="107" t="s">
        <v>264</v>
      </c>
      <c r="G4196" s="106"/>
      <c r="H4196" s="106"/>
      <c r="I4196" s="102">
        <v>1</v>
      </c>
      <c r="J4196" s="109">
        <v>10.68</v>
      </c>
    </row>
    <row r="4197" spans="1:10" x14ac:dyDescent="0.25">
      <c r="A4197" s="102">
        <v>4196</v>
      </c>
      <c r="B4197" s="117" t="s">
        <v>5315</v>
      </c>
      <c r="C4197" s="104" t="s">
        <v>4939</v>
      </c>
      <c r="D4197" s="104" t="s">
        <v>5373</v>
      </c>
      <c r="E4197" s="106" t="s">
        <v>411</v>
      </c>
      <c r="F4197" s="107" t="s">
        <v>412</v>
      </c>
      <c r="G4197" s="106"/>
      <c r="H4197" s="106"/>
      <c r="I4197" s="102">
        <v>1</v>
      </c>
      <c r="J4197" s="109">
        <v>2.2800000000000002</v>
      </c>
    </row>
    <row r="4198" spans="1:10" x14ac:dyDescent="0.25">
      <c r="A4198" s="102">
        <v>4197</v>
      </c>
      <c r="B4198" s="117" t="s">
        <v>5315</v>
      </c>
      <c r="C4198" s="104" t="s">
        <v>4939</v>
      </c>
      <c r="D4198" s="104" t="s">
        <v>5373</v>
      </c>
      <c r="E4198" s="106" t="s">
        <v>379</v>
      </c>
      <c r="F4198" s="107" t="s">
        <v>380</v>
      </c>
      <c r="G4198" s="106"/>
      <c r="H4198" s="106"/>
      <c r="I4198" s="102">
        <v>10</v>
      </c>
      <c r="J4198" s="109">
        <v>14.399999999999999</v>
      </c>
    </row>
    <row r="4199" spans="1:10" x14ac:dyDescent="0.25">
      <c r="A4199" s="102">
        <v>4198</v>
      </c>
      <c r="B4199" s="117" t="s">
        <v>5315</v>
      </c>
      <c r="C4199" s="104" t="s">
        <v>4939</v>
      </c>
      <c r="D4199" s="104" t="s">
        <v>5373</v>
      </c>
      <c r="E4199" s="106" t="s">
        <v>569</v>
      </c>
      <c r="F4199" s="107" t="s">
        <v>570</v>
      </c>
      <c r="G4199" s="106"/>
      <c r="H4199" s="106"/>
      <c r="I4199" s="102">
        <v>2</v>
      </c>
      <c r="J4199" s="109">
        <v>11.879999999999999</v>
      </c>
    </row>
    <row r="4200" spans="1:10" x14ac:dyDescent="0.25">
      <c r="A4200" s="102">
        <v>4199</v>
      </c>
      <c r="B4200" s="117" t="s">
        <v>5315</v>
      </c>
      <c r="C4200" s="104" t="s">
        <v>4939</v>
      </c>
      <c r="D4200" s="104" t="s">
        <v>5373</v>
      </c>
      <c r="E4200" s="106" t="s">
        <v>859</v>
      </c>
      <c r="F4200" s="107" t="s">
        <v>860</v>
      </c>
      <c r="G4200" s="106"/>
      <c r="H4200" s="106"/>
      <c r="I4200" s="102">
        <v>1</v>
      </c>
      <c r="J4200" s="109">
        <v>16.14</v>
      </c>
    </row>
    <row r="4201" spans="1:10" x14ac:dyDescent="0.25">
      <c r="A4201" s="102">
        <v>4200</v>
      </c>
      <c r="B4201" s="117" t="s">
        <v>5315</v>
      </c>
      <c r="C4201" s="104" t="s">
        <v>4939</v>
      </c>
      <c r="D4201" s="104" t="s">
        <v>5373</v>
      </c>
      <c r="E4201" s="106" t="s">
        <v>1532</v>
      </c>
      <c r="F4201" s="107" t="s">
        <v>1533</v>
      </c>
      <c r="G4201" s="106"/>
      <c r="H4201" s="106"/>
      <c r="I4201" s="102">
        <v>1</v>
      </c>
      <c r="J4201" s="109">
        <v>11.799999999999999</v>
      </c>
    </row>
    <row r="4202" spans="1:10" x14ac:dyDescent="0.25">
      <c r="A4202" s="102">
        <v>4201</v>
      </c>
      <c r="B4202" s="117" t="s">
        <v>5315</v>
      </c>
      <c r="C4202" s="104" t="s">
        <v>4939</v>
      </c>
      <c r="D4202" s="104" t="s">
        <v>5373</v>
      </c>
      <c r="E4202" s="106" t="s">
        <v>1216</v>
      </c>
      <c r="F4202" s="107" t="s">
        <v>1217</v>
      </c>
      <c r="G4202" s="106"/>
      <c r="H4202" s="106"/>
      <c r="I4202" s="102">
        <v>1</v>
      </c>
      <c r="J4202" s="109">
        <v>7.9</v>
      </c>
    </row>
    <row r="4203" spans="1:10" x14ac:dyDescent="0.25">
      <c r="A4203" s="102">
        <v>4202</v>
      </c>
      <c r="B4203" s="117" t="s">
        <v>5315</v>
      </c>
      <c r="C4203" s="104" t="s">
        <v>4939</v>
      </c>
      <c r="D4203" s="104" t="s">
        <v>5373</v>
      </c>
      <c r="E4203" s="106" t="s">
        <v>1194</v>
      </c>
      <c r="F4203" s="107" t="s">
        <v>1195</v>
      </c>
      <c r="G4203" s="106"/>
      <c r="H4203" s="106"/>
      <c r="I4203" s="102">
        <v>1</v>
      </c>
      <c r="J4203" s="109">
        <v>6.9499999999999993</v>
      </c>
    </row>
    <row r="4204" spans="1:10" x14ac:dyDescent="0.25">
      <c r="A4204" s="102">
        <v>4203</v>
      </c>
      <c r="B4204" s="117" t="s">
        <v>5315</v>
      </c>
      <c r="C4204" s="104" t="s">
        <v>4939</v>
      </c>
      <c r="D4204" s="104" t="s">
        <v>5373</v>
      </c>
      <c r="E4204" s="106" t="s">
        <v>1206</v>
      </c>
      <c r="F4204" s="107" t="s">
        <v>1207</v>
      </c>
      <c r="G4204" s="106"/>
      <c r="H4204" s="106"/>
      <c r="I4204" s="102">
        <v>1</v>
      </c>
      <c r="J4204" s="109">
        <v>7.9</v>
      </c>
    </row>
    <row r="4205" spans="1:10" x14ac:dyDescent="0.25">
      <c r="A4205" s="102">
        <v>4204</v>
      </c>
      <c r="B4205" s="117" t="s">
        <v>5315</v>
      </c>
      <c r="C4205" s="104" t="s">
        <v>4939</v>
      </c>
      <c r="D4205" s="104" t="s">
        <v>5373</v>
      </c>
      <c r="E4205" s="106" t="s">
        <v>1264</v>
      </c>
      <c r="F4205" s="107" t="s">
        <v>1265</v>
      </c>
      <c r="G4205" s="106"/>
      <c r="H4205" s="106"/>
      <c r="I4205" s="102">
        <v>1</v>
      </c>
      <c r="J4205" s="109">
        <v>8.9</v>
      </c>
    </row>
    <row r="4206" spans="1:10" x14ac:dyDescent="0.25">
      <c r="A4206" s="102">
        <v>4205</v>
      </c>
      <c r="B4206" s="117" t="s">
        <v>5315</v>
      </c>
      <c r="C4206" s="104" t="s">
        <v>4939</v>
      </c>
      <c r="D4206" s="104" t="s">
        <v>5373</v>
      </c>
      <c r="E4206" s="106" t="s">
        <v>2397</v>
      </c>
      <c r="F4206" s="107" t="s">
        <v>2398</v>
      </c>
      <c r="G4206" s="106"/>
      <c r="H4206" s="106"/>
      <c r="I4206" s="102">
        <v>1</v>
      </c>
      <c r="J4206" s="109">
        <v>21.48</v>
      </c>
    </row>
    <row r="4207" spans="1:10" x14ac:dyDescent="0.25">
      <c r="A4207" s="102">
        <v>4206</v>
      </c>
      <c r="B4207" s="117" t="s">
        <v>5315</v>
      </c>
      <c r="C4207" s="104" t="s">
        <v>4939</v>
      </c>
      <c r="D4207" s="104" t="s">
        <v>5373</v>
      </c>
      <c r="E4207" s="106" t="s">
        <v>2489</v>
      </c>
      <c r="F4207" s="107" t="s">
        <v>2490</v>
      </c>
      <c r="G4207" s="106"/>
      <c r="H4207" s="106"/>
      <c r="I4207" s="102">
        <v>1</v>
      </c>
      <c r="J4207" s="109">
        <v>5.9399999999999995</v>
      </c>
    </row>
    <row r="4208" spans="1:10" x14ac:dyDescent="0.25">
      <c r="A4208" s="102">
        <v>4207</v>
      </c>
      <c r="B4208" s="117" t="s">
        <v>5315</v>
      </c>
      <c r="C4208" s="104" t="s">
        <v>4939</v>
      </c>
      <c r="D4208" s="104" t="s">
        <v>5373</v>
      </c>
      <c r="E4208" s="106" t="s">
        <v>2595</v>
      </c>
      <c r="F4208" s="107" t="s">
        <v>2596</v>
      </c>
      <c r="G4208" s="106"/>
      <c r="H4208" s="106"/>
      <c r="I4208" s="102" t="s">
        <v>4943</v>
      </c>
      <c r="J4208" s="109">
        <v>9.9499999999999993</v>
      </c>
    </row>
    <row r="4209" spans="1:10" x14ac:dyDescent="0.25">
      <c r="A4209" s="102">
        <v>4208</v>
      </c>
      <c r="B4209" s="117" t="s">
        <v>5315</v>
      </c>
      <c r="C4209" s="104" t="s">
        <v>4939</v>
      </c>
      <c r="D4209" s="104" t="s">
        <v>5373</v>
      </c>
      <c r="E4209" s="106" t="s">
        <v>2597</v>
      </c>
      <c r="F4209" s="107" t="s">
        <v>2598</v>
      </c>
      <c r="G4209" s="106"/>
      <c r="H4209" s="106"/>
      <c r="I4209" s="102" t="s">
        <v>4943</v>
      </c>
      <c r="J4209" s="109">
        <v>14.950000000000001</v>
      </c>
    </row>
    <row r="4210" spans="1:10" x14ac:dyDescent="0.25">
      <c r="A4210" s="102">
        <v>4209</v>
      </c>
      <c r="B4210" s="117" t="s">
        <v>5315</v>
      </c>
      <c r="C4210" s="104" t="s">
        <v>4939</v>
      </c>
      <c r="D4210" s="104" t="s">
        <v>5373</v>
      </c>
      <c r="E4210" s="106" t="s">
        <v>4746</v>
      </c>
      <c r="F4210" s="107" t="s">
        <v>4747</v>
      </c>
      <c r="G4210" s="106"/>
      <c r="H4210" s="106"/>
      <c r="I4210" s="102">
        <v>1</v>
      </c>
      <c r="J4210" s="109">
        <v>13.080000000000002</v>
      </c>
    </row>
    <row r="4211" spans="1:10" x14ac:dyDescent="0.25">
      <c r="A4211" s="102">
        <v>4210</v>
      </c>
      <c r="B4211" s="117" t="s">
        <v>5315</v>
      </c>
      <c r="C4211" s="104" t="s">
        <v>4939</v>
      </c>
      <c r="D4211" s="104" t="s">
        <v>5373</v>
      </c>
      <c r="E4211" s="106" t="s">
        <v>3037</v>
      </c>
      <c r="F4211" s="107" t="s">
        <v>3038</v>
      </c>
      <c r="G4211" s="106"/>
      <c r="H4211" s="106"/>
      <c r="I4211" s="102">
        <v>3</v>
      </c>
      <c r="J4211" s="109">
        <v>101.88</v>
      </c>
    </row>
    <row r="4212" spans="1:10" x14ac:dyDescent="0.25">
      <c r="A4212" s="102">
        <v>4211</v>
      </c>
      <c r="B4212" s="117" t="s">
        <v>5315</v>
      </c>
      <c r="C4212" s="104" t="s">
        <v>4939</v>
      </c>
      <c r="D4212" s="104" t="s">
        <v>5373</v>
      </c>
      <c r="E4212" s="106" t="s">
        <v>2845</v>
      </c>
      <c r="F4212" s="107" t="s">
        <v>2846</v>
      </c>
      <c r="G4212" s="106"/>
      <c r="H4212" s="106"/>
      <c r="I4212" s="102">
        <v>1</v>
      </c>
      <c r="J4212" s="109">
        <v>29.96</v>
      </c>
    </row>
    <row r="4213" spans="1:10" x14ac:dyDescent="0.25">
      <c r="A4213" s="102">
        <v>4212</v>
      </c>
      <c r="B4213" s="117" t="s">
        <v>5315</v>
      </c>
      <c r="C4213" s="104" t="s">
        <v>4939</v>
      </c>
      <c r="D4213" s="104" t="s">
        <v>5373</v>
      </c>
      <c r="E4213" s="106" t="s">
        <v>3511</v>
      </c>
      <c r="F4213" s="107" t="s">
        <v>3512</v>
      </c>
      <c r="G4213" s="106"/>
      <c r="H4213" s="106"/>
      <c r="I4213" s="102">
        <v>1</v>
      </c>
      <c r="J4213" s="109">
        <v>30.96</v>
      </c>
    </row>
    <row r="4214" spans="1:10" x14ac:dyDescent="0.25">
      <c r="A4214" s="102">
        <v>4213</v>
      </c>
      <c r="B4214" s="117" t="s">
        <v>5315</v>
      </c>
      <c r="C4214" s="104" t="s">
        <v>4939</v>
      </c>
      <c r="D4214" s="104" t="s">
        <v>5373</v>
      </c>
      <c r="E4214" s="106" t="s">
        <v>3515</v>
      </c>
      <c r="F4214" s="107" t="s">
        <v>5130</v>
      </c>
      <c r="G4214" s="106"/>
      <c r="H4214" s="106"/>
      <c r="I4214" s="102">
        <v>1</v>
      </c>
      <c r="J4214" s="109">
        <v>23.52</v>
      </c>
    </row>
    <row r="4215" spans="1:10" x14ac:dyDescent="0.25">
      <c r="A4215" s="102">
        <v>4214</v>
      </c>
      <c r="B4215" s="117" t="s">
        <v>5315</v>
      </c>
      <c r="C4215" s="104" t="s">
        <v>4939</v>
      </c>
      <c r="D4215" s="104" t="s">
        <v>5373</v>
      </c>
      <c r="E4215" s="106" t="s">
        <v>3517</v>
      </c>
      <c r="F4215" s="107" t="s">
        <v>4973</v>
      </c>
      <c r="G4215" s="106"/>
      <c r="H4215" s="106"/>
      <c r="I4215" s="102">
        <v>1</v>
      </c>
      <c r="J4215" s="109">
        <v>22.68</v>
      </c>
    </row>
    <row r="4216" spans="1:10" x14ac:dyDescent="0.25">
      <c r="A4216" s="102">
        <v>4215</v>
      </c>
      <c r="B4216" s="117" t="s">
        <v>5315</v>
      </c>
      <c r="C4216" s="104" t="s">
        <v>4939</v>
      </c>
      <c r="D4216" s="104" t="s">
        <v>5373</v>
      </c>
      <c r="E4216" s="106" t="s">
        <v>3871</v>
      </c>
      <c r="F4216" s="107" t="s">
        <v>3872</v>
      </c>
      <c r="G4216" s="106"/>
      <c r="H4216" s="106"/>
      <c r="I4216" s="102">
        <v>1</v>
      </c>
      <c r="J4216" s="109">
        <v>25</v>
      </c>
    </row>
    <row r="4217" spans="1:10" x14ac:dyDescent="0.25">
      <c r="A4217" s="102">
        <v>4216</v>
      </c>
      <c r="B4217" s="117" t="s">
        <v>5315</v>
      </c>
      <c r="C4217" s="104" t="s">
        <v>4939</v>
      </c>
      <c r="D4217" s="104" t="s">
        <v>5373</v>
      </c>
      <c r="E4217" s="106" t="s">
        <v>4027</v>
      </c>
      <c r="F4217" s="107" t="s">
        <v>4028</v>
      </c>
      <c r="G4217" s="106"/>
      <c r="H4217" s="106"/>
      <c r="I4217" s="102">
        <v>1</v>
      </c>
      <c r="J4217" s="109">
        <v>17.88</v>
      </c>
    </row>
    <row r="4218" spans="1:10" x14ac:dyDescent="0.25">
      <c r="A4218" s="102">
        <v>4217</v>
      </c>
      <c r="B4218" s="117" t="s">
        <v>5315</v>
      </c>
      <c r="C4218" s="104" t="s">
        <v>4939</v>
      </c>
      <c r="D4218" s="104" t="s">
        <v>5373</v>
      </c>
      <c r="E4218" s="106" t="s">
        <v>4029</v>
      </c>
      <c r="F4218" s="107" t="s">
        <v>4030</v>
      </c>
      <c r="G4218" s="106"/>
      <c r="H4218" s="106"/>
      <c r="I4218" s="102">
        <v>1</v>
      </c>
      <c r="J4218" s="109">
        <v>17.34</v>
      </c>
    </row>
    <row r="4219" spans="1:10" x14ac:dyDescent="0.25">
      <c r="A4219" s="102">
        <v>4218</v>
      </c>
      <c r="B4219" s="117" t="s">
        <v>5315</v>
      </c>
      <c r="C4219" s="104" t="s">
        <v>4939</v>
      </c>
      <c r="D4219" s="104" t="s">
        <v>5373</v>
      </c>
      <c r="E4219" s="106" t="s">
        <v>3555</v>
      </c>
      <c r="F4219" s="107" t="s">
        <v>3556</v>
      </c>
      <c r="G4219" s="106"/>
      <c r="H4219" s="106"/>
      <c r="I4219" s="102">
        <v>1</v>
      </c>
      <c r="J4219" s="109">
        <v>12.9</v>
      </c>
    </row>
    <row r="4220" spans="1:10" x14ac:dyDescent="0.25">
      <c r="A4220" s="102">
        <v>4219</v>
      </c>
      <c r="B4220" s="117" t="s">
        <v>5315</v>
      </c>
      <c r="C4220" s="104" t="s">
        <v>4939</v>
      </c>
      <c r="D4220" s="104" t="s">
        <v>5373</v>
      </c>
      <c r="E4220" s="106" t="s">
        <v>3851</v>
      </c>
      <c r="F4220" s="107" t="s">
        <v>3852</v>
      </c>
      <c r="G4220" s="106"/>
      <c r="H4220" s="106"/>
      <c r="I4220" s="102">
        <v>1</v>
      </c>
      <c r="J4220" s="109">
        <v>9.9</v>
      </c>
    </row>
    <row r="4221" spans="1:10" x14ac:dyDescent="0.25">
      <c r="A4221" s="102">
        <v>4220</v>
      </c>
      <c r="B4221" s="117" t="s">
        <v>5315</v>
      </c>
      <c r="C4221" s="104" t="s">
        <v>4939</v>
      </c>
      <c r="D4221" s="104" t="s">
        <v>5373</v>
      </c>
      <c r="E4221" s="106" t="s">
        <v>3643</v>
      </c>
      <c r="F4221" s="107" t="s">
        <v>3644</v>
      </c>
      <c r="G4221" s="106"/>
      <c r="H4221" s="106"/>
      <c r="I4221" s="102">
        <v>1</v>
      </c>
      <c r="J4221" s="109">
        <v>22.5</v>
      </c>
    </row>
    <row r="4222" spans="1:10" x14ac:dyDescent="0.25">
      <c r="A4222" s="102">
        <v>4221</v>
      </c>
      <c r="B4222" s="117" t="s">
        <v>5315</v>
      </c>
      <c r="C4222" s="104" t="s">
        <v>4939</v>
      </c>
      <c r="D4222" s="104" t="s">
        <v>5373</v>
      </c>
      <c r="E4222" s="106" t="s">
        <v>3717</v>
      </c>
      <c r="F4222" s="107" t="s">
        <v>3718</v>
      </c>
      <c r="G4222" s="106"/>
      <c r="H4222" s="106"/>
      <c r="I4222" s="102">
        <v>1</v>
      </c>
      <c r="J4222" s="109">
        <v>10.9</v>
      </c>
    </row>
    <row r="4223" spans="1:10" x14ac:dyDescent="0.25">
      <c r="A4223" s="102">
        <v>4222</v>
      </c>
      <c r="B4223" s="117" t="s">
        <v>5315</v>
      </c>
      <c r="C4223" s="104" t="s">
        <v>4939</v>
      </c>
      <c r="D4223" s="104" t="s">
        <v>5373</v>
      </c>
      <c r="E4223" s="106" t="s">
        <v>4237</v>
      </c>
      <c r="F4223" s="107" t="s">
        <v>4238</v>
      </c>
      <c r="G4223" s="106"/>
      <c r="H4223" s="106"/>
      <c r="I4223" s="102">
        <v>1</v>
      </c>
      <c r="J4223" s="109">
        <v>14.32</v>
      </c>
    </row>
    <row r="4224" spans="1:10" x14ac:dyDescent="0.25">
      <c r="A4224" s="102">
        <v>4223</v>
      </c>
      <c r="B4224" s="117" t="s">
        <v>5315</v>
      </c>
      <c r="C4224" s="104" t="s">
        <v>4939</v>
      </c>
      <c r="D4224" s="104" t="s">
        <v>5373</v>
      </c>
      <c r="E4224" s="106" t="s">
        <v>4267</v>
      </c>
      <c r="F4224" s="107" t="s">
        <v>4268</v>
      </c>
      <c r="G4224" s="106"/>
      <c r="H4224" s="106"/>
      <c r="I4224" s="102">
        <v>1</v>
      </c>
      <c r="J4224" s="109">
        <v>17.849999999999998</v>
      </c>
    </row>
    <row r="4225" spans="1:10" x14ac:dyDescent="0.25">
      <c r="A4225" s="102">
        <v>4224</v>
      </c>
      <c r="B4225" s="117" t="s">
        <v>5315</v>
      </c>
      <c r="C4225" s="104" t="s">
        <v>4939</v>
      </c>
      <c r="D4225" s="104" t="s">
        <v>5373</v>
      </c>
      <c r="E4225" s="106" t="s">
        <v>4373</v>
      </c>
      <c r="F4225" s="107" t="s">
        <v>4374</v>
      </c>
      <c r="G4225" s="106"/>
      <c r="H4225" s="106"/>
      <c r="I4225" s="102">
        <v>1</v>
      </c>
      <c r="J4225" s="109">
        <v>17.8</v>
      </c>
    </row>
    <row r="4226" spans="1:10" x14ac:dyDescent="0.25">
      <c r="A4226" s="102">
        <v>4225</v>
      </c>
      <c r="B4226" s="117" t="s">
        <v>5315</v>
      </c>
      <c r="C4226" s="104" t="s">
        <v>4939</v>
      </c>
      <c r="D4226" s="104" t="s">
        <v>5375</v>
      </c>
      <c r="E4226" s="106" t="s">
        <v>999</v>
      </c>
      <c r="F4226" s="107" t="s">
        <v>1000</v>
      </c>
      <c r="G4226" s="106"/>
      <c r="H4226" s="106"/>
      <c r="I4226" s="102">
        <v>16</v>
      </c>
      <c r="J4226" s="109">
        <v>180.64</v>
      </c>
    </row>
    <row r="4227" spans="1:10" x14ac:dyDescent="0.25">
      <c r="A4227" s="102">
        <v>4226</v>
      </c>
      <c r="B4227" s="117" t="s">
        <v>5315</v>
      </c>
      <c r="C4227" s="104" t="s">
        <v>4939</v>
      </c>
      <c r="D4227" s="104" t="s">
        <v>5375</v>
      </c>
      <c r="E4227" s="106" t="s">
        <v>1003</v>
      </c>
      <c r="F4227" s="107" t="s">
        <v>1004</v>
      </c>
      <c r="G4227" s="106"/>
      <c r="H4227" s="106"/>
      <c r="I4227" s="102">
        <v>4</v>
      </c>
      <c r="J4227" s="109">
        <v>45.16</v>
      </c>
    </row>
    <row r="4228" spans="1:10" x14ac:dyDescent="0.25">
      <c r="A4228" s="102">
        <v>4227</v>
      </c>
      <c r="B4228" s="117" t="s">
        <v>5315</v>
      </c>
      <c r="C4228" s="104" t="s">
        <v>4939</v>
      </c>
      <c r="D4228" s="104" t="s">
        <v>5375</v>
      </c>
      <c r="E4228" s="106" t="s">
        <v>1003</v>
      </c>
      <c r="F4228" s="107" t="s">
        <v>1004</v>
      </c>
      <c r="G4228" s="106"/>
      <c r="H4228" s="106"/>
      <c r="I4228" s="102">
        <v>2</v>
      </c>
      <c r="J4228" s="109">
        <v>0.02</v>
      </c>
    </row>
    <row r="4229" spans="1:10" x14ac:dyDescent="0.25">
      <c r="A4229" s="102">
        <v>4228</v>
      </c>
      <c r="B4229" s="117" t="s">
        <v>5315</v>
      </c>
      <c r="C4229" s="104" t="s">
        <v>4939</v>
      </c>
      <c r="D4229" s="104" t="s">
        <v>5375</v>
      </c>
      <c r="E4229" s="106" t="s">
        <v>1454</v>
      </c>
      <c r="F4229" s="107" t="s">
        <v>1455</v>
      </c>
      <c r="G4229" s="106"/>
      <c r="H4229" s="106"/>
      <c r="I4229" s="102">
        <v>1</v>
      </c>
      <c r="J4229" s="109">
        <v>16.68</v>
      </c>
    </row>
    <row r="4230" spans="1:10" x14ac:dyDescent="0.25">
      <c r="A4230" s="102">
        <v>4229</v>
      </c>
      <c r="B4230" s="117" t="s">
        <v>5315</v>
      </c>
      <c r="C4230" s="104" t="s">
        <v>4939</v>
      </c>
      <c r="D4230" s="104" t="s">
        <v>5375</v>
      </c>
      <c r="E4230" s="106" t="s">
        <v>1252</v>
      </c>
      <c r="F4230" s="107" t="s">
        <v>1253</v>
      </c>
      <c r="G4230" s="106"/>
      <c r="H4230" s="106"/>
      <c r="I4230" s="102">
        <v>1</v>
      </c>
      <c r="J4230" s="109">
        <v>7.9</v>
      </c>
    </row>
    <row r="4231" spans="1:10" x14ac:dyDescent="0.25">
      <c r="A4231" s="102">
        <v>4230</v>
      </c>
      <c r="B4231" s="117" t="s">
        <v>5315</v>
      </c>
      <c r="C4231" s="104" t="s">
        <v>4939</v>
      </c>
      <c r="D4231" s="104" t="s">
        <v>5375</v>
      </c>
      <c r="E4231" s="106" t="s">
        <v>1264</v>
      </c>
      <c r="F4231" s="107" t="s">
        <v>1265</v>
      </c>
      <c r="G4231" s="106"/>
      <c r="H4231" s="106"/>
      <c r="I4231" s="102">
        <v>1</v>
      </c>
      <c r="J4231" s="109">
        <v>8.9</v>
      </c>
    </row>
    <row r="4232" spans="1:10" x14ac:dyDescent="0.25">
      <c r="A4232" s="102">
        <v>4231</v>
      </c>
      <c r="B4232" s="117" t="s">
        <v>5315</v>
      </c>
      <c r="C4232" s="104" t="s">
        <v>4939</v>
      </c>
      <c r="D4232" s="104" t="s">
        <v>5375</v>
      </c>
      <c r="E4232" s="106" t="s">
        <v>2739</v>
      </c>
      <c r="F4232" s="107" t="s">
        <v>4742</v>
      </c>
      <c r="G4232" s="106"/>
      <c r="H4232" s="106"/>
      <c r="I4232" s="102">
        <v>1</v>
      </c>
      <c r="J4232" s="109">
        <v>15.48</v>
      </c>
    </row>
    <row r="4233" spans="1:10" x14ac:dyDescent="0.25">
      <c r="A4233" s="102">
        <v>4232</v>
      </c>
      <c r="B4233" s="117" t="s">
        <v>5315</v>
      </c>
      <c r="C4233" s="104" t="s">
        <v>4939</v>
      </c>
      <c r="D4233" s="104" t="s">
        <v>5375</v>
      </c>
      <c r="E4233" s="106" t="s">
        <v>4746</v>
      </c>
      <c r="F4233" s="107" t="s">
        <v>4747</v>
      </c>
      <c r="G4233" s="106"/>
      <c r="H4233" s="106"/>
      <c r="I4233" s="102">
        <v>1</v>
      </c>
      <c r="J4233" s="109">
        <v>13.080000000000002</v>
      </c>
    </row>
    <row r="4234" spans="1:10" x14ac:dyDescent="0.25">
      <c r="A4234" s="102">
        <v>4233</v>
      </c>
      <c r="B4234" s="117" t="s">
        <v>5315</v>
      </c>
      <c r="C4234" s="104" t="s">
        <v>4939</v>
      </c>
      <c r="D4234" s="104" t="s">
        <v>5375</v>
      </c>
      <c r="E4234" s="106" t="s">
        <v>3031</v>
      </c>
      <c r="F4234" s="107" t="s">
        <v>3032</v>
      </c>
      <c r="G4234" s="106"/>
      <c r="H4234" s="106"/>
      <c r="I4234" s="102">
        <v>1</v>
      </c>
      <c r="J4234" s="109">
        <v>32.979999999999997</v>
      </c>
    </row>
    <row r="4235" spans="1:10" x14ac:dyDescent="0.25">
      <c r="A4235" s="102">
        <v>4234</v>
      </c>
      <c r="B4235" s="117" t="s">
        <v>5315</v>
      </c>
      <c r="C4235" s="104" t="s">
        <v>4939</v>
      </c>
      <c r="D4235" s="104" t="s">
        <v>5375</v>
      </c>
      <c r="E4235" s="106" t="s">
        <v>3037</v>
      </c>
      <c r="F4235" s="107" t="s">
        <v>3038</v>
      </c>
      <c r="G4235" s="106"/>
      <c r="H4235" s="106"/>
      <c r="I4235" s="102">
        <v>1</v>
      </c>
      <c r="J4235" s="109">
        <v>33.96</v>
      </c>
    </row>
    <row r="4236" spans="1:10" x14ac:dyDescent="0.25">
      <c r="A4236" s="102">
        <v>4235</v>
      </c>
      <c r="B4236" s="117" t="s">
        <v>5315</v>
      </c>
      <c r="C4236" s="104" t="s">
        <v>4939</v>
      </c>
      <c r="D4236" s="104" t="s">
        <v>5375</v>
      </c>
      <c r="E4236" s="106" t="s">
        <v>3945</v>
      </c>
      <c r="F4236" s="107" t="s">
        <v>3946</v>
      </c>
      <c r="G4236" s="106"/>
      <c r="H4236" s="106"/>
      <c r="I4236" s="102">
        <v>1</v>
      </c>
      <c r="J4236" s="109">
        <v>19.8</v>
      </c>
    </row>
    <row r="4237" spans="1:10" x14ac:dyDescent="0.25">
      <c r="A4237" s="102">
        <v>4236</v>
      </c>
      <c r="B4237" s="117" t="s">
        <v>5315</v>
      </c>
      <c r="C4237" s="104" t="s">
        <v>4939</v>
      </c>
      <c r="D4237" s="104" t="s">
        <v>5375</v>
      </c>
      <c r="E4237" s="106" t="s">
        <v>3695</v>
      </c>
      <c r="F4237" s="107" t="s">
        <v>3696</v>
      </c>
      <c r="G4237" s="106"/>
      <c r="H4237" s="106"/>
      <c r="I4237" s="102" t="s">
        <v>4943</v>
      </c>
      <c r="J4237" s="109">
        <v>17.940000000000001</v>
      </c>
    </row>
    <row r="4238" spans="1:10" x14ac:dyDescent="0.25">
      <c r="A4238" s="102">
        <v>4237</v>
      </c>
      <c r="B4238" s="117" t="s">
        <v>5315</v>
      </c>
      <c r="C4238" s="104" t="s">
        <v>4939</v>
      </c>
      <c r="D4238" s="104" t="s">
        <v>5375</v>
      </c>
      <c r="E4238" s="106" t="s">
        <v>3813</v>
      </c>
      <c r="F4238" s="107" t="s">
        <v>3814</v>
      </c>
      <c r="G4238" s="106"/>
      <c r="H4238" s="106"/>
      <c r="I4238" s="102">
        <v>1</v>
      </c>
      <c r="J4238" s="109">
        <v>15.9</v>
      </c>
    </row>
    <row r="4239" spans="1:10" x14ac:dyDescent="0.25">
      <c r="A4239" s="102">
        <v>4238</v>
      </c>
      <c r="B4239" s="117" t="s">
        <v>5315</v>
      </c>
      <c r="C4239" s="104" t="s">
        <v>4939</v>
      </c>
      <c r="D4239" s="104" t="s">
        <v>5375</v>
      </c>
      <c r="E4239" s="106" t="s">
        <v>4433</v>
      </c>
      <c r="F4239" s="107" t="s">
        <v>4434</v>
      </c>
      <c r="G4239" s="106"/>
      <c r="H4239" s="106"/>
      <c r="I4239" s="102">
        <v>1</v>
      </c>
      <c r="J4239" s="109">
        <v>21.8</v>
      </c>
    </row>
    <row r="4240" spans="1:10" x14ac:dyDescent="0.25">
      <c r="A4240" s="102">
        <v>4239</v>
      </c>
      <c r="B4240" s="117" t="s">
        <v>5315</v>
      </c>
      <c r="C4240" s="104" t="s">
        <v>4939</v>
      </c>
      <c r="D4240" s="104" t="s">
        <v>5375</v>
      </c>
      <c r="E4240" s="106" t="s">
        <v>4583</v>
      </c>
      <c r="F4240" s="107" t="s">
        <v>4584</v>
      </c>
      <c r="G4240" s="106"/>
      <c r="H4240" s="106"/>
      <c r="I4240" s="102">
        <v>1</v>
      </c>
      <c r="J4240" s="109">
        <v>17.899999999999999</v>
      </c>
    </row>
    <row r="4241" spans="1:10" x14ac:dyDescent="0.25">
      <c r="A4241" s="102">
        <v>4240</v>
      </c>
      <c r="B4241" s="117" t="s">
        <v>5315</v>
      </c>
      <c r="C4241" s="104" t="s">
        <v>4939</v>
      </c>
      <c r="D4241" s="104" t="s">
        <v>5377</v>
      </c>
      <c r="E4241" s="106" t="s">
        <v>329</v>
      </c>
      <c r="F4241" s="107" t="s">
        <v>330</v>
      </c>
      <c r="G4241" s="106"/>
      <c r="H4241" s="106"/>
      <c r="I4241" s="102">
        <v>1</v>
      </c>
      <c r="J4241" s="109">
        <v>23</v>
      </c>
    </row>
    <row r="4242" spans="1:10" x14ac:dyDescent="0.25">
      <c r="A4242" s="102">
        <v>4241</v>
      </c>
      <c r="B4242" s="117" t="s">
        <v>5315</v>
      </c>
      <c r="C4242" s="104" t="s">
        <v>4939</v>
      </c>
      <c r="D4242" s="104" t="s">
        <v>5377</v>
      </c>
      <c r="E4242" s="106" t="s">
        <v>519</v>
      </c>
      <c r="F4242" s="107" t="s">
        <v>520</v>
      </c>
      <c r="G4242" s="106"/>
      <c r="H4242" s="106"/>
      <c r="I4242" s="102">
        <v>1</v>
      </c>
      <c r="J4242" s="109">
        <v>9.9</v>
      </c>
    </row>
    <row r="4243" spans="1:10" x14ac:dyDescent="0.25">
      <c r="A4243" s="102">
        <v>4242</v>
      </c>
      <c r="B4243" s="117" t="s">
        <v>5315</v>
      </c>
      <c r="C4243" s="104" t="s">
        <v>4939</v>
      </c>
      <c r="D4243" s="104" t="s">
        <v>5377</v>
      </c>
      <c r="E4243" s="106" t="s">
        <v>505</v>
      </c>
      <c r="F4243" s="107" t="s">
        <v>506</v>
      </c>
      <c r="G4243" s="106"/>
      <c r="H4243" s="106"/>
      <c r="I4243" s="102">
        <v>1</v>
      </c>
      <c r="J4243" s="109">
        <v>9.9</v>
      </c>
    </row>
    <row r="4244" spans="1:10" x14ac:dyDescent="0.25">
      <c r="A4244" s="102">
        <v>4243</v>
      </c>
      <c r="B4244" s="117" t="s">
        <v>5315</v>
      </c>
      <c r="C4244" s="104" t="s">
        <v>4939</v>
      </c>
      <c r="D4244" s="104" t="s">
        <v>5377</v>
      </c>
      <c r="E4244" s="106" t="s">
        <v>599</v>
      </c>
      <c r="F4244" s="107" t="s">
        <v>600</v>
      </c>
      <c r="G4244" s="106"/>
      <c r="H4244" s="106"/>
      <c r="I4244" s="102">
        <v>1</v>
      </c>
      <c r="J4244" s="109">
        <v>35.880000000000003</v>
      </c>
    </row>
    <row r="4245" spans="1:10" x14ac:dyDescent="0.25">
      <c r="A4245" s="102">
        <v>4244</v>
      </c>
      <c r="B4245" s="117" t="s">
        <v>5315</v>
      </c>
      <c r="C4245" s="104" t="s">
        <v>4939</v>
      </c>
      <c r="D4245" s="104" t="s">
        <v>5377</v>
      </c>
      <c r="E4245" s="106" t="s">
        <v>603</v>
      </c>
      <c r="F4245" s="107" t="s">
        <v>604</v>
      </c>
      <c r="G4245" s="106"/>
      <c r="H4245" s="106"/>
      <c r="I4245" s="102">
        <v>1</v>
      </c>
      <c r="J4245" s="109">
        <v>31.08</v>
      </c>
    </row>
    <row r="4246" spans="1:10" x14ac:dyDescent="0.25">
      <c r="A4246" s="102">
        <v>4245</v>
      </c>
      <c r="B4246" s="117" t="s">
        <v>5315</v>
      </c>
      <c r="C4246" s="104" t="s">
        <v>4939</v>
      </c>
      <c r="D4246" s="104" t="s">
        <v>5377</v>
      </c>
      <c r="E4246" s="106" t="s">
        <v>801</v>
      </c>
      <c r="F4246" s="107" t="s">
        <v>802</v>
      </c>
      <c r="G4246" s="106"/>
      <c r="H4246" s="106"/>
      <c r="I4246" s="102">
        <v>1</v>
      </c>
      <c r="J4246" s="109">
        <v>23.92</v>
      </c>
    </row>
    <row r="4247" spans="1:10" x14ac:dyDescent="0.25">
      <c r="A4247" s="102">
        <v>4246</v>
      </c>
      <c r="B4247" s="117" t="s">
        <v>5315</v>
      </c>
      <c r="C4247" s="104" t="s">
        <v>4939</v>
      </c>
      <c r="D4247" s="104" t="s">
        <v>5377</v>
      </c>
      <c r="E4247" s="106" t="s">
        <v>997</v>
      </c>
      <c r="F4247" s="107" t="s">
        <v>998</v>
      </c>
      <c r="G4247" s="106"/>
      <c r="H4247" s="106"/>
      <c r="I4247" s="102">
        <v>3</v>
      </c>
      <c r="J4247" s="109">
        <v>17.97</v>
      </c>
    </row>
    <row r="4248" spans="1:10" x14ac:dyDescent="0.25">
      <c r="A4248" s="102">
        <v>4247</v>
      </c>
      <c r="B4248" s="117" t="s">
        <v>5315</v>
      </c>
      <c r="C4248" s="104" t="s">
        <v>4939</v>
      </c>
      <c r="D4248" s="104" t="s">
        <v>5377</v>
      </c>
      <c r="E4248" s="106" t="s">
        <v>999</v>
      </c>
      <c r="F4248" s="107" t="s">
        <v>1000</v>
      </c>
      <c r="G4248" s="106"/>
      <c r="H4248" s="106"/>
      <c r="I4248" s="102">
        <v>15</v>
      </c>
      <c r="J4248" s="109">
        <v>169.35</v>
      </c>
    </row>
    <row r="4249" spans="1:10" x14ac:dyDescent="0.25">
      <c r="A4249" s="102">
        <v>4248</v>
      </c>
      <c r="B4249" s="117" t="s">
        <v>5315</v>
      </c>
      <c r="C4249" s="104" t="s">
        <v>4939</v>
      </c>
      <c r="D4249" s="104" t="s">
        <v>5377</v>
      </c>
      <c r="E4249" s="106" t="s">
        <v>1001</v>
      </c>
      <c r="F4249" s="107" t="s">
        <v>1002</v>
      </c>
      <c r="G4249" s="106"/>
      <c r="H4249" s="106"/>
      <c r="I4249" s="102">
        <v>3</v>
      </c>
      <c r="J4249" s="109">
        <v>17.97</v>
      </c>
    </row>
    <row r="4250" spans="1:10" x14ac:dyDescent="0.25">
      <c r="A4250" s="102">
        <v>4249</v>
      </c>
      <c r="B4250" s="117" t="s">
        <v>5315</v>
      </c>
      <c r="C4250" s="104" t="s">
        <v>4939</v>
      </c>
      <c r="D4250" s="104" t="s">
        <v>5377</v>
      </c>
      <c r="E4250" s="106" t="s">
        <v>1003</v>
      </c>
      <c r="F4250" s="107" t="s">
        <v>1004</v>
      </c>
      <c r="G4250" s="106"/>
      <c r="H4250" s="106"/>
      <c r="I4250" s="102">
        <v>15</v>
      </c>
      <c r="J4250" s="109">
        <v>169.35</v>
      </c>
    </row>
    <row r="4251" spans="1:10" x14ac:dyDescent="0.25">
      <c r="A4251" s="102">
        <v>4250</v>
      </c>
      <c r="B4251" s="117" t="s">
        <v>5315</v>
      </c>
      <c r="C4251" s="104" t="s">
        <v>4939</v>
      </c>
      <c r="D4251" s="104" t="s">
        <v>5377</v>
      </c>
      <c r="E4251" s="106" t="s">
        <v>1007</v>
      </c>
      <c r="F4251" s="107" t="s">
        <v>1008</v>
      </c>
      <c r="G4251" s="106"/>
      <c r="H4251" s="106"/>
      <c r="I4251" s="102">
        <v>2</v>
      </c>
      <c r="J4251" s="109">
        <v>11.98</v>
      </c>
    </row>
    <row r="4252" spans="1:10" x14ac:dyDescent="0.25">
      <c r="A4252" s="102">
        <v>4251</v>
      </c>
      <c r="B4252" s="117" t="s">
        <v>5315</v>
      </c>
      <c r="C4252" s="104" t="s">
        <v>4939</v>
      </c>
      <c r="D4252" s="104" t="s">
        <v>5377</v>
      </c>
      <c r="E4252" s="106" t="s">
        <v>1005</v>
      </c>
      <c r="F4252" s="107" t="s">
        <v>1006</v>
      </c>
      <c r="G4252" s="106"/>
      <c r="H4252" s="106"/>
      <c r="I4252" s="102">
        <v>3</v>
      </c>
      <c r="J4252" s="109">
        <v>0.03</v>
      </c>
    </row>
    <row r="4253" spans="1:10" x14ac:dyDescent="0.25">
      <c r="A4253" s="102">
        <v>4252</v>
      </c>
      <c r="B4253" s="117" t="s">
        <v>5315</v>
      </c>
      <c r="C4253" s="104" t="s">
        <v>4939</v>
      </c>
      <c r="D4253" s="104" t="s">
        <v>5377</v>
      </c>
      <c r="E4253" s="106" t="s">
        <v>1023</v>
      </c>
      <c r="F4253" s="107" t="s">
        <v>1024</v>
      </c>
      <c r="G4253" s="106"/>
      <c r="H4253" s="106"/>
      <c r="I4253" s="102">
        <v>1</v>
      </c>
      <c r="J4253" s="109">
        <v>5.88</v>
      </c>
    </row>
    <row r="4254" spans="1:10" x14ac:dyDescent="0.25">
      <c r="A4254" s="102">
        <v>4253</v>
      </c>
      <c r="B4254" s="117" t="s">
        <v>5315</v>
      </c>
      <c r="C4254" s="104" t="s">
        <v>4939</v>
      </c>
      <c r="D4254" s="104" t="s">
        <v>5377</v>
      </c>
      <c r="E4254" s="106" t="s">
        <v>207</v>
      </c>
      <c r="F4254" s="107" t="s">
        <v>208</v>
      </c>
      <c r="G4254" s="106"/>
      <c r="H4254" s="106"/>
      <c r="I4254" s="102">
        <v>1</v>
      </c>
      <c r="J4254" s="109">
        <v>18</v>
      </c>
    </row>
    <row r="4255" spans="1:10" x14ac:dyDescent="0.25">
      <c r="A4255" s="102">
        <v>4254</v>
      </c>
      <c r="B4255" s="117" t="s">
        <v>5315</v>
      </c>
      <c r="C4255" s="104" t="s">
        <v>4939</v>
      </c>
      <c r="D4255" s="104" t="s">
        <v>5377</v>
      </c>
      <c r="E4255" s="106" t="s">
        <v>1194</v>
      </c>
      <c r="F4255" s="107" t="s">
        <v>1195</v>
      </c>
      <c r="G4255" s="106"/>
      <c r="H4255" s="106"/>
      <c r="I4255" s="102">
        <v>4</v>
      </c>
      <c r="J4255" s="109">
        <v>27.799999999999997</v>
      </c>
    </row>
    <row r="4256" spans="1:10" x14ac:dyDescent="0.25">
      <c r="A4256" s="102">
        <v>4255</v>
      </c>
      <c r="B4256" s="117" t="s">
        <v>5315</v>
      </c>
      <c r="C4256" s="104" t="s">
        <v>4939</v>
      </c>
      <c r="D4256" s="104" t="s">
        <v>5377</v>
      </c>
      <c r="E4256" s="106" t="s">
        <v>1252</v>
      </c>
      <c r="F4256" s="107" t="s">
        <v>1253</v>
      </c>
      <c r="G4256" s="106"/>
      <c r="H4256" s="106"/>
      <c r="I4256" s="102">
        <v>1</v>
      </c>
      <c r="J4256" s="109">
        <v>7.9</v>
      </c>
    </row>
    <row r="4257" spans="1:10" x14ac:dyDescent="0.25">
      <c r="A4257" s="102">
        <v>4256</v>
      </c>
      <c r="B4257" s="117" t="s">
        <v>5315</v>
      </c>
      <c r="C4257" s="104" t="s">
        <v>4939</v>
      </c>
      <c r="D4257" s="104" t="s">
        <v>5377</v>
      </c>
      <c r="E4257" s="106" t="s">
        <v>2395</v>
      </c>
      <c r="F4257" s="107" t="s">
        <v>2396</v>
      </c>
      <c r="G4257" s="106"/>
      <c r="H4257" s="106"/>
      <c r="I4257" s="102">
        <v>1</v>
      </c>
      <c r="J4257" s="109">
        <v>16.68</v>
      </c>
    </row>
    <row r="4258" spans="1:10" x14ac:dyDescent="0.25">
      <c r="A4258" s="102">
        <v>4257</v>
      </c>
      <c r="B4258" s="117" t="s">
        <v>5315</v>
      </c>
      <c r="C4258" s="104" t="s">
        <v>4939</v>
      </c>
      <c r="D4258" s="104" t="s">
        <v>5377</v>
      </c>
      <c r="E4258" s="106" t="s">
        <v>2397</v>
      </c>
      <c r="F4258" s="107" t="s">
        <v>2398</v>
      </c>
      <c r="G4258" s="106"/>
      <c r="H4258" s="106"/>
      <c r="I4258" s="102">
        <v>1</v>
      </c>
      <c r="J4258" s="109">
        <v>21.48</v>
      </c>
    </row>
    <row r="4259" spans="1:10" x14ac:dyDescent="0.25">
      <c r="A4259" s="102">
        <v>4258</v>
      </c>
      <c r="B4259" s="117" t="s">
        <v>5315</v>
      </c>
      <c r="C4259" s="104" t="s">
        <v>4939</v>
      </c>
      <c r="D4259" s="104" t="s">
        <v>5377</v>
      </c>
      <c r="E4259" s="106" t="s">
        <v>275</v>
      </c>
      <c r="F4259" s="107" t="s">
        <v>276</v>
      </c>
      <c r="G4259" s="106"/>
      <c r="H4259" s="106"/>
      <c r="I4259" s="102">
        <v>1</v>
      </c>
      <c r="J4259" s="109">
        <v>23.04</v>
      </c>
    </row>
    <row r="4260" spans="1:10" x14ac:dyDescent="0.25">
      <c r="A4260" s="102">
        <v>4259</v>
      </c>
      <c r="B4260" s="117" t="s">
        <v>5315</v>
      </c>
      <c r="C4260" s="104" t="s">
        <v>4939</v>
      </c>
      <c r="D4260" s="104" t="s">
        <v>5377</v>
      </c>
      <c r="E4260" s="106" t="s">
        <v>2713</v>
      </c>
      <c r="F4260" s="107" t="s">
        <v>2714</v>
      </c>
      <c r="G4260" s="106"/>
      <c r="H4260" s="106"/>
      <c r="I4260" s="102">
        <v>1</v>
      </c>
      <c r="J4260" s="109">
        <v>16.68</v>
      </c>
    </row>
    <row r="4261" spans="1:10" x14ac:dyDescent="0.25">
      <c r="A4261" s="102">
        <v>4260</v>
      </c>
      <c r="B4261" s="117" t="s">
        <v>5315</v>
      </c>
      <c r="C4261" s="104" t="s">
        <v>4939</v>
      </c>
      <c r="D4261" s="104" t="s">
        <v>5377</v>
      </c>
      <c r="E4261" s="106" t="s">
        <v>2739</v>
      </c>
      <c r="F4261" s="107" t="s">
        <v>4742</v>
      </c>
      <c r="G4261" s="106"/>
      <c r="H4261" s="106"/>
      <c r="I4261" s="102">
        <v>1</v>
      </c>
      <c r="J4261" s="109">
        <v>15.48</v>
      </c>
    </row>
    <row r="4262" spans="1:10" x14ac:dyDescent="0.25">
      <c r="A4262" s="102">
        <v>4261</v>
      </c>
      <c r="B4262" s="117" t="s">
        <v>5315</v>
      </c>
      <c r="C4262" s="104" t="s">
        <v>4939</v>
      </c>
      <c r="D4262" s="104" t="s">
        <v>5377</v>
      </c>
      <c r="E4262" s="106" t="s">
        <v>2771</v>
      </c>
      <c r="F4262" s="107" t="s">
        <v>4743</v>
      </c>
      <c r="G4262" s="106"/>
      <c r="H4262" s="106"/>
      <c r="I4262" s="102">
        <v>1</v>
      </c>
      <c r="J4262" s="109">
        <v>15.48</v>
      </c>
    </row>
    <row r="4263" spans="1:10" x14ac:dyDescent="0.25">
      <c r="A4263" s="102">
        <v>4262</v>
      </c>
      <c r="B4263" s="117" t="s">
        <v>5315</v>
      </c>
      <c r="C4263" s="104" t="s">
        <v>4939</v>
      </c>
      <c r="D4263" s="104" t="s">
        <v>5377</v>
      </c>
      <c r="E4263" s="106" t="s">
        <v>2811</v>
      </c>
      <c r="F4263" s="107" t="s">
        <v>4744</v>
      </c>
      <c r="G4263" s="106"/>
      <c r="H4263" s="106"/>
      <c r="I4263" s="102">
        <v>1</v>
      </c>
      <c r="J4263" s="109">
        <v>15.48</v>
      </c>
    </row>
    <row r="4264" spans="1:10" x14ac:dyDescent="0.25">
      <c r="A4264" s="102">
        <v>4263</v>
      </c>
      <c r="B4264" s="117" t="s">
        <v>5315</v>
      </c>
      <c r="C4264" s="104" t="s">
        <v>4939</v>
      </c>
      <c r="D4264" s="104" t="s">
        <v>5377</v>
      </c>
      <c r="E4264" s="106" t="s">
        <v>4746</v>
      </c>
      <c r="F4264" s="107" t="s">
        <v>4747</v>
      </c>
      <c r="G4264" s="106"/>
      <c r="H4264" s="106"/>
      <c r="I4264" s="102">
        <v>1</v>
      </c>
      <c r="J4264" s="109">
        <v>13.080000000000002</v>
      </c>
    </row>
    <row r="4265" spans="1:10" x14ac:dyDescent="0.25">
      <c r="A4265" s="102">
        <v>4264</v>
      </c>
      <c r="B4265" s="117" t="s">
        <v>5315</v>
      </c>
      <c r="C4265" s="104" t="s">
        <v>4939</v>
      </c>
      <c r="D4265" s="104" t="s">
        <v>5377</v>
      </c>
      <c r="E4265" s="106" t="s">
        <v>295</v>
      </c>
      <c r="F4265" s="107" t="s">
        <v>296</v>
      </c>
      <c r="G4265" s="106"/>
      <c r="H4265" s="106"/>
      <c r="I4265" s="102">
        <v>10</v>
      </c>
      <c r="J4265" s="109">
        <v>22.5</v>
      </c>
    </row>
    <row r="4266" spans="1:10" x14ac:dyDescent="0.25">
      <c r="A4266" s="102">
        <v>4265</v>
      </c>
      <c r="B4266" s="117" t="s">
        <v>5315</v>
      </c>
      <c r="C4266" s="104" t="s">
        <v>4939</v>
      </c>
      <c r="D4266" s="104" t="s">
        <v>5377</v>
      </c>
      <c r="E4266" s="106" t="s">
        <v>73</v>
      </c>
      <c r="F4266" s="107" t="s">
        <v>74</v>
      </c>
      <c r="G4266" s="106"/>
      <c r="H4266" s="106"/>
      <c r="I4266" s="102">
        <v>1</v>
      </c>
      <c r="J4266" s="109">
        <v>20.28</v>
      </c>
    </row>
    <row r="4267" spans="1:10" x14ac:dyDescent="0.25">
      <c r="A4267" s="102">
        <v>4266</v>
      </c>
      <c r="B4267" s="117" t="s">
        <v>5315</v>
      </c>
      <c r="C4267" s="104" t="s">
        <v>4939</v>
      </c>
      <c r="D4267" s="104" t="s">
        <v>5377</v>
      </c>
      <c r="E4267" s="106" t="s">
        <v>3903</v>
      </c>
      <c r="F4267" s="107" t="s">
        <v>3904</v>
      </c>
      <c r="G4267" s="106"/>
      <c r="H4267" s="106"/>
      <c r="I4267" s="102">
        <v>1</v>
      </c>
      <c r="J4267" s="109">
        <v>9.75</v>
      </c>
    </row>
    <row r="4268" spans="1:10" x14ac:dyDescent="0.25">
      <c r="A4268" s="102">
        <v>4267</v>
      </c>
      <c r="B4268" s="117" t="s">
        <v>5315</v>
      </c>
      <c r="C4268" s="104" t="s">
        <v>4939</v>
      </c>
      <c r="D4268" s="104" t="s">
        <v>5377</v>
      </c>
      <c r="E4268" s="106" t="s">
        <v>4029</v>
      </c>
      <c r="F4268" s="107" t="s">
        <v>4030</v>
      </c>
      <c r="G4268" s="106"/>
      <c r="H4268" s="106"/>
      <c r="I4268" s="102">
        <v>1</v>
      </c>
      <c r="J4268" s="109">
        <v>17.34</v>
      </c>
    </row>
    <row r="4269" spans="1:10" x14ac:dyDescent="0.25">
      <c r="A4269" s="102">
        <v>4268</v>
      </c>
      <c r="B4269" s="117" t="s">
        <v>5315</v>
      </c>
      <c r="C4269" s="104" t="s">
        <v>4939</v>
      </c>
      <c r="D4269" s="104" t="s">
        <v>5377</v>
      </c>
      <c r="E4269" s="106" t="s">
        <v>3555</v>
      </c>
      <c r="F4269" s="107" t="s">
        <v>3556</v>
      </c>
      <c r="G4269" s="106"/>
      <c r="H4269" s="106"/>
      <c r="I4269" s="102">
        <v>1</v>
      </c>
      <c r="J4269" s="109">
        <v>12.9</v>
      </c>
    </row>
    <row r="4270" spans="1:10" x14ac:dyDescent="0.25">
      <c r="A4270" s="102">
        <v>4269</v>
      </c>
      <c r="B4270" s="117" t="s">
        <v>5315</v>
      </c>
      <c r="C4270" s="104" t="s">
        <v>4939</v>
      </c>
      <c r="D4270" s="104" t="s">
        <v>5377</v>
      </c>
      <c r="E4270" s="106" t="s">
        <v>4437</v>
      </c>
      <c r="F4270" s="107" t="s">
        <v>4438</v>
      </c>
      <c r="G4270" s="106"/>
      <c r="H4270" s="106"/>
      <c r="I4270" s="102">
        <v>1</v>
      </c>
      <c r="J4270" s="109">
        <v>26.32</v>
      </c>
    </row>
    <row r="4271" spans="1:10" x14ac:dyDescent="0.25">
      <c r="A4271" s="102">
        <v>4270</v>
      </c>
      <c r="B4271" s="117" t="s">
        <v>5315</v>
      </c>
      <c r="C4271" s="104" t="s">
        <v>4939</v>
      </c>
      <c r="D4271" s="104" t="s">
        <v>5377</v>
      </c>
      <c r="E4271" s="106" t="s">
        <v>4235</v>
      </c>
      <c r="F4271" s="107" t="s">
        <v>4236</v>
      </c>
      <c r="G4271" s="106"/>
      <c r="H4271" s="106"/>
      <c r="I4271" s="102">
        <v>1</v>
      </c>
      <c r="J4271" s="109">
        <v>13.35</v>
      </c>
    </row>
    <row r="4272" spans="1:10" x14ac:dyDescent="0.25">
      <c r="A4272" s="102">
        <v>4271</v>
      </c>
      <c r="B4272" s="117" t="s">
        <v>5315</v>
      </c>
      <c r="C4272" s="104" t="s">
        <v>4939</v>
      </c>
      <c r="D4272" s="104" t="s">
        <v>5377</v>
      </c>
      <c r="E4272" s="106" t="s">
        <v>4221</v>
      </c>
      <c r="F4272" s="107" t="s">
        <v>4222</v>
      </c>
      <c r="G4272" s="106"/>
      <c r="H4272" s="106"/>
      <c r="I4272" s="102">
        <v>1</v>
      </c>
      <c r="J4272" s="109">
        <v>14.32</v>
      </c>
    </row>
    <row r="4273" spans="1:10" x14ac:dyDescent="0.25">
      <c r="A4273" s="102">
        <v>4272</v>
      </c>
      <c r="B4273" s="117" t="s">
        <v>5315</v>
      </c>
      <c r="C4273" s="104" t="s">
        <v>4939</v>
      </c>
      <c r="D4273" s="104" t="s">
        <v>5377</v>
      </c>
      <c r="E4273" s="106" t="s">
        <v>4305</v>
      </c>
      <c r="F4273" s="107" t="s">
        <v>4306</v>
      </c>
      <c r="G4273" s="106"/>
      <c r="H4273" s="106"/>
      <c r="I4273" s="102">
        <v>1</v>
      </c>
      <c r="J4273" s="109">
        <v>14.32</v>
      </c>
    </row>
    <row r="4274" spans="1:10" x14ac:dyDescent="0.25">
      <c r="A4274" s="102">
        <v>4273</v>
      </c>
      <c r="B4274" s="117" t="s">
        <v>5315</v>
      </c>
      <c r="C4274" s="104" t="s">
        <v>4939</v>
      </c>
      <c r="D4274" s="104" t="s">
        <v>5377</v>
      </c>
      <c r="E4274" s="106" t="s">
        <v>4313</v>
      </c>
      <c r="F4274" s="107" t="s">
        <v>4314</v>
      </c>
      <c r="G4274" s="106"/>
      <c r="H4274" s="106"/>
      <c r="I4274" s="102">
        <v>1</v>
      </c>
      <c r="J4274" s="109">
        <v>8.85</v>
      </c>
    </row>
    <row r="4275" spans="1:10" x14ac:dyDescent="0.25">
      <c r="A4275" s="102">
        <v>4274</v>
      </c>
      <c r="B4275" s="117" t="s">
        <v>5315</v>
      </c>
      <c r="C4275" s="104" t="s">
        <v>4939</v>
      </c>
      <c r="D4275" s="104" t="s">
        <v>5379</v>
      </c>
      <c r="E4275" s="106" t="s">
        <v>329</v>
      </c>
      <c r="F4275" s="107" t="s">
        <v>330</v>
      </c>
      <c r="G4275" s="106"/>
      <c r="H4275" s="106"/>
      <c r="I4275" s="102">
        <v>1</v>
      </c>
      <c r="J4275" s="109">
        <v>23</v>
      </c>
    </row>
    <row r="4276" spans="1:10" x14ac:dyDescent="0.25">
      <c r="A4276" s="102">
        <v>4275</v>
      </c>
      <c r="B4276" s="117" t="s">
        <v>5315</v>
      </c>
      <c r="C4276" s="104" t="s">
        <v>4939</v>
      </c>
      <c r="D4276" s="104" t="s">
        <v>5379</v>
      </c>
      <c r="E4276" s="106" t="s">
        <v>473</v>
      </c>
      <c r="F4276" s="107" t="s">
        <v>474</v>
      </c>
      <c r="G4276" s="106"/>
      <c r="H4276" s="106"/>
      <c r="I4276" s="102">
        <v>1</v>
      </c>
      <c r="J4276" s="109">
        <v>13.799999999999999</v>
      </c>
    </row>
    <row r="4277" spans="1:10" x14ac:dyDescent="0.25">
      <c r="A4277" s="102">
        <v>4276</v>
      </c>
      <c r="B4277" s="117" t="s">
        <v>5315</v>
      </c>
      <c r="C4277" s="104" t="s">
        <v>4939</v>
      </c>
      <c r="D4277" s="104" t="s">
        <v>5379</v>
      </c>
      <c r="E4277" s="106" t="s">
        <v>935</v>
      </c>
      <c r="F4277" s="107" t="s">
        <v>936</v>
      </c>
      <c r="G4277" s="106"/>
      <c r="H4277" s="106"/>
      <c r="I4277" s="102">
        <v>1</v>
      </c>
      <c r="J4277" s="109">
        <v>16.740000000000002</v>
      </c>
    </row>
    <row r="4278" spans="1:10" x14ac:dyDescent="0.25">
      <c r="A4278" s="102">
        <v>4277</v>
      </c>
      <c r="B4278" s="117" t="s">
        <v>5315</v>
      </c>
      <c r="C4278" s="104" t="s">
        <v>4939</v>
      </c>
      <c r="D4278" s="104" t="s">
        <v>5379</v>
      </c>
      <c r="E4278" s="106" t="s">
        <v>1001</v>
      </c>
      <c r="F4278" s="107" t="s">
        <v>1002</v>
      </c>
      <c r="G4278" s="106"/>
      <c r="H4278" s="106"/>
      <c r="I4278" s="102">
        <v>6</v>
      </c>
      <c r="J4278" s="109">
        <v>35.94</v>
      </c>
    </row>
    <row r="4279" spans="1:10" x14ac:dyDescent="0.25">
      <c r="A4279" s="102">
        <v>4278</v>
      </c>
      <c r="B4279" s="117" t="s">
        <v>5315</v>
      </c>
      <c r="C4279" s="104" t="s">
        <v>4939</v>
      </c>
      <c r="D4279" s="104" t="s">
        <v>5379</v>
      </c>
      <c r="E4279" s="106" t="s">
        <v>1003</v>
      </c>
      <c r="F4279" s="107" t="s">
        <v>1004</v>
      </c>
      <c r="G4279" s="106"/>
      <c r="H4279" s="106"/>
      <c r="I4279" s="102">
        <v>10</v>
      </c>
      <c r="J4279" s="109">
        <v>112.89999999999999</v>
      </c>
    </row>
    <row r="4280" spans="1:10" x14ac:dyDescent="0.25">
      <c r="A4280" s="102">
        <v>4279</v>
      </c>
      <c r="B4280" s="117" t="s">
        <v>5315</v>
      </c>
      <c r="C4280" s="104" t="s">
        <v>4939</v>
      </c>
      <c r="D4280" s="104" t="s">
        <v>5379</v>
      </c>
      <c r="E4280" s="106" t="s">
        <v>1003</v>
      </c>
      <c r="F4280" s="107" t="s">
        <v>1004</v>
      </c>
      <c r="G4280" s="106"/>
      <c r="H4280" s="106"/>
      <c r="I4280" s="102">
        <v>1</v>
      </c>
      <c r="J4280" s="109">
        <v>0.01</v>
      </c>
    </row>
    <row r="4281" spans="1:10" x14ac:dyDescent="0.25">
      <c r="A4281" s="102">
        <v>4280</v>
      </c>
      <c r="B4281" s="117" t="s">
        <v>5315</v>
      </c>
      <c r="C4281" s="104" t="s">
        <v>4939</v>
      </c>
      <c r="D4281" s="104" t="s">
        <v>5379</v>
      </c>
      <c r="E4281" s="106" t="s">
        <v>2389</v>
      </c>
      <c r="F4281" s="107" t="s">
        <v>2390</v>
      </c>
      <c r="G4281" s="106"/>
      <c r="H4281" s="106"/>
      <c r="I4281" s="102">
        <v>1</v>
      </c>
      <c r="J4281" s="109">
        <v>27.48</v>
      </c>
    </row>
    <row r="4282" spans="1:10" x14ac:dyDescent="0.25">
      <c r="A4282" s="102">
        <v>4281</v>
      </c>
      <c r="B4282" s="117" t="s">
        <v>5315</v>
      </c>
      <c r="C4282" s="104" t="s">
        <v>4939</v>
      </c>
      <c r="D4282" s="104" t="s">
        <v>5379</v>
      </c>
      <c r="E4282" s="106" t="s">
        <v>2391</v>
      </c>
      <c r="F4282" s="107" t="s">
        <v>2392</v>
      </c>
      <c r="G4282" s="106"/>
      <c r="H4282" s="106"/>
      <c r="I4282" s="102">
        <v>1</v>
      </c>
      <c r="J4282" s="109">
        <v>10.199999999999999</v>
      </c>
    </row>
    <row r="4283" spans="1:10" x14ac:dyDescent="0.25">
      <c r="A4283" s="102">
        <v>4282</v>
      </c>
      <c r="B4283" s="117" t="s">
        <v>5315</v>
      </c>
      <c r="C4283" s="104" t="s">
        <v>4939</v>
      </c>
      <c r="D4283" s="104" t="s">
        <v>5379</v>
      </c>
      <c r="E4283" s="106" t="s">
        <v>2395</v>
      </c>
      <c r="F4283" s="107" t="s">
        <v>2396</v>
      </c>
      <c r="G4283" s="106"/>
      <c r="H4283" s="106"/>
      <c r="I4283" s="102">
        <v>1</v>
      </c>
      <c r="J4283" s="109">
        <v>16.68</v>
      </c>
    </row>
    <row r="4284" spans="1:10" x14ac:dyDescent="0.25">
      <c r="A4284" s="102">
        <v>4283</v>
      </c>
      <c r="B4284" s="117" t="s">
        <v>5315</v>
      </c>
      <c r="C4284" s="104" t="s">
        <v>4939</v>
      </c>
      <c r="D4284" s="104" t="s">
        <v>5379</v>
      </c>
      <c r="E4284" s="106" t="s">
        <v>2467</v>
      </c>
      <c r="F4284" s="107" t="s">
        <v>2468</v>
      </c>
      <c r="G4284" s="106"/>
      <c r="H4284" s="106"/>
      <c r="I4284" s="102">
        <v>1</v>
      </c>
      <c r="J4284" s="109">
        <v>5.9399999999999995</v>
      </c>
    </row>
    <row r="4285" spans="1:10" x14ac:dyDescent="0.25">
      <c r="A4285" s="102">
        <v>4284</v>
      </c>
      <c r="B4285" s="117" t="s">
        <v>5315</v>
      </c>
      <c r="C4285" s="104" t="s">
        <v>4939</v>
      </c>
      <c r="D4285" s="104" t="s">
        <v>5379</v>
      </c>
      <c r="E4285" s="106" t="s">
        <v>2519</v>
      </c>
      <c r="F4285" s="107" t="s">
        <v>2520</v>
      </c>
      <c r="G4285" s="106"/>
      <c r="H4285" s="106"/>
      <c r="I4285" s="102">
        <v>1</v>
      </c>
      <c r="J4285" s="109">
        <v>5.9399999999999995</v>
      </c>
    </row>
    <row r="4286" spans="1:10" x14ac:dyDescent="0.25">
      <c r="A4286" s="102">
        <v>4285</v>
      </c>
      <c r="B4286" s="117" t="s">
        <v>5315</v>
      </c>
      <c r="C4286" s="104" t="s">
        <v>4939</v>
      </c>
      <c r="D4286" s="104" t="s">
        <v>5379</v>
      </c>
      <c r="E4286" s="106" t="s">
        <v>4746</v>
      </c>
      <c r="F4286" s="107" t="s">
        <v>4747</v>
      </c>
      <c r="G4286" s="106"/>
      <c r="H4286" s="106"/>
      <c r="I4286" s="102">
        <v>1</v>
      </c>
      <c r="J4286" s="109">
        <v>13.080000000000002</v>
      </c>
    </row>
    <row r="4287" spans="1:10" x14ac:dyDescent="0.25">
      <c r="A4287" s="102">
        <v>4286</v>
      </c>
      <c r="B4287" s="117" t="s">
        <v>5315</v>
      </c>
      <c r="C4287" s="104" t="s">
        <v>4939</v>
      </c>
      <c r="D4287" s="104" t="s">
        <v>5379</v>
      </c>
      <c r="E4287" s="106" t="s">
        <v>3037</v>
      </c>
      <c r="F4287" s="107" t="s">
        <v>3038</v>
      </c>
      <c r="G4287" s="106"/>
      <c r="H4287" s="106"/>
      <c r="I4287" s="102">
        <v>1</v>
      </c>
      <c r="J4287" s="109">
        <v>33.96</v>
      </c>
    </row>
    <row r="4288" spans="1:10" x14ac:dyDescent="0.25">
      <c r="A4288" s="102">
        <v>4287</v>
      </c>
      <c r="B4288" s="117" t="s">
        <v>5315</v>
      </c>
      <c r="C4288" s="104" t="s">
        <v>4939</v>
      </c>
      <c r="D4288" s="104" t="s">
        <v>5379</v>
      </c>
      <c r="E4288" s="106" t="s">
        <v>3917</v>
      </c>
      <c r="F4288" s="107" t="s">
        <v>3918</v>
      </c>
      <c r="G4288" s="106"/>
      <c r="H4288" s="106"/>
      <c r="I4288" s="102">
        <v>1</v>
      </c>
      <c r="J4288" s="109">
        <v>11.799999999999999</v>
      </c>
    </row>
    <row r="4289" spans="1:10" x14ac:dyDescent="0.25">
      <c r="A4289" s="102">
        <v>4288</v>
      </c>
      <c r="B4289" s="117" t="s">
        <v>5315</v>
      </c>
      <c r="C4289" s="104" t="s">
        <v>4939</v>
      </c>
      <c r="D4289" s="104" t="s">
        <v>5379</v>
      </c>
      <c r="E4289" s="106" t="s">
        <v>3577</v>
      </c>
      <c r="F4289" s="107" t="s">
        <v>3578</v>
      </c>
      <c r="G4289" s="106"/>
      <c r="H4289" s="106"/>
      <c r="I4289" s="102">
        <v>1</v>
      </c>
      <c r="J4289" s="109">
        <v>22.9</v>
      </c>
    </row>
    <row r="4290" spans="1:10" x14ac:dyDescent="0.25">
      <c r="A4290" s="102">
        <v>4289</v>
      </c>
      <c r="B4290" s="117" t="s">
        <v>5315</v>
      </c>
      <c r="C4290" s="104" t="s">
        <v>4939</v>
      </c>
      <c r="D4290" s="104" t="s">
        <v>5379</v>
      </c>
      <c r="E4290" s="106" t="s">
        <v>4453</v>
      </c>
      <c r="F4290" s="107" t="s">
        <v>4950</v>
      </c>
      <c r="G4290" s="106"/>
      <c r="H4290" s="106"/>
      <c r="I4290" s="102">
        <v>1</v>
      </c>
      <c r="J4290" s="109">
        <v>17.849999999999998</v>
      </c>
    </row>
    <row r="4291" spans="1:10" x14ac:dyDescent="0.25">
      <c r="A4291" s="102">
        <v>4290</v>
      </c>
      <c r="B4291" s="117" t="s">
        <v>5315</v>
      </c>
      <c r="C4291" s="104" t="s">
        <v>4939</v>
      </c>
      <c r="D4291" s="104" t="s">
        <v>5379</v>
      </c>
      <c r="E4291" s="106" t="s">
        <v>4221</v>
      </c>
      <c r="F4291" s="107" t="s">
        <v>4222</v>
      </c>
      <c r="G4291" s="106"/>
      <c r="H4291" s="106"/>
      <c r="I4291" s="102">
        <v>1</v>
      </c>
      <c r="J4291" s="109">
        <v>14.32</v>
      </c>
    </row>
    <row r="4292" spans="1:10" x14ac:dyDescent="0.25">
      <c r="A4292" s="102">
        <v>4291</v>
      </c>
      <c r="B4292" s="117" t="s">
        <v>5315</v>
      </c>
      <c r="C4292" s="104" t="s">
        <v>4939</v>
      </c>
      <c r="D4292" s="104" t="s">
        <v>5379</v>
      </c>
      <c r="E4292" s="106" t="s">
        <v>4303</v>
      </c>
      <c r="F4292" s="107" t="s">
        <v>4304</v>
      </c>
      <c r="G4292" s="106"/>
      <c r="H4292" s="106"/>
      <c r="I4292" s="102">
        <v>1</v>
      </c>
      <c r="J4292" s="109">
        <v>13.35</v>
      </c>
    </row>
    <row r="4293" spans="1:10" x14ac:dyDescent="0.25">
      <c r="A4293" s="102">
        <v>4292</v>
      </c>
      <c r="B4293" s="117" t="s">
        <v>5315</v>
      </c>
      <c r="C4293" s="104" t="s">
        <v>4939</v>
      </c>
      <c r="D4293" s="104" t="s">
        <v>5379</v>
      </c>
      <c r="E4293" s="106" t="s">
        <v>2193</v>
      </c>
      <c r="F4293" s="107" t="s">
        <v>2194</v>
      </c>
      <c r="G4293" s="106"/>
      <c r="H4293" s="106"/>
      <c r="I4293" s="102">
        <v>1</v>
      </c>
      <c r="J4293" s="109">
        <v>15.5</v>
      </c>
    </row>
    <row r="4294" spans="1:10" x14ac:dyDescent="0.25">
      <c r="A4294" s="102">
        <v>4293</v>
      </c>
      <c r="B4294" s="117" t="s">
        <v>5315</v>
      </c>
      <c r="C4294" s="104" t="s">
        <v>4939</v>
      </c>
      <c r="D4294" s="104" t="s">
        <v>5381</v>
      </c>
      <c r="E4294" s="106" t="s">
        <v>867</v>
      </c>
      <c r="F4294" s="107" t="s">
        <v>868</v>
      </c>
      <c r="G4294" s="106"/>
      <c r="H4294" s="106"/>
      <c r="I4294" s="102">
        <v>1</v>
      </c>
      <c r="J4294" s="109">
        <v>14.34</v>
      </c>
    </row>
    <row r="4295" spans="1:10" x14ac:dyDescent="0.25">
      <c r="A4295" s="102">
        <v>4294</v>
      </c>
      <c r="B4295" s="117" t="s">
        <v>5315</v>
      </c>
      <c r="C4295" s="104" t="s">
        <v>4939</v>
      </c>
      <c r="D4295" s="104" t="s">
        <v>5381</v>
      </c>
      <c r="E4295" s="106" t="s">
        <v>2425</v>
      </c>
      <c r="F4295" s="107" t="s">
        <v>2426</v>
      </c>
      <c r="G4295" s="106"/>
      <c r="H4295" s="106"/>
      <c r="I4295" s="102">
        <v>1</v>
      </c>
      <c r="J4295" s="109">
        <v>23.88</v>
      </c>
    </row>
    <row r="4296" spans="1:10" x14ac:dyDescent="0.25">
      <c r="A4296" s="102">
        <v>4295</v>
      </c>
      <c r="B4296" s="117" t="s">
        <v>5315</v>
      </c>
      <c r="C4296" s="104" t="s">
        <v>4939</v>
      </c>
      <c r="D4296" s="104" t="s">
        <v>5381</v>
      </c>
      <c r="E4296" s="106" t="s">
        <v>3037</v>
      </c>
      <c r="F4296" s="107" t="s">
        <v>3038</v>
      </c>
      <c r="G4296" s="106"/>
      <c r="H4296" s="106"/>
      <c r="I4296" s="102">
        <v>2</v>
      </c>
      <c r="J4296" s="109">
        <v>67.92</v>
      </c>
    </row>
    <row r="4297" spans="1:10" x14ac:dyDescent="0.25">
      <c r="A4297" s="102">
        <v>4296</v>
      </c>
      <c r="B4297" s="117" t="s">
        <v>5315</v>
      </c>
      <c r="C4297" s="104" t="s">
        <v>4939</v>
      </c>
      <c r="D4297" s="104" t="s">
        <v>5381</v>
      </c>
      <c r="E4297" s="106" t="s">
        <v>3911</v>
      </c>
      <c r="F4297" s="107" t="s">
        <v>3912</v>
      </c>
      <c r="G4297" s="106"/>
      <c r="H4297" s="106"/>
      <c r="I4297" s="102">
        <v>1</v>
      </c>
      <c r="J4297" s="109">
        <v>17.899999999999999</v>
      </c>
    </row>
    <row r="4298" spans="1:10" x14ac:dyDescent="0.25">
      <c r="A4298" s="102">
        <v>4297</v>
      </c>
      <c r="B4298" s="117" t="s">
        <v>5315</v>
      </c>
      <c r="C4298" s="104" t="s">
        <v>4939</v>
      </c>
      <c r="D4298" s="104" t="s">
        <v>5381</v>
      </c>
      <c r="E4298" s="106" t="s">
        <v>3969</v>
      </c>
      <c r="F4298" s="107" t="s">
        <v>3970</v>
      </c>
      <c r="G4298" s="106"/>
      <c r="H4298" s="106"/>
      <c r="I4298" s="102">
        <v>1</v>
      </c>
      <c r="J4298" s="109">
        <v>17.899999999999999</v>
      </c>
    </row>
    <row r="4299" spans="1:10" x14ac:dyDescent="0.25">
      <c r="A4299" s="102">
        <v>4298</v>
      </c>
      <c r="B4299" s="117" t="s">
        <v>5315</v>
      </c>
      <c r="C4299" s="104" t="s">
        <v>4939</v>
      </c>
      <c r="D4299" s="104" t="s">
        <v>5381</v>
      </c>
      <c r="E4299" s="106" t="s">
        <v>3745</v>
      </c>
      <c r="F4299" s="107" t="s">
        <v>3746</v>
      </c>
      <c r="G4299" s="106"/>
      <c r="H4299" s="106"/>
      <c r="I4299" s="102">
        <v>1</v>
      </c>
      <c r="J4299" s="109">
        <v>9.8000000000000007</v>
      </c>
    </row>
    <row r="4300" spans="1:10" x14ac:dyDescent="0.25">
      <c r="A4300" s="102">
        <v>4299</v>
      </c>
      <c r="B4300" s="117" t="s">
        <v>5315</v>
      </c>
      <c r="C4300" s="104" t="s">
        <v>4939</v>
      </c>
      <c r="D4300" s="104" t="s">
        <v>5381</v>
      </c>
      <c r="E4300" s="106" t="s">
        <v>3751</v>
      </c>
      <c r="F4300" s="107" t="s">
        <v>3752</v>
      </c>
      <c r="G4300" s="106"/>
      <c r="H4300" s="106"/>
      <c r="I4300" s="102">
        <v>1</v>
      </c>
      <c r="J4300" s="109">
        <v>17.5</v>
      </c>
    </row>
    <row r="4301" spans="1:10" x14ac:dyDescent="0.25">
      <c r="A4301" s="102">
        <v>4300</v>
      </c>
      <c r="B4301" s="117" t="s">
        <v>5315</v>
      </c>
      <c r="C4301" s="104" t="s">
        <v>4939</v>
      </c>
      <c r="D4301" s="104" t="s">
        <v>5381</v>
      </c>
      <c r="E4301" s="106" t="s">
        <v>4487</v>
      </c>
      <c r="F4301" s="107" t="s">
        <v>4814</v>
      </c>
      <c r="G4301" s="106"/>
      <c r="H4301" s="106"/>
      <c r="I4301" s="102">
        <v>1</v>
      </c>
      <c r="J4301" s="109">
        <v>14.85</v>
      </c>
    </row>
    <row r="4302" spans="1:10" x14ac:dyDescent="0.25">
      <c r="A4302" s="102">
        <v>4301</v>
      </c>
      <c r="B4302" s="117" t="s">
        <v>5315</v>
      </c>
      <c r="C4302" s="104" t="s">
        <v>4939</v>
      </c>
      <c r="D4302" s="104" t="s">
        <v>5383</v>
      </c>
      <c r="E4302" s="106" t="s">
        <v>1001</v>
      </c>
      <c r="F4302" s="107" t="s">
        <v>1002</v>
      </c>
      <c r="G4302" s="106"/>
      <c r="H4302" s="106"/>
      <c r="I4302" s="102">
        <v>3</v>
      </c>
      <c r="J4302" s="109">
        <v>17.97</v>
      </c>
    </row>
    <row r="4303" spans="1:10" x14ac:dyDescent="0.25">
      <c r="A4303" s="102">
        <v>4302</v>
      </c>
      <c r="B4303" s="117" t="s">
        <v>5315</v>
      </c>
      <c r="C4303" s="104" t="s">
        <v>4939</v>
      </c>
      <c r="D4303" s="104" t="s">
        <v>5383</v>
      </c>
      <c r="E4303" s="106" t="s">
        <v>1003</v>
      </c>
      <c r="F4303" s="107" t="s">
        <v>1004</v>
      </c>
      <c r="G4303" s="106"/>
      <c r="H4303" s="106"/>
      <c r="I4303" s="102">
        <v>5</v>
      </c>
      <c r="J4303" s="109">
        <v>56.449999999999996</v>
      </c>
    </row>
    <row r="4304" spans="1:10" x14ac:dyDescent="0.25">
      <c r="A4304" s="102">
        <v>4303</v>
      </c>
      <c r="B4304" s="117" t="s">
        <v>5315</v>
      </c>
      <c r="C4304" s="104" t="s">
        <v>4939</v>
      </c>
      <c r="D4304" s="104" t="s">
        <v>5383</v>
      </c>
      <c r="E4304" s="106" t="s">
        <v>1003</v>
      </c>
      <c r="F4304" s="107" t="s">
        <v>1004</v>
      </c>
      <c r="G4304" s="106"/>
      <c r="H4304" s="106"/>
      <c r="I4304" s="102">
        <v>1</v>
      </c>
      <c r="J4304" s="109">
        <v>0.01</v>
      </c>
    </row>
    <row r="4305" spans="1:10" x14ac:dyDescent="0.25">
      <c r="A4305" s="102">
        <v>4304</v>
      </c>
      <c r="B4305" s="117" t="s">
        <v>5315</v>
      </c>
      <c r="C4305" s="104" t="s">
        <v>4939</v>
      </c>
      <c r="D4305" s="104" t="s">
        <v>5383</v>
      </c>
      <c r="E4305" s="106" t="s">
        <v>1007</v>
      </c>
      <c r="F4305" s="107" t="s">
        <v>1008</v>
      </c>
      <c r="G4305" s="106"/>
      <c r="H4305" s="106"/>
      <c r="I4305" s="102">
        <v>3</v>
      </c>
      <c r="J4305" s="109">
        <v>17.97</v>
      </c>
    </row>
    <row r="4306" spans="1:10" x14ac:dyDescent="0.25">
      <c r="A4306" s="102">
        <v>4305</v>
      </c>
      <c r="B4306" s="117" t="s">
        <v>5315</v>
      </c>
      <c r="C4306" s="104" t="s">
        <v>4939</v>
      </c>
      <c r="D4306" s="104" t="s">
        <v>5383</v>
      </c>
      <c r="E4306" s="106" t="s">
        <v>1005</v>
      </c>
      <c r="F4306" s="107" t="s">
        <v>1006</v>
      </c>
      <c r="G4306" s="106"/>
      <c r="H4306" s="106"/>
      <c r="I4306" s="102">
        <v>5</v>
      </c>
      <c r="J4306" s="109">
        <v>56.449999999999996</v>
      </c>
    </row>
    <row r="4307" spans="1:10" x14ac:dyDescent="0.25">
      <c r="A4307" s="102">
        <v>4306</v>
      </c>
      <c r="B4307" s="117" t="s">
        <v>5315</v>
      </c>
      <c r="C4307" s="104" t="s">
        <v>4939</v>
      </c>
      <c r="D4307" s="104" t="s">
        <v>5383</v>
      </c>
      <c r="E4307" s="106" t="s">
        <v>3031</v>
      </c>
      <c r="F4307" s="107" t="s">
        <v>3032</v>
      </c>
      <c r="G4307" s="106"/>
      <c r="H4307" s="106"/>
      <c r="I4307" s="102">
        <v>1</v>
      </c>
      <c r="J4307" s="109">
        <v>0.02</v>
      </c>
    </row>
    <row r="4308" spans="1:10" x14ac:dyDescent="0.25">
      <c r="A4308" s="102">
        <v>4307</v>
      </c>
      <c r="B4308" s="117" t="s">
        <v>5315</v>
      </c>
      <c r="C4308" s="104" t="s">
        <v>4939</v>
      </c>
      <c r="D4308" s="104" t="s">
        <v>5383</v>
      </c>
      <c r="E4308" s="106" t="s">
        <v>3037</v>
      </c>
      <c r="F4308" s="107" t="s">
        <v>3038</v>
      </c>
      <c r="G4308" s="106"/>
      <c r="H4308" s="106"/>
      <c r="I4308" s="102">
        <v>10</v>
      </c>
      <c r="J4308" s="109">
        <v>339.6</v>
      </c>
    </row>
    <row r="4309" spans="1:10" x14ac:dyDescent="0.25">
      <c r="A4309" s="102">
        <v>4308</v>
      </c>
      <c r="B4309" s="117" t="s">
        <v>5315</v>
      </c>
      <c r="C4309" s="104" t="s">
        <v>4939</v>
      </c>
      <c r="D4309" s="104" t="s">
        <v>5383</v>
      </c>
      <c r="E4309" s="106" t="s">
        <v>4027</v>
      </c>
      <c r="F4309" s="107" t="s">
        <v>4028</v>
      </c>
      <c r="G4309" s="106"/>
      <c r="H4309" s="106"/>
      <c r="I4309" s="102">
        <v>1</v>
      </c>
      <c r="J4309" s="109">
        <v>17.88</v>
      </c>
    </row>
    <row r="4310" spans="1:10" x14ac:dyDescent="0.25">
      <c r="A4310" s="102">
        <v>4309</v>
      </c>
      <c r="B4310" s="117" t="s">
        <v>5315</v>
      </c>
      <c r="C4310" s="104" t="s">
        <v>4939</v>
      </c>
      <c r="D4310" s="104" t="s">
        <v>5383</v>
      </c>
      <c r="E4310" s="106" t="s">
        <v>4029</v>
      </c>
      <c r="F4310" s="107" t="s">
        <v>4030</v>
      </c>
      <c r="G4310" s="106"/>
      <c r="H4310" s="106"/>
      <c r="I4310" s="102">
        <v>1</v>
      </c>
      <c r="J4310" s="109">
        <v>17.34</v>
      </c>
    </row>
    <row r="4311" spans="1:10" x14ac:dyDescent="0.25">
      <c r="A4311" s="102">
        <v>4310</v>
      </c>
      <c r="B4311" s="117" t="s">
        <v>5315</v>
      </c>
      <c r="C4311" s="104" t="s">
        <v>4939</v>
      </c>
      <c r="D4311" s="104" t="s">
        <v>5383</v>
      </c>
      <c r="E4311" s="106" t="s">
        <v>4025</v>
      </c>
      <c r="F4311" s="107" t="s">
        <v>4026</v>
      </c>
      <c r="G4311" s="106"/>
      <c r="H4311" s="106"/>
      <c r="I4311" s="102">
        <v>1</v>
      </c>
      <c r="J4311" s="109">
        <v>27.49</v>
      </c>
    </row>
    <row r="4312" spans="1:10" x14ac:dyDescent="0.25">
      <c r="A4312" s="102">
        <v>4311</v>
      </c>
      <c r="B4312" s="117" t="s">
        <v>5315</v>
      </c>
      <c r="C4312" s="104" t="s">
        <v>4939</v>
      </c>
      <c r="D4312" s="104" t="s">
        <v>5385</v>
      </c>
      <c r="E4312" s="106" t="s">
        <v>639</v>
      </c>
      <c r="F4312" s="107" t="s">
        <v>640</v>
      </c>
      <c r="G4312" s="106"/>
      <c r="H4312" s="106"/>
      <c r="I4312" s="102" t="s">
        <v>4942</v>
      </c>
      <c r="J4312" s="109">
        <v>4.74</v>
      </c>
    </row>
    <row r="4313" spans="1:10" x14ac:dyDescent="0.25">
      <c r="A4313" s="102">
        <v>4312</v>
      </c>
      <c r="B4313" s="117" t="s">
        <v>5315</v>
      </c>
      <c r="C4313" s="104" t="s">
        <v>4939</v>
      </c>
      <c r="D4313" s="104" t="s">
        <v>5385</v>
      </c>
      <c r="E4313" s="106" t="s">
        <v>1001</v>
      </c>
      <c r="F4313" s="107" t="s">
        <v>1002</v>
      </c>
      <c r="G4313" s="106"/>
      <c r="H4313" s="106"/>
      <c r="I4313" s="102">
        <v>2</v>
      </c>
      <c r="J4313" s="109">
        <v>11.98</v>
      </c>
    </row>
    <row r="4314" spans="1:10" x14ac:dyDescent="0.25">
      <c r="A4314" s="102">
        <v>4313</v>
      </c>
      <c r="B4314" s="117" t="s">
        <v>5315</v>
      </c>
      <c r="C4314" s="104" t="s">
        <v>4939</v>
      </c>
      <c r="D4314" s="104" t="s">
        <v>5385</v>
      </c>
      <c r="E4314" s="106" t="s">
        <v>1003</v>
      </c>
      <c r="F4314" s="107" t="s">
        <v>1004</v>
      </c>
      <c r="G4314" s="106"/>
      <c r="H4314" s="106"/>
      <c r="I4314" s="102">
        <v>2</v>
      </c>
      <c r="J4314" s="109">
        <v>22.58</v>
      </c>
    </row>
    <row r="4315" spans="1:10" x14ac:dyDescent="0.25">
      <c r="A4315" s="102">
        <v>4314</v>
      </c>
      <c r="B4315" s="117" t="s">
        <v>5315</v>
      </c>
      <c r="C4315" s="104" t="s">
        <v>4939</v>
      </c>
      <c r="D4315" s="104" t="s">
        <v>5385</v>
      </c>
      <c r="E4315" s="106" t="s">
        <v>1268</v>
      </c>
      <c r="F4315" s="107" t="s">
        <v>1269</v>
      </c>
      <c r="G4315" s="106"/>
      <c r="H4315" s="106"/>
      <c r="I4315" s="102">
        <v>1</v>
      </c>
      <c r="J4315" s="109">
        <v>7.9</v>
      </c>
    </row>
    <row r="4316" spans="1:10" x14ac:dyDescent="0.25">
      <c r="A4316" s="102">
        <v>4315</v>
      </c>
      <c r="B4316" s="117" t="s">
        <v>5315</v>
      </c>
      <c r="C4316" s="104" t="s">
        <v>4939</v>
      </c>
      <c r="D4316" s="104" t="s">
        <v>5385</v>
      </c>
      <c r="E4316" s="106" t="s">
        <v>2569</v>
      </c>
      <c r="F4316" s="107" t="s">
        <v>2570</v>
      </c>
      <c r="G4316" s="106"/>
      <c r="H4316" s="106"/>
      <c r="I4316" s="102">
        <v>1</v>
      </c>
      <c r="J4316" s="109">
        <v>5.9399999999999995</v>
      </c>
    </row>
    <row r="4317" spans="1:10" x14ac:dyDescent="0.25">
      <c r="A4317" s="102">
        <v>4316</v>
      </c>
      <c r="B4317" s="117" t="s">
        <v>5315</v>
      </c>
      <c r="C4317" s="104" t="s">
        <v>4939</v>
      </c>
      <c r="D4317" s="104" t="s">
        <v>5385</v>
      </c>
      <c r="E4317" s="106" t="s">
        <v>4746</v>
      </c>
      <c r="F4317" s="107" t="s">
        <v>4747</v>
      </c>
      <c r="G4317" s="106"/>
      <c r="H4317" s="106"/>
      <c r="I4317" s="102">
        <v>1</v>
      </c>
      <c r="J4317" s="109">
        <v>13.080000000000002</v>
      </c>
    </row>
    <row r="4318" spans="1:10" x14ac:dyDescent="0.25">
      <c r="A4318" s="102">
        <v>4317</v>
      </c>
      <c r="B4318" s="117" t="s">
        <v>5315</v>
      </c>
      <c r="C4318" s="104" t="s">
        <v>4939</v>
      </c>
      <c r="D4318" s="104" t="s">
        <v>5385</v>
      </c>
      <c r="E4318" s="106" t="s">
        <v>3037</v>
      </c>
      <c r="F4318" s="107" t="s">
        <v>3038</v>
      </c>
      <c r="G4318" s="106"/>
      <c r="H4318" s="106"/>
      <c r="I4318" s="102">
        <v>2</v>
      </c>
      <c r="J4318" s="109">
        <v>67.92</v>
      </c>
    </row>
    <row r="4319" spans="1:10" x14ac:dyDescent="0.25">
      <c r="A4319" s="102">
        <v>4318</v>
      </c>
      <c r="B4319" s="117" t="s">
        <v>5315</v>
      </c>
      <c r="C4319" s="104" t="s">
        <v>4939</v>
      </c>
      <c r="D4319" s="104" t="s">
        <v>5385</v>
      </c>
      <c r="E4319" s="106" t="s">
        <v>2845</v>
      </c>
      <c r="F4319" s="107" t="s">
        <v>2846</v>
      </c>
      <c r="G4319" s="106"/>
      <c r="H4319" s="106"/>
      <c r="I4319" s="102">
        <v>1</v>
      </c>
      <c r="J4319" s="109">
        <v>29.96</v>
      </c>
    </row>
    <row r="4320" spans="1:10" x14ac:dyDescent="0.25">
      <c r="A4320" s="102">
        <v>4319</v>
      </c>
      <c r="B4320" s="117" t="s">
        <v>5315</v>
      </c>
      <c r="C4320" s="104" t="s">
        <v>4939</v>
      </c>
      <c r="D4320" s="104" t="s">
        <v>5385</v>
      </c>
      <c r="E4320" s="106" t="s">
        <v>4011</v>
      </c>
      <c r="F4320" s="107" t="s">
        <v>4012</v>
      </c>
      <c r="G4320" s="106"/>
      <c r="H4320" s="106"/>
      <c r="I4320" s="102">
        <v>1</v>
      </c>
      <c r="J4320" s="109">
        <v>9.8000000000000007</v>
      </c>
    </row>
    <row r="4321" spans="1:10" x14ac:dyDescent="0.25">
      <c r="A4321" s="102">
        <v>4320</v>
      </c>
      <c r="B4321" s="117" t="s">
        <v>5315</v>
      </c>
      <c r="C4321" s="104" t="s">
        <v>4939</v>
      </c>
      <c r="D4321" s="104" t="s">
        <v>5385</v>
      </c>
      <c r="E4321" s="106" t="s">
        <v>4029</v>
      </c>
      <c r="F4321" s="107" t="s">
        <v>4030</v>
      </c>
      <c r="G4321" s="106"/>
      <c r="H4321" s="106"/>
      <c r="I4321" s="102">
        <v>1</v>
      </c>
      <c r="J4321" s="109">
        <v>17.34</v>
      </c>
    </row>
    <row r="4322" spans="1:10" x14ac:dyDescent="0.25">
      <c r="A4322" s="102">
        <v>4321</v>
      </c>
      <c r="B4322" s="117" t="s">
        <v>5315</v>
      </c>
      <c r="C4322" s="104" t="s">
        <v>4939</v>
      </c>
      <c r="D4322" s="104" t="s">
        <v>5385</v>
      </c>
      <c r="E4322" s="106" t="s">
        <v>3555</v>
      </c>
      <c r="F4322" s="107" t="s">
        <v>3556</v>
      </c>
      <c r="G4322" s="106"/>
      <c r="H4322" s="106"/>
      <c r="I4322" s="102">
        <v>1</v>
      </c>
      <c r="J4322" s="109">
        <v>12.9</v>
      </c>
    </row>
    <row r="4323" spans="1:10" x14ac:dyDescent="0.25">
      <c r="A4323" s="102">
        <v>4322</v>
      </c>
      <c r="B4323" s="117" t="s">
        <v>5315</v>
      </c>
      <c r="C4323" s="104" t="s">
        <v>4939</v>
      </c>
      <c r="D4323" s="104" t="s">
        <v>4940</v>
      </c>
      <c r="E4323" s="106" t="s">
        <v>473</v>
      </c>
      <c r="F4323" s="107" t="s">
        <v>474</v>
      </c>
      <c r="G4323" s="106"/>
      <c r="H4323" s="106"/>
      <c r="I4323" s="102">
        <v>2</v>
      </c>
      <c r="J4323" s="109">
        <v>27.599999999999998</v>
      </c>
    </row>
    <row r="4324" spans="1:10" x14ac:dyDescent="0.25">
      <c r="A4324" s="102">
        <v>4323</v>
      </c>
      <c r="B4324" s="117" t="s">
        <v>5315</v>
      </c>
      <c r="C4324" s="104" t="s">
        <v>4939</v>
      </c>
      <c r="D4324" s="104" t="s">
        <v>4940</v>
      </c>
      <c r="E4324" s="106" t="s">
        <v>565</v>
      </c>
      <c r="F4324" s="107" t="s">
        <v>566</v>
      </c>
      <c r="G4324" s="106"/>
      <c r="H4324" s="106"/>
      <c r="I4324" s="102">
        <v>1</v>
      </c>
      <c r="J4324" s="109">
        <v>9.5400000000000009</v>
      </c>
    </row>
    <row r="4325" spans="1:10" x14ac:dyDescent="0.25">
      <c r="A4325" s="102">
        <v>4324</v>
      </c>
      <c r="B4325" s="117" t="s">
        <v>5315</v>
      </c>
      <c r="C4325" s="104" t="s">
        <v>4939</v>
      </c>
      <c r="D4325" s="104" t="s">
        <v>4940</v>
      </c>
      <c r="E4325" s="106" t="s">
        <v>567</v>
      </c>
      <c r="F4325" s="107" t="s">
        <v>568</v>
      </c>
      <c r="G4325" s="106"/>
      <c r="H4325" s="106"/>
      <c r="I4325" s="102">
        <v>1</v>
      </c>
      <c r="J4325" s="109">
        <v>11.76</v>
      </c>
    </row>
    <row r="4326" spans="1:10" x14ac:dyDescent="0.25">
      <c r="A4326" s="102">
        <v>4325</v>
      </c>
      <c r="B4326" s="117" t="s">
        <v>5315</v>
      </c>
      <c r="C4326" s="104" t="s">
        <v>4939</v>
      </c>
      <c r="D4326" s="104" t="s">
        <v>4940</v>
      </c>
      <c r="E4326" s="106" t="s">
        <v>569</v>
      </c>
      <c r="F4326" s="107" t="s">
        <v>570</v>
      </c>
      <c r="G4326" s="106"/>
      <c r="H4326" s="106"/>
      <c r="I4326" s="102">
        <v>3</v>
      </c>
      <c r="J4326" s="109">
        <v>17.82</v>
      </c>
    </row>
    <row r="4327" spans="1:10" x14ac:dyDescent="0.25">
      <c r="A4327" s="102">
        <v>4326</v>
      </c>
      <c r="B4327" s="117" t="s">
        <v>5315</v>
      </c>
      <c r="C4327" s="104" t="s">
        <v>4939</v>
      </c>
      <c r="D4327" s="104" t="s">
        <v>4940</v>
      </c>
      <c r="E4327" s="106" t="s">
        <v>707</v>
      </c>
      <c r="F4327" s="107" t="s">
        <v>708</v>
      </c>
      <c r="G4327" s="106"/>
      <c r="H4327" s="106"/>
      <c r="I4327" s="102">
        <v>1</v>
      </c>
      <c r="J4327" s="109">
        <v>17.88</v>
      </c>
    </row>
    <row r="4328" spans="1:10" x14ac:dyDescent="0.25">
      <c r="A4328" s="102">
        <v>4327</v>
      </c>
      <c r="B4328" s="117" t="s">
        <v>5315</v>
      </c>
      <c r="C4328" s="104" t="s">
        <v>4939</v>
      </c>
      <c r="D4328" s="104" t="s">
        <v>4940</v>
      </c>
      <c r="E4328" s="106" t="s">
        <v>633</v>
      </c>
      <c r="F4328" s="107" t="s">
        <v>634</v>
      </c>
      <c r="G4328" s="106"/>
      <c r="H4328" s="106"/>
      <c r="I4328" s="102">
        <v>1</v>
      </c>
      <c r="J4328" s="109">
        <v>17.88</v>
      </c>
    </row>
    <row r="4329" spans="1:10" x14ac:dyDescent="0.25">
      <c r="A4329" s="102">
        <v>4328</v>
      </c>
      <c r="B4329" s="117" t="s">
        <v>5315</v>
      </c>
      <c r="C4329" s="104" t="s">
        <v>4939</v>
      </c>
      <c r="D4329" s="104" t="s">
        <v>4940</v>
      </c>
      <c r="E4329" s="106" t="s">
        <v>935</v>
      </c>
      <c r="F4329" s="107" t="s">
        <v>936</v>
      </c>
      <c r="G4329" s="106"/>
      <c r="H4329" s="106"/>
      <c r="I4329" s="102">
        <v>1</v>
      </c>
      <c r="J4329" s="109">
        <v>16.740000000000002</v>
      </c>
    </row>
    <row r="4330" spans="1:10" x14ac:dyDescent="0.25">
      <c r="A4330" s="102">
        <v>4329</v>
      </c>
      <c r="B4330" s="117" t="s">
        <v>5315</v>
      </c>
      <c r="C4330" s="104" t="s">
        <v>4939</v>
      </c>
      <c r="D4330" s="104" t="s">
        <v>4940</v>
      </c>
      <c r="E4330" s="106" t="s">
        <v>223</v>
      </c>
      <c r="F4330" s="107" t="s">
        <v>224</v>
      </c>
      <c r="G4330" s="106"/>
      <c r="H4330" s="106"/>
      <c r="I4330" s="102">
        <v>1</v>
      </c>
      <c r="J4330" s="109">
        <v>23.759999999999998</v>
      </c>
    </row>
    <row r="4331" spans="1:10" x14ac:dyDescent="0.25">
      <c r="A4331" s="102">
        <v>4330</v>
      </c>
      <c r="B4331" s="117" t="s">
        <v>5315</v>
      </c>
      <c r="C4331" s="104" t="s">
        <v>4939</v>
      </c>
      <c r="D4331" s="104" t="s">
        <v>4940</v>
      </c>
      <c r="E4331" s="106" t="s">
        <v>1216</v>
      </c>
      <c r="F4331" s="107" t="s">
        <v>1217</v>
      </c>
      <c r="G4331" s="106"/>
      <c r="H4331" s="106"/>
      <c r="I4331" s="102">
        <v>2</v>
      </c>
      <c r="J4331" s="109">
        <v>15.8</v>
      </c>
    </row>
    <row r="4332" spans="1:10" x14ac:dyDescent="0.25">
      <c r="A4332" s="102">
        <v>4331</v>
      </c>
      <c r="B4332" s="117" t="s">
        <v>5315</v>
      </c>
      <c r="C4332" s="104" t="s">
        <v>4939</v>
      </c>
      <c r="D4332" s="104" t="s">
        <v>4940</v>
      </c>
      <c r="E4332" s="106" t="s">
        <v>2375</v>
      </c>
      <c r="F4332" s="107" t="s">
        <v>2376</v>
      </c>
      <c r="G4332" s="106"/>
      <c r="H4332" s="106"/>
      <c r="I4332" s="102">
        <v>1</v>
      </c>
      <c r="J4332" s="109">
        <v>26.28</v>
      </c>
    </row>
    <row r="4333" spans="1:10" x14ac:dyDescent="0.25">
      <c r="A4333" s="102">
        <v>4332</v>
      </c>
      <c r="B4333" s="117" t="s">
        <v>5315</v>
      </c>
      <c r="C4333" s="104" t="s">
        <v>4939</v>
      </c>
      <c r="D4333" s="104" t="s">
        <v>4940</v>
      </c>
      <c r="E4333" s="106" t="s">
        <v>2395</v>
      </c>
      <c r="F4333" s="107" t="s">
        <v>2396</v>
      </c>
      <c r="G4333" s="106"/>
      <c r="H4333" s="106"/>
      <c r="I4333" s="102">
        <v>1</v>
      </c>
      <c r="J4333" s="109">
        <v>16.68</v>
      </c>
    </row>
    <row r="4334" spans="1:10" x14ac:dyDescent="0.25">
      <c r="A4334" s="102">
        <v>4333</v>
      </c>
      <c r="B4334" s="117" t="s">
        <v>5315</v>
      </c>
      <c r="C4334" s="104" t="s">
        <v>4939</v>
      </c>
      <c r="D4334" s="104" t="s">
        <v>4940</v>
      </c>
      <c r="E4334" s="106" t="s">
        <v>3037</v>
      </c>
      <c r="F4334" s="107" t="s">
        <v>3038</v>
      </c>
      <c r="G4334" s="106"/>
      <c r="H4334" s="106"/>
      <c r="I4334" s="102">
        <v>1</v>
      </c>
      <c r="J4334" s="109">
        <v>33.96</v>
      </c>
    </row>
    <row r="4335" spans="1:10" x14ac:dyDescent="0.25">
      <c r="A4335" s="102">
        <v>4334</v>
      </c>
      <c r="B4335" s="117" t="s">
        <v>5315</v>
      </c>
      <c r="C4335" s="104" t="s">
        <v>4939</v>
      </c>
      <c r="D4335" s="104" t="s">
        <v>4940</v>
      </c>
      <c r="E4335" s="106" t="s">
        <v>2855</v>
      </c>
      <c r="F4335" s="107" t="s">
        <v>2856</v>
      </c>
      <c r="G4335" s="106"/>
      <c r="H4335" s="106"/>
      <c r="I4335" s="102">
        <v>1</v>
      </c>
      <c r="J4335" s="109">
        <v>15</v>
      </c>
    </row>
    <row r="4336" spans="1:10" x14ac:dyDescent="0.25">
      <c r="A4336" s="102">
        <v>4335</v>
      </c>
      <c r="B4336" s="117" t="s">
        <v>5315</v>
      </c>
      <c r="C4336" s="104" t="s">
        <v>4939</v>
      </c>
      <c r="D4336" s="104" t="s">
        <v>4940</v>
      </c>
      <c r="E4336" s="106" t="s">
        <v>3253</v>
      </c>
      <c r="F4336" s="107" t="s">
        <v>3254</v>
      </c>
      <c r="G4336" s="106"/>
      <c r="H4336" s="106"/>
      <c r="I4336" s="102">
        <v>1</v>
      </c>
      <c r="J4336" s="109">
        <v>14.28</v>
      </c>
    </row>
    <row r="4337" spans="1:10" x14ac:dyDescent="0.25">
      <c r="A4337" s="102">
        <v>4336</v>
      </c>
      <c r="B4337" s="117" t="s">
        <v>5315</v>
      </c>
      <c r="C4337" s="104" t="s">
        <v>4939</v>
      </c>
      <c r="D4337" s="104" t="s">
        <v>4940</v>
      </c>
      <c r="E4337" s="106" t="s">
        <v>83</v>
      </c>
      <c r="F4337" s="107" t="s">
        <v>84</v>
      </c>
      <c r="G4337" s="106"/>
      <c r="H4337" s="106"/>
      <c r="I4337" s="102">
        <v>1</v>
      </c>
      <c r="J4337" s="109">
        <v>77.88</v>
      </c>
    </row>
    <row r="4338" spans="1:10" x14ac:dyDescent="0.25">
      <c r="A4338" s="102">
        <v>4337</v>
      </c>
      <c r="B4338" s="117" t="s">
        <v>5315</v>
      </c>
      <c r="C4338" s="104" t="s">
        <v>4939</v>
      </c>
      <c r="D4338" s="104" t="s">
        <v>4940</v>
      </c>
      <c r="E4338" s="106" t="s">
        <v>85</v>
      </c>
      <c r="F4338" s="107" t="s">
        <v>86</v>
      </c>
      <c r="G4338" s="106"/>
      <c r="H4338" s="106"/>
      <c r="I4338" s="102">
        <v>1</v>
      </c>
      <c r="J4338" s="109">
        <v>95.52</v>
      </c>
    </row>
    <row r="4339" spans="1:10" x14ac:dyDescent="0.25">
      <c r="A4339" s="102">
        <v>4338</v>
      </c>
      <c r="B4339" s="117" t="s">
        <v>5315</v>
      </c>
      <c r="C4339" s="104" t="s">
        <v>4939</v>
      </c>
      <c r="D4339" s="104" t="s">
        <v>4940</v>
      </c>
      <c r="E4339" s="106" t="s">
        <v>3637</v>
      </c>
      <c r="F4339" s="107" t="s">
        <v>3638</v>
      </c>
      <c r="G4339" s="106"/>
      <c r="H4339" s="106"/>
      <c r="I4339" s="102">
        <v>2</v>
      </c>
      <c r="J4339" s="109">
        <v>38</v>
      </c>
    </row>
    <row r="4340" spans="1:10" x14ac:dyDescent="0.25">
      <c r="A4340" s="102">
        <v>4339</v>
      </c>
      <c r="B4340" s="117" t="s">
        <v>5315</v>
      </c>
      <c r="C4340" s="104" t="s">
        <v>4939</v>
      </c>
      <c r="D4340" s="104" t="s">
        <v>4940</v>
      </c>
      <c r="E4340" s="106" t="s">
        <v>3703</v>
      </c>
      <c r="F4340" s="107" t="s">
        <v>3704</v>
      </c>
      <c r="G4340" s="106"/>
      <c r="H4340" s="106"/>
      <c r="I4340" s="102">
        <v>1</v>
      </c>
      <c r="J4340" s="109">
        <v>15</v>
      </c>
    </row>
    <row r="4341" spans="1:10" x14ac:dyDescent="0.25">
      <c r="A4341" s="102">
        <v>4340</v>
      </c>
      <c r="B4341" s="117" t="s">
        <v>5315</v>
      </c>
      <c r="C4341" s="104" t="s">
        <v>4939</v>
      </c>
      <c r="D4341" s="104" t="s">
        <v>4940</v>
      </c>
      <c r="E4341" s="106" t="s">
        <v>3747</v>
      </c>
      <c r="F4341" s="107" t="s">
        <v>3748</v>
      </c>
      <c r="G4341" s="106"/>
      <c r="H4341" s="106"/>
      <c r="I4341" s="102">
        <v>1</v>
      </c>
      <c r="J4341" s="109">
        <v>15</v>
      </c>
    </row>
    <row r="4342" spans="1:10" x14ac:dyDescent="0.25">
      <c r="A4342" s="102">
        <v>4341</v>
      </c>
      <c r="B4342" s="117" t="s">
        <v>5315</v>
      </c>
      <c r="C4342" s="104" t="s">
        <v>4939</v>
      </c>
      <c r="D4342" s="104" t="s">
        <v>4940</v>
      </c>
      <c r="E4342" s="106" t="s">
        <v>3903</v>
      </c>
      <c r="F4342" s="107" t="s">
        <v>3904</v>
      </c>
      <c r="G4342" s="106"/>
      <c r="H4342" s="106"/>
      <c r="I4342" s="102">
        <v>1</v>
      </c>
      <c r="J4342" s="109">
        <v>9.75</v>
      </c>
    </row>
    <row r="4343" spans="1:10" x14ac:dyDescent="0.25">
      <c r="A4343" s="102">
        <v>4342</v>
      </c>
      <c r="B4343" s="117" t="s">
        <v>5315</v>
      </c>
      <c r="C4343" s="104" t="s">
        <v>4939</v>
      </c>
      <c r="D4343" s="104" t="s">
        <v>4940</v>
      </c>
      <c r="E4343" s="106" t="s">
        <v>3907</v>
      </c>
      <c r="F4343" s="107" t="s">
        <v>3908</v>
      </c>
      <c r="G4343" s="106"/>
      <c r="H4343" s="106"/>
      <c r="I4343" s="102">
        <v>1</v>
      </c>
      <c r="J4343" s="109">
        <v>9.8000000000000007</v>
      </c>
    </row>
    <row r="4344" spans="1:10" x14ac:dyDescent="0.25">
      <c r="A4344" s="102">
        <v>4343</v>
      </c>
      <c r="B4344" s="117" t="s">
        <v>5315</v>
      </c>
      <c r="C4344" s="104" t="s">
        <v>4939</v>
      </c>
      <c r="D4344" s="104" t="s">
        <v>4940</v>
      </c>
      <c r="E4344" s="106" t="s">
        <v>3939</v>
      </c>
      <c r="F4344" s="107" t="s">
        <v>3940</v>
      </c>
      <c r="G4344" s="106"/>
      <c r="H4344" s="106"/>
      <c r="I4344" s="102">
        <v>1</v>
      </c>
      <c r="J4344" s="109">
        <v>13.899999999999999</v>
      </c>
    </row>
    <row r="4345" spans="1:10" x14ac:dyDescent="0.25">
      <c r="A4345" s="102">
        <v>4344</v>
      </c>
      <c r="B4345" s="117" t="s">
        <v>5315</v>
      </c>
      <c r="C4345" s="104" t="s">
        <v>4939</v>
      </c>
      <c r="D4345" s="104" t="s">
        <v>4940</v>
      </c>
      <c r="E4345" s="106" t="s">
        <v>3995</v>
      </c>
      <c r="F4345" s="107" t="s">
        <v>3996</v>
      </c>
      <c r="G4345" s="106"/>
      <c r="H4345" s="106"/>
      <c r="I4345" s="102">
        <v>1</v>
      </c>
      <c r="J4345" s="109">
        <v>29.85</v>
      </c>
    </row>
    <row r="4346" spans="1:10" x14ac:dyDescent="0.25">
      <c r="A4346" s="102">
        <v>4345</v>
      </c>
      <c r="B4346" s="117" t="s">
        <v>5315</v>
      </c>
      <c r="C4346" s="104" t="s">
        <v>4939</v>
      </c>
      <c r="D4346" s="104" t="s">
        <v>4940</v>
      </c>
      <c r="E4346" s="106" t="s">
        <v>3999</v>
      </c>
      <c r="F4346" s="107" t="s">
        <v>4000</v>
      </c>
      <c r="G4346" s="106"/>
      <c r="H4346" s="106"/>
      <c r="I4346" s="102">
        <v>1</v>
      </c>
      <c r="J4346" s="109">
        <v>5.9399999999999995</v>
      </c>
    </row>
    <row r="4347" spans="1:10" x14ac:dyDescent="0.25">
      <c r="A4347" s="102">
        <v>4346</v>
      </c>
      <c r="B4347" s="117" t="s">
        <v>5315</v>
      </c>
      <c r="C4347" s="104" t="s">
        <v>4939</v>
      </c>
      <c r="D4347" s="104" t="s">
        <v>4940</v>
      </c>
      <c r="E4347" s="106" t="s">
        <v>4027</v>
      </c>
      <c r="F4347" s="107" t="s">
        <v>4028</v>
      </c>
      <c r="G4347" s="106"/>
      <c r="H4347" s="106"/>
      <c r="I4347" s="102">
        <v>1</v>
      </c>
      <c r="J4347" s="109">
        <v>17.88</v>
      </c>
    </row>
    <row r="4348" spans="1:10" x14ac:dyDescent="0.25">
      <c r="A4348" s="102">
        <v>4347</v>
      </c>
      <c r="B4348" s="117" t="s">
        <v>5315</v>
      </c>
      <c r="C4348" s="104" t="s">
        <v>4939</v>
      </c>
      <c r="D4348" s="104" t="s">
        <v>4940</v>
      </c>
      <c r="E4348" s="106" t="s">
        <v>4029</v>
      </c>
      <c r="F4348" s="107" t="s">
        <v>4030</v>
      </c>
      <c r="G4348" s="106"/>
      <c r="H4348" s="106"/>
      <c r="I4348" s="102">
        <v>1</v>
      </c>
      <c r="J4348" s="109">
        <v>17.34</v>
      </c>
    </row>
    <row r="4349" spans="1:10" x14ac:dyDescent="0.25">
      <c r="A4349" s="102">
        <v>4348</v>
      </c>
      <c r="B4349" s="117" t="s">
        <v>5315</v>
      </c>
      <c r="C4349" s="104" t="s">
        <v>4939</v>
      </c>
      <c r="D4349" s="104" t="s">
        <v>4940</v>
      </c>
      <c r="E4349" s="106" t="s">
        <v>3577</v>
      </c>
      <c r="F4349" s="107" t="s">
        <v>3578</v>
      </c>
      <c r="G4349" s="106"/>
      <c r="H4349" s="106"/>
      <c r="I4349" s="102">
        <v>1</v>
      </c>
      <c r="J4349" s="109">
        <v>22.9</v>
      </c>
    </row>
    <row r="4350" spans="1:10" x14ac:dyDescent="0.25">
      <c r="A4350" s="102">
        <v>4349</v>
      </c>
      <c r="B4350" s="117" t="s">
        <v>5315</v>
      </c>
      <c r="C4350" s="104" t="s">
        <v>4939</v>
      </c>
      <c r="D4350" s="104" t="s">
        <v>4940</v>
      </c>
      <c r="E4350" s="106" t="s">
        <v>3579</v>
      </c>
      <c r="F4350" s="107" t="s">
        <v>3580</v>
      </c>
      <c r="G4350" s="106"/>
      <c r="H4350" s="106"/>
      <c r="I4350" s="102">
        <v>1</v>
      </c>
      <c r="J4350" s="109">
        <v>13.899999999999999</v>
      </c>
    </row>
    <row r="4351" spans="1:10" x14ac:dyDescent="0.25">
      <c r="A4351" s="102">
        <v>4350</v>
      </c>
      <c r="B4351" s="117" t="s">
        <v>5315</v>
      </c>
      <c r="C4351" s="104" t="s">
        <v>4939</v>
      </c>
      <c r="D4351" s="104" t="s">
        <v>4940</v>
      </c>
      <c r="E4351" s="106" t="s">
        <v>3623</v>
      </c>
      <c r="F4351" s="107" t="s">
        <v>3624</v>
      </c>
      <c r="G4351" s="106"/>
      <c r="H4351" s="106"/>
      <c r="I4351" s="102">
        <v>1</v>
      </c>
      <c r="J4351" s="109">
        <v>11.899999999999999</v>
      </c>
    </row>
    <row r="4352" spans="1:10" x14ac:dyDescent="0.25">
      <c r="A4352" s="102">
        <v>4351</v>
      </c>
      <c r="B4352" s="117" t="s">
        <v>5315</v>
      </c>
      <c r="C4352" s="104" t="s">
        <v>4939</v>
      </c>
      <c r="D4352" s="104" t="s">
        <v>4940</v>
      </c>
      <c r="E4352" s="106" t="s">
        <v>4419</v>
      </c>
      <c r="F4352" s="107" t="s">
        <v>4420</v>
      </c>
      <c r="G4352" s="106"/>
      <c r="H4352" s="106"/>
      <c r="I4352" s="102">
        <v>1</v>
      </c>
      <c r="J4352" s="109">
        <v>11.850000000000001</v>
      </c>
    </row>
    <row r="4353" spans="1:10" x14ac:dyDescent="0.25">
      <c r="A4353" s="102">
        <v>4352</v>
      </c>
      <c r="B4353" s="117" t="s">
        <v>5315</v>
      </c>
      <c r="C4353" s="104" t="s">
        <v>4939</v>
      </c>
      <c r="D4353" s="104" t="s">
        <v>5388</v>
      </c>
      <c r="E4353" s="106" t="s">
        <v>559</v>
      </c>
      <c r="F4353" s="107" t="s">
        <v>560</v>
      </c>
      <c r="G4353" s="106"/>
      <c r="H4353" s="106"/>
      <c r="I4353" s="102">
        <v>2</v>
      </c>
      <c r="J4353" s="109">
        <v>11.879999999999999</v>
      </c>
    </row>
    <row r="4354" spans="1:10" x14ac:dyDescent="0.25">
      <c r="A4354" s="102">
        <v>4353</v>
      </c>
      <c r="B4354" s="117" t="s">
        <v>5315</v>
      </c>
      <c r="C4354" s="104" t="s">
        <v>4939</v>
      </c>
      <c r="D4354" s="104" t="s">
        <v>5388</v>
      </c>
      <c r="E4354" s="106" t="s">
        <v>567</v>
      </c>
      <c r="F4354" s="107" t="s">
        <v>568</v>
      </c>
      <c r="G4354" s="106"/>
      <c r="H4354" s="106"/>
      <c r="I4354" s="102">
        <v>1</v>
      </c>
      <c r="J4354" s="109">
        <v>11.76</v>
      </c>
    </row>
    <row r="4355" spans="1:10" x14ac:dyDescent="0.25">
      <c r="A4355" s="102">
        <v>4354</v>
      </c>
      <c r="B4355" s="117" t="s">
        <v>5315</v>
      </c>
      <c r="C4355" s="104" t="s">
        <v>4939</v>
      </c>
      <c r="D4355" s="104" t="s">
        <v>5388</v>
      </c>
      <c r="E4355" s="106" t="s">
        <v>569</v>
      </c>
      <c r="F4355" s="107" t="s">
        <v>570</v>
      </c>
      <c r="G4355" s="106"/>
      <c r="H4355" s="106"/>
      <c r="I4355" s="102">
        <v>5</v>
      </c>
      <c r="J4355" s="109">
        <v>29.7</v>
      </c>
    </row>
    <row r="4356" spans="1:10" x14ac:dyDescent="0.25">
      <c r="A4356" s="102">
        <v>4355</v>
      </c>
      <c r="B4356" s="117" t="s">
        <v>5315</v>
      </c>
      <c r="C4356" s="104" t="s">
        <v>4939</v>
      </c>
      <c r="D4356" s="104" t="s">
        <v>5388</v>
      </c>
      <c r="E4356" s="106" t="s">
        <v>863</v>
      </c>
      <c r="F4356" s="107" t="s">
        <v>864</v>
      </c>
      <c r="G4356" s="106"/>
      <c r="H4356" s="106"/>
      <c r="I4356" s="102">
        <v>1</v>
      </c>
      <c r="J4356" s="109">
        <v>14.34</v>
      </c>
    </row>
    <row r="4357" spans="1:10" x14ac:dyDescent="0.25">
      <c r="A4357" s="102">
        <v>4356</v>
      </c>
      <c r="B4357" s="117" t="s">
        <v>5315</v>
      </c>
      <c r="C4357" s="104" t="s">
        <v>4939</v>
      </c>
      <c r="D4357" s="104" t="s">
        <v>5388</v>
      </c>
      <c r="E4357" s="106" t="s">
        <v>1003</v>
      </c>
      <c r="F4357" s="107" t="s">
        <v>1004</v>
      </c>
      <c r="G4357" s="106"/>
      <c r="H4357" s="106"/>
      <c r="I4357" s="102">
        <v>10</v>
      </c>
      <c r="J4357" s="109">
        <v>112.89999999999999</v>
      </c>
    </row>
    <row r="4358" spans="1:10" x14ac:dyDescent="0.25">
      <c r="A4358" s="102">
        <v>4357</v>
      </c>
      <c r="B4358" s="117" t="s">
        <v>5315</v>
      </c>
      <c r="C4358" s="104" t="s">
        <v>4939</v>
      </c>
      <c r="D4358" s="104" t="s">
        <v>5388</v>
      </c>
      <c r="E4358" s="106" t="s">
        <v>1003</v>
      </c>
      <c r="F4358" s="107" t="s">
        <v>1004</v>
      </c>
      <c r="G4358" s="106"/>
      <c r="H4358" s="106"/>
      <c r="I4358" s="102">
        <v>1</v>
      </c>
      <c r="J4358" s="109">
        <v>0.01</v>
      </c>
    </row>
    <row r="4359" spans="1:10" x14ac:dyDescent="0.25">
      <c r="A4359" s="102">
        <v>4358</v>
      </c>
      <c r="B4359" s="117" t="s">
        <v>5315</v>
      </c>
      <c r="C4359" s="104" t="s">
        <v>4939</v>
      </c>
      <c r="D4359" s="104" t="s">
        <v>5388</v>
      </c>
      <c r="E4359" s="106" t="s">
        <v>1294</v>
      </c>
      <c r="F4359" s="107" t="s">
        <v>1295</v>
      </c>
      <c r="G4359" s="106"/>
      <c r="H4359" s="106"/>
      <c r="I4359" s="102" t="s">
        <v>4943</v>
      </c>
      <c r="J4359" s="109">
        <v>22.5</v>
      </c>
    </row>
    <row r="4360" spans="1:10" x14ac:dyDescent="0.25">
      <c r="A4360" s="102">
        <v>4359</v>
      </c>
      <c r="B4360" s="117" t="s">
        <v>5315</v>
      </c>
      <c r="C4360" s="104" t="s">
        <v>4939</v>
      </c>
      <c r="D4360" s="104" t="s">
        <v>5388</v>
      </c>
      <c r="E4360" s="106" t="s">
        <v>2699</v>
      </c>
      <c r="F4360" s="107" t="s">
        <v>4719</v>
      </c>
      <c r="G4360" s="106"/>
      <c r="H4360" s="106"/>
      <c r="I4360" s="102">
        <v>1</v>
      </c>
      <c r="J4360" s="109">
        <v>5.9399999999999995</v>
      </c>
    </row>
    <row r="4361" spans="1:10" x14ac:dyDescent="0.25">
      <c r="A4361" s="102">
        <v>4360</v>
      </c>
      <c r="B4361" s="117" t="s">
        <v>5315</v>
      </c>
      <c r="C4361" s="104" t="s">
        <v>4939</v>
      </c>
      <c r="D4361" s="104" t="s">
        <v>5388</v>
      </c>
      <c r="E4361" s="106" t="s">
        <v>2701</v>
      </c>
      <c r="F4361" s="107" t="s">
        <v>4721</v>
      </c>
      <c r="G4361" s="106"/>
      <c r="H4361" s="106"/>
      <c r="I4361" s="102">
        <v>1</v>
      </c>
      <c r="J4361" s="109">
        <v>5.9399999999999995</v>
      </c>
    </row>
    <row r="4362" spans="1:10" x14ac:dyDescent="0.25">
      <c r="A4362" s="102">
        <v>4361</v>
      </c>
      <c r="B4362" s="117" t="s">
        <v>5315</v>
      </c>
      <c r="C4362" s="104" t="s">
        <v>4939</v>
      </c>
      <c r="D4362" s="104" t="s">
        <v>5388</v>
      </c>
      <c r="E4362" s="106" t="s">
        <v>3031</v>
      </c>
      <c r="F4362" s="107" t="s">
        <v>3032</v>
      </c>
      <c r="G4362" s="106"/>
      <c r="H4362" s="106"/>
      <c r="I4362" s="102">
        <v>2</v>
      </c>
      <c r="J4362" s="109">
        <v>65.959999999999994</v>
      </c>
    </row>
    <row r="4363" spans="1:10" x14ac:dyDescent="0.25">
      <c r="A4363" s="102">
        <v>4362</v>
      </c>
      <c r="B4363" s="117" t="s">
        <v>5315</v>
      </c>
      <c r="C4363" s="104" t="s">
        <v>4939</v>
      </c>
      <c r="D4363" s="104" t="s">
        <v>5388</v>
      </c>
      <c r="E4363" s="106" t="s">
        <v>3033</v>
      </c>
      <c r="F4363" s="107" t="s">
        <v>3034</v>
      </c>
      <c r="G4363" s="106"/>
      <c r="H4363" s="106"/>
      <c r="I4363" s="102">
        <v>1</v>
      </c>
      <c r="J4363" s="109">
        <v>0.01</v>
      </c>
    </row>
    <row r="4364" spans="1:10" x14ac:dyDescent="0.25">
      <c r="A4364" s="102">
        <v>4363</v>
      </c>
      <c r="B4364" s="117" t="s">
        <v>5315</v>
      </c>
      <c r="C4364" s="104" t="s">
        <v>4939</v>
      </c>
      <c r="D4364" s="104" t="s">
        <v>5388</v>
      </c>
      <c r="E4364" s="106" t="s">
        <v>3037</v>
      </c>
      <c r="F4364" s="107" t="s">
        <v>3038</v>
      </c>
      <c r="G4364" s="106"/>
      <c r="H4364" s="106"/>
      <c r="I4364" s="102">
        <v>8</v>
      </c>
      <c r="J4364" s="109">
        <v>271.68</v>
      </c>
    </row>
    <row r="4365" spans="1:10" x14ac:dyDescent="0.25">
      <c r="A4365" s="102">
        <v>4364</v>
      </c>
      <c r="B4365" s="117" t="s">
        <v>5315</v>
      </c>
      <c r="C4365" s="104" t="s">
        <v>4939</v>
      </c>
      <c r="D4365" s="104" t="s">
        <v>5388</v>
      </c>
      <c r="E4365" s="106" t="s">
        <v>3385</v>
      </c>
      <c r="F4365" s="107" t="s">
        <v>3386</v>
      </c>
      <c r="G4365" s="106"/>
      <c r="H4365" s="106"/>
      <c r="I4365" s="102">
        <v>5</v>
      </c>
      <c r="J4365" s="109">
        <v>144.94999999999999</v>
      </c>
    </row>
    <row r="4366" spans="1:10" x14ac:dyDescent="0.25">
      <c r="A4366" s="102">
        <v>4365</v>
      </c>
      <c r="B4366" s="117" t="s">
        <v>5315</v>
      </c>
      <c r="C4366" s="104" t="s">
        <v>4939</v>
      </c>
      <c r="D4366" s="104" t="s">
        <v>5388</v>
      </c>
      <c r="E4366" s="106" t="s">
        <v>4345</v>
      </c>
      <c r="F4366" s="107" t="s">
        <v>4827</v>
      </c>
      <c r="G4366" s="106"/>
      <c r="H4366" s="106"/>
      <c r="I4366" s="102">
        <v>1</v>
      </c>
      <c r="J4366" s="109">
        <v>17.899999999999999</v>
      </c>
    </row>
    <row r="4367" spans="1:10" x14ac:dyDescent="0.25">
      <c r="A4367" s="102">
        <v>4366</v>
      </c>
      <c r="B4367" s="117" t="s">
        <v>5315</v>
      </c>
      <c r="C4367" s="104" t="s">
        <v>4939</v>
      </c>
      <c r="D4367" s="104" t="s">
        <v>5388</v>
      </c>
      <c r="E4367" s="106" t="s">
        <v>4818</v>
      </c>
      <c r="F4367" s="107" t="s">
        <v>4819</v>
      </c>
      <c r="G4367" s="106"/>
      <c r="H4367" s="106"/>
      <c r="I4367" s="102">
        <v>1</v>
      </c>
      <c r="J4367" s="109">
        <v>49.800000000000004</v>
      </c>
    </row>
    <row r="4368" spans="1:10" x14ac:dyDescent="0.25">
      <c r="A4368" s="102">
        <v>4367</v>
      </c>
      <c r="B4368" s="117" t="s">
        <v>5315</v>
      </c>
      <c r="C4368" s="104" t="s">
        <v>4939</v>
      </c>
      <c r="D4368" s="104" t="s">
        <v>5390</v>
      </c>
      <c r="E4368" s="106" t="s">
        <v>5018</v>
      </c>
      <c r="F4368" s="107" t="s">
        <v>5019</v>
      </c>
      <c r="G4368" s="106"/>
      <c r="H4368" s="106"/>
      <c r="I4368" s="102">
        <v>1</v>
      </c>
      <c r="J4368" s="109">
        <v>17.8</v>
      </c>
    </row>
    <row r="4369" spans="1:10" x14ac:dyDescent="0.25">
      <c r="A4369" s="102">
        <v>4368</v>
      </c>
      <c r="B4369" s="117" t="s">
        <v>5315</v>
      </c>
      <c r="C4369" s="104" t="s">
        <v>4939</v>
      </c>
      <c r="D4369" s="104" t="s">
        <v>5390</v>
      </c>
      <c r="E4369" s="106" t="s">
        <v>567</v>
      </c>
      <c r="F4369" s="107" t="s">
        <v>568</v>
      </c>
      <c r="G4369" s="106"/>
      <c r="H4369" s="106"/>
      <c r="I4369" s="102">
        <v>1</v>
      </c>
      <c r="J4369" s="109">
        <v>11.76</v>
      </c>
    </row>
    <row r="4370" spans="1:10" x14ac:dyDescent="0.25">
      <c r="A4370" s="102">
        <v>4369</v>
      </c>
      <c r="B4370" s="117" t="s">
        <v>5315</v>
      </c>
      <c r="C4370" s="104" t="s">
        <v>4939</v>
      </c>
      <c r="D4370" s="104" t="s">
        <v>5390</v>
      </c>
      <c r="E4370" s="106" t="s">
        <v>157</v>
      </c>
      <c r="F4370" s="107" t="s">
        <v>158</v>
      </c>
      <c r="G4370" s="106"/>
      <c r="H4370" s="106"/>
      <c r="I4370" s="102">
        <v>5</v>
      </c>
      <c r="J4370" s="109">
        <v>9.4499999999999993</v>
      </c>
    </row>
    <row r="4371" spans="1:10" x14ac:dyDescent="0.25">
      <c r="A4371" s="102">
        <v>4370</v>
      </c>
      <c r="B4371" s="117" t="s">
        <v>5315</v>
      </c>
      <c r="C4371" s="104" t="s">
        <v>4939</v>
      </c>
      <c r="D4371" s="104" t="s">
        <v>5390</v>
      </c>
      <c r="E4371" s="106" t="s">
        <v>995</v>
      </c>
      <c r="F4371" s="107" t="s">
        <v>996</v>
      </c>
      <c r="G4371" s="106"/>
      <c r="H4371" s="106"/>
      <c r="I4371" s="102">
        <v>5</v>
      </c>
      <c r="J4371" s="109">
        <v>51</v>
      </c>
    </row>
    <row r="4372" spans="1:10" x14ac:dyDescent="0.25">
      <c r="A4372" s="102">
        <v>4371</v>
      </c>
      <c r="B4372" s="117" t="s">
        <v>5315</v>
      </c>
      <c r="C4372" s="104" t="s">
        <v>4939</v>
      </c>
      <c r="D4372" s="104" t="s">
        <v>5390</v>
      </c>
      <c r="E4372" s="106" t="s">
        <v>2781</v>
      </c>
      <c r="F4372" s="107" t="s">
        <v>4741</v>
      </c>
      <c r="G4372" s="106"/>
      <c r="H4372" s="106"/>
      <c r="I4372" s="102">
        <v>1</v>
      </c>
      <c r="J4372" s="109">
        <v>13.74</v>
      </c>
    </row>
    <row r="4373" spans="1:10" x14ac:dyDescent="0.25">
      <c r="A4373" s="102">
        <v>4372</v>
      </c>
      <c r="B4373" s="117" t="s">
        <v>5315</v>
      </c>
      <c r="C4373" s="104" t="s">
        <v>4939</v>
      </c>
      <c r="D4373" s="104" t="s">
        <v>5390</v>
      </c>
      <c r="E4373" s="106" t="s">
        <v>3035</v>
      </c>
      <c r="F4373" s="107" t="s">
        <v>3036</v>
      </c>
      <c r="G4373" s="106"/>
      <c r="H4373" s="106"/>
      <c r="I4373" s="102">
        <v>1</v>
      </c>
      <c r="J4373" s="109">
        <v>37.9</v>
      </c>
    </row>
    <row r="4374" spans="1:10" x14ac:dyDescent="0.25">
      <c r="A4374" s="102">
        <v>4373</v>
      </c>
      <c r="B4374" s="117" t="s">
        <v>5315</v>
      </c>
      <c r="C4374" s="104" t="s">
        <v>4939</v>
      </c>
      <c r="D4374" s="104" t="s">
        <v>5390</v>
      </c>
      <c r="E4374" s="106" t="s">
        <v>3037</v>
      </c>
      <c r="F4374" s="107" t="s">
        <v>3038</v>
      </c>
      <c r="G4374" s="106"/>
      <c r="H4374" s="106"/>
      <c r="I4374" s="102">
        <v>2</v>
      </c>
      <c r="J4374" s="109">
        <v>67.92</v>
      </c>
    </row>
    <row r="4375" spans="1:10" x14ac:dyDescent="0.25">
      <c r="A4375" s="102">
        <v>4374</v>
      </c>
      <c r="B4375" s="117" t="s">
        <v>5315</v>
      </c>
      <c r="C4375" s="104" t="s">
        <v>4939</v>
      </c>
      <c r="D4375" s="104" t="s">
        <v>5390</v>
      </c>
      <c r="E4375" s="106" t="s">
        <v>295</v>
      </c>
      <c r="F4375" s="107" t="s">
        <v>296</v>
      </c>
      <c r="G4375" s="106"/>
      <c r="H4375" s="106"/>
      <c r="I4375" s="102">
        <v>4</v>
      </c>
      <c r="J4375" s="109">
        <v>9</v>
      </c>
    </row>
    <row r="4376" spans="1:10" x14ac:dyDescent="0.25">
      <c r="A4376" s="102">
        <v>4375</v>
      </c>
      <c r="B4376" s="117" t="s">
        <v>5315</v>
      </c>
      <c r="C4376" s="104" t="s">
        <v>4939</v>
      </c>
      <c r="D4376" s="104" t="s">
        <v>5390</v>
      </c>
      <c r="E4376" s="106" t="s">
        <v>2853</v>
      </c>
      <c r="F4376" s="107" t="s">
        <v>2854</v>
      </c>
      <c r="G4376" s="106"/>
      <c r="H4376" s="106"/>
      <c r="I4376" s="102">
        <v>1</v>
      </c>
      <c r="J4376" s="109">
        <v>43.92</v>
      </c>
    </row>
    <row r="4377" spans="1:10" x14ac:dyDescent="0.25">
      <c r="A4377" s="102">
        <v>4376</v>
      </c>
      <c r="B4377" s="117" t="s">
        <v>5315</v>
      </c>
      <c r="C4377" s="104" t="s">
        <v>4939</v>
      </c>
      <c r="D4377" s="104" t="s">
        <v>5390</v>
      </c>
      <c r="E4377" s="106" t="s">
        <v>3423</v>
      </c>
      <c r="F4377" s="107" t="s">
        <v>3424</v>
      </c>
      <c r="G4377" s="106"/>
      <c r="H4377" s="106"/>
      <c r="I4377" s="102">
        <v>1</v>
      </c>
      <c r="J4377" s="109">
        <v>10.68</v>
      </c>
    </row>
    <row r="4378" spans="1:10" x14ac:dyDescent="0.25">
      <c r="A4378" s="102">
        <v>4377</v>
      </c>
      <c r="B4378" s="117" t="s">
        <v>5315</v>
      </c>
      <c r="C4378" s="104" t="s">
        <v>4939</v>
      </c>
      <c r="D4378" s="104" t="s">
        <v>5390</v>
      </c>
      <c r="E4378" s="106" t="s">
        <v>3887</v>
      </c>
      <c r="F4378" s="107" t="s">
        <v>3888</v>
      </c>
      <c r="G4378" s="106"/>
      <c r="H4378" s="106"/>
      <c r="I4378" s="102">
        <v>1</v>
      </c>
      <c r="J4378" s="109">
        <v>15.9</v>
      </c>
    </row>
    <row r="4379" spans="1:10" x14ac:dyDescent="0.25">
      <c r="A4379" s="102">
        <v>4378</v>
      </c>
      <c r="B4379" s="117" t="s">
        <v>5315</v>
      </c>
      <c r="C4379" s="104" t="s">
        <v>4939</v>
      </c>
      <c r="D4379" s="104" t="s">
        <v>5390</v>
      </c>
      <c r="E4379" s="106" t="s">
        <v>3883</v>
      </c>
      <c r="F4379" s="107" t="s">
        <v>3884</v>
      </c>
      <c r="G4379" s="106"/>
      <c r="H4379" s="106"/>
      <c r="I4379" s="102">
        <v>1</v>
      </c>
      <c r="J4379" s="109">
        <v>17.940000000000001</v>
      </c>
    </row>
    <row r="4380" spans="1:10" x14ac:dyDescent="0.25">
      <c r="A4380" s="102">
        <v>4379</v>
      </c>
      <c r="B4380" s="117" t="s">
        <v>5315</v>
      </c>
      <c r="C4380" s="104" t="s">
        <v>4939</v>
      </c>
      <c r="D4380" s="104" t="s">
        <v>5390</v>
      </c>
      <c r="E4380" s="106" t="s">
        <v>3555</v>
      </c>
      <c r="F4380" s="107" t="s">
        <v>3556</v>
      </c>
      <c r="G4380" s="106"/>
      <c r="H4380" s="106"/>
      <c r="I4380" s="102">
        <v>1</v>
      </c>
      <c r="J4380" s="109">
        <v>12.9</v>
      </c>
    </row>
    <row r="4381" spans="1:10" x14ac:dyDescent="0.25">
      <c r="A4381" s="102">
        <v>4380</v>
      </c>
      <c r="B4381" s="117" t="s">
        <v>5315</v>
      </c>
      <c r="C4381" s="104" t="s">
        <v>4939</v>
      </c>
      <c r="D4381" s="104" t="s">
        <v>5390</v>
      </c>
      <c r="E4381" s="106" t="s">
        <v>4525</v>
      </c>
      <c r="F4381" s="107" t="s">
        <v>4526</v>
      </c>
      <c r="G4381" s="106"/>
      <c r="H4381" s="106"/>
      <c r="I4381" s="102" t="s">
        <v>4943</v>
      </c>
      <c r="J4381" s="109">
        <v>39.449999999999996</v>
      </c>
    </row>
    <row r="4382" spans="1:10" x14ac:dyDescent="0.25">
      <c r="A4382" s="102">
        <v>4381</v>
      </c>
      <c r="B4382" s="117" t="s">
        <v>5315</v>
      </c>
      <c r="C4382" s="104" t="s">
        <v>4939</v>
      </c>
      <c r="D4382" s="104" t="s">
        <v>5392</v>
      </c>
      <c r="E4382" s="106" t="s">
        <v>745</v>
      </c>
      <c r="F4382" s="107" t="s">
        <v>746</v>
      </c>
      <c r="G4382" s="106"/>
      <c r="H4382" s="106"/>
      <c r="I4382" s="102">
        <v>1</v>
      </c>
      <c r="J4382" s="109">
        <v>10.74</v>
      </c>
    </row>
    <row r="4383" spans="1:10" x14ac:dyDescent="0.25">
      <c r="A4383" s="102">
        <v>4382</v>
      </c>
      <c r="B4383" s="117" t="s">
        <v>5315</v>
      </c>
      <c r="C4383" s="104" t="s">
        <v>4939</v>
      </c>
      <c r="D4383" s="104" t="s">
        <v>5392</v>
      </c>
      <c r="E4383" s="106" t="s">
        <v>995</v>
      </c>
      <c r="F4383" s="107" t="s">
        <v>996</v>
      </c>
      <c r="G4383" s="106"/>
      <c r="H4383" s="106"/>
      <c r="I4383" s="102">
        <v>2</v>
      </c>
      <c r="J4383" s="109">
        <v>20.399999999999999</v>
      </c>
    </row>
    <row r="4384" spans="1:10" x14ac:dyDescent="0.25">
      <c r="A4384" s="102">
        <v>4383</v>
      </c>
      <c r="B4384" s="117" t="s">
        <v>5315</v>
      </c>
      <c r="C4384" s="104" t="s">
        <v>4939</v>
      </c>
      <c r="D4384" s="104" t="s">
        <v>5392</v>
      </c>
      <c r="E4384" s="106" t="s">
        <v>1023</v>
      </c>
      <c r="F4384" s="107" t="s">
        <v>1024</v>
      </c>
      <c r="G4384" s="106"/>
      <c r="H4384" s="106"/>
      <c r="I4384" s="102">
        <v>1</v>
      </c>
      <c r="J4384" s="109">
        <v>5.88</v>
      </c>
    </row>
    <row r="4385" spans="1:10" x14ac:dyDescent="0.25">
      <c r="A4385" s="102">
        <v>4384</v>
      </c>
      <c r="B4385" s="117" t="s">
        <v>5315</v>
      </c>
      <c r="C4385" s="104" t="s">
        <v>4939</v>
      </c>
      <c r="D4385" s="104" t="s">
        <v>5392</v>
      </c>
      <c r="E4385" s="106" t="s">
        <v>2519</v>
      </c>
      <c r="F4385" s="107" t="s">
        <v>2520</v>
      </c>
      <c r="G4385" s="106"/>
      <c r="H4385" s="106"/>
      <c r="I4385" s="102">
        <v>4</v>
      </c>
      <c r="J4385" s="109">
        <v>23.759999999999998</v>
      </c>
    </row>
    <row r="4386" spans="1:10" x14ac:dyDescent="0.25">
      <c r="A4386" s="102">
        <v>4385</v>
      </c>
      <c r="B4386" s="117" t="s">
        <v>5315</v>
      </c>
      <c r="C4386" s="104" t="s">
        <v>4939</v>
      </c>
      <c r="D4386" s="104" t="s">
        <v>5392</v>
      </c>
      <c r="E4386" s="106" t="s">
        <v>2535</v>
      </c>
      <c r="F4386" s="107" t="s">
        <v>2536</v>
      </c>
      <c r="G4386" s="106"/>
      <c r="H4386" s="106"/>
      <c r="I4386" s="102">
        <v>4</v>
      </c>
      <c r="J4386" s="109">
        <v>23.759999999999998</v>
      </c>
    </row>
    <row r="4387" spans="1:10" x14ac:dyDescent="0.25">
      <c r="A4387" s="102">
        <v>4386</v>
      </c>
      <c r="B4387" s="117" t="s">
        <v>5315</v>
      </c>
      <c r="C4387" s="104" t="s">
        <v>4939</v>
      </c>
      <c r="D4387" s="104" t="s">
        <v>5392</v>
      </c>
      <c r="E4387" s="106" t="s">
        <v>2541</v>
      </c>
      <c r="F4387" s="107" t="s">
        <v>2542</v>
      </c>
      <c r="G4387" s="106"/>
      <c r="H4387" s="106"/>
      <c r="I4387" s="102">
        <v>2</v>
      </c>
      <c r="J4387" s="109">
        <v>11.879999999999999</v>
      </c>
    </row>
    <row r="4388" spans="1:10" x14ac:dyDescent="0.25">
      <c r="A4388" s="102">
        <v>4387</v>
      </c>
      <c r="B4388" s="117" t="s">
        <v>5315</v>
      </c>
      <c r="C4388" s="104" t="s">
        <v>4939</v>
      </c>
      <c r="D4388" s="104" t="s">
        <v>5392</v>
      </c>
      <c r="E4388" s="106" t="s">
        <v>2551</v>
      </c>
      <c r="F4388" s="107" t="s">
        <v>2552</v>
      </c>
      <c r="G4388" s="106"/>
      <c r="H4388" s="106"/>
      <c r="I4388" s="102">
        <v>8</v>
      </c>
      <c r="J4388" s="109">
        <v>47.519999999999996</v>
      </c>
    </row>
    <row r="4389" spans="1:10" x14ac:dyDescent="0.25">
      <c r="A4389" s="102">
        <v>4388</v>
      </c>
      <c r="B4389" s="117" t="s">
        <v>5315</v>
      </c>
      <c r="C4389" s="104" t="s">
        <v>4939</v>
      </c>
      <c r="D4389" s="104" t="s">
        <v>5392</v>
      </c>
      <c r="E4389" s="106" t="s">
        <v>2555</v>
      </c>
      <c r="F4389" s="107" t="s">
        <v>2556</v>
      </c>
      <c r="G4389" s="106"/>
      <c r="H4389" s="106"/>
      <c r="I4389" s="102">
        <v>1</v>
      </c>
      <c r="J4389" s="109">
        <v>5.9399999999999995</v>
      </c>
    </row>
    <row r="4390" spans="1:10" x14ac:dyDescent="0.25">
      <c r="A4390" s="102">
        <v>4389</v>
      </c>
      <c r="B4390" s="117" t="s">
        <v>5315</v>
      </c>
      <c r="C4390" s="104" t="s">
        <v>4939</v>
      </c>
      <c r="D4390" s="104" t="s">
        <v>5392</v>
      </c>
      <c r="E4390" s="106" t="s">
        <v>3031</v>
      </c>
      <c r="F4390" s="107" t="s">
        <v>3032</v>
      </c>
      <c r="G4390" s="106"/>
      <c r="H4390" s="106"/>
      <c r="I4390" s="102">
        <v>2</v>
      </c>
      <c r="J4390" s="109">
        <v>65.959999999999994</v>
      </c>
    </row>
    <row r="4391" spans="1:10" x14ac:dyDescent="0.25">
      <c r="A4391" s="102">
        <v>4390</v>
      </c>
      <c r="B4391" s="117" t="s">
        <v>5315</v>
      </c>
      <c r="C4391" s="104" t="s">
        <v>4939</v>
      </c>
      <c r="D4391" s="104" t="s">
        <v>5392</v>
      </c>
      <c r="E4391" s="106" t="s">
        <v>1801</v>
      </c>
      <c r="F4391" s="107" t="s">
        <v>1802</v>
      </c>
      <c r="G4391" s="106"/>
      <c r="H4391" s="106"/>
      <c r="I4391" s="102">
        <v>1</v>
      </c>
      <c r="J4391" s="109">
        <v>16.200000000000003</v>
      </c>
    </row>
    <row r="4392" spans="1:10" x14ac:dyDescent="0.25">
      <c r="A4392" s="102">
        <v>4391</v>
      </c>
      <c r="B4392" s="117" t="s">
        <v>5315</v>
      </c>
      <c r="C4392" s="104" t="s">
        <v>4939</v>
      </c>
      <c r="D4392" s="104" t="s">
        <v>5394</v>
      </c>
      <c r="E4392" s="106" t="s">
        <v>569</v>
      </c>
      <c r="F4392" s="107" t="s">
        <v>570</v>
      </c>
      <c r="G4392" s="106"/>
      <c r="H4392" s="106"/>
      <c r="I4392" s="102">
        <v>4</v>
      </c>
      <c r="J4392" s="109">
        <v>23.759999999999998</v>
      </c>
    </row>
    <row r="4393" spans="1:10" x14ac:dyDescent="0.25">
      <c r="A4393" s="102">
        <v>4392</v>
      </c>
      <c r="B4393" s="117" t="s">
        <v>5315</v>
      </c>
      <c r="C4393" s="104" t="s">
        <v>4939</v>
      </c>
      <c r="D4393" s="104" t="s">
        <v>5394</v>
      </c>
      <c r="E4393" s="106" t="s">
        <v>563</v>
      </c>
      <c r="F4393" s="107" t="s">
        <v>564</v>
      </c>
      <c r="G4393" s="106"/>
      <c r="H4393" s="106"/>
      <c r="I4393" s="102">
        <v>3</v>
      </c>
      <c r="J4393" s="109">
        <v>44.910000000000004</v>
      </c>
    </row>
    <row r="4394" spans="1:10" x14ac:dyDescent="0.25">
      <c r="A4394" s="102">
        <v>4393</v>
      </c>
      <c r="B4394" s="117" t="s">
        <v>5315</v>
      </c>
      <c r="C4394" s="104" t="s">
        <v>4939</v>
      </c>
      <c r="D4394" s="104" t="s">
        <v>5394</v>
      </c>
      <c r="E4394" s="106" t="s">
        <v>157</v>
      </c>
      <c r="F4394" s="107" t="s">
        <v>158</v>
      </c>
      <c r="G4394" s="106"/>
      <c r="H4394" s="106"/>
      <c r="I4394" s="102">
        <v>5</v>
      </c>
      <c r="J4394" s="109">
        <v>9.4499999999999993</v>
      </c>
    </row>
    <row r="4395" spans="1:10" x14ac:dyDescent="0.25">
      <c r="A4395" s="102">
        <v>4394</v>
      </c>
      <c r="B4395" s="117" t="s">
        <v>5315</v>
      </c>
      <c r="C4395" s="104" t="s">
        <v>4939</v>
      </c>
      <c r="D4395" s="104" t="s">
        <v>5394</v>
      </c>
      <c r="E4395" s="106" t="s">
        <v>1003</v>
      </c>
      <c r="F4395" s="107" t="s">
        <v>1004</v>
      </c>
      <c r="G4395" s="106"/>
      <c r="H4395" s="106"/>
      <c r="I4395" s="102">
        <v>3</v>
      </c>
      <c r="J4395" s="109">
        <v>33.869999999999997</v>
      </c>
    </row>
    <row r="4396" spans="1:10" x14ac:dyDescent="0.25">
      <c r="A4396" s="102">
        <v>4395</v>
      </c>
      <c r="B4396" s="117" t="s">
        <v>5315</v>
      </c>
      <c r="C4396" s="104" t="s">
        <v>4939</v>
      </c>
      <c r="D4396" s="104" t="s">
        <v>5394</v>
      </c>
      <c r="E4396" s="106" t="s">
        <v>2503</v>
      </c>
      <c r="F4396" s="107" t="s">
        <v>2504</v>
      </c>
      <c r="G4396" s="106"/>
      <c r="H4396" s="106"/>
      <c r="I4396" s="102">
        <v>1</v>
      </c>
      <c r="J4396" s="109">
        <v>5.9399999999999995</v>
      </c>
    </row>
    <row r="4397" spans="1:10" x14ac:dyDescent="0.25">
      <c r="A4397" s="102">
        <v>4396</v>
      </c>
      <c r="B4397" s="117" t="s">
        <v>5315</v>
      </c>
      <c r="C4397" s="104" t="s">
        <v>4939</v>
      </c>
      <c r="D4397" s="104" t="s">
        <v>5394</v>
      </c>
      <c r="E4397" s="106" t="s">
        <v>2525</v>
      </c>
      <c r="F4397" s="107" t="s">
        <v>2526</v>
      </c>
      <c r="G4397" s="106"/>
      <c r="H4397" s="106"/>
      <c r="I4397" s="102">
        <v>1</v>
      </c>
      <c r="J4397" s="109">
        <v>5.9399999999999995</v>
      </c>
    </row>
    <row r="4398" spans="1:10" x14ac:dyDescent="0.25">
      <c r="A4398" s="102">
        <v>4397</v>
      </c>
      <c r="B4398" s="117" t="s">
        <v>5315</v>
      </c>
      <c r="C4398" s="104" t="s">
        <v>4939</v>
      </c>
      <c r="D4398" s="104" t="s">
        <v>5396</v>
      </c>
      <c r="E4398" s="106" t="s">
        <v>567</v>
      </c>
      <c r="F4398" s="107" t="s">
        <v>568</v>
      </c>
      <c r="G4398" s="106"/>
      <c r="H4398" s="106"/>
      <c r="I4398" s="102">
        <v>1</v>
      </c>
      <c r="J4398" s="109">
        <v>11.76</v>
      </c>
    </row>
    <row r="4399" spans="1:10" x14ac:dyDescent="0.25">
      <c r="A4399" s="102">
        <v>4398</v>
      </c>
      <c r="B4399" s="117" t="s">
        <v>5315</v>
      </c>
      <c r="C4399" s="104" t="s">
        <v>4939</v>
      </c>
      <c r="D4399" s="104" t="s">
        <v>5396</v>
      </c>
      <c r="E4399" s="106" t="s">
        <v>533</v>
      </c>
      <c r="F4399" s="107" t="s">
        <v>534</v>
      </c>
      <c r="G4399" s="106"/>
      <c r="H4399" s="106"/>
      <c r="I4399" s="102">
        <v>1</v>
      </c>
      <c r="J4399" s="109">
        <v>11.76</v>
      </c>
    </row>
    <row r="4400" spans="1:10" x14ac:dyDescent="0.25">
      <c r="A4400" s="102">
        <v>4399</v>
      </c>
      <c r="B4400" s="117" t="s">
        <v>5315</v>
      </c>
      <c r="C4400" s="104" t="s">
        <v>4939</v>
      </c>
      <c r="D4400" s="104" t="s">
        <v>5396</v>
      </c>
      <c r="E4400" s="106" t="s">
        <v>2781</v>
      </c>
      <c r="F4400" s="107" t="s">
        <v>4741</v>
      </c>
      <c r="G4400" s="106"/>
      <c r="H4400" s="106"/>
      <c r="I4400" s="102">
        <v>1</v>
      </c>
      <c r="J4400" s="109">
        <v>13.74</v>
      </c>
    </row>
    <row r="4401" spans="1:10" x14ac:dyDescent="0.25">
      <c r="A4401" s="102">
        <v>4400</v>
      </c>
      <c r="B4401" s="117" t="s">
        <v>5315</v>
      </c>
      <c r="C4401" s="104" t="s">
        <v>4939</v>
      </c>
      <c r="D4401" s="104" t="s">
        <v>5396</v>
      </c>
      <c r="E4401" s="106" t="s">
        <v>295</v>
      </c>
      <c r="F4401" s="107" t="s">
        <v>296</v>
      </c>
      <c r="G4401" s="106"/>
      <c r="H4401" s="106"/>
      <c r="I4401" s="102">
        <v>15</v>
      </c>
      <c r="J4401" s="109">
        <v>33.75</v>
      </c>
    </row>
    <row r="4402" spans="1:10" x14ac:dyDescent="0.25">
      <c r="A4402" s="102">
        <v>4401</v>
      </c>
      <c r="B4402" s="117" t="s">
        <v>5315</v>
      </c>
      <c r="C4402" s="104" t="s">
        <v>4939</v>
      </c>
      <c r="D4402" s="104" t="s">
        <v>5396</v>
      </c>
      <c r="E4402" s="106" t="s">
        <v>3573</v>
      </c>
      <c r="F4402" s="107" t="s">
        <v>3574</v>
      </c>
      <c r="G4402" s="106"/>
      <c r="H4402" s="106"/>
      <c r="I4402" s="102">
        <v>1</v>
      </c>
      <c r="J4402" s="109">
        <v>13</v>
      </c>
    </row>
    <row r="4403" spans="1:10" x14ac:dyDescent="0.25">
      <c r="A4403" s="102">
        <v>4402</v>
      </c>
      <c r="B4403" s="117" t="s">
        <v>5315</v>
      </c>
      <c r="C4403" s="104" t="s">
        <v>4939</v>
      </c>
      <c r="D4403" s="104" t="s">
        <v>5398</v>
      </c>
      <c r="E4403" s="106" t="s">
        <v>3033</v>
      </c>
      <c r="F4403" s="107" t="s">
        <v>3034</v>
      </c>
      <c r="G4403" s="106"/>
      <c r="H4403" s="106"/>
      <c r="I4403" s="102">
        <v>1</v>
      </c>
      <c r="J4403" s="109">
        <v>0.01</v>
      </c>
    </row>
    <row r="4404" spans="1:10" x14ac:dyDescent="0.25">
      <c r="A4404" s="102">
        <v>4403</v>
      </c>
      <c r="B4404" s="117" t="s">
        <v>5315</v>
      </c>
      <c r="C4404" s="104" t="s">
        <v>4939</v>
      </c>
      <c r="D4404" s="104" t="s">
        <v>5398</v>
      </c>
      <c r="E4404" s="106" t="s">
        <v>3037</v>
      </c>
      <c r="F4404" s="107" t="s">
        <v>3038</v>
      </c>
      <c r="G4404" s="106"/>
      <c r="H4404" s="106"/>
      <c r="I4404" s="102">
        <v>10</v>
      </c>
      <c r="J4404" s="109">
        <v>339.6</v>
      </c>
    </row>
    <row r="4405" spans="1:10" x14ac:dyDescent="0.25">
      <c r="A4405" s="102">
        <v>4404</v>
      </c>
      <c r="B4405" s="117" t="s">
        <v>5315</v>
      </c>
      <c r="C4405" s="104" t="s">
        <v>4939</v>
      </c>
      <c r="D4405" s="104" t="s">
        <v>5400</v>
      </c>
      <c r="E4405" s="106" t="s">
        <v>995</v>
      </c>
      <c r="F4405" s="107" t="s">
        <v>996</v>
      </c>
      <c r="G4405" s="106"/>
      <c r="H4405" s="106"/>
      <c r="I4405" s="102">
        <v>15</v>
      </c>
      <c r="J4405" s="109">
        <v>153</v>
      </c>
    </row>
    <row r="4406" spans="1:10" x14ac:dyDescent="0.25">
      <c r="A4406" s="102">
        <v>4405</v>
      </c>
      <c r="B4406" s="117" t="s">
        <v>5315</v>
      </c>
      <c r="C4406" s="104" t="s">
        <v>4939</v>
      </c>
      <c r="D4406" s="104" t="s">
        <v>5400</v>
      </c>
      <c r="E4406" s="106" t="s">
        <v>3037</v>
      </c>
      <c r="F4406" s="107" t="s">
        <v>3038</v>
      </c>
      <c r="G4406" s="106"/>
      <c r="H4406" s="106"/>
      <c r="I4406" s="102">
        <v>3</v>
      </c>
      <c r="J4406" s="109">
        <v>101.88</v>
      </c>
    </row>
    <row r="4407" spans="1:10" x14ac:dyDescent="0.25">
      <c r="A4407" s="102">
        <v>4406</v>
      </c>
      <c r="B4407" s="117" t="s">
        <v>5315</v>
      </c>
      <c r="C4407" s="104" t="s">
        <v>4939</v>
      </c>
      <c r="D4407" s="104" t="s">
        <v>5402</v>
      </c>
      <c r="E4407" s="106" t="s">
        <v>563</v>
      </c>
      <c r="F4407" s="107" t="s">
        <v>564</v>
      </c>
      <c r="G4407" s="106"/>
      <c r="H4407" s="106"/>
      <c r="I4407" s="102">
        <v>10</v>
      </c>
      <c r="J4407" s="109">
        <v>149.70000000000002</v>
      </c>
    </row>
    <row r="4408" spans="1:10" x14ac:dyDescent="0.25">
      <c r="A4408" s="102">
        <v>4407</v>
      </c>
      <c r="B4408" s="117" t="s">
        <v>5315</v>
      </c>
      <c r="C4408" s="104" t="s">
        <v>4939</v>
      </c>
      <c r="D4408" s="104" t="s">
        <v>5402</v>
      </c>
      <c r="E4408" s="106" t="s">
        <v>1432</v>
      </c>
      <c r="F4408" s="107" t="s">
        <v>1433</v>
      </c>
      <c r="G4408" s="106"/>
      <c r="H4408" s="106"/>
      <c r="I4408" s="102">
        <v>1</v>
      </c>
      <c r="J4408" s="109">
        <v>71.94</v>
      </c>
    </row>
    <row r="4409" spans="1:10" x14ac:dyDescent="0.25">
      <c r="A4409" s="102">
        <v>4408</v>
      </c>
      <c r="B4409" s="117" t="s">
        <v>5315</v>
      </c>
      <c r="C4409" s="104" t="s">
        <v>4939</v>
      </c>
      <c r="D4409" s="104" t="s">
        <v>5404</v>
      </c>
      <c r="E4409" s="106" t="s">
        <v>329</v>
      </c>
      <c r="F4409" s="107" t="s">
        <v>330</v>
      </c>
      <c r="G4409" s="106"/>
      <c r="H4409" s="106"/>
      <c r="I4409" s="102">
        <v>3</v>
      </c>
      <c r="J4409" s="109">
        <v>69</v>
      </c>
    </row>
    <row r="4410" spans="1:10" x14ac:dyDescent="0.25">
      <c r="A4410" s="102">
        <v>4409</v>
      </c>
      <c r="B4410" s="117" t="s">
        <v>5315</v>
      </c>
      <c r="C4410" s="104" t="s">
        <v>4939</v>
      </c>
      <c r="D4410" s="104" t="s">
        <v>5404</v>
      </c>
      <c r="E4410" s="106" t="s">
        <v>473</v>
      </c>
      <c r="F4410" s="107" t="s">
        <v>474</v>
      </c>
      <c r="G4410" s="106"/>
      <c r="H4410" s="106"/>
      <c r="I4410" s="102">
        <v>1</v>
      </c>
      <c r="J4410" s="109">
        <v>13.799999999999999</v>
      </c>
    </row>
    <row r="4411" spans="1:10" x14ac:dyDescent="0.25">
      <c r="A4411" s="102">
        <v>4410</v>
      </c>
      <c r="B4411" s="117" t="s">
        <v>5315</v>
      </c>
      <c r="C4411" s="104" t="s">
        <v>4939</v>
      </c>
      <c r="D4411" s="104" t="s">
        <v>5404</v>
      </c>
      <c r="E4411" s="106" t="s">
        <v>563</v>
      </c>
      <c r="F4411" s="107" t="s">
        <v>564</v>
      </c>
      <c r="G4411" s="106"/>
      <c r="H4411" s="106"/>
      <c r="I4411" s="102">
        <v>3</v>
      </c>
      <c r="J4411" s="109">
        <v>44.910000000000004</v>
      </c>
    </row>
    <row r="4412" spans="1:10" x14ac:dyDescent="0.25">
      <c r="A4412" s="102">
        <v>4411</v>
      </c>
      <c r="B4412" s="117" t="s">
        <v>5315</v>
      </c>
      <c r="C4412" s="104" t="s">
        <v>4939</v>
      </c>
      <c r="D4412" s="104" t="s">
        <v>5404</v>
      </c>
      <c r="E4412" s="106" t="s">
        <v>823</v>
      </c>
      <c r="F4412" s="107" t="s">
        <v>824</v>
      </c>
      <c r="G4412" s="106"/>
      <c r="H4412" s="106"/>
      <c r="I4412" s="102">
        <v>1</v>
      </c>
      <c r="J4412" s="109">
        <v>11.879999999999999</v>
      </c>
    </row>
    <row r="4413" spans="1:10" x14ac:dyDescent="0.25">
      <c r="A4413" s="102">
        <v>4412</v>
      </c>
      <c r="B4413" s="117" t="s">
        <v>5315</v>
      </c>
      <c r="C4413" s="104" t="s">
        <v>4939</v>
      </c>
      <c r="D4413" s="104" t="s">
        <v>5404</v>
      </c>
      <c r="E4413" s="106" t="s">
        <v>995</v>
      </c>
      <c r="F4413" s="107" t="s">
        <v>996</v>
      </c>
      <c r="G4413" s="106"/>
      <c r="H4413" s="106"/>
      <c r="I4413" s="102">
        <v>10</v>
      </c>
      <c r="J4413" s="109">
        <v>102</v>
      </c>
    </row>
    <row r="4414" spans="1:10" x14ac:dyDescent="0.25">
      <c r="A4414" s="102">
        <v>4413</v>
      </c>
      <c r="B4414" s="117" t="s">
        <v>5315</v>
      </c>
      <c r="C4414" s="104" t="s">
        <v>4939</v>
      </c>
      <c r="D4414" s="104" t="s">
        <v>5404</v>
      </c>
      <c r="E4414" s="106" t="s">
        <v>207</v>
      </c>
      <c r="F4414" s="107" t="s">
        <v>208</v>
      </c>
      <c r="G4414" s="106"/>
      <c r="H4414" s="106"/>
      <c r="I4414" s="102">
        <v>1</v>
      </c>
      <c r="J4414" s="109">
        <v>17</v>
      </c>
    </row>
    <row r="4415" spans="1:10" x14ac:dyDescent="0.25">
      <c r="A4415" s="102">
        <v>4414</v>
      </c>
      <c r="B4415" s="117" t="s">
        <v>5315</v>
      </c>
      <c r="C4415" s="104" t="s">
        <v>4939</v>
      </c>
      <c r="D4415" s="104" t="s">
        <v>5404</v>
      </c>
      <c r="E4415" s="106" t="s">
        <v>1432</v>
      </c>
      <c r="F4415" s="107" t="s">
        <v>1433</v>
      </c>
      <c r="G4415" s="106"/>
      <c r="H4415" s="106"/>
      <c r="I4415" s="102">
        <v>1</v>
      </c>
      <c r="J4415" s="109">
        <v>71.94</v>
      </c>
    </row>
    <row r="4416" spans="1:10" x14ac:dyDescent="0.25">
      <c r="A4416" s="102">
        <v>4415</v>
      </c>
      <c r="B4416" s="117" t="s">
        <v>5315</v>
      </c>
      <c r="C4416" s="104" t="s">
        <v>4939</v>
      </c>
      <c r="D4416" s="104" t="s">
        <v>5404</v>
      </c>
      <c r="E4416" s="106" t="s">
        <v>2479</v>
      </c>
      <c r="F4416" s="107" t="s">
        <v>2480</v>
      </c>
      <c r="G4416" s="106"/>
      <c r="H4416" s="106"/>
      <c r="I4416" s="102">
        <v>2</v>
      </c>
      <c r="J4416" s="109">
        <v>11.879999999999999</v>
      </c>
    </row>
    <row r="4417" spans="1:10" x14ac:dyDescent="0.25">
      <c r="A4417" s="102">
        <v>4416</v>
      </c>
      <c r="B4417" s="117" t="s">
        <v>5315</v>
      </c>
      <c r="C4417" s="104" t="s">
        <v>4939</v>
      </c>
      <c r="D4417" s="104" t="s">
        <v>5404</v>
      </c>
      <c r="E4417" s="106" t="s">
        <v>2489</v>
      </c>
      <c r="F4417" s="107" t="s">
        <v>2490</v>
      </c>
      <c r="G4417" s="106"/>
      <c r="H4417" s="106"/>
      <c r="I4417" s="102">
        <v>2</v>
      </c>
      <c r="J4417" s="109">
        <v>11.879999999999999</v>
      </c>
    </row>
    <row r="4418" spans="1:10" x14ac:dyDescent="0.25">
      <c r="A4418" s="102">
        <v>4417</v>
      </c>
      <c r="B4418" s="117" t="s">
        <v>5315</v>
      </c>
      <c r="C4418" s="104" t="s">
        <v>4939</v>
      </c>
      <c r="D4418" s="104" t="s">
        <v>5404</v>
      </c>
      <c r="E4418" s="106" t="s">
        <v>2533</v>
      </c>
      <c r="F4418" s="107" t="s">
        <v>2534</v>
      </c>
      <c r="G4418" s="106"/>
      <c r="H4418" s="106"/>
      <c r="I4418" s="102">
        <v>1</v>
      </c>
      <c r="J4418" s="109">
        <v>5.9399999999999995</v>
      </c>
    </row>
    <row r="4419" spans="1:10" x14ac:dyDescent="0.25">
      <c r="A4419" s="102">
        <v>4418</v>
      </c>
      <c r="B4419" s="117" t="s">
        <v>5315</v>
      </c>
      <c r="C4419" s="104" t="s">
        <v>4939</v>
      </c>
      <c r="D4419" s="104" t="s">
        <v>5404</v>
      </c>
      <c r="E4419" s="106" t="s">
        <v>2631</v>
      </c>
      <c r="F4419" s="107" t="s">
        <v>2632</v>
      </c>
      <c r="G4419" s="106"/>
      <c r="H4419" s="106"/>
      <c r="I4419" s="102">
        <v>2</v>
      </c>
      <c r="J4419" s="109">
        <v>20.28</v>
      </c>
    </row>
    <row r="4420" spans="1:10" x14ac:dyDescent="0.25">
      <c r="A4420" s="102">
        <v>4419</v>
      </c>
      <c r="B4420" s="117" t="s">
        <v>5315</v>
      </c>
      <c r="C4420" s="104" t="s">
        <v>4939</v>
      </c>
      <c r="D4420" s="104" t="s">
        <v>5404</v>
      </c>
      <c r="E4420" s="106" t="s">
        <v>2713</v>
      </c>
      <c r="F4420" s="107" t="s">
        <v>2714</v>
      </c>
      <c r="G4420" s="106"/>
      <c r="H4420" s="106"/>
      <c r="I4420" s="102">
        <v>1</v>
      </c>
      <c r="J4420" s="109">
        <v>16.68</v>
      </c>
    </row>
    <row r="4421" spans="1:10" x14ac:dyDescent="0.25">
      <c r="A4421" s="102">
        <v>4420</v>
      </c>
      <c r="B4421" s="117" t="s">
        <v>5315</v>
      </c>
      <c r="C4421" s="104" t="s">
        <v>4939</v>
      </c>
      <c r="D4421" s="104" t="s">
        <v>5404</v>
      </c>
      <c r="E4421" s="106" t="s">
        <v>2735</v>
      </c>
      <c r="F4421" s="107" t="s">
        <v>4738</v>
      </c>
      <c r="G4421" s="106"/>
      <c r="H4421" s="106"/>
      <c r="I4421" s="102">
        <v>1</v>
      </c>
      <c r="J4421" s="109">
        <v>13.74</v>
      </c>
    </row>
    <row r="4422" spans="1:10" x14ac:dyDescent="0.25">
      <c r="A4422" s="102">
        <v>4421</v>
      </c>
      <c r="B4422" s="117" t="s">
        <v>5315</v>
      </c>
      <c r="C4422" s="104" t="s">
        <v>4939</v>
      </c>
      <c r="D4422" s="104" t="s">
        <v>5404</v>
      </c>
      <c r="E4422" s="106" t="s">
        <v>2771</v>
      </c>
      <c r="F4422" s="107" t="s">
        <v>4743</v>
      </c>
      <c r="G4422" s="106"/>
      <c r="H4422" s="106"/>
      <c r="I4422" s="102">
        <v>1</v>
      </c>
      <c r="J4422" s="109">
        <v>15.48</v>
      </c>
    </row>
    <row r="4423" spans="1:10" x14ac:dyDescent="0.25">
      <c r="A4423" s="102">
        <v>4422</v>
      </c>
      <c r="B4423" s="117" t="s">
        <v>5315</v>
      </c>
      <c r="C4423" s="104" t="s">
        <v>4939</v>
      </c>
      <c r="D4423" s="104" t="s">
        <v>5404</v>
      </c>
      <c r="E4423" s="106" t="s">
        <v>3031</v>
      </c>
      <c r="F4423" s="107" t="s">
        <v>3032</v>
      </c>
      <c r="G4423" s="106"/>
      <c r="H4423" s="106"/>
      <c r="I4423" s="102">
        <v>5</v>
      </c>
      <c r="J4423" s="109">
        <v>164.89999999999998</v>
      </c>
    </row>
    <row r="4424" spans="1:10" x14ac:dyDescent="0.25">
      <c r="A4424" s="102">
        <v>4423</v>
      </c>
      <c r="B4424" s="117" t="s">
        <v>5315</v>
      </c>
      <c r="C4424" s="104" t="s">
        <v>4939</v>
      </c>
      <c r="D4424" s="104" t="s">
        <v>5404</v>
      </c>
      <c r="E4424" s="106" t="s">
        <v>3035</v>
      </c>
      <c r="F4424" s="107" t="s">
        <v>3036</v>
      </c>
      <c r="G4424" s="106"/>
      <c r="H4424" s="106"/>
      <c r="I4424" s="102">
        <v>1</v>
      </c>
      <c r="J4424" s="109">
        <v>37.9</v>
      </c>
    </row>
    <row r="4425" spans="1:10" x14ac:dyDescent="0.25">
      <c r="A4425" s="102">
        <v>4424</v>
      </c>
      <c r="B4425" s="117" t="s">
        <v>5315</v>
      </c>
      <c r="C4425" s="104" t="s">
        <v>4939</v>
      </c>
      <c r="D4425" s="104" t="s">
        <v>5404</v>
      </c>
      <c r="E4425" s="106" t="s">
        <v>3033</v>
      </c>
      <c r="F4425" s="107" t="s">
        <v>3034</v>
      </c>
      <c r="G4425" s="106"/>
      <c r="H4425" s="106"/>
      <c r="I4425" s="102">
        <v>4</v>
      </c>
      <c r="J4425" s="109">
        <v>131.96</v>
      </c>
    </row>
    <row r="4426" spans="1:10" x14ac:dyDescent="0.25">
      <c r="A4426" s="102">
        <v>4425</v>
      </c>
      <c r="B4426" s="117" t="s">
        <v>5315</v>
      </c>
      <c r="C4426" s="104" t="s">
        <v>4939</v>
      </c>
      <c r="D4426" s="104" t="s">
        <v>5404</v>
      </c>
      <c r="E4426" s="106" t="s">
        <v>3033</v>
      </c>
      <c r="F4426" s="107" t="s">
        <v>3034</v>
      </c>
      <c r="G4426" s="106"/>
      <c r="H4426" s="106"/>
      <c r="I4426" s="102">
        <v>2</v>
      </c>
      <c r="J4426" s="109">
        <v>0.02</v>
      </c>
    </row>
    <row r="4427" spans="1:10" x14ac:dyDescent="0.25">
      <c r="A4427" s="102">
        <v>4426</v>
      </c>
      <c r="B4427" s="117" t="s">
        <v>5315</v>
      </c>
      <c r="C4427" s="104" t="s">
        <v>4939</v>
      </c>
      <c r="D4427" s="104" t="s">
        <v>5404</v>
      </c>
      <c r="E4427" s="106" t="s">
        <v>3037</v>
      </c>
      <c r="F4427" s="107" t="s">
        <v>3038</v>
      </c>
      <c r="G4427" s="106"/>
      <c r="H4427" s="106"/>
      <c r="I4427" s="102">
        <v>10</v>
      </c>
      <c r="J4427" s="109">
        <v>339.6</v>
      </c>
    </row>
    <row r="4428" spans="1:10" x14ac:dyDescent="0.25">
      <c r="A4428" s="102">
        <v>4427</v>
      </c>
      <c r="B4428" s="117" t="s">
        <v>5315</v>
      </c>
      <c r="C4428" s="104" t="s">
        <v>4939</v>
      </c>
      <c r="D4428" s="104" t="s">
        <v>5404</v>
      </c>
      <c r="E4428" s="106" t="s">
        <v>2845</v>
      </c>
      <c r="F4428" s="107" t="s">
        <v>2846</v>
      </c>
      <c r="G4428" s="106"/>
      <c r="H4428" s="106"/>
      <c r="I4428" s="102">
        <v>1</v>
      </c>
      <c r="J4428" s="109">
        <v>29.96</v>
      </c>
    </row>
    <row r="4429" spans="1:10" x14ac:dyDescent="0.25">
      <c r="A4429" s="102">
        <v>4428</v>
      </c>
      <c r="B4429" s="117" t="s">
        <v>5315</v>
      </c>
      <c r="C4429" s="104" t="s">
        <v>4939</v>
      </c>
      <c r="D4429" s="104" t="s">
        <v>5404</v>
      </c>
      <c r="E4429" s="106" t="s">
        <v>2853</v>
      </c>
      <c r="F4429" s="107" t="s">
        <v>2854</v>
      </c>
      <c r="G4429" s="106"/>
      <c r="H4429" s="106"/>
      <c r="I4429" s="102">
        <v>1</v>
      </c>
      <c r="J4429" s="109">
        <v>43.92</v>
      </c>
    </row>
    <row r="4430" spans="1:10" x14ac:dyDescent="0.25">
      <c r="A4430" s="102">
        <v>4429</v>
      </c>
      <c r="B4430" s="117" t="s">
        <v>5315</v>
      </c>
      <c r="C4430" s="104" t="s">
        <v>4939</v>
      </c>
      <c r="D4430" s="104" t="s">
        <v>5404</v>
      </c>
      <c r="E4430" s="106" t="s">
        <v>321</v>
      </c>
      <c r="F4430" s="107" t="s">
        <v>322</v>
      </c>
      <c r="G4430" s="106"/>
      <c r="H4430" s="106"/>
      <c r="I4430" s="102">
        <v>3</v>
      </c>
      <c r="J4430" s="109">
        <v>51</v>
      </c>
    </row>
    <row r="4431" spans="1:10" x14ac:dyDescent="0.25">
      <c r="A4431" s="102">
        <v>4430</v>
      </c>
      <c r="B4431" s="117" t="s">
        <v>5315</v>
      </c>
      <c r="C4431" s="104" t="s">
        <v>4939</v>
      </c>
      <c r="D4431" s="104" t="s">
        <v>5404</v>
      </c>
      <c r="E4431" s="106" t="s">
        <v>3423</v>
      </c>
      <c r="F4431" s="107" t="s">
        <v>3424</v>
      </c>
      <c r="G4431" s="106"/>
      <c r="H4431" s="106"/>
      <c r="I4431" s="102">
        <v>1</v>
      </c>
      <c r="J4431" s="109">
        <v>10.68</v>
      </c>
    </row>
    <row r="4432" spans="1:10" x14ac:dyDescent="0.25">
      <c r="A4432" s="102">
        <v>4431</v>
      </c>
      <c r="B4432" s="117" t="s">
        <v>5315</v>
      </c>
      <c r="C4432" s="104" t="s">
        <v>4939</v>
      </c>
      <c r="D4432" s="104" t="s">
        <v>5404</v>
      </c>
      <c r="E4432" s="106" t="s">
        <v>3887</v>
      </c>
      <c r="F4432" s="107" t="s">
        <v>3888</v>
      </c>
      <c r="G4432" s="106"/>
      <c r="H4432" s="106"/>
      <c r="I4432" s="102">
        <v>1</v>
      </c>
      <c r="J4432" s="109">
        <v>15.9</v>
      </c>
    </row>
    <row r="4433" spans="1:10" x14ac:dyDescent="0.25">
      <c r="A4433" s="102">
        <v>4432</v>
      </c>
      <c r="B4433" s="117" t="s">
        <v>5315</v>
      </c>
      <c r="C4433" s="104" t="s">
        <v>4939</v>
      </c>
      <c r="D4433" s="104" t="s">
        <v>5404</v>
      </c>
      <c r="E4433" s="106" t="s">
        <v>3907</v>
      </c>
      <c r="F4433" s="107" t="s">
        <v>3908</v>
      </c>
      <c r="G4433" s="106"/>
      <c r="H4433" s="106"/>
      <c r="I4433" s="102">
        <v>1</v>
      </c>
      <c r="J4433" s="109">
        <v>9.8000000000000007</v>
      </c>
    </row>
    <row r="4434" spans="1:10" x14ac:dyDescent="0.25">
      <c r="A4434" s="102">
        <v>4433</v>
      </c>
      <c r="B4434" s="117" t="s">
        <v>5315</v>
      </c>
      <c r="C4434" s="104" t="s">
        <v>4939</v>
      </c>
      <c r="D4434" s="104" t="s">
        <v>5404</v>
      </c>
      <c r="E4434" s="106" t="s">
        <v>3969</v>
      </c>
      <c r="F4434" s="107" t="s">
        <v>3970</v>
      </c>
      <c r="G4434" s="106"/>
      <c r="H4434" s="106"/>
      <c r="I4434" s="102">
        <v>1</v>
      </c>
      <c r="J4434" s="109">
        <v>17.899999999999999</v>
      </c>
    </row>
    <row r="4435" spans="1:10" x14ac:dyDescent="0.25">
      <c r="A4435" s="102">
        <v>4434</v>
      </c>
      <c r="B4435" s="117" t="s">
        <v>5315</v>
      </c>
      <c r="C4435" s="104" t="s">
        <v>4939</v>
      </c>
      <c r="D4435" s="104" t="s">
        <v>5404</v>
      </c>
      <c r="E4435" s="106" t="s">
        <v>3995</v>
      </c>
      <c r="F4435" s="107" t="s">
        <v>3996</v>
      </c>
      <c r="G4435" s="106"/>
      <c r="H4435" s="106"/>
      <c r="I4435" s="102">
        <v>1</v>
      </c>
      <c r="J4435" s="109">
        <v>29.85</v>
      </c>
    </row>
    <row r="4436" spans="1:10" x14ac:dyDescent="0.25">
      <c r="A4436" s="102">
        <v>4435</v>
      </c>
      <c r="B4436" s="117" t="s">
        <v>5315</v>
      </c>
      <c r="C4436" s="104" t="s">
        <v>4939</v>
      </c>
      <c r="D4436" s="104" t="s">
        <v>5404</v>
      </c>
      <c r="E4436" s="106" t="s">
        <v>3555</v>
      </c>
      <c r="F4436" s="107" t="s">
        <v>3556</v>
      </c>
      <c r="G4436" s="106"/>
      <c r="H4436" s="106"/>
      <c r="I4436" s="102">
        <v>1</v>
      </c>
      <c r="J4436" s="109">
        <v>12.9</v>
      </c>
    </row>
    <row r="4437" spans="1:10" x14ac:dyDescent="0.25">
      <c r="A4437" s="102">
        <v>4436</v>
      </c>
      <c r="B4437" s="117" t="s">
        <v>5315</v>
      </c>
      <c r="C4437" s="104" t="s">
        <v>4939</v>
      </c>
      <c r="D4437" s="104" t="s">
        <v>5404</v>
      </c>
      <c r="E4437" s="106" t="s">
        <v>3745</v>
      </c>
      <c r="F4437" s="107" t="s">
        <v>3746</v>
      </c>
      <c r="G4437" s="106"/>
      <c r="H4437" s="106"/>
      <c r="I4437" s="102">
        <v>1</v>
      </c>
      <c r="J4437" s="109">
        <v>9.8000000000000007</v>
      </c>
    </row>
    <row r="4438" spans="1:10" x14ac:dyDescent="0.25">
      <c r="A4438" s="102">
        <v>4437</v>
      </c>
      <c r="B4438" s="117" t="s">
        <v>5315</v>
      </c>
      <c r="C4438" s="104" t="s">
        <v>4939</v>
      </c>
      <c r="D4438" s="104" t="s">
        <v>5404</v>
      </c>
      <c r="E4438" s="106" t="s">
        <v>4389</v>
      </c>
      <c r="F4438" s="107" t="s">
        <v>4390</v>
      </c>
      <c r="G4438" s="106"/>
      <c r="H4438" s="106"/>
      <c r="I4438" s="102">
        <v>1</v>
      </c>
      <c r="J4438" s="109">
        <v>20.849999999999998</v>
      </c>
    </row>
    <row r="4439" spans="1:10" x14ac:dyDescent="0.25">
      <c r="A4439" s="102">
        <v>4438</v>
      </c>
      <c r="B4439" s="117" t="s">
        <v>5315</v>
      </c>
      <c r="C4439" s="104" t="s">
        <v>4939</v>
      </c>
      <c r="D4439" s="104" t="s">
        <v>5404</v>
      </c>
      <c r="E4439" s="106" t="s">
        <v>4455</v>
      </c>
      <c r="F4439" s="107" t="s">
        <v>4456</v>
      </c>
      <c r="G4439" s="106"/>
      <c r="H4439" s="106"/>
      <c r="I4439" s="102">
        <v>1</v>
      </c>
      <c r="J4439" s="109">
        <v>18.32</v>
      </c>
    </row>
    <row r="4440" spans="1:10" x14ac:dyDescent="0.25">
      <c r="A4440" s="102">
        <v>4439</v>
      </c>
      <c r="B4440" s="117" t="s">
        <v>5315</v>
      </c>
      <c r="C4440" s="104" t="s">
        <v>4939</v>
      </c>
      <c r="D4440" s="104" t="s">
        <v>5404</v>
      </c>
      <c r="E4440" s="106" t="s">
        <v>4585</v>
      </c>
      <c r="F4440" s="107" t="s">
        <v>4586</v>
      </c>
      <c r="G4440" s="106"/>
      <c r="H4440" s="106"/>
      <c r="I4440" s="102">
        <v>1</v>
      </c>
      <c r="J4440" s="109">
        <v>14.85</v>
      </c>
    </row>
    <row r="4441" spans="1:10" x14ac:dyDescent="0.25">
      <c r="A4441" s="102">
        <v>4440</v>
      </c>
      <c r="B4441" s="117" t="s">
        <v>5315</v>
      </c>
      <c r="C4441" s="104" t="s">
        <v>4939</v>
      </c>
      <c r="D4441" s="104" t="s">
        <v>5404</v>
      </c>
      <c r="E4441" s="106" t="s">
        <v>4587</v>
      </c>
      <c r="F4441" s="107" t="s">
        <v>4833</v>
      </c>
      <c r="G4441" s="106"/>
      <c r="H4441" s="106"/>
      <c r="I4441" s="102">
        <v>1</v>
      </c>
      <c r="J4441" s="109">
        <v>15.92</v>
      </c>
    </row>
    <row r="4442" spans="1:10" x14ac:dyDescent="0.25">
      <c r="A4442" s="102">
        <v>4441</v>
      </c>
      <c r="B4442" s="117" t="s">
        <v>5315</v>
      </c>
      <c r="C4442" s="104" t="s">
        <v>4939</v>
      </c>
      <c r="D4442" s="104" t="s">
        <v>5404</v>
      </c>
      <c r="E4442" s="106" t="s">
        <v>4225</v>
      </c>
      <c r="F4442" s="107" t="s">
        <v>4226</v>
      </c>
      <c r="G4442" s="106"/>
      <c r="H4442" s="106"/>
      <c r="I4442" s="102">
        <v>1</v>
      </c>
      <c r="J4442" s="109">
        <v>13.35</v>
      </c>
    </row>
    <row r="4443" spans="1:10" x14ac:dyDescent="0.25">
      <c r="A4443" s="102">
        <v>4442</v>
      </c>
      <c r="B4443" s="117" t="s">
        <v>5315</v>
      </c>
      <c r="C4443" s="104" t="s">
        <v>4939</v>
      </c>
      <c r="D4443" s="104" t="s">
        <v>5404</v>
      </c>
      <c r="E4443" s="106" t="s">
        <v>4297</v>
      </c>
      <c r="F4443" s="107" t="s">
        <v>4298</v>
      </c>
      <c r="G4443" s="106"/>
      <c r="H4443" s="106"/>
      <c r="I4443" s="102">
        <v>1</v>
      </c>
      <c r="J4443" s="109">
        <v>14.85</v>
      </c>
    </row>
    <row r="4444" spans="1:10" x14ac:dyDescent="0.25">
      <c r="A4444" s="102">
        <v>4443</v>
      </c>
      <c r="B4444" s="117" t="s">
        <v>5315</v>
      </c>
      <c r="C4444" s="104" t="s">
        <v>4939</v>
      </c>
      <c r="D4444" s="104" t="s">
        <v>5404</v>
      </c>
      <c r="E4444" s="106" t="s">
        <v>4303</v>
      </c>
      <c r="F4444" s="107" t="s">
        <v>4304</v>
      </c>
      <c r="G4444" s="106"/>
      <c r="H4444" s="106"/>
      <c r="I4444" s="102">
        <v>1</v>
      </c>
      <c r="J4444" s="109">
        <v>13.35</v>
      </c>
    </row>
    <row r="4445" spans="1:10" x14ac:dyDescent="0.25">
      <c r="A4445" s="102">
        <v>4444</v>
      </c>
      <c r="B4445" s="117" t="s">
        <v>5315</v>
      </c>
      <c r="C4445" s="104" t="s">
        <v>4939</v>
      </c>
      <c r="D4445" s="104" t="s">
        <v>5406</v>
      </c>
      <c r="E4445" s="106" t="s">
        <v>569</v>
      </c>
      <c r="F4445" s="107" t="s">
        <v>570</v>
      </c>
      <c r="G4445" s="106"/>
      <c r="H4445" s="106"/>
      <c r="I4445" s="102">
        <v>3</v>
      </c>
      <c r="J4445" s="109">
        <v>17.82</v>
      </c>
    </row>
    <row r="4446" spans="1:10" x14ac:dyDescent="0.25">
      <c r="A4446" s="102">
        <v>4445</v>
      </c>
      <c r="B4446" s="117" t="s">
        <v>5315</v>
      </c>
      <c r="C4446" s="104" t="s">
        <v>4939</v>
      </c>
      <c r="D4446" s="104" t="s">
        <v>5406</v>
      </c>
      <c r="E4446" s="106" t="s">
        <v>987</v>
      </c>
      <c r="F4446" s="107" t="s">
        <v>988</v>
      </c>
      <c r="G4446" s="106"/>
      <c r="H4446" s="106"/>
      <c r="I4446" s="102">
        <v>5</v>
      </c>
      <c r="J4446" s="109">
        <v>24.950000000000003</v>
      </c>
    </row>
    <row r="4447" spans="1:10" x14ac:dyDescent="0.25">
      <c r="A4447" s="102">
        <v>4446</v>
      </c>
      <c r="B4447" s="117" t="s">
        <v>5315</v>
      </c>
      <c r="C4447" s="104" t="s">
        <v>4939</v>
      </c>
      <c r="D4447" s="104" t="s">
        <v>5406</v>
      </c>
      <c r="E4447" s="106" t="s">
        <v>3385</v>
      </c>
      <c r="F4447" s="107" t="s">
        <v>3386</v>
      </c>
      <c r="G4447" s="106"/>
      <c r="H4447" s="106"/>
      <c r="I4447" s="102">
        <v>20</v>
      </c>
      <c r="J4447" s="109">
        <v>579.79999999999995</v>
      </c>
    </row>
    <row r="4448" spans="1:10" x14ac:dyDescent="0.25">
      <c r="A4448" s="102">
        <v>4447</v>
      </c>
      <c r="B4448" s="117" t="s">
        <v>5315</v>
      </c>
      <c r="C4448" s="104" t="s">
        <v>4939</v>
      </c>
      <c r="D4448" s="104" t="s">
        <v>5406</v>
      </c>
      <c r="E4448" s="106" t="s">
        <v>3385</v>
      </c>
      <c r="F4448" s="107" t="s">
        <v>3386</v>
      </c>
      <c r="G4448" s="106"/>
      <c r="H4448" s="106"/>
      <c r="I4448" s="102">
        <v>1</v>
      </c>
      <c r="J4448" s="109">
        <v>0.01</v>
      </c>
    </row>
    <row r="4449" spans="1:10" x14ac:dyDescent="0.25">
      <c r="A4449" s="102">
        <v>4448</v>
      </c>
      <c r="B4449" s="117" t="s">
        <v>5315</v>
      </c>
      <c r="C4449" s="104" t="s">
        <v>4939</v>
      </c>
      <c r="D4449" s="104" t="s">
        <v>5406</v>
      </c>
      <c r="E4449" s="106" t="s">
        <v>3555</v>
      </c>
      <c r="F4449" s="107" t="s">
        <v>3556</v>
      </c>
      <c r="G4449" s="106"/>
      <c r="H4449" s="106"/>
      <c r="I4449" s="102">
        <v>1</v>
      </c>
      <c r="J4449" s="109">
        <v>12.9</v>
      </c>
    </row>
    <row r="4450" spans="1:10" x14ac:dyDescent="0.25">
      <c r="A4450" s="102">
        <v>4449</v>
      </c>
      <c r="B4450" s="117" t="s">
        <v>5315</v>
      </c>
      <c r="C4450" s="104" t="s">
        <v>4939</v>
      </c>
      <c r="D4450" s="104" t="s">
        <v>5408</v>
      </c>
      <c r="E4450" s="106" t="s">
        <v>207</v>
      </c>
      <c r="F4450" s="107" t="s">
        <v>208</v>
      </c>
      <c r="G4450" s="106"/>
      <c r="H4450" s="106"/>
      <c r="I4450" s="102">
        <v>1</v>
      </c>
      <c r="J4450" s="109">
        <v>18</v>
      </c>
    </row>
    <row r="4451" spans="1:10" x14ac:dyDescent="0.25">
      <c r="A4451" s="102">
        <v>4450</v>
      </c>
      <c r="B4451" s="117" t="s">
        <v>5315</v>
      </c>
      <c r="C4451" s="104" t="s">
        <v>4939</v>
      </c>
      <c r="D4451" s="104" t="s">
        <v>5408</v>
      </c>
      <c r="E4451" s="106" t="s">
        <v>1252</v>
      </c>
      <c r="F4451" s="107" t="s">
        <v>1253</v>
      </c>
      <c r="G4451" s="106"/>
      <c r="H4451" s="106"/>
      <c r="I4451" s="102">
        <v>1</v>
      </c>
      <c r="J4451" s="109">
        <v>7.9</v>
      </c>
    </row>
    <row r="4452" spans="1:10" x14ac:dyDescent="0.25">
      <c r="A4452" s="102">
        <v>4451</v>
      </c>
      <c r="B4452" s="117" t="s">
        <v>5315</v>
      </c>
      <c r="C4452" s="104" t="s">
        <v>4939</v>
      </c>
      <c r="D4452" s="104" t="s">
        <v>5408</v>
      </c>
      <c r="E4452" s="106" t="s">
        <v>2755</v>
      </c>
      <c r="F4452" s="107" t="s">
        <v>2756</v>
      </c>
      <c r="G4452" s="106"/>
      <c r="H4452" s="106"/>
      <c r="I4452" s="102">
        <v>1</v>
      </c>
      <c r="J4452" s="109">
        <v>9.48</v>
      </c>
    </row>
    <row r="4453" spans="1:10" x14ac:dyDescent="0.25">
      <c r="A4453" s="102">
        <v>4452</v>
      </c>
      <c r="B4453" s="117" t="s">
        <v>5315</v>
      </c>
      <c r="C4453" s="104" t="s">
        <v>4939</v>
      </c>
      <c r="D4453" s="104" t="s">
        <v>5408</v>
      </c>
      <c r="E4453" s="106" t="s">
        <v>3035</v>
      </c>
      <c r="F4453" s="107" t="s">
        <v>3036</v>
      </c>
      <c r="G4453" s="106"/>
      <c r="H4453" s="106"/>
      <c r="I4453" s="102">
        <v>1</v>
      </c>
      <c r="J4453" s="109">
        <v>37.9</v>
      </c>
    </row>
    <row r="4454" spans="1:10" x14ac:dyDescent="0.25">
      <c r="A4454" s="102">
        <v>4453</v>
      </c>
      <c r="B4454" s="117" t="s">
        <v>5315</v>
      </c>
      <c r="C4454" s="104" t="s">
        <v>4939</v>
      </c>
      <c r="D4454" s="104" t="s">
        <v>5408</v>
      </c>
      <c r="E4454" s="106" t="s">
        <v>3033</v>
      </c>
      <c r="F4454" s="107" t="s">
        <v>3034</v>
      </c>
      <c r="G4454" s="106"/>
      <c r="H4454" s="106"/>
      <c r="I4454" s="102">
        <v>2</v>
      </c>
      <c r="J4454" s="109">
        <v>0.02</v>
      </c>
    </row>
    <row r="4455" spans="1:10" x14ac:dyDescent="0.25">
      <c r="A4455" s="102">
        <v>4454</v>
      </c>
      <c r="B4455" s="117" t="s">
        <v>5315</v>
      </c>
      <c r="C4455" s="104" t="s">
        <v>4939</v>
      </c>
      <c r="D4455" s="104" t="s">
        <v>5408</v>
      </c>
      <c r="E4455" s="106" t="s">
        <v>3033</v>
      </c>
      <c r="F4455" s="107" t="s">
        <v>3034</v>
      </c>
      <c r="G4455" s="106"/>
      <c r="H4455" s="106"/>
      <c r="I4455" s="102">
        <v>1</v>
      </c>
      <c r="J4455" s="109">
        <v>0.01</v>
      </c>
    </row>
    <row r="4456" spans="1:10" x14ac:dyDescent="0.25">
      <c r="A4456" s="102">
        <v>4455</v>
      </c>
      <c r="B4456" s="117" t="s">
        <v>5315</v>
      </c>
      <c r="C4456" s="104" t="s">
        <v>4939</v>
      </c>
      <c r="D4456" s="104" t="s">
        <v>5408</v>
      </c>
      <c r="E4456" s="106" t="s">
        <v>3037</v>
      </c>
      <c r="F4456" s="107" t="s">
        <v>3038</v>
      </c>
      <c r="G4456" s="106"/>
      <c r="H4456" s="106"/>
      <c r="I4456" s="102">
        <v>7</v>
      </c>
      <c r="J4456" s="109">
        <v>237.72</v>
      </c>
    </row>
    <row r="4457" spans="1:10" x14ac:dyDescent="0.25">
      <c r="A4457" s="102">
        <v>4456</v>
      </c>
      <c r="B4457" s="117" t="s">
        <v>5315</v>
      </c>
      <c r="C4457" s="104" t="s">
        <v>4939</v>
      </c>
      <c r="D4457" s="104" t="s">
        <v>5408</v>
      </c>
      <c r="E4457" s="106" t="s">
        <v>3903</v>
      </c>
      <c r="F4457" s="107" t="s">
        <v>3904</v>
      </c>
      <c r="G4457" s="106"/>
      <c r="H4457" s="106"/>
      <c r="I4457" s="102">
        <v>1</v>
      </c>
      <c r="J4457" s="109">
        <v>9.75</v>
      </c>
    </row>
    <row r="4458" spans="1:10" x14ac:dyDescent="0.25">
      <c r="A4458" s="102">
        <v>4457</v>
      </c>
      <c r="B4458" s="117" t="s">
        <v>5315</v>
      </c>
      <c r="C4458" s="104" t="s">
        <v>4939</v>
      </c>
      <c r="D4458" s="104" t="s">
        <v>5408</v>
      </c>
      <c r="E4458" s="106" t="s">
        <v>3573</v>
      </c>
      <c r="F4458" s="107" t="s">
        <v>3574</v>
      </c>
      <c r="G4458" s="106"/>
      <c r="H4458" s="106"/>
      <c r="I4458" s="102">
        <v>1</v>
      </c>
      <c r="J4458" s="109">
        <v>13</v>
      </c>
    </row>
    <row r="4459" spans="1:10" x14ac:dyDescent="0.25">
      <c r="A4459" s="102">
        <v>4458</v>
      </c>
      <c r="B4459" s="117" t="s">
        <v>5315</v>
      </c>
      <c r="C4459" s="104" t="s">
        <v>4939</v>
      </c>
      <c r="D4459" s="104" t="s">
        <v>5408</v>
      </c>
      <c r="E4459" s="106" t="s">
        <v>4818</v>
      </c>
      <c r="F4459" s="107" t="s">
        <v>4819</v>
      </c>
      <c r="G4459" s="106"/>
      <c r="H4459" s="106"/>
      <c r="I4459" s="102">
        <v>1</v>
      </c>
      <c r="J4459" s="109">
        <v>49.800000000000004</v>
      </c>
    </row>
    <row r="4460" spans="1:10" x14ac:dyDescent="0.25">
      <c r="A4460" s="102">
        <v>4459</v>
      </c>
      <c r="B4460" s="117" t="s">
        <v>5315</v>
      </c>
      <c r="C4460" s="104" t="s">
        <v>4939</v>
      </c>
      <c r="D4460" s="104" t="s">
        <v>5408</v>
      </c>
      <c r="E4460" s="106" t="s">
        <v>4247</v>
      </c>
      <c r="F4460" s="107" t="s">
        <v>4248</v>
      </c>
      <c r="G4460" s="106"/>
      <c r="H4460" s="106"/>
      <c r="I4460" s="102">
        <v>1</v>
      </c>
      <c r="J4460" s="109">
        <v>21.52</v>
      </c>
    </row>
    <row r="4461" spans="1:10" x14ac:dyDescent="0.25">
      <c r="A4461" s="102">
        <v>4460</v>
      </c>
      <c r="B4461" s="117" t="s">
        <v>5315</v>
      </c>
      <c r="C4461" s="104" t="s">
        <v>4939</v>
      </c>
      <c r="D4461" s="104" t="s">
        <v>5408</v>
      </c>
      <c r="E4461" s="106" t="s">
        <v>4375</v>
      </c>
      <c r="F4461" s="107" t="s">
        <v>4376</v>
      </c>
      <c r="G4461" s="106"/>
      <c r="H4461" s="106"/>
      <c r="I4461" s="102">
        <v>1</v>
      </c>
      <c r="J4461" s="109">
        <v>23.12</v>
      </c>
    </row>
    <row r="4462" spans="1:10" x14ac:dyDescent="0.25">
      <c r="A4462" s="102">
        <v>4461</v>
      </c>
      <c r="B4462" s="117" t="s">
        <v>5315</v>
      </c>
      <c r="C4462" s="104" t="s">
        <v>4939</v>
      </c>
      <c r="D4462" s="104" t="s">
        <v>5410</v>
      </c>
      <c r="E4462" s="106" t="s">
        <v>617</v>
      </c>
      <c r="F4462" s="107" t="s">
        <v>618</v>
      </c>
      <c r="G4462" s="106"/>
      <c r="H4462" s="106"/>
      <c r="I4462" s="102">
        <v>1</v>
      </c>
      <c r="J4462" s="109">
        <v>21.48</v>
      </c>
    </row>
    <row r="4463" spans="1:10" x14ac:dyDescent="0.25">
      <c r="A4463" s="102">
        <v>4462</v>
      </c>
      <c r="B4463" s="117" t="s">
        <v>5315</v>
      </c>
      <c r="C4463" s="104" t="s">
        <v>4939</v>
      </c>
      <c r="D4463" s="104" t="s">
        <v>5410</v>
      </c>
      <c r="E4463" s="106" t="s">
        <v>995</v>
      </c>
      <c r="F4463" s="107" t="s">
        <v>996</v>
      </c>
      <c r="G4463" s="106"/>
      <c r="H4463" s="106"/>
      <c r="I4463" s="102">
        <v>10</v>
      </c>
      <c r="J4463" s="109">
        <v>102</v>
      </c>
    </row>
    <row r="4464" spans="1:10" x14ac:dyDescent="0.25">
      <c r="A4464" s="102">
        <v>4463</v>
      </c>
      <c r="B4464" s="117" t="s">
        <v>5315</v>
      </c>
      <c r="C4464" s="104" t="s">
        <v>4939</v>
      </c>
      <c r="D4464" s="104" t="s">
        <v>5410</v>
      </c>
      <c r="E4464" s="106" t="s">
        <v>207</v>
      </c>
      <c r="F4464" s="107" t="s">
        <v>208</v>
      </c>
      <c r="G4464" s="106"/>
      <c r="H4464" s="106"/>
      <c r="I4464" s="102">
        <v>1</v>
      </c>
      <c r="J4464" s="109">
        <v>18</v>
      </c>
    </row>
    <row r="4465" spans="1:10" x14ac:dyDescent="0.25">
      <c r="A4465" s="102">
        <v>4464</v>
      </c>
      <c r="B4465" s="117" t="s">
        <v>5315</v>
      </c>
      <c r="C4465" s="104" t="s">
        <v>4939</v>
      </c>
      <c r="D4465" s="104" t="s">
        <v>5410</v>
      </c>
      <c r="E4465" s="106" t="s">
        <v>2465</v>
      </c>
      <c r="F4465" s="107" t="s">
        <v>2466</v>
      </c>
      <c r="G4465" s="106"/>
      <c r="H4465" s="106"/>
      <c r="I4465" s="102">
        <v>2</v>
      </c>
      <c r="J4465" s="109">
        <v>11.879999999999999</v>
      </c>
    </row>
    <row r="4466" spans="1:10" x14ac:dyDescent="0.25">
      <c r="A4466" s="102">
        <v>4465</v>
      </c>
      <c r="B4466" s="117" t="s">
        <v>5315</v>
      </c>
      <c r="C4466" s="104" t="s">
        <v>4939</v>
      </c>
      <c r="D4466" s="104" t="s">
        <v>5410</v>
      </c>
      <c r="E4466" s="106" t="s">
        <v>2467</v>
      </c>
      <c r="F4466" s="107" t="s">
        <v>2468</v>
      </c>
      <c r="G4466" s="106"/>
      <c r="H4466" s="106"/>
      <c r="I4466" s="102">
        <v>1</v>
      </c>
      <c r="J4466" s="109">
        <v>5.9399999999999995</v>
      </c>
    </row>
    <row r="4467" spans="1:10" x14ac:dyDescent="0.25">
      <c r="A4467" s="102">
        <v>4466</v>
      </c>
      <c r="B4467" s="117" t="s">
        <v>5315</v>
      </c>
      <c r="C4467" s="104" t="s">
        <v>4939</v>
      </c>
      <c r="D4467" s="104" t="s">
        <v>5410</v>
      </c>
      <c r="E4467" s="106" t="s">
        <v>2533</v>
      </c>
      <c r="F4467" s="107" t="s">
        <v>2534</v>
      </c>
      <c r="G4467" s="106"/>
      <c r="H4467" s="106"/>
      <c r="I4467" s="102">
        <v>1</v>
      </c>
      <c r="J4467" s="109">
        <v>5.9399999999999995</v>
      </c>
    </row>
    <row r="4468" spans="1:10" x14ac:dyDescent="0.25">
      <c r="A4468" s="102">
        <v>4467</v>
      </c>
      <c r="B4468" s="117" t="s">
        <v>5315</v>
      </c>
      <c r="C4468" s="104" t="s">
        <v>4939</v>
      </c>
      <c r="D4468" s="104" t="s">
        <v>5410</v>
      </c>
      <c r="E4468" s="106" t="s">
        <v>275</v>
      </c>
      <c r="F4468" s="107" t="s">
        <v>276</v>
      </c>
      <c r="G4468" s="106"/>
      <c r="H4468" s="106"/>
      <c r="I4468" s="102">
        <v>1</v>
      </c>
      <c r="J4468" s="109">
        <v>23.04</v>
      </c>
    </row>
    <row r="4469" spans="1:10" x14ac:dyDescent="0.25">
      <c r="A4469" s="102">
        <v>4468</v>
      </c>
      <c r="B4469" s="117" t="s">
        <v>5315</v>
      </c>
      <c r="C4469" s="104" t="s">
        <v>4939</v>
      </c>
      <c r="D4469" s="104" t="s">
        <v>5410</v>
      </c>
      <c r="E4469" s="106" t="s">
        <v>2781</v>
      </c>
      <c r="F4469" s="107" t="s">
        <v>4741</v>
      </c>
      <c r="G4469" s="106"/>
      <c r="H4469" s="106"/>
      <c r="I4469" s="102">
        <v>1</v>
      </c>
      <c r="J4469" s="109">
        <v>13.74</v>
      </c>
    </row>
    <row r="4470" spans="1:10" x14ac:dyDescent="0.25">
      <c r="A4470" s="102">
        <v>4469</v>
      </c>
      <c r="B4470" s="117" t="s">
        <v>5315</v>
      </c>
      <c r="C4470" s="104" t="s">
        <v>4939</v>
      </c>
      <c r="D4470" s="104" t="s">
        <v>5410</v>
      </c>
      <c r="E4470" s="106" t="s">
        <v>3033</v>
      </c>
      <c r="F4470" s="107" t="s">
        <v>3034</v>
      </c>
      <c r="G4470" s="106"/>
      <c r="H4470" s="106"/>
      <c r="I4470" s="102">
        <v>1</v>
      </c>
      <c r="J4470" s="109">
        <v>0.01</v>
      </c>
    </row>
    <row r="4471" spans="1:10" x14ac:dyDescent="0.25">
      <c r="A4471" s="102">
        <v>4470</v>
      </c>
      <c r="B4471" s="117" t="s">
        <v>5315</v>
      </c>
      <c r="C4471" s="104" t="s">
        <v>4939</v>
      </c>
      <c r="D4471" s="104" t="s">
        <v>5410</v>
      </c>
      <c r="E4471" s="106" t="s">
        <v>3037</v>
      </c>
      <c r="F4471" s="107" t="s">
        <v>3038</v>
      </c>
      <c r="G4471" s="106"/>
      <c r="H4471" s="106"/>
      <c r="I4471" s="102">
        <v>10</v>
      </c>
      <c r="J4471" s="109">
        <v>339.6</v>
      </c>
    </row>
    <row r="4472" spans="1:10" x14ac:dyDescent="0.25">
      <c r="A4472" s="102">
        <v>4471</v>
      </c>
      <c r="B4472" s="117" t="s">
        <v>5315</v>
      </c>
      <c r="C4472" s="104" t="s">
        <v>4939</v>
      </c>
      <c r="D4472" s="104" t="s">
        <v>5410</v>
      </c>
      <c r="E4472" s="106" t="s">
        <v>295</v>
      </c>
      <c r="F4472" s="107" t="s">
        <v>296</v>
      </c>
      <c r="G4472" s="106"/>
      <c r="H4472" s="106"/>
      <c r="I4472" s="102">
        <v>5</v>
      </c>
      <c r="J4472" s="109">
        <v>11.25</v>
      </c>
    </row>
    <row r="4473" spans="1:10" x14ac:dyDescent="0.25">
      <c r="A4473" s="102">
        <v>4472</v>
      </c>
      <c r="B4473" s="117" t="s">
        <v>5315</v>
      </c>
      <c r="C4473" s="104" t="s">
        <v>4939</v>
      </c>
      <c r="D4473" s="104" t="s">
        <v>5410</v>
      </c>
      <c r="E4473" s="106" t="s">
        <v>2853</v>
      </c>
      <c r="F4473" s="107" t="s">
        <v>2854</v>
      </c>
      <c r="G4473" s="106"/>
      <c r="H4473" s="106"/>
      <c r="I4473" s="102">
        <v>1</v>
      </c>
      <c r="J4473" s="109">
        <v>43.92</v>
      </c>
    </row>
    <row r="4474" spans="1:10" x14ac:dyDescent="0.25">
      <c r="A4474" s="102">
        <v>4473</v>
      </c>
      <c r="B4474" s="117" t="s">
        <v>5315</v>
      </c>
      <c r="C4474" s="104" t="s">
        <v>4939</v>
      </c>
      <c r="D4474" s="104" t="s">
        <v>5412</v>
      </c>
      <c r="E4474" s="106" t="s">
        <v>329</v>
      </c>
      <c r="F4474" s="107" t="s">
        <v>330</v>
      </c>
      <c r="G4474" s="106"/>
      <c r="H4474" s="106"/>
      <c r="I4474" s="102">
        <v>1</v>
      </c>
      <c r="J4474" s="109">
        <v>23</v>
      </c>
    </row>
    <row r="4475" spans="1:10" x14ac:dyDescent="0.25">
      <c r="A4475" s="102">
        <v>4474</v>
      </c>
      <c r="B4475" s="117" t="s">
        <v>5315</v>
      </c>
      <c r="C4475" s="104" t="s">
        <v>4939</v>
      </c>
      <c r="D4475" s="104" t="s">
        <v>5412</v>
      </c>
      <c r="E4475" s="106" t="s">
        <v>157</v>
      </c>
      <c r="F4475" s="107" t="s">
        <v>158</v>
      </c>
      <c r="G4475" s="106"/>
      <c r="H4475" s="106"/>
      <c r="I4475" s="102">
        <v>10</v>
      </c>
      <c r="J4475" s="109">
        <v>18.899999999999999</v>
      </c>
    </row>
    <row r="4476" spans="1:10" x14ac:dyDescent="0.25">
      <c r="A4476" s="102">
        <v>4475</v>
      </c>
      <c r="B4476" s="117" t="s">
        <v>5315</v>
      </c>
      <c r="C4476" s="104" t="s">
        <v>4939</v>
      </c>
      <c r="D4476" s="104" t="s">
        <v>5412</v>
      </c>
      <c r="E4476" s="106" t="s">
        <v>995</v>
      </c>
      <c r="F4476" s="107" t="s">
        <v>996</v>
      </c>
      <c r="G4476" s="106"/>
      <c r="H4476" s="106"/>
      <c r="I4476" s="102">
        <v>3</v>
      </c>
      <c r="J4476" s="109">
        <v>30.599999999999998</v>
      </c>
    </row>
    <row r="4477" spans="1:10" x14ac:dyDescent="0.25">
      <c r="A4477" s="102">
        <v>4476</v>
      </c>
      <c r="B4477" s="117" t="s">
        <v>5315</v>
      </c>
      <c r="C4477" s="104" t="s">
        <v>4939</v>
      </c>
      <c r="D4477" s="104" t="s">
        <v>5412</v>
      </c>
      <c r="E4477" s="106" t="s">
        <v>1206</v>
      </c>
      <c r="F4477" s="107" t="s">
        <v>1207</v>
      </c>
      <c r="G4477" s="106"/>
      <c r="H4477" s="106"/>
      <c r="I4477" s="102">
        <v>1</v>
      </c>
      <c r="J4477" s="109">
        <v>7.9</v>
      </c>
    </row>
    <row r="4478" spans="1:10" x14ac:dyDescent="0.25">
      <c r="A4478" s="102">
        <v>4477</v>
      </c>
      <c r="B4478" s="117" t="s">
        <v>5315</v>
      </c>
      <c r="C4478" s="104" t="s">
        <v>4939</v>
      </c>
      <c r="D4478" s="104" t="s">
        <v>5412</v>
      </c>
      <c r="E4478" s="106" t="s">
        <v>1252</v>
      </c>
      <c r="F4478" s="107" t="s">
        <v>1253</v>
      </c>
      <c r="G4478" s="106"/>
      <c r="H4478" s="106"/>
      <c r="I4478" s="102">
        <v>1</v>
      </c>
      <c r="J4478" s="109">
        <v>7.9</v>
      </c>
    </row>
    <row r="4479" spans="1:10" x14ac:dyDescent="0.25">
      <c r="A4479" s="102">
        <v>4478</v>
      </c>
      <c r="B4479" s="117" t="s">
        <v>5315</v>
      </c>
      <c r="C4479" s="104" t="s">
        <v>4939</v>
      </c>
      <c r="D4479" s="104" t="s">
        <v>5412</v>
      </c>
      <c r="E4479" s="106" t="s">
        <v>2289</v>
      </c>
      <c r="F4479" s="107" t="s">
        <v>2290</v>
      </c>
      <c r="G4479" s="106"/>
      <c r="H4479" s="106"/>
      <c r="I4479" s="102" t="s">
        <v>4943</v>
      </c>
      <c r="J4479" s="109">
        <v>11.45</v>
      </c>
    </row>
    <row r="4480" spans="1:10" x14ac:dyDescent="0.25">
      <c r="A4480" s="102">
        <v>4479</v>
      </c>
      <c r="B4480" s="117" t="s">
        <v>5315</v>
      </c>
      <c r="C4480" s="104" t="s">
        <v>4939</v>
      </c>
      <c r="D4480" s="104" t="s">
        <v>5412</v>
      </c>
      <c r="E4480" s="106" t="s">
        <v>2489</v>
      </c>
      <c r="F4480" s="107" t="s">
        <v>2490</v>
      </c>
      <c r="G4480" s="106"/>
      <c r="H4480" s="106"/>
      <c r="I4480" s="102">
        <v>1</v>
      </c>
      <c r="J4480" s="109">
        <v>5.9399999999999995</v>
      </c>
    </row>
    <row r="4481" spans="1:10" x14ac:dyDescent="0.25">
      <c r="A4481" s="102">
        <v>4480</v>
      </c>
      <c r="B4481" s="117" t="s">
        <v>5315</v>
      </c>
      <c r="C4481" s="104" t="s">
        <v>4939</v>
      </c>
      <c r="D4481" s="104" t="s">
        <v>5412</v>
      </c>
      <c r="E4481" s="106" t="s">
        <v>2533</v>
      </c>
      <c r="F4481" s="107" t="s">
        <v>2534</v>
      </c>
      <c r="G4481" s="106"/>
      <c r="H4481" s="106"/>
      <c r="I4481" s="102">
        <v>1</v>
      </c>
      <c r="J4481" s="109">
        <v>5.9399999999999995</v>
      </c>
    </row>
    <row r="4482" spans="1:10" x14ac:dyDescent="0.25">
      <c r="A4482" s="102">
        <v>4481</v>
      </c>
      <c r="B4482" s="117" t="s">
        <v>5315</v>
      </c>
      <c r="C4482" s="104" t="s">
        <v>4939</v>
      </c>
      <c r="D4482" s="104" t="s">
        <v>5412</v>
      </c>
      <c r="E4482" s="106" t="s">
        <v>2699</v>
      </c>
      <c r="F4482" s="107" t="s">
        <v>4719</v>
      </c>
      <c r="G4482" s="106"/>
      <c r="H4482" s="106"/>
      <c r="I4482" s="102">
        <v>1</v>
      </c>
      <c r="J4482" s="109">
        <v>5.9399999999999995</v>
      </c>
    </row>
    <row r="4483" spans="1:10" x14ac:dyDescent="0.25">
      <c r="A4483" s="102">
        <v>4482</v>
      </c>
      <c r="B4483" s="117" t="s">
        <v>5315</v>
      </c>
      <c r="C4483" s="104" t="s">
        <v>4939</v>
      </c>
      <c r="D4483" s="104" t="s">
        <v>5412</v>
      </c>
      <c r="E4483" s="106" t="s">
        <v>2725</v>
      </c>
      <c r="F4483" s="107" t="s">
        <v>2726</v>
      </c>
      <c r="G4483" s="106"/>
      <c r="H4483" s="106"/>
      <c r="I4483" s="102">
        <v>1</v>
      </c>
      <c r="J4483" s="109">
        <v>11.879999999999999</v>
      </c>
    </row>
    <row r="4484" spans="1:10" x14ac:dyDescent="0.25">
      <c r="A4484" s="102">
        <v>4483</v>
      </c>
      <c r="B4484" s="117" t="s">
        <v>5315</v>
      </c>
      <c r="C4484" s="104" t="s">
        <v>4939</v>
      </c>
      <c r="D4484" s="104" t="s">
        <v>5412</v>
      </c>
      <c r="E4484" s="106" t="s">
        <v>287</v>
      </c>
      <c r="F4484" s="107" t="s">
        <v>288</v>
      </c>
      <c r="G4484" s="106"/>
      <c r="H4484" s="106"/>
      <c r="I4484" s="102" t="s">
        <v>4944</v>
      </c>
      <c r="J4484" s="109">
        <v>18.95</v>
      </c>
    </row>
    <row r="4485" spans="1:10" x14ac:dyDescent="0.25">
      <c r="A4485" s="102">
        <v>4484</v>
      </c>
      <c r="B4485" s="117" t="s">
        <v>5315</v>
      </c>
      <c r="C4485" s="104" t="s">
        <v>4939</v>
      </c>
      <c r="D4485" s="104" t="s">
        <v>5412</v>
      </c>
      <c r="E4485" s="106" t="s">
        <v>3037</v>
      </c>
      <c r="F4485" s="107" t="s">
        <v>3038</v>
      </c>
      <c r="G4485" s="106"/>
      <c r="H4485" s="106"/>
      <c r="I4485" s="102">
        <v>1</v>
      </c>
      <c r="J4485" s="109">
        <v>33.96</v>
      </c>
    </row>
    <row r="4486" spans="1:10" x14ac:dyDescent="0.25">
      <c r="A4486" s="102">
        <v>4485</v>
      </c>
      <c r="B4486" s="117" t="s">
        <v>5315</v>
      </c>
      <c r="C4486" s="104" t="s">
        <v>4939</v>
      </c>
      <c r="D4486" s="104" t="s">
        <v>5412</v>
      </c>
      <c r="E4486" s="106" t="s">
        <v>295</v>
      </c>
      <c r="F4486" s="107" t="s">
        <v>296</v>
      </c>
      <c r="G4486" s="106"/>
      <c r="H4486" s="106"/>
      <c r="I4486" s="102">
        <v>5</v>
      </c>
      <c r="J4486" s="109">
        <v>11.25</v>
      </c>
    </row>
    <row r="4487" spans="1:10" x14ac:dyDescent="0.25">
      <c r="A4487" s="102">
        <v>4486</v>
      </c>
      <c r="B4487" s="117" t="s">
        <v>5315</v>
      </c>
      <c r="C4487" s="104" t="s">
        <v>4939</v>
      </c>
      <c r="D4487" s="104" t="s">
        <v>5412</v>
      </c>
      <c r="E4487" s="106" t="s">
        <v>2845</v>
      </c>
      <c r="F4487" s="107" t="s">
        <v>2846</v>
      </c>
      <c r="G4487" s="106"/>
      <c r="H4487" s="106"/>
      <c r="I4487" s="102">
        <v>1</v>
      </c>
      <c r="J4487" s="109">
        <v>29.96</v>
      </c>
    </row>
    <row r="4488" spans="1:10" x14ac:dyDescent="0.25">
      <c r="A4488" s="102">
        <v>4487</v>
      </c>
      <c r="B4488" s="117" t="s">
        <v>5315</v>
      </c>
      <c r="C4488" s="104" t="s">
        <v>4939</v>
      </c>
      <c r="D4488" s="104" t="s">
        <v>5412</v>
      </c>
      <c r="E4488" s="106" t="s">
        <v>4045</v>
      </c>
      <c r="F4488" s="107" t="s">
        <v>4046</v>
      </c>
      <c r="G4488" s="106"/>
      <c r="H4488" s="106"/>
      <c r="I4488" s="102" t="s">
        <v>5413</v>
      </c>
      <c r="J4488" s="109">
        <v>25.6</v>
      </c>
    </row>
    <row r="4489" spans="1:10" x14ac:dyDescent="0.25">
      <c r="A4489" s="102">
        <v>4488</v>
      </c>
      <c r="B4489" s="117" t="s">
        <v>5315</v>
      </c>
      <c r="C4489" s="104" t="s">
        <v>4939</v>
      </c>
      <c r="D4489" s="104" t="s">
        <v>5412</v>
      </c>
      <c r="E4489" s="106" t="s">
        <v>4237</v>
      </c>
      <c r="F4489" s="107" t="s">
        <v>4238</v>
      </c>
      <c r="G4489" s="106"/>
      <c r="H4489" s="106"/>
      <c r="I4489" s="102">
        <v>1</v>
      </c>
      <c r="J4489" s="109">
        <v>14.32</v>
      </c>
    </row>
    <row r="4490" spans="1:10" x14ac:dyDescent="0.25">
      <c r="A4490" s="102">
        <v>4489</v>
      </c>
      <c r="B4490" s="117" t="s">
        <v>5315</v>
      </c>
      <c r="C4490" s="104" t="s">
        <v>4939</v>
      </c>
      <c r="D4490" s="104" t="s">
        <v>5415</v>
      </c>
      <c r="E4490" s="106" t="s">
        <v>195</v>
      </c>
      <c r="F4490" s="107" t="s">
        <v>196</v>
      </c>
      <c r="G4490" s="106"/>
      <c r="H4490" s="106"/>
      <c r="I4490" s="102">
        <v>1</v>
      </c>
      <c r="J4490" s="109">
        <v>22.740000000000002</v>
      </c>
    </row>
    <row r="4491" spans="1:10" x14ac:dyDescent="0.25">
      <c r="A4491" s="102">
        <v>4490</v>
      </c>
      <c r="B4491" s="117" t="s">
        <v>5315</v>
      </c>
      <c r="C4491" s="104" t="s">
        <v>4939</v>
      </c>
      <c r="D4491" s="104" t="s">
        <v>5415</v>
      </c>
      <c r="E4491" s="106" t="s">
        <v>991</v>
      </c>
      <c r="F4491" s="107" t="s">
        <v>992</v>
      </c>
      <c r="G4491" s="106"/>
      <c r="H4491" s="106"/>
      <c r="I4491" s="102">
        <v>1</v>
      </c>
      <c r="J4491" s="109">
        <v>23.96</v>
      </c>
    </row>
    <row r="4492" spans="1:10" x14ac:dyDescent="0.25">
      <c r="A4492" s="102">
        <v>4491</v>
      </c>
      <c r="B4492" s="117" t="s">
        <v>5315</v>
      </c>
      <c r="C4492" s="104" t="s">
        <v>4939</v>
      </c>
      <c r="D4492" s="104" t="s">
        <v>5415</v>
      </c>
      <c r="E4492" s="106" t="s">
        <v>995</v>
      </c>
      <c r="F4492" s="107" t="s">
        <v>996</v>
      </c>
      <c r="G4492" s="106"/>
      <c r="H4492" s="106"/>
      <c r="I4492" s="102">
        <v>5</v>
      </c>
      <c r="J4492" s="109">
        <v>51</v>
      </c>
    </row>
    <row r="4493" spans="1:10" x14ac:dyDescent="0.25">
      <c r="A4493" s="102">
        <v>4492</v>
      </c>
      <c r="B4493" s="117" t="s">
        <v>5315</v>
      </c>
      <c r="C4493" s="104" t="s">
        <v>4939</v>
      </c>
      <c r="D4493" s="104" t="s">
        <v>5415</v>
      </c>
      <c r="E4493" s="106" t="s">
        <v>1003</v>
      </c>
      <c r="F4493" s="107" t="s">
        <v>1004</v>
      </c>
      <c r="G4493" s="106"/>
      <c r="H4493" s="106"/>
      <c r="I4493" s="102">
        <v>3</v>
      </c>
      <c r="J4493" s="109">
        <v>33.869999999999997</v>
      </c>
    </row>
    <row r="4494" spans="1:10" x14ac:dyDescent="0.25">
      <c r="A4494" s="102">
        <v>4493</v>
      </c>
      <c r="B4494" s="117" t="s">
        <v>5315</v>
      </c>
      <c r="C4494" s="104" t="s">
        <v>4939</v>
      </c>
      <c r="D4494" s="104" t="s">
        <v>5415</v>
      </c>
      <c r="E4494" s="106" t="s">
        <v>2285</v>
      </c>
      <c r="F4494" s="107" t="s">
        <v>2286</v>
      </c>
      <c r="G4494" s="106"/>
      <c r="H4494" s="106"/>
      <c r="I4494" s="102" t="s">
        <v>4943</v>
      </c>
      <c r="J4494" s="109">
        <v>14.950000000000001</v>
      </c>
    </row>
    <row r="4495" spans="1:10" x14ac:dyDescent="0.25">
      <c r="A4495" s="102">
        <v>4494</v>
      </c>
      <c r="B4495" s="117" t="s">
        <v>5315</v>
      </c>
      <c r="C4495" s="104" t="s">
        <v>4939</v>
      </c>
      <c r="D4495" s="104" t="s">
        <v>5415</v>
      </c>
      <c r="E4495" s="106" t="s">
        <v>2287</v>
      </c>
      <c r="F4495" s="107" t="s">
        <v>2288</v>
      </c>
      <c r="G4495" s="106"/>
      <c r="H4495" s="106"/>
      <c r="I4495" s="102" t="s">
        <v>4943</v>
      </c>
      <c r="J4495" s="109">
        <v>18.45</v>
      </c>
    </row>
    <row r="4496" spans="1:10" x14ac:dyDescent="0.25">
      <c r="A4496" s="102">
        <v>4495</v>
      </c>
      <c r="B4496" s="117" t="s">
        <v>5315</v>
      </c>
      <c r="C4496" s="104" t="s">
        <v>4939</v>
      </c>
      <c r="D4496" s="104" t="s">
        <v>5415</v>
      </c>
      <c r="E4496" s="106" t="s">
        <v>275</v>
      </c>
      <c r="F4496" s="107" t="s">
        <v>276</v>
      </c>
      <c r="G4496" s="106"/>
      <c r="H4496" s="106"/>
      <c r="I4496" s="102">
        <v>1</v>
      </c>
      <c r="J4496" s="109">
        <v>23.04</v>
      </c>
    </row>
    <row r="4497" spans="1:10" x14ac:dyDescent="0.25">
      <c r="A4497" s="102">
        <v>4496</v>
      </c>
      <c r="B4497" s="117" t="s">
        <v>5315</v>
      </c>
      <c r="C4497" s="104" t="s">
        <v>4939</v>
      </c>
      <c r="D4497" s="104" t="s">
        <v>5415</v>
      </c>
      <c r="E4497" s="106" t="s">
        <v>2739</v>
      </c>
      <c r="F4497" s="107" t="s">
        <v>4742</v>
      </c>
      <c r="G4497" s="106"/>
      <c r="H4497" s="106"/>
      <c r="I4497" s="102">
        <v>1</v>
      </c>
      <c r="J4497" s="109">
        <v>15.48</v>
      </c>
    </row>
    <row r="4498" spans="1:10" x14ac:dyDescent="0.25">
      <c r="A4498" s="102">
        <v>4497</v>
      </c>
      <c r="B4498" s="117" t="s">
        <v>5315</v>
      </c>
      <c r="C4498" s="104" t="s">
        <v>4939</v>
      </c>
      <c r="D4498" s="104" t="s">
        <v>5415</v>
      </c>
      <c r="E4498" s="106" t="s">
        <v>2811</v>
      </c>
      <c r="F4498" s="107" t="s">
        <v>4744</v>
      </c>
      <c r="G4498" s="106"/>
      <c r="H4498" s="106"/>
      <c r="I4498" s="102">
        <v>1</v>
      </c>
      <c r="J4498" s="109">
        <v>15.48</v>
      </c>
    </row>
    <row r="4499" spans="1:10" x14ac:dyDescent="0.25">
      <c r="A4499" s="102">
        <v>4498</v>
      </c>
      <c r="B4499" s="117" t="s">
        <v>5315</v>
      </c>
      <c r="C4499" s="104" t="s">
        <v>4939</v>
      </c>
      <c r="D4499" s="104" t="s">
        <v>5415</v>
      </c>
      <c r="E4499" s="106" t="s">
        <v>4746</v>
      </c>
      <c r="F4499" s="107" t="s">
        <v>4747</v>
      </c>
      <c r="G4499" s="106"/>
      <c r="H4499" s="106"/>
      <c r="I4499" s="102">
        <v>1</v>
      </c>
      <c r="J4499" s="109">
        <v>13.080000000000002</v>
      </c>
    </row>
    <row r="4500" spans="1:10" x14ac:dyDescent="0.25">
      <c r="A4500" s="102">
        <v>4499</v>
      </c>
      <c r="B4500" s="117" t="s">
        <v>5315</v>
      </c>
      <c r="C4500" s="104" t="s">
        <v>4939</v>
      </c>
      <c r="D4500" s="104" t="s">
        <v>5415</v>
      </c>
      <c r="E4500" s="106" t="s">
        <v>3031</v>
      </c>
      <c r="F4500" s="107" t="s">
        <v>3032</v>
      </c>
      <c r="G4500" s="106"/>
      <c r="H4500" s="106"/>
      <c r="I4500" s="102">
        <v>2</v>
      </c>
      <c r="J4500" s="109">
        <v>65.959999999999994</v>
      </c>
    </row>
    <row r="4501" spans="1:10" x14ac:dyDescent="0.25">
      <c r="A4501" s="102">
        <v>4500</v>
      </c>
      <c r="B4501" s="117" t="s">
        <v>5315</v>
      </c>
      <c r="C4501" s="104" t="s">
        <v>4939</v>
      </c>
      <c r="D4501" s="104" t="s">
        <v>5415</v>
      </c>
      <c r="E4501" s="106" t="s">
        <v>3033</v>
      </c>
      <c r="F4501" s="107" t="s">
        <v>3034</v>
      </c>
      <c r="G4501" s="106"/>
      <c r="H4501" s="106"/>
      <c r="I4501" s="102">
        <v>1</v>
      </c>
      <c r="J4501" s="109">
        <v>0.01</v>
      </c>
    </row>
    <row r="4502" spans="1:10" x14ac:dyDescent="0.25">
      <c r="A4502" s="102">
        <v>4501</v>
      </c>
      <c r="B4502" s="117" t="s">
        <v>5315</v>
      </c>
      <c r="C4502" s="104" t="s">
        <v>4939</v>
      </c>
      <c r="D4502" s="104" t="s">
        <v>5415</v>
      </c>
      <c r="E4502" s="106" t="s">
        <v>3037</v>
      </c>
      <c r="F4502" s="107" t="s">
        <v>3038</v>
      </c>
      <c r="G4502" s="106"/>
      <c r="H4502" s="106"/>
      <c r="I4502" s="102">
        <v>8</v>
      </c>
      <c r="J4502" s="109">
        <v>271.68</v>
      </c>
    </row>
    <row r="4503" spans="1:10" x14ac:dyDescent="0.25">
      <c r="A4503" s="102">
        <v>4502</v>
      </c>
      <c r="B4503" s="117" t="s">
        <v>5315</v>
      </c>
      <c r="C4503" s="104" t="s">
        <v>4939</v>
      </c>
      <c r="D4503" s="104" t="s">
        <v>5417</v>
      </c>
      <c r="E4503" s="106" t="s">
        <v>639</v>
      </c>
      <c r="F4503" s="107" t="s">
        <v>640</v>
      </c>
      <c r="G4503" s="106"/>
      <c r="H4503" s="106"/>
      <c r="I4503" s="102" t="s">
        <v>4972</v>
      </c>
      <c r="J4503" s="109">
        <v>7.9</v>
      </c>
    </row>
    <row r="4504" spans="1:10" x14ac:dyDescent="0.25">
      <c r="A4504" s="102">
        <v>4503</v>
      </c>
      <c r="B4504" s="117" t="s">
        <v>5315</v>
      </c>
      <c r="C4504" s="104" t="s">
        <v>4939</v>
      </c>
      <c r="D4504" s="104" t="s">
        <v>5417</v>
      </c>
      <c r="E4504" s="106" t="s">
        <v>2465</v>
      </c>
      <c r="F4504" s="107" t="s">
        <v>2466</v>
      </c>
      <c r="G4504" s="106"/>
      <c r="H4504" s="106"/>
      <c r="I4504" s="102">
        <v>1</v>
      </c>
      <c r="J4504" s="109">
        <v>5.9399999999999995</v>
      </c>
    </row>
    <row r="4505" spans="1:10" x14ac:dyDescent="0.25">
      <c r="A4505" s="102">
        <v>4504</v>
      </c>
      <c r="B4505" s="117" t="s">
        <v>5315</v>
      </c>
      <c r="C4505" s="104" t="s">
        <v>4939</v>
      </c>
      <c r="D4505" s="104" t="s">
        <v>5417</v>
      </c>
      <c r="E4505" s="106" t="s">
        <v>2533</v>
      </c>
      <c r="F4505" s="107" t="s">
        <v>2534</v>
      </c>
      <c r="G4505" s="106"/>
      <c r="H4505" s="106"/>
      <c r="I4505" s="102">
        <v>1</v>
      </c>
      <c r="J4505" s="109">
        <v>5.9399999999999995</v>
      </c>
    </row>
    <row r="4506" spans="1:10" x14ac:dyDescent="0.25">
      <c r="A4506" s="102">
        <v>4505</v>
      </c>
      <c r="B4506" s="117" t="s">
        <v>5315</v>
      </c>
      <c r="C4506" s="104" t="s">
        <v>4939</v>
      </c>
      <c r="D4506" s="104" t="s">
        <v>5417</v>
      </c>
      <c r="E4506" s="106" t="s">
        <v>2555</v>
      </c>
      <c r="F4506" s="107" t="s">
        <v>2556</v>
      </c>
      <c r="G4506" s="106"/>
      <c r="H4506" s="106"/>
      <c r="I4506" s="102">
        <v>1</v>
      </c>
      <c r="J4506" s="109">
        <v>5.9399999999999995</v>
      </c>
    </row>
    <row r="4507" spans="1:10" x14ac:dyDescent="0.25">
      <c r="A4507" s="102">
        <v>4506</v>
      </c>
      <c r="B4507" s="117" t="s">
        <v>5315</v>
      </c>
      <c r="C4507" s="104" t="s">
        <v>4939</v>
      </c>
      <c r="D4507" s="104" t="s">
        <v>5417</v>
      </c>
      <c r="E4507" s="106" t="s">
        <v>2583</v>
      </c>
      <c r="F4507" s="107" t="s">
        <v>2584</v>
      </c>
      <c r="G4507" s="106"/>
      <c r="H4507" s="106"/>
      <c r="I4507" s="102">
        <v>1</v>
      </c>
      <c r="J4507" s="109">
        <v>10.9</v>
      </c>
    </row>
    <row r="4508" spans="1:10" x14ac:dyDescent="0.25">
      <c r="A4508" s="102">
        <v>4507</v>
      </c>
      <c r="B4508" s="117" t="s">
        <v>5315</v>
      </c>
      <c r="C4508" s="104" t="s">
        <v>4939</v>
      </c>
      <c r="D4508" s="104" t="s">
        <v>5417</v>
      </c>
      <c r="E4508" s="106" t="s">
        <v>4207</v>
      </c>
      <c r="F4508" s="107" t="s">
        <v>4208</v>
      </c>
      <c r="G4508" s="106"/>
      <c r="H4508" s="106"/>
      <c r="I4508" s="102">
        <v>1</v>
      </c>
      <c r="J4508" s="109">
        <v>0.15</v>
      </c>
    </row>
    <row r="4509" spans="1:10" x14ac:dyDescent="0.25">
      <c r="A4509" s="102">
        <v>4508</v>
      </c>
      <c r="B4509" s="117" t="s">
        <v>5315</v>
      </c>
      <c r="C4509" s="104" t="s">
        <v>4939</v>
      </c>
      <c r="D4509" s="104" t="s">
        <v>5417</v>
      </c>
      <c r="E4509" s="106" t="s">
        <v>4209</v>
      </c>
      <c r="F4509" s="107" t="s">
        <v>4210</v>
      </c>
      <c r="G4509" s="106"/>
      <c r="H4509" s="106"/>
      <c r="I4509" s="102">
        <v>1</v>
      </c>
      <c r="J4509" s="109">
        <v>29.52</v>
      </c>
    </row>
    <row r="4510" spans="1:10" x14ac:dyDescent="0.25">
      <c r="A4510" s="102">
        <v>4509</v>
      </c>
      <c r="B4510" s="117" t="s">
        <v>5315</v>
      </c>
      <c r="C4510" s="104" t="s">
        <v>4939</v>
      </c>
      <c r="D4510" s="104" t="s">
        <v>5417</v>
      </c>
      <c r="E4510" s="106" t="s">
        <v>1750</v>
      </c>
      <c r="F4510" s="107" t="s">
        <v>4899</v>
      </c>
      <c r="G4510" s="106"/>
      <c r="H4510" s="106"/>
      <c r="I4510" s="102">
        <v>1</v>
      </c>
      <c r="J4510" s="109">
        <v>30.5</v>
      </c>
    </row>
    <row r="4511" spans="1:10" x14ac:dyDescent="0.25">
      <c r="A4511" s="102">
        <v>4510</v>
      </c>
      <c r="B4511" s="117" t="s">
        <v>5315</v>
      </c>
      <c r="C4511" s="104" t="s">
        <v>4939</v>
      </c>
      <c r="D4511" s="104" t="s">
        <v>5419</v>
      </c>
      <c r="E4511" s="106" t="s">
        <v>2555</v>
      </c>
      <c r="F4511" s="107" t="s">
        <v>2556</v>
      </c>
      <c r="G4511" s="106"/>
      <c r="H4511" s="106"/>
      <c r="I4511" s="102">
        <v>1</v>
      </c>
      <c r="J4511" s="109">
        <v>5.9399999999999995</v>
      </c>
    </row>
    <row r="4512" spans="1:10" x14ac:dyDescent="0.25">
      <c r="A4512" s="102">
        <v>4511</v>
      </c>
      <c r="B4512" s="117" t="s">
        <v>5315</v>
      </c>
      <c r="C4512" s="104" t="s">
        <v>4939</v>
      </c>
      <c r="D4512" s="104" t="s">
        <v>5419</v>
      </c>
      <c r="E4512" s="106" t="s">
        <v>3037</v>
      </c>
      <c r="F4512" s="107" t="s">
        <v>3038</v>
      </c>
      <c r="G4512" s="106"/>
      <c r="H4512" s="106"/>
      <c r="I4512" s="102">
        <v>1</v>
      </c>
      <c r="J4512" s="109">
        <v>33.96</v>
      </c>
    </row>
    <row r="4513" spans="1:10" x14ac:dyDescent="0.25">
      <c r="A4513" s="102">
        <v>4512</v>
      </c>
      <c r="B4513" s="117" t="s">
        <v>5315</v>
      </c>
      <c r="C4513" s="104" t="s">
        <v>4939</v>
      </c>
      <c r="D4513" s="104" t="s">
        <v>5419</v>
      </c>
      <c r="E4513" s="106" t="s">
        <v>3423</v>
      </c>
      <c r="F4513" s="107" t="s">
        <v>3424</v>
      </c>
      <c r="G4513" s="106"/>
      <c r="H4513" s="106"/>
      <c r="I4513" s="102">
        <v>1</v>
      </c>
      <c r="J4513" s="109">
        <v>10.68</v>
      </c>
    </row>
    <row r="4514" spans="1:10" x14ac:dyDescent="0.25">
      <c r="A4514" s="102">
        <v>4513</v>
      </c>
      <c r="B4514" s="117" t="s">
        <v>5315</v>
      </c>
      <c r="C4514" s="104" t="s">
        <v>4939</v>
      </c>
      <c r="D4514" s="104" t="s">
        <v>5419</v>
      </c>
      <c r="E4514" s="106" t="s">
        <v>3381</v>
      </c>
      <c r="F4514" s="107" t="s">
        <v>3382</v>
      </c>
      <c r="G4514" s="106"/>
      <c r="H4514" s="106"/>
      <c r="I4514" s="102">
        <v>1</v>
      </c>
      <c r="J4514" s="109">
        <v>17.88</v>
      </c>
    </row>
    <row r="4515" spans="1:10" x14ac:dyDescent="0.25">
      <c r="A4515" s="102">
        <v>4514</v>
      </c>
      <c r="B4515" s="117" t="s">
        <v>5315</v>
      </c>
      <c r="C4515" s="104" t="s">
        <v>4939</v>
      </c>
      <c r="D4515" s="104" t="s">
        <v>5419</v>
      </c>
      <c r="E4515" s="106" t="s">
        <v>3939</v>
      </c>
      <c r="F4515" s="107" t="s">
        <v>3940</v>
      </c>
      <c r="G4515" s="106"/>
      <c r="H4515" s="106"/>
      <c r="I4515" s="102">
        <v>1</v>
      </c>
      <c r="J4515" s="109">
        <v>13.899999999999999</v>
      </c>
    </row>
    <row r="4516" spans="1:10" x14ac:dyDescent="0.25">
      <c r="A4516" s="102">
        <v>4515</v>
      </c>
      <c r="B4516" s="117" t="s">
        <v>5315</v>
      </c>
      <c r="C4516" s="104" t="s">
        <v>4939</v>
      </c>
      <c r="D4516" s="104" t="s">
        <v>5419</v>
      </c>
      <c r="E4516" s="106" t="s">
        <v>3573</v>
      </c>
      <c r="F4516" s="107" t="s">
        <v>3574</v>
      </c>
      <c r="G4516" s="106"/>
      <c r="H4516" s="106"/>
      <c r="I4516" s="102">
        <v>1</v>
      </c>
      <c r="J4516" s="109">
        <v>13</v>
      </c>
    </row>
    <row r="4517" spans="1:10" x14ac:dyDescent="0.25">
      <c r="A4517" s="102">
        <v>4516</v>
      </c>
      <c r="B4517" s="117" t="s">
        <v>5315</v>
      </c>
      <c r="C4517" s="104" t="s">
        <v>4939</v>
      </c>
      <c r="D4517" s="104" t="s">
        <v>5419</v>
      </c>
      <c r="E4517" s="106" t="s">
        <v>3619</v>
      </c>
      <c r="F4517" s="107" t="s">
        <v>3620</v>
      </c>
      <c r="G4517" s="106"/>
      <c r="H4517" s="106"/>
      <c r="I4517" s="102">
        <v>1</v>
      </c>
      <c r="J4517" s="109">
        <v>13.799999999999999</v>
      </c>
    </row>
    <row r="4518" spans="1:10" x14ac:dyDescent="0.25">
      <c r="A4518" s="102">
        <v>4517</v>
      </c>
      <c r="B4518" s="117" t="s">
        <v>5315</v>
      </c>
      <c r="C4518" s="104" t="s">
        <v>4939</v>
      </c>
      <c r="D4518" s="104" t="s">
        <v>5419</v>
      </c>
      <c r="E4518" s="106" t="s">
        <v>3697</v>
      </c>
      <c r="F4518" s="107" t="s">
        <v>3698</v>
      </c>
      <c r="G4518" s="106"/>
      <c r="H4518" s="106"/>
      <c r="I4518" s="102">
        <v>1</v>
      </c>
      <c r="J4518" s="109">
        <v>21.9</v>
      </c>
    </row>
    <row r="4519" spans="1:10" x14ac:dyDescent="0.25">
      <c r="A4519" s="102">
        <v>4518</v>
      </c>
      <c r="B4519" s="117" t="s">
        <v>5315</v>
      </c>
      <c r="C4519" s="104" t="s">
        <v>4939</v>
      </c>
      <c r="D4519" s="104" t="s">
        <v>5419</v>
      </c>
      <c r="E4519" s="106" t="s">
        <v>3805</v>
      </c>
      <c r="F4519" s="107" t="s">
        <v>3806</v>
      </c>
      <c r="G4519" s="106"/>
      <c r="H4519" s="106"/>
      <c r="I4519" s="102">
        <v>1</v>
      </c>
      <c r="J4519" s="109">
        <v>17.899999999999999</v>
      </c>
    </row>
    <row r="4520" spans="1:10" x14ac:dyDescent="0.25">
      <c r="A4520" s="102">
        <v>4519</v>
      </c>
      <c r="B4520" s="117" t="s">
        <v>5315</v>
      </c>
      <c r="C4520" s="104" t="s">
        <v>4939</v>
      </c>
      <c r="D4520" s="104" t="s">
        <v>5421</v>
      </c>
      <c r="E4520" s="106" t="s">
        <v>263</v>
      </c>
      <c r="F4520" s="107" t="s">
        <v>264</v>
      </c>
      <c r="G4520" s="106"/>
      <c r="H4520" s="106"/>
      <c r="I4520" s="102">
        <v>1</v>
      </c>
      <c r="J4520" s="109">
        <v>10.68</v>
      </c>
    </row>
    <row r="4521" spans="1:10" x14ac:dyDescent="0.25">
      <c r="A4521" s="102">
        <v>4520</v>
      </c>
      <c r="B4521" s="117" t="s">
        <v>5315</v>
      </c>
      <c r="C4521" s="104" t="s">
        <v>4939</v>
      </c>
      <c r="D4521" s="104" t="s">
        <v>5421</v>
      </c>
      <c r="E4521" s="106" t="s">
        <v>157</v>
      </c>
      <c r="F4521" s="107" t="s">
        <v>158</v>
      </c>
      <c r="G4521" s="106"/>
      <c r="H4521" s="106"/>
      <c r="I4521" s="102">
        <v>10</v>
      </c>
      <c r="J4521" s="109">
        <v>18.899999999999999</v>
      </c>
    </row>
    <row r="4522" spans="1:10" x14ac:dyDescent="0.25">
      <c r="A4522" s="102">
        <v>4521</v>
      </c>
      <c r="B4522" s="117" t="s">
        <v>5315</v>
      </c>
      <c r="C4522" s="104" t="s">
        <v>4939</v>
      </c>
      <c r="D4522" s="104" t="s">
        <v>5421</v>
      </c>
      <c r="E4522" s="106" t="s">
        <v>995</v>
      </c>
      <c r="F4522" s="107" t="s">
        <v>996</v>
      </c>
      <c r="G4522" s="106"/>
      <c r="H4522" s="106"/>
      <c r="I4522" s="102">
        <v>3</v>
      </c>
      <c r="J4522" s="109">
        <v>30.599999999999998</v>
      </c>
    </row>
    <row r="4523" spans="1:10" x14ac:dyDescent="0.25">
      <c r="A4523" s="102">
        <v>4522</v>
      </c>
      <c r="B4523" s="117" t="s">
        <v>5315</v>
      </c>
      <c r="C4523" s="104" t="s">
        <v>4939</v>
      </c>
      <c r="D4523" s="104" t="s">
        <v>5421</v>
      </c>
      <c r="E4523" s="106" t="s">
        <v>2779</v>
      </c>
      <c r="F4523" s="107" t="s">
        <v>4740</v>
      </c>
      <c r="G4523" s="106"/>
      <c r="H4523" s="106"/>
      <c r="I4523" s="102">
        <v>1</v>
      </c>
      <c r="J4523" s="109">
        <v>13.74</v>
      </c>
    </row>
    <row r="4524" spans="1:10" x14ac:dyDescent="0.25">
      <c r="A4524" s="102">
        <v>4523</v>
      </c>
      <c r="B4524" s="117" t="s">
        <v>5315</v>
      </c>
      <c r="C4524" s="104" t="s">
        <v>4939</v>
      </c>
      <c r="D4524" s="104" t="s">
        <v>5421</v>
      </c>
      <c r="E4524" s="106" t="s">
        <v>2781</v>
      </c>
      <c r="F4524" s="107" t="s">
        <v>4741</v>
      </c>
      <c r="G4524" s="106"/>
      <c r="H4524" s="106"/>
      <c r="I4524" s="102">
        <v>1</v>
      </c>
      <c r="J4524" s="109">
        <v>13.74</v>
      </c>
    </row>
    <row r="4525" spans="1:10" x14ac:dyDescent="0.25">
      <c r="A4525" s="102">
        <v>4524</v>
      </c>
      <c r="B4525" s="117" t="s">
        <v>5315</v>
      </c>
      <c r="C4525" s="104" t="s">
        <v>4939</v>
      </c>
      <c r="D4525" s="104" t="s">
        <v>5421</v>
      </c>
      <c r="E4525" s="106" t="s">
        <v>295</v>
      </c>
      <c r="F4525" s="107" t="s">
        <v>296</v>
      </c>
      <c r="G4525" s="106"/>
      <c r="H4525" s="106"/>
      <c r="I4525" s="102">
        <v>10</v>
      </c>
      <c r="J4525" s="109">
        <v>22.5</v>
      </c>
    </row>
    <row r="4526" spans="1:10" x14ac:dyDescent="0.25">
      <c r="A4526" s="102">
        <v>4525</v>
      </c>
      <c r="B4526" s="117" t="s">
        <v>5315</v>
      </c>
      <c r="C4526" s="104" t="s">
        <v>4939</v>
      </c>
      <c r="D4526" s="104" t="s">
        <v>5421</v>
      </c>
      <c r="E4526" s="106" t="s">
        <v>83</v>
      </c>
      <c r="F4526" s="107" t="s">
        <v>84</v>
      </c>
      <c r="G4526" s="106"/>
      <c r="H4526" s="106"/>
      <c r="I4526" s="102" t="s">
        <v>4965</v>
      </c>
      <c r="J4526" s="109">
        <v>32.450000000000003</v>
      </c>
    </row>
    <row r="4527" spans="1:10" x14ac:dyDescent="0.25">
      <c r="A4527" s="102">
        <v>4526</v>
      </c>
      <c r="B4527" s="117" t="s">
        <v>5315</v>
      </c>
      <c r="C4527" s="104" t="s">
        <v>4939</v>
      </c>
      <c r="D4527" s="104" t="s">
        <v>5421</v>
      </c>
      <c r="E4527" s="106" t="s">
        <v>87</v>
      </c>
      <c r="F4527" s="107" t="s">
        <v>88</v>
      </c>
      <c r="G4527" s="106"/>
      <c r="H4527" s="106"/>
      <c r="I4527" s="102" t="s">
        <v>4944</v>
      </c>
      <c r="J4527" s="109">
        <v>17.450000000000003</v>
      </c>
    </row>
    <row r="4528" spans="1:10" x14ac:dyDescent="0.25">
      <c r="A4528" s="102">
        <v>4527</v>
      </c>
      <c r="B4528" s="117" t="s">
        <v>5315</v>
      </c>
      <c r="C4528" s="104" t="s">
        <v>4939</v>
      </c>
      <c r="D4528" s="104" t="s">
        <v>5421</v>
      </c>
      <c r="E4528" s="106" t="s">
        <v>4027</v>
      </c>
      <c r="F4528" s="107" t="s">
        <v>4028</v>
      </c>
      <c r="G4528" s="106"/>
      <c r="H4528" s="106"/>
      <c r="I4528" s="102">
        <v>1</v>
      </c>
      <c r="J4528" s="109">
        <v>17.88</v>
      </c>
    </row>
    <row r="4529" spans="1:10" x14ac:dyDescent="0.25">
      <c r="A4529" s="102">
        <v>4528</v>
      </c>
      <c r="B4529" s="117" t="s">
        <v>5315</v>
      </c>
      <c r="C4529" s="104" t="s">
        <v>4939</v>
      </c>
      <c r="D4529" s="104" t="s">
        <v>5421</v>
      </c>
      <c r="E4529" s="106" t="s">
        <v>4029</v>
      </c>
      <c r="F4529" s="107" t="s">
        <v>4030</v>
      </c>
      <c r="G4529" s="106"/>
      <c r="H4529" s="106"/>
      <c r="I4529" s="102">
        <v>1</v>
      </c>
      <c r="J4529" s="109">
        <v>17.34</v>
      </c>
    </row>
    <row r="4530" spans="1:10" x14ac:dyDescent="0.25">
      <c r="A4530" s="102">
        <v>4529</v>
      </c>
      <c r="B4530" s="117" t="s">
        <v>5315</v>
      </c>
      <c r="C4530" s="104" t="s">
        <v>4939</v>
      </c>
      <c r="D4530" s="104" t="s">
        <v>5423</v>
      </c>
      <c r="E4530" s="106" t="s">
        <v>379</v>
      </c>
      <c r="F4530" s="107" t="s">
        <v>380</v>
      </c>
      <c r="G4530" s="106"/>
      <c r="H4530" s="106"/>
      <c r="I4530" s="102">
        <v>6</v>
      </c>
      <c r="J4530" s="109">
        <v>8.64</v>
      </c>
    </row>
    <row r="4531" spans="1:10" x14ac:dyDescent="0.25">
      <c r="A4531" s="102">
        <v>4530</v>
      </c>
      <c r="B4531" s="117" t="s">
        <v>5315</v>
      </c>
      <c r="C4531" s="104" t="s">
        <v>4939</v>
      </c>
      <c r="D4531" s="104" t="s">
        <v>5423</v>
      </c>
      <c r="E4531" s="106" t="s">
        <v>435</v>
      </c>
      <c r="F4531" s="107" t="s">
        <v>436</v>
      </c>
      <c r="G4531" s="106"/>
      <c r="H4531" s="106"/>
      <c r="I4531" s="102">
        <v>1</v>
      </c>
      <c r="J4531" s="109">
        <v>3.84</v>
      </c>
    </row>
    <row r="4532" spans="1:10" x14ac:dyDescent="0.25">
      <c r="A4532" s="102">
        <v>4531</v>
      </c>
      <c r="B4532" s="117" t="s">
        <v>5315</v>
      </c>
      <c r="C4532" s="104" t="s">
        <v>4939</v>
      </c>
      <c r="D4532" s="104" t="s">
        <v>5423</v>
      </c>
      <c r="E4532" s="106" t="s">
        <v>439</v>
      </c>
      <c r="F4532" s="107" t="s">
        <v>440</v>
      </c>
      <c r="G4532" s="106"/>
      <c r="H4532" s="106"/>
      <c r="I4532" s="102">
        <v>1</v>
      </c>
      <c r="J4532" s="109">
        <v>3.84</v>
      </c>
    </row>
    <row r="4533" spans="1:10" x14ac:dyDescent="0.25">
      <c r="A4533" s="102">
        <v>4532</v>
      </c>
      <c r="B4533" s="117" t="s">
        <v>5315</v>
      </c>
      <c r="C4533" s="104" t="s">
        <v>4939</v>
      </c>
      <c r="D4533" s="104" t="s">
        <v>5423</v>
      </c>
      <c r="E4533" s="106" t="s">
        <v>329</v>
      </c>
      <c r="F4533" s="107" t="s">
        <v>330</v>
      </c>
      <c r="G4533" s="106"/>
      <c r="H4533" s="106"/>
      <c r="I4533" s="102">
        <v>3</v>
      </c>
      <c r="J4533" s="109">
        <v>69</v>
      </c>
    </row>
    <row r="4534" spans="1:10" x14ac:dyDescent="0.25">
      <c r="A4534" s="102">
        <v>4533</v>
      </c>
      <c r="B4534" s="117" t="s">
        <v>5315</v>
      </c>
      <c r="C4534" s="104" t="s">
        <v>4939</v>
      </c>
      <c r="D4534" s="104" t="s">
        <v>5423</v>
      </c>
      <c r="E4534" s="106" t="s">
        <v>995</v>
      </c>
      <c r="F4534" s="107" t="s">
        <v>996</v>
      </c>
      <c r="G4534" s="106"/>
      <c r="H4534" s="106"/>
      <c r="I4534" s="102">
        <v>10</v>
      </c>
      <c r="J4534" s="109">
        <v>102</v>
      </c>
    </row>
    <row r="4535" spans="1:10" x14ac:dyDescent="0.25">
      <c r="A4535" s="102">
        <v>4534</v>
      </c>
      <c r="B4535" s="117" t="s">
        <v>5315</v>
      </c>
      <c r="C4535" s="104" t="s">
        <v>4939</v>
      </c>
      <c r="D4535" s="104" t="s">
        <v>5423</v>
      </c>
      <c r="E4535" s="106" t="s">
        <v>999</v>
      </c>
      <c r="F4535" s="107" t="s">
        <v>1000</v>
      </c>
      <c r="G4535" s="106"/>
      <c r="H4535" s="106"/>
      <c r="I4535" s="102">
        <v>10</v>
      </c>
      <c r="J4535" s="109">
        <v>112.89999999999999</v>
      </c>
    </row>
    <row r="4536" spans="1:10" x14ac:dyDescent="0.25">
      <c r="A4536" s="102">
        <v>4535</v>
      </c>
      <c r="B4536" s="117" t="s">
        <v>5315</v>
      </c>
      <c r="C4536" s="104" t="s">
        <v>4939</v>
      </c>
      <c r="D4536" s="104" t="s">
        <v>5423</v>
      </c>
      <c r="E4536" s="106" t="s">
        <v>999</v>
      </c>
      <c r="F4536" s="107" t="s">
        <v>1000</v>
      </c>
      <c r="G4536" s="106"/>
      <c r="H4536" s="106"/>
      <c r="I4536" s="102">
        <v>1</v>
      </c>
      <c r="J4536" s="109">
        <v>0.01</v>
      </c>
    </row>
    <row r="4537" spans="1:10" x14ac:dyDescent="0.25">
      <c r="A4537" s="102">
        <v>4536</v>
      </c>
      <c r="B4537" s="117" t="s">
        <v>5315</v>
      </c>
      <c r="C4537" s="104" t="s">
        <v>4939</v>
      </c>
      <c r="D4537" s="104" t="s">
        <v>5423</v>
      </c>
      <c r="E4537" s="106" t="s">
        <v>1003</v>
      </c>
      <c r="F4537" s="107" t="s">
        <v>1004</v>
      </c>
      <c r="G4537" s="106"/>
      <c r="H4537" s="106"/>
      <c r="I4537" s="102">
        <v>10</v>
      </c>
      <c r="J4537" s="109">
        <v>112.89999999999999</v>
      </c>
    </row>
    <row r="4538" spans="1:10" x14ac:dyDescent="0.25">
      <c r="A4538" s="102">
        <v>4537</v>
      </c>
      <c r="B4538" s="117" t="s">
        <v>5315</v>
      </c>
      <c r="C4538" s="104" t="s">
        <v>4939</v>
      </c>
      <c r="D4538" s="104" t="s">
        <v>5423</v>
      </c>
      <c r="E4538" s="106" t="s">
        <v>1003</v>
      </c>
      <c r="F4538" s="107" t="s">
        <v>1004</v>
      </c>
      <c r="G4538" s="106"/>
      <c r="H4538" s="106"/>
      <c r="I4538" s="102">
        <v>1</v>
      </c>
      <c r="J4538" s="109">
        <v>0.01</v>
      </c>
    </row>
    <row r="4539" spans="1:10" x14ac:dyDescent="0.25">
      <c r="A4539" s="102">
        <v>4538</v>
      </c>
      <c r="B4539" s="117" t="s">
        <v>5315</v>
      </c>
      <c r="C4539" s="104" t="s">
        <v>4939</v>
      </c>
      <c r="D4539" s="104" t="s">
        <v>5423</v>
      </c>
      <c r="E4539" s="106" t="s">
        <v>1370</v>
      </c>
      <c r="F4539" s="107" t="s">
        <v>1371</v>
      </c>
      <c r="G4539" s="106"/>
      <c r="H4539" s="106"/>
      <c r="I4539" s="102">
        <v>1</v>
      </c>
      <c r="J4539" s="109">
        <v>7.9</v>
      </c>
    </row>
    <row r="4540" spans="1:10" x14ac:dyDescent="0.25">
      <c r="A4540" s="102">
        <v>4539</v>
      </c>
      <c r="B4540" s="117" t="s">
        <v>5315</v>
      </c>
      <c r="C4540" s="104" t="s">
        <v>4939</v>
      </c>
      <c r="D4540" s="104" t="s">
        <v>5423</v>
      </c>
      <c r="E4540" s="106" t="s">
        <v>1252</v>
      </c>
      <c r="F4540" s="107" t="s">
        <v>1253</v>
      </c>
      <c r="G4540" s="106"/>
      <c r="H4540" s="106"/>
      <c r="I4540" s="102">
        <v>1</v>
      </c>
      <c r="J4540" s="109">
        <v>7.9</v>
      </c>
    </row>
    <row r="4541" spans="1:10" x14ac:dyDescent="0.25">
      <c r="A4541" s="102">
        <v>4540</v>
      </c>
      <c r="B4541" s="117" t="s">
        <v>5315</v>
      </c>
      <c r="C4541" s="104" t="s">
        <v>4939</v>
      </c>
      <c r="D4541" s="104" t="s">
        <v>5423</v>
      </c>
      <c r="E4541" s="106" t="s">
        <v>1272</v>
      </c>
      <c r="F4541" s="107" t="s">
        <v>1273</v>
      </c>
      <c r="G4541" s="106"/>
      <c r="H4541" s="106"/>
      <c r="I4541" s="102">
        <v>1</v>
      </c>
      <c r="J4541" s="109">
        <v>12.75</v>
      </c>
    </row>
    <row r="4542" spans="1:10" x14ac:dyDescent="0.25">
      <c r="A4542" s="102">
        <v>4541</v>
      </c>
      <c r="B4542" s="117" t="s">
        <v>5315</v>
      </c>
      <c r="C4542" s="104" t="s">
        <v>4939</v>
      </c>
      <c r="D4542" s="104" t="s">
        <v>5423</v>
      </c>
      <c r="E4542" s="106" t="s">
        <v>1288</v>
      </c>
      <c r="F4542" s="107" t="s">
        <v>1289</v>
      </c>
      <c r="G4542" s="106"/>
      <c r="H4542" s="106"/>
      <c r="I4542" s="102">
        <v>1</v>
      </c>
      <c r="J4542" s="109">
        <v>7.9</v>
      </c>
    </row>
    <row r="4543" spans="1:10" x14ac:dyDescent="0.25">
      <c r="A4543" s="102">
        <v>4542</v>
      </c>
      <c r="B4543" s="117" t="s">
        <v>5315</v>
      </c>
      <c r="C4543" s="104" t="s">
        <v>4939</v>
      </c>
      <c r="D4543" s="104" t="s">
        <v>5423</v>
      </c>
      <c r="E4543" s="106" t="s">
        <v>2397</v>
      </c>
      <c r="F4543" s="107" t="s">
        <v>2398</v>
      </c>
      <c r="G4543" s="106"/>
      <c r="H4543" s="106"/>
      <c r="I4543" s="102">
        <v>1</v>
      </c>
      <c r="J4543" s="109">
        <v>21.48</v>
      </c>
    </row>
    <row r="4544" spans="1:10" x14ac:dyDescent="0.25">
      <c r="A4544" s="102">
        <v>4543</v>
      </c>
      <c r="B4544" s="117" t="s">
        <v>5315</v>
      </c>
      <c r="C4544" s="104" t="s">
        <v>4939</v>
      </c>
      <c r="D4544" s="104" t="s">
        <v>5423</v>
      </c>
      <c r="E4544" s="106" t="s">
        <v>2525</v>
      </c>
      <c r="F4544" s="107" t="s">
        <v>2526</v>
      </c>
      <c r="G4544" s="106"/>
      <c r="H4544" s="106"/>
      <c r="I4544" s="102">
        <v>2</v>
      </c>
      <c r="J4544" s="109">
        <v>11.879999999999999</v>
      </c>
    </row>
    <row r="4545" spans="1:10" x14ac:dyDescent="0.25">
      <c r="A4545" s="102">
        <v>4544</v>
      </c>
      <c r="B4545" s="117" t="s">
        <v>5315</v>
      </c>
      <c r="C4545" s="104" t="s">
        <v>4939</v>
      </c>
      <c r="D4545" s="104" t="s">
        <v>5423</v>
      </c>
      <c r="E4545" s="106" t="s">
        <v>2473</v>
      </c>
      <c r="F4545" s="107" t="s">
        <v>2474</v>
      </c>
      <c r="G4545" s="106"/>
      <c r="H4545" s="106"/>
      <c r="I4545" s="102">
        <v>2</v>
      </c>
      <c r="J4545" s="109">
        <v>11.879999999999999</v>
      </c>
    </row>
    <row r="4546" spans="1:10" x14ac:dyDescent="0.25">
      <c r="A4546" s="102">
        <v>4545</v>
      </c>
      <c r="B4546" s="117" t="s">
        <v>5315</v>
      </c>
      <c r="C4546" s="104" t="s">
        <v>4939</v>
      </c>
      <c r="D4546" s="104" t="s">
        <v>5423</v>
      </c>
      <c r="E4546" s="106" t="s">
        <v>2479</v>
      </c>
      <c r="F4546" s="107" t="s">
        <v>2480</v>
      </c>
      <c r="G4546" s="106"/>
      <c r="H4546" s="106"/>
      <c r="I4546" s="102">
        <v>2</v>
      </c>
      <c r="J4546" s="109">
        <v>11.879999999999999</v>
      </c>
    </row>
    <row r="4547" spans="1:10" x14ac:dyDescent="0.25">
      <c r="A4547" s="102">
        <v>4546</v>
      </c>
      <c r="B4547" s="117" t="s">
        <v>5315</v>
      </c>
      <c r="C4547" s="104" t="s">
        <v>4939</v>
      </c>
      <c r="D4547" s="104" t="s">
        <v>5423</v>
      </c>
      <c r="E4547" s="106" t="s">
        <v>4746</v>
      </c>
      <c r="F4547" s="107" t="s">
        <v>4747</v>
      </c>
      <c r="G4547" s="106"/>
      <c r="H4547" s="106"/>
      <c r="I4547" s="102">
        <v>1</v>
      </c>
      <c r="J4547" s="109">
        <v>13.080000000000002</v>
      </c>
    </row>
    <row r="4548" spans="1:10" x14ac:dyDescent="0.25">
      <c r="A4548" s="102">
        <v>4547</v>
      </c>
      <c r="B4548" s="117" t="s">
        <v>5315</v>
      </c>
      <c r="C4548" s="104" t="s">
        <v>4939</v>
      </c>
      <c r="D4548" s="104" t="s">
        <v>5423</v>
      </c>
      <c r="E4548" s="106" t="s">
        <v>3033</v>
      </c>
      <c r="F4548" s="107" t="s">
        <v>3034</v>
      </c>
      <c r="G4548" s="106"/>
      <c r="H4548" s="106"/>
      <c r="I4548" s="102">
        <v>13</v>
      </c>
      <c r="J4548" s="109">
        <v>428.87</v>
      </c>
    </row>
    <row r="4549" spans="1:10" x14ac:dyDescent="0.25">
      <c r="A4549" s="102">
        <v>4548</v>
      </c>
      <c r="B4549" s="117" t="s">
        <v>5315</v>
      </c>
      <c r="C4549" s="104" t="s">
        <v>4939</v>
      </c>
      <c r="D4549" s="104" t="s">
        <v>5423</v>
      </c>
      <c r="E4549" s="106" t="s">
        <v>3033</v>
      </c>
      <c r="F4549" s="107" t="s">
        <v>3034</v>
      </c>
      <c r="G4549" s="106"/>
      <c r="H4549" s="106"/>
      <c r="I4549" s="102">
        <v>2</v>
      </c>
      <c r="J4549" s="109">
        <v>0.02</v>
      </c>
    </row>
    <row r="4550" spans="1:10" x14ac:dyDescent="0.25">
      <c r="A4550" s="102">
        <v>4549</v>
      </c>
      <c r="B4550" s="117" t="s">
        <v>5315</v>
      </c>
      <c r="C4550" s="104" t="s">
        <v>4939</v>
      </c>
      <c r="D4550" s="104" t="s">
        <v>5423</v>
      </c>
      <c r="E4550" s="106" t="s">
        <v>3037</v>
      </c>
      <c r="F4550" s="107" t="s">
        <v>3038</v>
      </c>
      <c r="G4550" s="106"/>
      <c r="H4550" s="106"/>
      <c r="I4550" s="102">
        <v>7</v>
      </c>
      <c r="J4550" s="109">
        <v>237.72</v>
      </c>
    </row>
    <row r="4551" spans="1:10" x14ac:dyDescent="0.25">
      <c r="A4551" s="102">
        <v>4550</v>
      </c>
      <c r="B4551" s="117" t="s">
        <v>5315</v>
      </c>
      <c r="C4551" s="104" t="s">
        <v>4939</v>
      </c>
      <c r="D4551" s="104" t="s">
        <v>5423</v>
      </c>
      <c r="E4551" s="106" t="s">
        <v>3375</v>
      </c>
      <c r="F4551" s="107" t="s">
        <v>3376</v>
      </c>
      <c r="G4551" s="106"/>
      <c r="H4551" s="106"/>
      <c r="I4551" s="102">
        <v>1</v>
      </c>
      <c r="J4551" s="109">
        <v>23.759999999999998</v>
      </c>
    </row>
    <row r="4552" spans="1:10" x14ac:dyDescent="0.25">
      <c r="A4552" s="102">
        <v>4551</v>
      </c>
      <c r="B4552" s="117" t="s">
        <v>5315</v>
      </c>
      <c r="C4552" s="104" t="s">
        <v>4939</v>
      </c>
      <c r="D4552" s="104" t="s">
        <v>5423</v>
      </c>
      <c r="E4552" s="106" t="s">
        <v>67</v>
      </c>
      <c r="F4552" s="107" t="s">
        <v>68</v>
      </c>
      <c r="G4552" s="106"/>
      <c r="H4552" s="106"/>
      <c r="I4552" s="102">
        <v>1</v>
      </c>
      <c r="J4552" s="109">
        <v>15.48</v>
      </c>
    </row>
    <row r="4553" spans="1:10" x14ac:dyDescent="0.25">
      <c r="A4553" s="102">
        <v>4552</v>
      </c>
      <c r="B4553" s="117" t="s">
        <v>5315</v>
      </c>
      <c r="C4553" s="104" t="s">
        <v>4939</v>
      </c>
      <c r="D4553" s="104" t="s">
        <v>5423</v>
      </c>
      <c r="E4553" s="106" t="s">
        <v>653</v>
      </c>
      <c r="F4553" s="107" t="s">
        <v>654</v>
      </c>
      <c r="G4553" s="106"/>
      <c r="H4553" s="106"/>
      <c r="I4553" s="102">
        <v>1</v>
      </c>
      <c r="J4553" s="109">
        <v>11.879999999999999</v>
      </c>
    </row>
    <row r="4554" spans="1:10" x14ac:dyDescent="0.25">
      <c r="A4554" s="102">
        <v>4553</v>
      </c>
      <c r="B4554" s="117" t="s">
        <v>5315</v>
      </c>
      <c r="C4554" s="104" t="s">
        <v>4939</v>
      </c>
      <c r="D4554" s="104" t="s">
        <v>5423</v>
      </c>
      <c r="E4554" s="106" t="s">
        <v>3969</v>
      </c>
      <c r="F4554" s="107" t="s">
        <v>3970</v>
      </c>
      <c r="G4554" s="106"/>
      <c r="H4554" s="106"/>
      <c r="I4554" s="102">
        <v>1</v>
      </c>
      <c r="J4554" s="109">
        <v>17.899999999999999</v>
      </c>
    </row>
    <row r="4555" spans="1:10" x14ac:dyDescent="0.25">
      <c r="A4555" s="102">
        <v>4554</v>
      </c>
      <c r="B4555" s="117" t="s">
        <v>5315</v>
      </c>
      <c r="C4555" s="104" t="s">
        <v>4939</v>
      </c>
      <c r="D4555" s="104" t="s">
        <v>5423</v>
      </c>
      <c r="E4555" s="106" t="s">
        <v>4525</v>
      </c>
      <c r="F4555" s="107" t="s">
        <v>4526</v>
      </c>
      <c r="G4555" s="106"/>
      <c r="H4555" s="106"/>
      <c r="I4555" s="102">
        <v>1</v>
      </c>
      <c r="J4555" s="109">
        <v>78.899999999999991</v>
      </c>
    </row>
    <row r="4556" spans="1:10" x14ac:dyDescent="0.25">
      <c r="A4556" s="102">
        <v>4555</v>
      </c>
      <c r="B4556" s="117" t="s">
        <v>5315</v>
      </c>
      <c r="C4556" s="104" t="s">
        <v>4939</v>
      </c>
      <c r="D4556" s="104" t="s">
        <v>5423</v>
      </c>
      <c r="E4556" s="106" t="s">
        <v>4259</v>
      </c>
      <c r="F4556" s="107" t="s">
        <v>4820</v>
      </c>
      <c r="G4556" s="106"/>
      <c r="H4556" s="106"/>
      <c r="I4556" s="102">
        <v>1</v>
      </c>
      <c r="J4556" s="109">
        <v>20.849999999999998</v>
      </c>
    </row>
    <row r="4557" spans="1:10" x14ac:dyDescent="0.25">
      <c r="A4557" s="102">
        <v>4556</v>
      </c>
      <c r="B4557" s="117" t="s">
        <v>5315</v>
      </c>
      <c r="C4557" s="104" t="s">
        <v>4939</v>
      </c>
      <c r="D4557" s="104" t="s">
        <v>5423</v>
      </c>
      <c r="E4557" s="106" t="s">
        <v>4247</v>
      </c>
      <c r="F4557" s="107" t="s">
        <v>4248</v>
      </c>
      <c r="G4557" s="106"/>
      <c r="H4557" s="106"/>
      <c r="I4557" s="102">
        <v>1</v>
      </c>
      <c r="J4557" s="109">
        <v>21.52</v>
      </c>
    </row>
    <row r="4558" spans="1:10" x14ac:dyDescent="0.25">
      <c r="A4558" s="102">
        <v>4557</v>
      </c>
      <c r="B4558" s="117" t="s">
        <v>5315</v>
      </c>
      <c r="C4558" s="104" t="s">
        <v>4939</v>
      </c>
      <c r="D4558" s="104" t="s">
        <v>5425</v>
      </c>
      <c r="E4558" s="106" t="s">
        <v>1292</v>
      </c>
      <c r="F4558" s="107" t="s">
        <v>1293</v>
      </c>
      <c r="G4558" s="106"/>
      <c r="H4558" s="106"/>
      <c r="I4558" s="102" t="s">
        <v>5138</v>
      </c>
      <c r="J4558" s="109">
        <v>4.7700000000000005</v>
      </c>
    </row>
    <row r="4559" spans="1:10" x14ac:dyDescent="0.25">
      <c r="A4559" s="102">
        <v>4558</v>
      </c>
      <c r="B4559" s="117" t="s">
        <v>5315</v>
      </c>
      <c r="C4559" s="104" t="s">
        <v>4939</v>
      </c>
      <c r="D4559" s="104" t="s">
        <v>5425</v>
      </c>
      <c r="E4559" s="106" t="s">
        <v>2503</v>
      </c>
      <c r="F4559" s="107" t="s">
        <v>2504</v>
      </c>
      <c r="G4559" s="106"/>
      <c r="H4559" s="106"/>
      <c r="I4559" s="102">
        <v>1</v>
      </c>
      <c r="J4559" s="109">
        <v>5.9399999999999995</v>
      </c>
    </row>
    <row r="4560" spans="1:10" x14ac:dyDescent="0.25">
      <c r="A4560" s="102">
        <v>4559</v>
      </c>
      <c r="B4560" s="117" t="s">
        <v>5315</v>
      </c>
      <c r="C4560" s="104" t="s">
        <v>4939</v>
      </c>
      <c r="D4560" s="104" t="s">
        <v>5425</v>
      </c>
      <c r="E4560" s="106" t="s">
        <v>2581</v>
      </c>
      <c r="F4560" s="107" t="s">
        <v>2582</v>
      </c>
      <c r="G4560" s="106"/>
      <c r="H4560" s="106"/>
      <c r="I4560" s="102">
        <v>1</v>
      </c>
      <c r="J4560" s="109">
        <v>5.9399999999999995</v>
      </c>
    </row>
    <row r="4561" spans="1:10" x14ac:dyDescent="0.25">
      <c r="A4561" s="102">
        <v>4560</v>
      </c>
      <c r="B4561" s="117" t="s">
        <v>5315</v>
      </c>
      <c r="C4561" s="104" t="s">
        <v>4939</v>
      </c>
      <c r="D4561" s="104" t="s">
        <v>5425</v>
      </c>
      <c r="E4561" s="106" t="s">
        <v>3703</v>
      </c>
      <c r="F4561" s="107" t="s">
        <v>3704</v>
      </c>
      <c r="G4561" s="106"/>
      <c r="H4561" s="106"/>
      <c r="I4561" s="102">
        <v>1</v>
      </c>
      <c r="J4561" s="109">
        <v>15</v>
      </c>
    </row>
    <row r="4562" spans="1:10" x14ac:dyDescent="0.25">
      <c r="A4562" s="102">
        <v>4561</v>
      </c>
      <c r="B4562" s="117" t="s">
        <v>5315</v>
      </c>
      <c r="C4562" s="104" t="s">
        <v>4939</v>
      </c>
      <c r="D4562" s="104" t="s">
        <v>5425</v>
      </c>
      <c r="E4562" s="106" t="s">
        <v>3979</v>
      </c>
      <c r="F4562" s="107" t="s">
        <v>3980</v>
      </c>
      <c r="G4562" s="106"/>
      <c r="H4562" s="106"/>
      <c r="I4562" s="102">
        <v>1</v>
      </c>
      <c r="J4562" s="109">
        <v>5.88</v>
      </c>
    </row>
    <row r="4563" spans="1:10" x14ac:dyDescent="0.25">
      <c r="A4563" s="102">
        <v>4562</v>
      </c>
      <c r="B4563" s="117" t="s">
        <v>5315</v>
      </c>
      <c r="C4563" s="104" t="s">
        <v>4939</v>
      </c>
      <c r="D4563" s="104" t="s">
        <v>5425</v>
      </c>
      <c r="E4563" s="106" t="s">
        <v>3985</v>
      </c>
      <c r="F4563" s="107" t="s">
        <v>3986</v>
      </c>
      <c r="G4563" s="106"/>
      <c r="H4563" s="106"/>
      <c r="I4563" s="102">
        <v>1</v>
      </c>
      <c r="J4563" s="109">
        <v>11.799999999999999</v>
      </c>
    </row>
    <row r="4564" spans="1:10" x14ac:dyDescent="0.25">
      <c r="A4564" s="102">
        <v>4563</v>
      </c>
      <c r="B4564" s="117" t="s">
        <v>5315</v>
      </c>
      <c r="C4564" s="104" t="s">
        <v>4939</v>
      </c>
      <c r="D4564" s="104" t="s">
        <v>5425</v>
      </c>
      <c r="E4564" s="106" t="s">
        <v>4009</v>
      </c>
      <c r="F4564" s="107" t="s">
        <v>4010</v>
      </c>
      <c r="G4564" s="106"/>
      <c r="H4564" s="106"/>
      <c r="I4564" s="102">
        <v>1</v>
      </c>
      <c r="J4564" s="109">
        <v>11.799999999999999</v>
      </c>
    </row>
    <row r="4565" spans="1:10" x14ac:dyDescent="0.25">
      <c r="A4565" s="102">
        <v>4564</v>
      </c>
      <c r="B4565" s="117" t="s">
        <v>5315</v>
      </c>
      <c r="C4565" s="104" t="s">
        <v>4939</v>
      </c>
      <c r="D4565" s="104" t="s">
        <v>5425</v>
      </c>
      <c r="E4565" s="106" t="s">
        <v>4013</v>
      </c>
      <c r="F4565" s="107" t="s">
        <v>4014</v>
      </c>
      <c r="G4565" s="106"/>
      <c r="H4565" s="106"/>
      <c r="I4565" s="102">
        <v>1</v>
      </c>
      <c r="J4565" s="109">
        <v>17.899999999999999</v>
      </c>
    </row>
    <row r="4566" spans="1:10" x14ac:dyDescent="0.25">
      <c r="A4566" s="102">
        <v>4565</v>
      </c>
      <c r="B4566" s="117" t="s">
        <v>5315</v>
      </c>
      <c r="C4566" s="104" t="s">
        <v>4939</v>
      </c>
      <c r="D4566" s="104" t="s">
        <v>5425</v>
      </c>
      <c r="E4566" s="106" t="s">
        <v>4569</v>
      </c>
      <c r="F4566" s="107" t="s">
        <v>4813</v>
      </c>
      <c r="G4566" s="106"/>
      <c r="H4566" s="106"/>
      <c r="I4566" s="102">
        <v>1</v>
      </c>
      <c r="J4566" s="109">
        <v>55.35</v>
      </c>
    </row>
    <row r="4567" spans="1:10" x14ac:dyDescent="0.25">
      <c r="A4567" s="102">
        <v>4566</v>
      </c>
      <c r="B4567" s="117" t="s">
        <v>5315</v>
      </c>
      <c r="C4567" s="104" t="s">
        <v>4939</v>
      </c>
      <c r="D4567" s="104" t="s">
        <v>5425</v>
      </c>
      <c r="E4567" s="106" t="s">
        <v>4459</v>
      </c>
      <c r="F4567" s="107" t="s">
        <v>4460</v>
      </c>
      <c r="G4567" s="106"/>
      <c r="H4567" s="106"/>
      <c r="I4567" s="102">
        <v>1</v>
      </c>
      <c r="J4567" s="109">
        <v>64.900000000000006</v>
      </c>
    </row>
    <row r="4568" spans="1:10" x14ac:dyDescent="0.25">
      <c r="A4568" s="102">
        <v>4567</v>
      </c>
      <c r="B4568" s="117" t="s">
        <v>5315</v>
      </c>
      <c r="C4568" s="104" t="s">
        <v>4939</v>
      </c>
      <c r="D4568" s="104" t="s">
        <v>5427</v>
      </c>
      <c r="E4568" s="106" t="s">
        <v>995</v>
      </c>
      <c r="F4568" s="107" t="s">
        <v>996</v>
      </c>
      <c r="G4568" s="106"/>
      <c r="H4568" s="106"/>
      <c r="I4568" s="102">
        <v>5</v>
      </c>
      <c r="J4568" s="109">
        <v>51</v>
      </c>
    </row>
    <row r="4569" spans="1:10" x14ac:dyDescent="0.25">
      <c r="A4569" s="102">
        <v>4568</v>
      </c>
      <c r="B4569" s="117" t="s">
        <v>5315</v>
      </c>
      <c r="C4569" s="104" t="s">
        <v>4939</v>
      </c>
      <c r="D4569" s="104" t="s">
        <v>5427</v>
      </c>
      <c r="E4569" s="106" t="s">
        <v>2595</v>
      </c>
      <c r="F4569" s="107" t="s">
        <v>2596</v>
      </c>
      <c r="G4569" s="106"/>
      <c r="H4569" s="106"/>
      <c r="I4569" s="102">
        <v>1</v>
      </c>
      <c r="J4569" s="109">
        <v>19.899999999999999</v>
      </c>
    </row>
    <row r="4570" spans="1:10" x14ac:dyDescent="0.25">
      <c r="A4570" s="102">
        <v>4569</v>
      </c>
      <c r="B4570" s="117" t="s">
        <v>5315</v>
      </c>
      <c r="C4570" s="104" t="s">
        <v>4939</v>
      </c>
      <c r="D4570" s="104" t="s">
        <v>5427</v>
      </c>
      <c r="E4570" s="106" t="s">
        <v>3037</v>
      </c>
      <c r="F4570" s="107" t="s">
        <v>3038</v>
      </c>
      <c r="G4570" s="106"/>
      <c r="H4570" s="106"/>
      <c r="I4570" s="102">
        <v>1</v>
      </c>
      <c r="J4570" s="109">
        <v>33.96</v>
      </c>
    </row>
    <row r="4571" spans="1:10" x14ac:dyDescent="0.25">
      <c r="A4571" s="102">
        <v>4570</v>
      </c>
      <c r="B4571" s="117" t="s">
        <v>5315</v>
      </c>
      <c r="C4571" s="104" t="s">
        <v>4939</v>
      </c>
      <c r="D4571" s="104" t="s">
        <v>5427</v>
      </c>
      <c r="E4571" s="106" t="s">
        <v>2845</v>
      </c>
      <c r="F4571" s="107" t="s">
        <v>2846</v>
      </c>
      <c r="G4571" s="106"/>
      <c r="H4571" s="106"/>
      <c r="I4571" s="102">
        <v>1</v>
      </c>
      <c r="J4571" s="109">
        <v>29.96</v>
      </c>
    </row>
    <row r="4572" spans="1:10" x14ac:dyDescent="0.25">
      <c r="A4572" s="102">
        <v>4571</v>
      </c>
      <c r="B4572" s="117" t="s">
        <v>5315</v>
      </c>
      <c r="C4572" s="104" t="s">
        <v>4939</v>
      </c>
      <c r="D4572" s="104" t="s">
        <v>5427</v>
      </c>
      <c r="E4572" s="106" t="s">
        <v>1764</v>
      </c>
      <c r="F4572" s="107" t="s">
        <v>1765</v>
      </c>
      <c r="G4572" s="106"/>
      <c r="H4572" s="106"/>
      <c r="I4572" s="102">
        <v>2</v>
      </c>
      <c r="J4572" s="109">
        <v>5.6</v>
      </c>
    </row>
    <row r="4573" spans="1:10" x14ac:dyDescent="0.25">
      <c r="A4573" s="102">
        <v>4572</v>
      </c>
      <c r="B4573" s="117" t="s">
        <v>5315</v>
      </c>
      <c r="C4573" s="104" t="s">
        <v>4939</v>
      </c>
      <c r="D4573" s="104" t="s">
        <v>5429</v>
      </c>
      <c r="E4573" s="106" t="s">
        <v>3033</v>
      </c>
      <c r="F4573" s="107" t="s">
        <v>3034</v>
      </c>
      <c r="G4573" s="106"/>
      <c r="H4573" s="106"/>
      <c r="I4573" s="102">
        <v>1</v>
      </c>
      <c r="J4573" s="109">
        <v>32.99</v>
      </c>
    </row>
    <row r="4574" spans="1:10" x14ac:dyDescent="0.25">
      <c r="A4574" s="102">
        <v>4573</v>
      </c>
      <c r="B4574" s="117" t="s">
        <v>5315</v>
      </c>
      <c r="C4574" s="104" t="s">
        <v>4939</v>
      </c>
      <c r="D4574" s="104" t="s">
        <v>5429</v>
      </c>
      <c r="E4574" s="106" t="s">
        <v>3037</v>
      </c>
      <c r="F4574" s="107" t="s">
        <v>3038</v>
      </c>
      <c r="G4574" s="106"/>
      <c r="H4574" s="106"/>
      <c r="I4574" s="102">
        <v>3</v>
      </c>
      <c r="J4574" s="109">
        <v>101.88</v>
      </c>
    </row>
    <row r="4575" spans="1:10" x14ac:dyDescent="0.25">
      <c r="A4575" s="102">
        <v>4574</v>
      </c>
      <c r="B4575" s="117" t="s">
        <v>5315</v>
      </c>
      <c r="C4575" s="104" t="s">
        <v>4939</v>
      </c>
      <c r="D4575" s="104" t="s">
        <v>5431</v>
      </c>
      <c r="E4575" s="106" t="s">
        <v>987</v>
      </c>
      <c r="F4575" s="107" t="s">
        <v>988</v>
      </c>
      <c r="G4575" s="106"/>
      <c r="H4575" s="106"/>
      <c r="I4575" s="102">
        <v>3</v>
      </c>
      <c r="J4575" s="109">
        <v>14.669999999999998</v>
      </c>
    </row>
    <row r="4576" spans="1:10" x14ac:dyDescent="0.25">
      <c r="A4576" s="102">
        <v>4575</v>
      </c>
      <c r="B4576" s="117" t="s">
        <v>5315</v>
      </c>
      <c r="C4576" s="104" t="s">
        <v>4939</v>
      </c>
      <c r="D4576" s="104" t="s">
        <v>5431</v>
      </c>
      <c r="E4576" s="106" t="s">
        <v>995</v>
      </c>
      <c r="F4576" s="107" t="s">
        <v>996</v>
      </c>
      <c r="G4576" s="106"/>
      <c r="H4576" s="106"/>
      <c r="I4576" s="102">
        <v>3</v>
      </c>
      <c r="J4576" s="109">
        <v>30.299999999999997</v>
      </c>
    </row>
    <row r="4577" spans="1:10" x14ac:dyDescent="0.25">
      <c r="A4577" s="102">
        <v>4576</v>
      </c>
      <c r="B4577" s="117" t="s">
        <v>5315</v>
      </c>
      <c r="C4577" s="104" t="s">
        <v>4939</v>
      </c>
      <c r="D4577" s="104" t="s">
        <v>5431</v>
      </c>
      <c r="E4577" s="106" t="s">
        <v>3037</v>
      </c>
      <c r="F4577" s="107" t="s">
        <v>3038</v>
      </c>
      <c r="G4577" s="106"/>
      <c r="H4577" s="106"/>
      <c r="I4577" s="102">
        <v>10</v>
      </c>
      <c r="J4577" s="109">
        <v>339.6</v>
      </c>
    </row>
    <row r="4578" spans="1:10" x14ac:dyDescent="0.25">
      <c r="A4578" s="102">
        <v>4577</v>
      </c>
      <c r="B4578" s="117" t="s">
        <v>5315</v>
      </c>
      <c r="C4578" s="104" t="s">
        <v>4939</v>
      </c>
      <c r="D4578" s="104" t="s">
        <v>5431</v>
      </c>
      <c r="E4578" s="106" t="s">
        <v>3037</v>
      </c>
      <c r="F4578" s="107" t="s">
        <v>3038</v>
      </c>
      <c r="G4578" s="106"/>
      <c r="H4578" s="106"/>
      <c r="I4578" s="102">
        <v>1</v>
      </c>
      <c r="J4578" s="109">
        <v>0.04</v>
      </c>
    </row>
    <row r="4579" spans="1:10" x14ac:dyDescent="0.25">
      <c r="A4579" s="102">
        <v>4578</v>
      </c>
      <c r="B4579" s="117" t="s">
        <v>5315</v>
      </c>
      <c r="C4579" s="104" t="s">
        <v>4939</v>
      </c>
      <c r="D4579" s="104" t="s">
        <v>5431</v>
      </c>
      <c r="E4579" s="106" t="s">
        <v>2847</v>
      </c>
      <c r="F4579" s="107" t="s">
        <v>2848</v>
      </c>
      <c r="G4579" s="106"/>
      <c r="H4579" s="106"/>
      <c r="I4579" s="102">
        <v>1</v>
      </c>
      <c r="J4579" s="109">
        <v>33.520000000000003</v>
      </c>
    </row>
    <row r="4580" spans="1:10" x14ac:dyDescent="0.25">
      <c r="A4580" s="102">
        <v>4579</v>
      </c>
      <c r="B4580" s="117" t="s">
        <v>5315</v>
      </c>
      <c r="C4580" s="104" t="s">
        <v>4939</v>
      </c>
      <c r="D4580" s="104" t="s">
        <v>5431</v>
      </c>
      <c r="E4580" s="106" t="s">
        <v>4525</v>
      </c>
      <c r="F4580" s="107" t="s">
        <v>4526</v>
      </c>
      <c r="G4580" s="106"/>
      <c r="H4580" s="106"/>
      <c r="I4580" s="102" t="s">
        <v>4943</v>
      </c>
      <c r="J4580" s="109">
        <v>39.25</v>
      </c>
    </row>
    <row r="4581" spans="1:10" x14ac:dyDescent="0.25">
      <c r="A4581" s="102">
        <v>4580</v>
      </c>
      <c r="B4581" s="117" t="s">
        <v>5315</v>
      </c>
      <c r="C4581" s="104" t="s">
        <v>4939</v>
      </c>
      <c r="D4581" s="104" t="s">
        <v>5431</v>
      </c>
      <c r="E4581" s="106" t="s">
        <v>4818</v>
      </c>
      <c r="F4581" s="107" t="s">
        <v>4819</v>
      </c>
      <c r="G4581" s="106"/>
      <c r="H4581" s="106"/>
      <c r="I4581" s="102">
        <v>1</v>
      </c>
      <c r="J4581" s="109">
        <v>49.800000000000004</v>
      </c>
    </row>
    <row r="4582" spans="1:10" x14ac:dyDescent="0.25">
      <c r="A4582" s="102">
        <v>4581</v>
      </c>
      <c r="B4582" s="117" t="s">
        <v>5315</v>
      </c>
      <c r="C4582" s="104" t="s">
        <v>4939</v>
      </c>
      <c r="D4582" s="104" t="s">
        <v>5431</v>
      </c>
      <c r="E4582" s="106" t="s">
        <v>4277</v>
      </c>
      <c r="F4582" s="107" t="s">
        <v>4278</v>
      </c>
      <c r="G4582" s="106"/>
      <c r="H4582" s="106"/>
      <c r="I4582" s="102">
        <v>1</v>
      </c>
      <c r="J4582" s="109">
        <v>47.800000000000004</v>
      </c>
    </row>
    <row r="4583" spans="1:10" x14ac:dyDescent="0.25">
      <c r="A4583" s="102">
        <v>4582</v>
      </c>
      <c r="B4583" s="117" t="s">
        <v>5315</v>
      </c>
      <c r="C4583" s="104" t="s">
        <v>4939</v>
      </c>
      <c r="D4583" s="104" t="s">
        <v>5431</v>
      </c>
      <c r="E4583" s="106" t="s">
        <v>1716</v>
      </c>
      <c r="F4583" s="107" t="s">
        <v>1717</v>
      </c>
      <c r="G4583" s="106"/>
      <c r="H4583" s="106"/>
      <c r="I4583" s="102">
        <v>1</v>
      </c>
      <c r="J4583" s="109">
        <v>33.36</v>
      </c>
    </row>
    <row r="4584" spans="1:10" x14ac:dyDescent="0.25">
      <c r="A4584" s="102">
        <v>4583</v>
      </c>
      <c r="B4584" s="117" t="s">
        <v>5315</v>
      </c>
      <c r="C4584" s="104" t="s">
        <v>4939</v>
      </c>
      <c r="D4584" s="104" t="s">
        <v>5433</v>
      </c>
      <c r="E4584" s="106" t="s">
        <v>1426</v>
      </c>
      <c r="F4584" s="107" t="s">
        <v>1427</v>
      </c>
      <c r="G4584" s="106"/>
      <c r="H4584" s="106"/>
      <c r="I4584" s="102">
        <v>1</v>
      </c>
      <c r="J4584" s="109">
        <v>22.9</v>
      </c>
    </row>
    <row r="4585" spans="1:10" x14ac:dyDescent="0.25">
      <c r="A4585" s="102">
        <v>4584</v>
      </c>
      <c r="B4585" s="117" t="s">
        <v>5315</v>
      </c>
      <c r="C4585" s="104" t="s">
        <v>4939</v>
      </c>
      <c r="D4585" s="104" t="s">
        <v>5433</v>
      </c>
      <c r="E4585" s="106" t="s">
        <v>1216</v>
      </c>
      <c r="F4585" s="107" t="s">
        <v>1217</v>
      </c>
      <c r="G4585" s="106"/>
      <c r="H4585" s="106"/>
      <c r="I4585" s="102">
        <v>1</v>
      </c>
      <c r="J4585" s="109">
        <v>7.9</v>
      </c>
    </row>
    <row r="4586" spans="1:10" x14ac:dyDescent="0.25">
      <c r="A4586" s="102">
        <v>4585</v>
      </c>
      <c r="B4586" s="117" t="s">
        <v>5315</v>
      </c>
      <c r="C4586" s="104" t="s">
        <v>4939</v>
      </c>
      <c r="D4586" s="104" t="s">
        <v>5433</v>
      </c>
      <c r="E4586" s="106" t="s">
        <v>1304</v>
      </c>
      <c r="F4586" s="107" t="s">
        <v>1305</v>
      </c>
      <c r="G4586" s="106"/>
      <c r="H4586" s="106"/>
      <c r="I4586" s="102">
        <v>1</v>
      </c>
      <c r="J4586" s="109">
        <v>7.9</v>
      </c>
    </row>
    <row r="4587" spans="1:10" x14ac:dyDescent="0.25">
      <c r="A4587" s="102">
        <v>4586</v>
      </c>
      <c r="B4587" s="117" t="s">
        <v>5315</v>
      </c>
      <c r="C4587" s="104" t="s">
        <v>4939</v>
      </c>
      <c r="D4587" s="104" t="s">
        <v>5433</v>
      </c>
      <c r="E4587" s="106" t="s">
        <v>1206</v>
      </c>
      <c r="F4587" s="107" t="s">
        <v>1207</v>
      </c>
      <c r="G4587" s="106"/>
      <c r="H4587" s="106"/>
      <c r="I4587" s="102">
        <v>1</v>
      </c>
      <c r="J4587" s="109">
        <v>7.9</v>
      </c>
    </row>
    <row r="4588" spans="1:10" x14ac:dyDescent="0.25">
      <c r="A4588" s="102">
        <v>4587</v>
      </c>
      <c r="B4588" s="117" t="s">
        <v>5315</v>
      </c>
      <c r="C4588" s="104" t="s">
        <v>4939</v>
      </c>
      <c r="D4588" s="104" t="s">
        <v>5433</v>
      </c>
      <c r="E4588" s="106" t="s">
        <v>1252</v>
      </c>
      <c r="F4588" s="107" t="s">
        <v>1253</v>
      </c>
      <c r="G4588" s="106"/>
      <c r="H4588" s="106"/>
      <c r="I4588" s="102">
        <v>1</v>
      </c>
      <c r="J4588" s="109">
        <v>7.9</v>
      </c>
    </row>
    <row r="4589" spans="1:10" x14ac:dyDescent="0.25">
      <c r="A4589" s="102">
        <v>4588</v>
      </c>
      <c r="B4589" s="117" t="s">
        <v>5315</v>
      </c>
      <c r="C4589" s="104" t="s">
        <v>4939</v>
      </c>
      <c r="D4589" s="104" t="s">
        <v>5433</v>
      </c>
      <c r="E4589" s="106" t="s">
        <v>1284</v>
      </c>
      <c r="F4589" s="107" t="s">
        <v>1285</v>
      </c>
      <c r="G4589" s="106"/>
      <c r="H4589" s="106"/>
      <c r="I4589" s="102">
        <v>2</v>
      </c>
      <c r="J4589" s="109">
        <v>64.56</v>
      </c>
    </row>
    <row r="4590" spans="1:10" x14ac:dyDescent="0.25">
      <c r="A4590" s="102">
        <v>4589</v>
      </c>
      <c r="B4590" s="117" t="s">
        <v>5315</v>
      </c>
      <c r="C4590" s="104" t="s">
        <v>4939</v>
      </c>
      <c r="D4590" s="104" t="s">
        <v>5433</v>
      </c>
      <c r="E4590" s="106" t="s">
        <v>2503</v>
      </c>
      <c r="F4590" s="107" t="s">
        <v>2504</v>
      </c>
      <c r="G4590" s="106"/>
      <c r="H4590" s="106"/>
      <c r="I4590" s="102">
        <v>8</v>
      </c>
      <c r="J4590" s="109">
        <v>47.519999999999996</v>
      </c>
    </row>
    <row r="4591" spans="1:10" x14ac:dyDescent="0.25">
      <c r="A4591" s="102">
        <v>4590</v>
      </c>
      <c r="B4591" s="117" t="s">
        <v>5315</v>
      </c>
      <c r="C4591" s="104" t="s">
        <v>4939</v>
      </c>
      <c r="D4591" s="104" t="s">
        <v>5433</v>
      </c>
      <c r="E4591" s="106" t="s">
        <v>2541</v>
      </c>
      <c r="F4591" s="107" t="s">
        <v>2542</v>
      </c>
      <c r="G4591" s="106"/>
      <c r="H4591" s="106"/>
      <c r="I4591" s="102">
        <v>8</v>
      </c>
      <c r="J4591" s="109">
        <v>47.519999999999996</v>
      </c>
    </row>
    <row r="4592" spans="1:10" x14ac:dyDescent="0.25">
      <c r="A4592" s="102">
        <v>4591</v>
      </c>
      <c r="B4592" s="117" t="s">
        <v>5315</v>
      </c>
      <c r="C4592" s="104" t="s">
        <v>4939</v>
      </c>
      <c r="D4592" s="104" t="s">
        <v>5433</v>
      </c>
      <c r="E4592" s="106" t="s">
        <v>2555</v>
      </c>
      <c r="F4592" s="107" t="s">
        <v>2556</v>
      </c>
      <c r="G4592" s="106"/>
      <c r="H4592" s="106"/>
      <c r="I4592" s="102">
        <v>8</v>
      </c>
      <c r="J4592" s="109">
        <v>47.519999999999996</v>
      </c>
    </row>
    <row r="4593" spans="1:10" x14ac:dyDescent="0.25">
      <c r="A4593" s="102">
        <v>4592</v>
      </c>
      <c r="B4593" s="117" t="s">
        <v>5315</v>
      </c>
      <c r="C4593" s="104" t="s">
        <v>4939</v>
      </c>
      <c r="D4593" s="104" t="s">
        <v>5433</v>
      </c>
      <c r="E4593" s="106" t="s">
        <v>2631</v>
      </c>
      <c r="F4593" s="107" t="s">
        <v>2632</v>
      </c>
      <c r="G4593" s="106"/>
      <c r="H4593" s="106"/>
      <c r="I4593" s="102">
        <v>1</v>
      </c>
      <c r="J4593" s="109">
        <v>10.14</v>
      </c>
    </row>
    <row r="4594" spans="1:10" x14ac:dyDescent="0.25">
      <c r="A4594" s="102">
        <v>4593</v>
      </c>
      <c r="B4594" s="117" t="s">
        <v>5315</v>
      </c>
      <c r="C4594" s="104" t="s">
        <v>4939</v>
      </c>
      <c r="D4594" s="104" t="s">
        <v>5433</v>
      </c>
      <c r="E4594" s="106" t="s">
        <v>3415</v>
      </c>
      <c r="F4594" s="107" t="s">
        <v>3416</v>
      </c>
      <c r="G4594" s="106"/>
      <c r="H4594" s="106"/>
      <c r="I4594" s="102">
        <v>1</v>
      </c>
      <c r="J4594" s="109">
        <v>33.480000000000004</v>
      </c>
    </row>
    <row r="4595" spans="1:10" x14ac:dyDescent="0.25">
      <c r="A4595" s="102">
        <v>4594</v>
      </c>
      <c r="B4595" s="117" t="s">
        <v>5315</v>
      </c>
      <c r="C4595" s="104" t="s">
        <v>4939</v>
      </c>
      <c r="D4595" s="104" t="s">
        <v>5433</v>
      </c>
      <c r="E4595" s="106" t="s">
        <v>3911</v>
      </c>
      <c r="F4595" s="107" t="s">
        <v>3912</v>
      </c>
      <c r="G4595" s="106"/>
      <c r="H4595" s="106"/>
      <c r="I4595" s="102">
        <v>1</v>
      </c>
      <c r="J4595" s="109">
        <v>17.899999999999999</v>
      </c>
    </row>
    <row r="4596" spans="1:10" x14ac:dyDescent="0.25">
      <c r="A4596" s="102">
        <v>4595</v>
      </c>
      <c r="B4596" s="117" t="s">
        <v>5315</v>
      </c>
      <c r="C4596" s="104" t="s">
        <v>4939</v>
      </c>
      <c r="D4596" s="104" t="s">
        <v>5433</v>
      </c>
      <c r="E4596" s="106" t="s">
        <v>3929</v>
      </c>
      <c r="F4596" s="107" t="s">
        <v>3930</v>
      </c>
      <c r="G4596" s="106"/>
      <c r="H4596" s="106"/>
      <c r="I4596" s="102">
        <v>1</v>
      </c>
      <c r="J4596" s="109">
        <v>12.9</v>
      </c>
    </row>
    <row r="4597" spans="1:10" x14ac:dyDescent="0.25">
      <c r="A4597" s="102">
        <v>4596</v>
      </c>
      <c r="B4597" s="117" t="s">
        <v>5315</v>
      </c>
      <c r="C4597" s="104" t="s">
        <v>4939</v>
      </c>
      <c r="D4597" s="104" t="s">
        <v>5433</v>
      </c>
      <c r="E4597" s="106" t="s">
        <v>3947</v>
      </c>
      <c r="F4597" s="107" t="s">
        <v>3948</v>
      </c>
      <c r="G4597" s="106"/>
      <c r="H4597" s="106"/>
      <c r="I4597" s="102">
        <v>1</v>
      </c>
      <c r="J4597" s="109">
        <v>16.740000000000002</v>
      </c>
    </row>
    <row r="4598" spans="1:10" x14ac:dyDescent="0.25">
      <c r="A4598" s="102">
        <v>4597</v>
      </c>
      <c r="B4598" s="117" t="s">
        <v>5315</v>
      </c>
      <c r="C4598" s="104" t="s">
        <v>4939</v>
      </c>
      <c r="D4598" s="104" t="s">
        <v>5433</v>
      </c>
      <c r="E4598" s="106" t="s">
        <v>3977</v>
      </c>
      <c r="F4598" s="107" t="s">
        <v>3978</v>
      </c>
      <c r="G4598" s="106"/>
      <c r="H4598" s="106"/>
      <c r="I4598" s="102">
        <v>1</v>
      </c>
      <c r="J4598" s="109">
        <v>5.88</v>
      </c>
    </row>
    <row r="4599" spans="1:10" x14ac:dyDescent="0.25">
      <c r="A4599" s="102">
        <v>4598</v>
      </c>
      <c r="B4599" s="117" t="s">
        <v>5315</v>
      </c>
      <c r="C4599" s="104" t="s">
        <v>4939</v>
      </c>
      <c r="D4599" s="104" t="s">
        <v>5433</v>
      </c>
      <c r="E4599" s="106" t="s">
        <v>3979</v>
      </c>
      <c r="F4599" s="107" t="s">
        <v>3980</v>
      </c>
      <c r="G4599" s="106"/>
      <c r="H4599" s="106"/>
      <c r="I4599" s="102">
        <v>1</v>
      </c>
      <c r="J4599" s="109">
        <v>5.88</v>
      </c>
    </row>
    <row r="4600" spans="1:10" x14ac:dyDescent="0.25">
      <c r="A4600" s="102">
        <v>4599</v>
      </c>
      <c r="B4600" s="117" t="s">
        <v>5315</v>
      </c>
      <c r="C4600" s="104" t="s">
        <v>4939</v>
      </c>
      <c r="D4600" s="104" t="s">
        <v>5433</v>
      </c>
      <c r="E4600" s="106" t="s">
        <v>3623</v>
      </c>
      <c r="F4600" s="107" t="s">
        <v>3624</v>
      </c>
      <c r="G4600" s="106"/>
      <c r="H4600" s="106"/>
      <c r="I4600" s="102">
        <v>1</v>
      </c>
      <c r="J4600" s="109">
        <v>11.899999999999999</v>
      </c>
    </row>
    <row r="4601" spans="1:10" x14ac:dyDescent="0.25">
      <c r="A4601" s="102">
        <v>4600</v>
      </c>
      <c r="B4601" s="117" t="s">
        <v>5315</v>
      </c>
      <c r="C4601" s="104" t="s">
        <v>4939</v>
      </c>
      <c r="D4601" s="104" t="s">
        <v>5435</v>
      </c>
      <c r="E4601" s="106" t="s">
        <v>473</v>
      </c>
      <c r="F4601" s="107" t="s">
        <v>474</v>
      </c>
      <c r="G4601" s="106"/>
      <c r="H4601" s="106"/>
      <c r="I4601" s="102">
        <v>10</v>
      </c>
      <c r="J4601" s="109">
        <v>129</v>
      </c>
    </row>
    <row r="4602" spans="1:10" x14ac:dyDescent="0.25">
      <c r="A4602" s="102">
        <v>4601</v>
      </c>
      <c r="B4602" s="117" t="s">
        <v>5315</v>
      </c>
      <c r="C4602" s="104" t="s">
        <v>4939</v>
      </c>
      <c r="D4602" s="104" t="s">
        <v>5435</v>
      </c>
      <c r="E4602" s="106" t="s">
        <v>633</v>
      </c>
      <c r="F4602" s="107" t="s">
        <v>634</v>
      </c>
      <c r="G4602" s="106"/>
      <c r="H4602" s="106"/>
      <c r="I4602" s="102">
        <v>5</v>
      </c>
      <c r="J4602" s="109">
        <v>77.400000000000006</v>
      </c>
    </row>
    <row r="4603" spans="1:10" x14ac:dyDescent="0.25">
      <c r="A4603" s="102">
        <v>4602</v>
      </c>
      <c r="B4603" s="117" t="s">
        <v>5315</v>
      </c>
      <c r="C4603" s="104" t="s">
        <v>4939</v>
      </c>
      <c r="D4603" s="104" t="s">
        <v>5435</v>
      </c>
      <c r="E4603" s="106" t="s">
        <v>1252</v>
      </c>
      <c r="F4603" s="107" t="s">
        <v>1253</v>
      </c>
      <c r="G4603" s="106"/>
      <c r="H4603" s="106"/>
      <c r="I4603" s="102">
        <v>8</v>
      </c>
      <c r="J4603" s="109">
        <v>55.199999999999996</v>
      </c>
    </row>
    <row r="4604" spans="1:10" x14ac:dyDescent="0.25">
      <c r="A4604" s="102">
        <v>4603</v>
      </c>
      <c r="B4604" s="117" t="s">
        <v>5315</v>
      </c>
      <c r="C4604" s="104" t="s">
        <v>4939</v>
      </c>
      <c r="D4604" s="104" t="s">
        <v>5435</v>
      </c>
      <c r="E4604" s="106" t="s">
        <v>1264</v>
      </c>
      <c r="F4604" s="107" t="s">
        <v>1265</v>
      </c>
      <c r="G4604" s="106"/>
      <c r="H4604" s="106"/>
      <c r="I4604" s="102">
        <v>12</v>
      </c>
      <c r="J4604" s="109">
        <v>94.800000000000011</v>
      </c>
    </row>
    <row r="4605" spans="1:10" x14ac:dyDescent="0.25">
      <c r="A4605" s="102">
        <v>4604</v>
      </c>
      <c r="B4605" s="117" t="s">
        <v>5315</v>
      </c>
      <c r="C4605" s="104" t="s">
        <v>4939</v>
      </c>
      <c r="D4605" s="104" t="s">
        <v>5435</v>
      </c>
      <c r="E4605" s="106" t="s">
        <v>2263</v>
      </c>
      <c r="F4605" s="107" t="s">
        <v>2264</v>
      </c>
      <c r="G4605" s="106"/>
      <c r="H4605" s="106"/>
      <c r="I4605" s="102">
        <v>10</v>
      </c>
      <c r="J4605" s="109">
        <v>382.8</v>
      </c>
    </row>
    <row r="4606" spans="1:10" x14ac:dyDescent="0.25">
      <c r="A4606" s="102">
        <v>4605</v>
      </c>
      <c r="B4606" s="117" t="s">
        <v>5315</v>
      </c>
      <c r="C4606" s="104" t="s">
        <v>4939</v>
      </c>
      <c r="D4606" s="104" t="s">
        <v>5435</v>
      </c>
      <c r="E4606" s="106" t="s">
        <v>2395</v>
      </c>
      <c r="F4606" s="107" t="s">
        <v>2396</v>
      </c>
      <c r="G4606" s="106"/>
      <c r="H4606" s="106"/>
      <c r="I4606" s="102">
        <v>5</v>
      </c>
      <c r="J4606" s="109">
        <v>77.400000000000006</v>
      </c>
    </row>
    <row r="4607" spans="1:10" x14ac:dyDescent="0.25">
      <c r="A4607" s="102">
        <v>4606</v>
      </c>
      <c r="B4607" s="117" t="s">
        <v>5315</v>
      </c>
      <c r="C4607" s="104" t="s">
        <v>4939</v>
      </c>
      <c r="D4607" s="104" t="s">
        <v>5435</v>
      </c>
      <c r="E4607" s="106" t="s">
        <v>2459</v>
      </c>
      <c r="F4607" s="107" t="s">
        <v>2460</v>
      </c>
      <c r="G4607" s="106"/>
      <c r="H4607" s="106"/>
      <c r="I4607" s="102">
        <v>12</v>
      </c>
      <c r="J4607" s="109">
        <v>67.679999999999993</v>
      </c>
    </row>
    <row r="4608" spans="1:10" x14ac:dyDescent="0.25">
      <c r="A4608" s="102">
        <v>4607</v>
      </c>
      <c r="B4608" s="117" t="s">
        <v>5315</v>
      </c>
      <c r="C4608" s="104" t="s">
        <v>4939</v>
      </c>
      <c r="D4608" s="104" t="s">
        <v>5435</v>
      </c>
      <c r="E4608" s="106" t="s">
        <v>2503</v>
      </c>
      <c r="F4608" s="107" t="s">
        <v>2504</v>
      </c>
      <c r="G4608" s="106"/>
      <c r="H4608" s="106"/>
      <c r="I4608" s="102">
        <v>36</v>
      </c>
      <c r="J4608" s="109">
        <v>203.04</v>
      </c>
    </row>
    <row r="4609" spans="1:10" x14ac:dyDescent="0.25">
      <c r="A4609" s="102">
        <v>4608</v>
      </c>
      <c r="B4609" s="117" t="s">
        <v>5315</v>
      </c>
      <c r="C4609" s="104" t="s">
        <v>4939</v>
      </c>
      <c r="D4609" s="104" t="s">
        <v>5435</v>
      </c>
      <c r="E4609" s="106" t="s">
        <v>2465</v>
      </c>
      <c r="F4609" s="107" t="s">
        <v>2466</v>
      </c>
      <c r="G4609" s="106"/>
      <c r="H4609" s="106"/>
      <c r="I4609" s="102">
        <v>12</v>
      </c>
      <c r="J4609" s="109">
        <v>67.679999999999993</v>
      </c>
    </row>
    <row r="4610" spans="1:10" x14ac:dyDescent="0.25">
      <c r="A4610" s="102">
        <v>4609</v>
      </c>
      <c r="B4610" s="117" t="s">
        <v>5315</v>
      </c>
      <c r="C4610" s="104" t="s">
        <v>4939</v>
      </c>
      <c r="D4610" s="104" t="s">
        <v>5435</v>
      </c>
      <c r="E4610" s="106" t="s">
        <v>2479</v>
      </c>
      <c r="F4610" s="107" t="s">
        <v>2480</v>
      </c>
      <c r="G4610" s="106"/>
      <c r="H4610" s="106"/>
      <c r="I4610" s="102">
        <v>12</v>
      </c>
      <c r="J4610" s="109">
        <v>67.679999999999993</v>
      </c>
    </row>
    <row r="4611" spans="1:10" x14ac:dyDescent="0.25">
      <c r="A4611" s="102">
        <v>4610</v>
      </c>
      <c r="B4611" s="117" t="s">
        <v>5315</v>
      </c>
      <c r="C4611" s="104" t="s">
        <v>4939</v>
      </c>
      <c r="D4611" s="104" t="s">
        <v>5435</v>
      </c>
      <c r="E4611" s="106" t="s">
        <v>2505</v>
      </c>
      <c r="F4611" s="107" t="s">
        <v>2506</v>
      </c>
      <c r="G4611" s="106"/>
      <c r="H4611" s="106"/>
      <c r="I4611" s="102">
        <v>12</v>
      </c>
      <c r="J4611" s="109">
        <v>67.679999999999993</v>
      </c>
    </row>
    <row r="4612" spans="1:10" x14ac:dyDescent="0.25">
      <c r="A4612" s="102">
        <v>4611</v>
      </c>
      <c r="B4612" s="117" t="s">
        <v>5315</v>
      </c>
      <c r="C4612" s="104" t="s">
        <v>4939</v>
      </c>
      <c r="D4612" s="104" t="s">
        <v>5435</v>
      </c>
      <c r="E4612" s="106" t="s">
        <v>2541</v>
      </c>
      <c r="F4612" s="107" t="s">
        <v>2542</v>
      </c>
      <c r="G4612" s="106"/>
      <c r="H4612" s="106"/>
      <c r="I4612" s="102">
        <v>12</v>
      </c>
      <c r="J4612" s="109">
        <v>67.679999999999993</v>
      </c>
    </row>
    <row r="4613" spans="1:10" x14ac:dyDescent="0.25">
      <c r="A4613" s="102">
        <v>4612</v>
      </c>
      <c r="B4613" s="117" t="s">
        <v>5315</v>
      </c>
      <c r="C4613" s="104" t="s">
        <v>4939</v>
      </c>
      <c r="D4613" s="104" t="s">
        <v>5435</v>
      </c>
      <c r="E4613" s="106" t="s">
        <v>2549</v>
      </c>
      <c r="F4613" s="107" t="s">
        <v>2550</v>
      </c>
      <c r="G4613" s="106"/>
      <c r="H4613" s="106"/>
      <c r="I4613" s="102">
        <v>12</v>
      </c>
      <c r="J4613" s="109">
        <v>67.679999999999993</v>
      </c>
    </row>
    <row r="4614" spans="1:10" x14ac:dyDescent="0.25">
      <c r="A4614" s="102">
        <v>4613</v>
      </c>
      <c r="B4614" s="117" t="s">
        <v>5315</v>
      </c>
      <c r="C4614" s="104" t="s">
        <v>4939</v>
      </c>
      <c r="D4614" s="104" t="s">
        <v>5435</v>
      </c>
      <c r="E4614" s="106" t="s">
        <v>2779</v>
      </c>
      <c r="F4614" s="107" t="s">
        <v>4740</v>
      </c>
      <c r="G4614" s="106"/>
      <c r="H4614" s="106"/>
      <c r="I4614" s="102">
        <v>5</v>
      </c>
      <c r="J4614" s="109">
        <v>64.5</v>
      </c>
    </row>
    <row r="4615" spans="1:10" x14ac:dyDescent="0.25">
      <c r="A4615" s="102">
        <v>4614</v>
      </c>
      <c r="B4615" s="117" t="s">
        <v>5315</v>
      </c>
      <c r="C4615" s="104" t="s">
        <v>4939</v>
      </c>
      <c r="D4615" s="104" t="s">
        <v>5435</v>
      </c>
      <c r="E4615" s="106" t="s">
        <v>2693</v>
      </c>
      <c r="F4615" s="107" t="s">
        <v>5199</v>
      </c>
      <c r="G4615" s="106"/>
      <c r="H4615" s="106"/>
      <c r="I4615" s="102">
        <v>1</v>
      </c>
      <c r="J4615" s="109">
        <v>14.28</v>
      </c>
    </row>
    <row r="4616" spans="1:10" x14ac:dyDescent="0.25">
      <c r="A4616" s="102">
        <v>4615</v>
      </c>
      <c r="B4616" s="117" t="s">
        <v>5315</v>
      </c>
      <c r="C4616" s="104" t="s">
        <v>4939</v>
      </c>
      <c r="D4616" s="104" t="s">
        <v>5435</v>
      </c>
      <c r="E4616" s="106" t="s">
        <v>2739</v>
      </c>
      <c r="F4616" s="107" t="s">
        <v>4742</v>
      </c>
      <c r="G4616" s="106"/>
      <c r="H4616" s="106"/>
      <c r="I4616" s="102">
        <v>1</v>
      </c>
      <c r="J4616" s="109">
        <v>14.28</v>
      </c>
    </row>
    <row r="4617" spans="1:10" x14ac:dyDescent="0.25">
      <c r="A4617" s="102">
        <v>4616</v>
      </c>
      <c r="B4617" s="117" t="s">
        <v>5315</v>
      </c>
      <c r="C4617" s="104" t="s">
        <v>4939</v>
      </c>
      <c r="D4617" s="104" t="s">
        <v>5435</v>
      </c>
      <c r="E4617" s="106" t="s">
        <v>2771</v>
      </c>
      <c r="F4617" s="107" t="s">
        <v>4743</v>
      </c>
      <c r="G4617" s="106"/>
      <c r="H4617" s="106"/>
      <c r="I4617" s="102">
        <v>1</v>
      </c>
      <c r="J4617" s="109">
        <v>14.28</v>
      </c>
    </row>
    <row r="4618" spans="1:10" x14ac:dyDescent="0.25">
      <c r="A4618" s="102">
        <v>4617</v>
      </c>
      <c r="B4618" s="117" t="s">
        <v>5315</v>
      </c>
      <c r="C4618" s="104" t="s">
        <v>4939</v>
      </c>
      <c r="D4618" s="104" t="s">
        <v>5435</v>
      </c>
      <c r="E4618" s="106" t="s">
        <v>2811</v>
      </c>
      <c r="F4618" s="107" t="s">
        <v>4744</v>
      </c>
      <c r="G4618" s="106"/>
      <c r="H4618" s="106"/>
      <c r="I4618" s="102">
        <v>1</v>
      </c>
      <c r="J4618" s="109">
        <v>14.28</v>
      </c>
    </row>
    <row r="4619" spans="1:10" x14ac:dyDescent="0.25">
      <c r="A4619" s="102">
        <v>4618</v>
      </c>
      <c r="B4619" s="117" t="s">
        <v>5315</v>
      </c>
      <c r="C4619" s="104" t="s">
        <v>4939</v>
      </c>
      <c r="D4619" s="104" t="s">
        <v>5435</v>
      </c>
      <c r="E4619" s="106" t="s">
        <v>2997</v>
      </c>
      <c r="F4619" s="107" t="s">
        <v>2998</v>
      </c>
      <c r="G4619" s="106"/>
      <c r="H4619" s="106"/>
      <c r="I4619" s="102">
        <v>10</v>
      </c>
      <c r="J4619" s="109">
        <v>338</v>
      </c>
    </row>
    <row r="4620" spans="1:10" x14ac:dyDescent="0.25">
      <c r="A4620" s="102">
        <v>4619</v>
      </c>
      <c r="B4620" s="117" t="s">
        <v>5315</v>
      </c>
      <c r="C4620" s="104" t="s">
        <v>4939</v>
      </c>
      <c r="D4620" s="104" t="s">
        <v>5435</v>
      </c>
      <c r="E4620" s="106" t="s">
        <v>3037</v>
      </c>
      <c r="F4620" s="107" t="s">
        <v>3038</v>
      </c>
      <c r="G4620" s="106"/>
      <c r="H4620" s="106"/>
      <c r="I4620" s="102">
        <v>20</v>
      </c>
      <c r="J4620" s="109">
        <v>599.20000000000005</v>
      </c>
    </row>
    <row r="4621" spans="1:10" x14ac:dyDescent="0.25">
      <c r="A4621" s="102">
        <v>4620</v>
      </c>
      <c r="B4621" s="117" t="s">
        <v>5315</v>
      </c>
      <c r="C4621" s="104" t="s">
        <v>4939</v>
      </c>
      <c r="D4621" s="104" t="s">
        <v>5435</v>
      </c>
      <c r="E4621" s="106" t="s">
        <v>4043</v>
      </c>
      <c r="F4621" s="107" t="s">
        <v>4044</v>
      </c>
      <c r="G4621" s="106"/>
      <c r="H4621" s="106"/>
      <c r="I4621" s="102">
        <v>10</v>
      </c>
      <c r="J4621" s="109">
        <v>327</v>
      </c>
    </row>
    <row r="4622" spans="1:10" x14ac:dyDescent="0.25">
      <c r="A4622" s="102">
        <v>4621</v>
      </c>
      <c r="B4622" s="117" t="s">
        <v>5315</v>
      </c>
      <c r="C4622" s="104" t="s">
        <v>4939</v>
      </c>
      <c r="D4622" s="104" t="s">
        <v>5435</v>
      </c>
      <c r="E4622" s="106" t="s">
        <v>4045</v>
      </c>
      <c r="F4622" s="107" t="s">
        <v>4046</v>
      </c>
      <c r="G4622" s="106"/>
      <c r="H4622" s="106"/>
      <c r="I4622" s="102">
        <v>10</v>
      </c>
      <c r="J4622" s="109">
        <v>442.5</v>
      </c>
    </row>
    <row r="4623" spans="1:10" x14ac:dyDescent="0.25">
      <c r="A4623" s="102">
        <v>4622</v>
      </c>
      <c r="B4623" s="117" t="s">
        <v>5315</v>
      </c>
      <c r="C4623" s="104" t="s">
        <v>4939</v>
      </c>
      <c r="D4623" s="104" t="s">
        <v>5435</v>
      </c>
      <c r="E4623" s="106" t="s">
        <v>3547</v>
      </c>
      <c r="F4623" s="107" t="s">
        <v>3548</v>
      </c>
      <c r="G4623" s="106"/>
      <c r="H4623" s="106"/>
      <c r="I4623" s="102">
        <v>5</v>
      </c>
      <c r="J4623" s="109">
        <v>52</v>
      </c>
    </row>
    <row r="4624" spans="1:10" x14ac:dyDescent="0.25">
      <c r="A4624" s="102">
        <v>4623</v>
      </c>
      <c r="B4624" s="117" t="s">
        <v>5315</v>
      </c>
      <c r="C4624" s="104" t="s">
        <v>4939</v>
      </c>
      <c r="D4624" s="104" t="s">
        <v>5435</v>
      </c>
      <c r="E4624" s="106" t="s">
        <v>3887</v>
      </c>
      <c r="F4624" s="107" t="s">
        <v>3888</v>
      </c>
      <c r="G4624" s="106"/>
      <c r="H4624" s="106"/>
      <c r="I4624" s="102">
        <v>7</v>
      </c>
      <c r="J4624" s="109">
        <v>97.3</v>
      </c>
    </row>
    <row r="4625" spans="1:10" x14ac:dyDescent="0.25">
      <c r="A4625" s="102">
        <v>4624</v>
      </c>
      <c r="B4625" s="117" t="s">
        <v>5315</v>
      </c>
      <c r="C4625" s="104" t="s">
        <v>4939</v>
      </c>
      <c r="D4625" s="104" t="s">
        <v>5435</v>
      </c>
      <c r="E4625" s="106" t="s">
        <v>3907</v>
      </c>
      <c r="F4625" s="107" t="s">
        <v>3908</v>
      </c>
      <c r="G4625" s="106"/>
      <c r="H4625" s="106"/>
      <c r="I4625" s="102">
        <v>5</v>
      </c>
      <c r="J4625" s="109">
        <v>46</v>
      </c>
    </row>
    <row r="4626" spans="1:10" x14ac:dyDescent="0.25">
      <c r="A4626" s="102">
        <v>4625</v>
      </c>
      <c r="B4626" s="117" t="s">
        <v>5315</v>
      </c>
      <c r="C4626" s="104" t="s">
        <v>4939</v>
      </c>
      <c r="D4626" s="104" t="s">
        <v>5435</v>
      </c>
      <c r="E4626" s="106" t="s">
        <v>3911</v>
      </c>
      <c r="F4626" s="107" t="s">
        <v>3912</v>
      </c>
      <c r="G4626" s="106"/>
      <c r="H4626" s="106"/>
      <c r="I4626" s="102">
        <v>5</v>
      </c>
      <c r="J4626" s="109">
        <v>82.5</v>
      </c>
    </row>
    <row r="4627" spans="1:10" x14ac:dyDescent="0.25">
      <c r="A4627" s="102">
        <v>4626</v>
      </c>
      <c r="B4627" s="117" t="s">
        <v>5315</v>
      </c>
      <c r="C4627" s="104" t="s">
        <v>4939</v>
      </c>
      <c r="D4627" s="104" t="s">
        <v>5435</v>
      </c>
      <c r="E4627" s="106" t="s">
        <v>3917</v>
      </c>
      <c r="F4627" s="107" t="s">
        <v>3918</v>
      </c>
      <c r="G4627" s="106"/>
      <c r="H4627" s="106"/>
      <c r="I4627" s="102">
        <v>3</v>
      </c>
      <c r="J4627" s="109">
        <v>31.8</v>
      </c>
    </row>
    <row r="4628" spans="1:10" x14ac:dyDescent="0.25">
      <c r="A4628" s="102">
        <v>4627</v>
      </c>
      <c r="B4628" s="117" t="s">
        <v>5315</v>
      </c>
      <c r="C4628" s="104" t="s">
        <v>4939</v>
      </c>
      <c r="D4628" s="104" t="s">
        <v>5435</v>
      </c>
      <c r="E4628" s="106" t="s">
        <v>3925</v>
      </c>
      <c r="F4628" s="107" t="s">
        <v>3926</v>
      </c>
      <c r="G4628" s="106"/>
      <c r="H4628" s="106"/>
      <c r="I4628" s="102">
        <v>3</v>
      </c>
      <c r="J4628" s="109">
        <v>95.7</v>
      </c>
    </row>
    <row r="4629" spans="1:10" x14ac:dyDescent="0.25">
      <c r="A4629" s="102">
        <v>4628</v>
      </c>
      <c r="B4629" s="117" t="s">
        <v>5315</v>
      </c>
      <c r="C4629" s="104" t="s">
        <v>4939</v>
      </c>
      <c r="D4629" s="104" t="s">
        <v>5435</v>
      </c>
      <c r="E4629" s="106" t="s">
        <v>3927</v>
      </c>
      <c r="F4629" s="107" t="s">
        <v>3928</v>
      </c>
      <c r="G4629" s="106"/>
      <c r="H4629" s="106"/>
      <c r="I4629" s="102">
        <v>5</v>
      </c>
      <c r="J4629" s="109">
        <v>74</v>
      </c>
    </row>
    <row r="4630" spans="1:10" x14ac:dyDescent="0.25">
      <c r="A4630" s="102">
        <v>4629</v>
      </c>
      <c r="B4630" s="117" t="s">
        <v>5315</v>
      </c>
      <c r="C4630" s="104" t="s">
        <v>4939</v>
      </c>
      <c r="D4630" s="104" t="s">
        <v>5435</v>
      </c>
      <c r="E4630" s="106" t="s">
        <v>3939</v>
      </c>
      <c r="F4630" s="107" t="s">
        <v>3940</v>
      </c>
      <c r="G4630" s="106"/>
      <c r="H4630" s="106"/>
      <c r="I4630" s="102">
        <v>5</v>
      </c>
      <c r="J4630" s="109">
        <v>69.5</v>
      </c>
    </row>
    <row r="4631" spans="1:10" x14ac:dyDescent="0.25">
      <c r="A4631" s="102">
        <v>4630</v>
      </c>
      <c r="B4631" s="117" t="s">
        <v>5315</v>
      </c>
      <c r="C4631" s="104" t="s">
        <v>4939</v>
      </c>
      <c r="D4631" s="104" t="s">
        <v>5435</v>
      </c>
      <c r="E4631" s="106" t="s">
        <v>3953</v>
      </c>
      <c r="F4631" s="107" t="s">
        <v>3954</v>
      </c>
      <c r="G4631" s="106"/>
      <c r="H4631" s="106"/>
      <c r="I4631" s="102">
        <v>5</v>
      </c>
      <c r="J4631" s="109">
        <v>36</v>
      </c>
    </row>
    <row r="4632" spans="1:10" x14ac:dyDescent="0.25">
      <c r="A4632" s="102">
        <v>4631</v>
      </c>
      <c r="B4632" s="117" t="s">
        <v>5315</v>
      </c>
      <c r="C4632" s="104" t="s">
        <v>4939</v>
      </c>
      <c r="D4632" s="104" t="s">
        <v>5435</v>
      </c>
      <c r="E4632" s="106" t="s">
        <v>3959</v>
      </c>
      <c r="F4632" s="107" t="s">
        <v>3960</v>
      </c>
      <c r="G4632" s="106"/>
      <c r="H4632" s="106"/>
      <c r="I4632" s="102">
        <v>5</v>
      </c>
      <c r="J4632" s="109">
        <v>30.749999999999996</v>
      </c>
    </row>
    <row r="4633" spans="1:10" x14ac:dyDescent="0.25">
      <c r="A4633" s="102">
        <v>4632</v>
      </c>
      <c r="B4633" s="117" t="s">
        <v>5315</v>
      </c>
      <c r="C4633" s="104" t="s">
        <v>4939</v>
      </c>
      <c r="D4633" s="104" t="s">
        <v>5435</v>
      </c>
      <c r="E4633" s="106" t="s">
        <v>3995</v>
      </c>
      <c r="F4633" s="107" t="s">
        <v>3996</v>
      </c>
      <c r="G4633" s="106"/>
      <c r="H4633" s="106"/>
      <c r="I4633" s="102">
        <v>2</v>
      </c>
      <c r="J4633" s="109">
        <v>50.699999999999996</v>
      </c>
    </row>
    <row r="4634" spans="1:10" x14ac:dyDescent="0.25">
      <c r="A4634" s="102">
        <v>4633</v>
      </c>
      <c r="B4634" s="117" t="s">
        <v>5315</v>
      </c>
      <c r="C4634" s="104" t="s">
        <v>4939</v>
      </c>
      <c r="D4634" s="104" t="s">
        <v>5435</v>
      </c>
      <c r="E4634" s="106" t="s">
        <v>3551</v>
      </c>
      <c r="F4634" s="107" t="s">
        <v>3552</v>
      </c>
      <c r="G4634" s="106"/>
      <c r="H4634" s="106"/>
      <c r="I4634" s="102">
        <v>20</v>
      </c>
      <c r="J4634" s="109">
        <v>156</v>
      </c>
    </row>
    <row r="4635" spans="1:10" x14ac:dyDescent="0.25">
      <c r="A4635" s="102">
        <v>4634</v>
      </c>
      <c r="B4635" s="117" t="s">
        <v>5315</v>
      </c>
      <c r="C4635" s="104" t="s">
        <v>4939</v>
      </c>
      <c r="D4635" s="104" t="s">
        <v>5435</v>
      </c>
      <c r="E4635" s="106" t="s">
        <v>3565</v>
      </c>
      <c r="F4635" s="107" t="s">
        <v>3566</v>
      </c>
      <c r="G4635" s="106"/>
      <c r="H4635" s="106"/>
      <c r="I4635" s="102">
        <v>10</v>
      </c>
      <c r="J4635" s="109">
        <v>115.99999999999999</v>
      </c>
    </row>
    <row r="4636" spans="1:10" x14ac:dyDescent="0.25">
      <c r="A4636" s="102">
        <v>4635</v>
      </c>
      <c r="B4636" s="117" t="s">
        <v>5315</v>
      </c>
      <c r="C4636" s="104" t="s">
        <v>4939</v>
      </c>
      <c r="D4636" s="104" t="s">
        <v>5435</v>
      </c>
      <c r="E4636" s="106" t="s">
        <v>3569</v>
      </c>
      <c r="F4636" s="107" t="s">
        <v>3570</v>
      </c>
      <c r="G4636" s="106"/>
      <c r="H4636" s="106"/>
      <c r="I4636" s="102">
        <v>4</v>
      </c>
      <c r="J4636" s="109">
        <v>91.6</v>
      </c>
    </row>
    <row r="4637" spans="1:10" x14ac:dyDescent="0.25">
      <c r="A4637" s="102">
        <v>4636</v>
      </c>
      <c r="B4637" s="117" t="s">
        <v>5315</v>
      </c>
      <c r="C4637" s="104" t="s">
        <v>4939</v>
      </c>
      <c r="D4637" s="104" t="s">
        <v>5435</v>
      </c>
      <c r="E4637" s="106" t="s">
        <v>3573</v>
      </c>
      <c r="F4637" s="107" t="s">
        <v>3574</v>
      </c>
      <c r="G4637" s="106"/>
      <c r="H4637" s="106"/>
      <c r="I4637" s="102">
        <v>5</v>
      </c>
      <c r="J4637" s="109">
        <v>57.999999999999993</v>
      </c>
    </row>
    <row r="4638" spans="1:10" x14ac:dyDescent="0.25">
      <c r="A4638" s="102">
        <v>4637</v>
      </c>
      <c r="B4638" s="117" t="s">
        <v>5315</v>
      </c>
      <c r="C4638" s="104" t="s">
        <v>4939</v>
      </c>
      <c r="D4638" s="104" t="s">
        <v>5435</v>
      </c>
      <c r="E4638" s="106" t="s">
        <v>3617</v>
      </c>
      <c r="F4638" s="107" t="s">
        <v>3618</v>
      </c>
      <c r="G4638" s="106"/>
      <c r="H4638" s="106"/>
      <c r="I4638" s="102">
        <v>5</v>
      </c>
      <c r="J4638" s="109">
        <v>62.699999999999996</v>
      </c>
    </row>
    <row r="4639" spans="1:10" x14ac:dyDescent="0.25">
      <c r="A4639" s="102">
        <v>4638</v>
      </c>
      <c r="B4639" s="117" t="s">
        <v>5315</v>
      </c>
      <c r="C4639" s="104" t="s">
        <v>4939</v>
      </c>
      <c r="D4639" s="104" t="s">
        <v>5435</v>
      </c>
      <c r="E4639" s="106" t="s">
        <v>3677</v>
      </c>
      <c r="F4639" s="107" t="s">
        <v>3678</v>
      </c>
      <c r="G4639" s="106"/>
      <c r="H4639" s="106"/>
      <c r="I4639" s="102">
        <v>2</v>
      </c>
      <c r="J4639" s="109">
        <v>17.2</v>
      </c>
    </row>
    <row r="4640" spans="1:10" x14ac:dyDescent="0.25">
      <c r="A4640" s="102">
        <v>4639</v>
      </c>
      <c r="B4640" s="117" t="s">
        <v>5315</v>
      </c>
      <c r="C4640" s="104" t="s">
        <v>4939</v>
      </c>
      <c r="D4640" s="104" t="s">
        <v>5435</v>
      </c>
      <c r="E4640" s="106" t="s">
        <v>3697</v>
      </c>
      <c r="F4640" s="107" t="s">
        <v>3698</v>
      </c>
      <c r="G4640" s="106"/>
      <c r="H4640" s="106"/>
      <c r="I4640" s="102">
        <v>3</v>
      </c>
      <c r="J4640" s="109">
        <v>59.7</v>
      </c>
    </row>
    <row r="4641" spans="1:10" x14ac:dyDescent="0.25">
      <c r="A4641" s="102">
        <v>4640</v>
      </c>
      <c r="B4641" s="117" t="s">
        <v>5315</v>
      </c>
      <c r="C4641" s="104" t="s">
        <v>4939</v>
      </c>
      <c r="D4641" s="104" t="s">
        <v>5435</v>
      </c>
      <c r="E4641" s="106" t="s">
        <v>3699</v>
      </c>
      <c r="F4641" s="107" t="s">
        <v>3700</v>
      </c>
      <c r="G4641" s="106"/>
      <c r="H4641" s="106"/>
      <c r="I4641" s="102">
        <v>3</v>
      </c>
      <c r="J4641" s="109">
        <v>71.100000000000009</v>
      </c>
    </row>
    <row r="4642" spans="1:10" x14ac:dyDescent="0.25">
      <c r="A4642" s="102">
        <v>4641</v>
      </c>
      <c r="B4642" s="117" t="s">
        <v>5315</v>
      </c>
      <c r="C4642" s="104" t="s">
        <v>4939</v>
      </c>
      <c r="D4642" s="104" t="s">
        <v>5435</v>
      </c>
      <c r="E4642" s="106" t="s">
        <v>3805</v>
      </c>
      <c r="F4642" s="107" t="s">
        <v>3806</v>
      </c>
      <c r="G4642" s="106"/>
      <c r="H4642" s="106"/>
      <c r="I4642" s="102">
        <v>5</v>
      </c>
      <c r="J4642" s="109">
        <v>84.5</v>
      </c>
    </row>
    <row r="4643" spans="1:10" x14ac:dyDescent="0.25">
      <c r="A4643" s="102">
        <v>4642</v>
      </c>
      <c r="B4643" s="117" t="s">
        <v>5315</v>
      </c>
      <c r="C4643" s="104" t="s">
        <v>4939</v>
      </c>
      <c r="D4643" s="104" t="s">
        <v>5437</v>
      </c>
      <c r="E4643" s="106" t="s">
        <v>569</v>
      </c>
      <c r="F4643" s="107" t="s">
        <v>570</v>
      </c>
      <c r="G4643" s="106"/>
      <c r="H4643" s="106"/>
      <c r="I4643" s="102">
        <v>2</v>
      </c>
      <c r="J4643" s="109">
        <v>11.879999999999999</v>
      </c>
    </row>
    <row r="4644" spans="1:10" x14ac:dyDescent="0.25">
      <c r="A4644" s="102">
        <v>4643</v>
      </c>
      <c r="B4644" s="117" t="s">
        <v>5315</v>
      </c>
      <c r="C4644" s="104" t="s">
        <v>4939</v>
      </c>
      <c r="D4644" s="104" t="s">
        <v>5437</v>
      </c>
      <c r="E4644" s="106" t="s">
        <v>157</v>
      </c>
      <c r="F4644" s="107" t="s">
        <v>158</v>
      </c>
      <c r="G4644" s="106"/>
      <c r="H4644" s="106"/>
      <c r="I4644" s="102">
        <v>10</v>
      </c>
      <c r="J4644" s="109">
        <v>18.899999999999999</v>
      </c>
    </row>
    <row r="4645" spans="1:10" x14ac:dyDescent="0.25">
      <c r="A4645" s="102">
        <v>4644</v>
      </c>
      <c r="B4645" s="117" t="s">
        <v>5315</v>
      </c>
      <c r="C4645" s="104" t="s">
        <v>4939</v>
      </c>
      <c r="D4645" s="104" t="s">
        <v>5437</v>
      </c>
      <c r="E4645" s="106" t="s">
        <v>987</v>
      </c>
      <c r="F4645" s="107" t="s">
        <v>988</v>
      </c>
      <c r="G4645" s="106"/>
      <c r="H4645" s="106"/>
      <c r="I4645" s="102">
        <v>2</v>
      </c>
      <c r="J4645" s="109">
        <v>9.98</v>
      </c>
    </row>
    <row r="4646" spans="1:10" x14ac:dyDescent="0.25">
      <c r="A4646" s="102">
        <v>4645</v>
      </c>
      <c r="B4646" s="117" t="s">
        <v>5315</v>
      </c>
      <c r="C4646" s="104" t="s">
        <v>4939</v>
      </c>
      <c r="D4646" s="104" t="s">
        <v>5437</v>
      </c>
      <c r="E4646" s="106" t="s">
        <v>995</v>
      </c>
      <c r="F4646" s="107" t="s">
        <v>996</v>
      </c>
      <c r="G4646" s="106"/>
      <c r="H4646" s="106"/>
      <c r="I4646" s="102">
        <v>7</v>
      </c>
      <c r="J4646" s="109">
        <v>71.399999999999991</v>
      </c>
    </row>
    <row r="4647" spans="1:10" x14ac:dyDescent="0.25">
      <c r="A4647" s="102">
        <v>4646</v>
      </c>
      <c r="B4647" s="117" t="s">
        <v>5315</v>
      </c>
      <c r="C4647" s="104" t="s">
        <v>4939</v>
      </c>
      <c r="D4647" s="104" t="s">
        <v>5437</v>
      </c>
      <c r="E4647" s="106" t="s">
        <v>1194</v>
      </c>
      <c r="F4647" s="107" t="s">
        <v>1195</v>
      </c>
      <c r="G4647" s="106"/>
      <c r="H4647" s="106"/>
      <c r="I4647" s="102">
        <v>1</v>
      </c>
      <c r="J4647" s="109">
        <v>6.9499999999999993</v>
      </c>
    </row>
    <row r="4648" spans="1:10" x14ac:dyDescent="0.25">
      <c r="A4648" s="102">
        <v>4647</v>
      </c>
      <c r="B4648" s="117" t="s">
        <v>5315</v>
      </c>
      <c r="C4648" s="104" t="s">
        <v>4939</v>
      </c>
      <c r="D4648" s="104" t="s">
        <v>5437</v>
      </c>
      <c r="E4648" s="106" t="s">
        <v>1292</v>
      </c>
      <c r="F4648" s="107" t="s">
        <v>1293</v>
      </c>
      <c r="G4648" s="106"/>
      <c r="H4648" s="106"/>
      <c r="I4648" s="102" t="s">
        <v>4942</v>
      </c>
      <c r="J4648" s="109">
        <v>7.95</v>
      </c>
    </row>
    <row r="4649" spans="1:10" x14ac:dyDescent="0.25">
      <c r="A4649" s="102">
        <v>4648</v>
      </c>
      <c r="B4649" s="117" t="s">
        <v>5315</v>
      </c>
      <c r="C4649" s="104" t="s">
        <v>4939</v>
      </c>
      <c r="D4649" s="104" t="s">
        <v>5437</v>
      </c>
      <c r="E4649" s="106" t="s">
        <v>2503</v>
      </c>
      <c r="F4649" s="107" t="s">
        <v>2504</v>
      </c>
      <c r="G4649" s="106"/>
      <c r="H4649" s="106"/>
      <c r="I4649" s="102">
        <v>1</v>
      </c>
      <c r="J4649" s="109">
        <v>5.9399999999999995</v>
      </c>
    </row>
    <row r="4650" spans="1:10" x14ac:dyDescent="0.25">
      <c r="A4650" s="102">
        <v>4649</v>
      </c>
      <c r="B4650" s="117" t="s">
        <v>5315</v>
      </c>
      <c r="C4650" s="104" t="s">
        <v>4939</v>
      </c>
      <c r="D4650" s="104" t="s">
        <v>5437</v>
      </c>
      <c r="E4650" s="106" t="s">
        <v>2489</v>
      </c>
      <c r="F4650" s="107" t="s">
        <v>2490</v>
      </c>
      <c r="G4650" s="106"/>
      <c r="H4650" s="106"/>
      <c r="I4650" s="102">
        <v>1</v>
      </c>
      <c r="J4650" s="109">
        <v>5.9399999999999995</v>
      </c>
    </row>
    <row r="4651" spans="1:10" x14ac:dyDescent="0.25">
      <c r="A4651" s="102">
        <v>4650</v>
      </c>
      <c r="B4651" s="117" t="s">
        <v>5315</v>
      </c>
      <c r="C4651" s="104" t="s">
        <v>4939</v>
      </c>
      <c r="D4651" s="104" t="s">
        <v>5437</v>
      </c>
      <c r="E4651" s="106" t="s">
        <v>2519</v>
      </c>
      <c r="F4651" s="107" t="s">
        <v>2520</v>
      </c>
      <c r="G4651" s="106"/>
      <c r="H4651" s="106"/>
      <c r="I4651" s="102">
        <v>1</v>
      </c>
      <c r="J4651" s="109">
        <v>5.9399999999999995</v>
      </c>
    </row>
    <row r="4652" spans="1:10" x14ac:dyDescent="0.25">
      <c r="A4652" s="102">
        <v>4651</v>
      </c>
      <c r="B4652" s="117" t="s">
        <v>5315</v>
      </c>
      <c r="C4652" s="104" t="s">
        <v>4939</v>
      </c>
      <c r="D4652" s="104" t="s">
        <v>5437</v>
      </c>
      <c r="E4652" s="106" t="s">
        <v>2541</v>
      </c>
      <c r="F4652" s="107" t="s">
        <v>2542</v>
      </c>
      <c r="G4652" s="106"/>
      <c r="H4652" s="106"/>
      <c r="I4652" s="102">
        <v>1</v>
      </c>
      <c r="J4652" s="109">
        <v>5.9399999999999995</v>
      </c>
    </row>
    <row r="4653" spans="1:10" x14ac:dyDescent="0.25">
      <c r="A4653" s="102">
        <v>4652</v>
      </c>
      <c r="B4653" s="117" t="s">
        <v>5315</v>
      </c>
      <c r="C4653" s="104" t="s">
        <v>4939</v>
      </c>
      <c r="D4653" s="104" t="s">
        <v>5437</v>
      </c>
      <c r="E4653" s="106" t="s">
        <v>295</v>
      </c>
      <c r="F4653" s="107" t="s">
        <v>296</v>
      </c>
      <c r="G4653" s="106"/>
      <c r="H4653" s="106"/>
      <c r="I4653" s="102">
        <v>2</v>
      </c>
      <c r="J4653" s="109">
        <v>4.5</v>
      </c>
    </row>
    <row r="4654" spans="1:10" x14ac:dyDescent="0.25">
      <c r="A4654" s="102">
        <v>4653</v>
      </c>
      <c r="B4654" s="117" t="s">
        <v>5315</v>
      </c>
      <c r="C4654" s="104" t="s">
        <v>4939</v>
      </c>
      <c r="D4654" s="104" t="s">
        <v>5437</v>
      </c>
      <c r="E4654" s="106" t="s">
        <v>3517</v>
      </c>
      <c r="F4654" s="107" t="s">
        <v>4973</v>
      </c>
      <c r="G4654" s="106"/>
      <c r="H4654" s="106"/>
      <c r="I4654" s="102">
        <v>1</v>
      </c>
      <c r="J4654" s="109">
        <v>22.68</v>
      </c>
    </row>
    <row r="4655" spans="1:10" x14ac:dyDescent="0.25">
      <c r="A4655" s="102">
        <v>4654</v>
      </c>
      <c r="B4655" s="117" t="s">
        <v>5315</v>
      </c>
      <c r="C4655" s="104" t="s">
        <v>4939</v>
      </c>
      <c r="D4655" s="104" t="s">
        <v>5437</v>
      </c>
      <c r="E4655" s="106" t="s">
        <v>4043</v>
      </c>
      <c r="F4655" s="107" t="s">
        <v>4044</v>
      </c>
      <c r="G4655" s="106"/>
      <c r="H4655" s="106"/>
      <c r="I4655" s="102">
        <v>1</v>
      </c>
      <c r="J4655" s="109">
        <v>35.94</v>
      </c>
    </row>
    <row r="4656" spans="1:10" x14ac:dyDescent="0.25">
      <c r="A4656" s="102">
        <v>4655</v>
      </c>
      <c r="B4656" s="117" t="s">
        <v>5315</v>
      </c>
      <c r="C4656" s="104" t="s">
        <v>4939</v>
      </c>
      <c r="D4656" s="104" t="s">
        <v>5437</v>
      </c>
      <c r="E4656" s="106" t="s">
        <v>83</v>
      </c>
      <c r="F4656" s="107" t="s">
        <v>84</v>
      </c>
      <c r="G4656" s="106"/>
      <c r="H4656" s="106"/>
      <c r="I4656" s="102">
        <v>1</v>
      </c>
      <c r="J4656" s="109">
        <v>77.88</v>
      </c>
    </row>
    <row r="4657" spans="1:10" x14ac:dyDescent="0.25">
      <c r="A4657" s="102">
        <v>4656</v>
      </c>
      <c r="B4657" s="117" t="s">
        <v>5315</v>
      </c>
      <c r="C4657" s="104" t="s">
        <v>4939</v>
      </c>
      <c r="D4657" s="104" t="s">
        <v>5437</v>
      </c>
      <c r="E4657" s="106" t="s">
        <v>3681</v>
      </c>
      <c r="F4657" s="107" t="s">
        <v>3682</v>
      </c>
      <c r="G4657" s="106"/>
      <c r="H4657" s="106"/>
      <c r="I4657" s="102">
        <v>1</v>
      </c>
      <c r="J4657" s="109">
        <v>17.8</v>
      </c>
    </row>
    <row r="4658" spans="1:10" x14ac:dyDescent="0.25">
      <c r="A4658" s="102">
        <v>4657</v>
      </c>
      <c r="B4658" s="117" t="s">
        <v>5315</v>
      </c>
      <c r="C4658" s="104" t="s">
        <v>4939</v>
      </c>
      <c r="D4658" s="104" t="s">
        <v>5437</v>
      </c>
      <c r="E4658" s="106" t="s">
        <v>3969</v>
      </c>
      <c r="F4658" s="107" t="s">
        <v>3970</v>
      </c>
      <c r="G4658" s="106"/>
      <c r="H4658" s="106"/>
      <c r="I4658" s="102">
        <v>1</v>
      </c>
      <c r="J4658" s="109">
        <v>17.899999999999999</v>
      </c>
    </row>
    <row r="4659" spans="1:10" x14ac:dyDescent="0.25">
      <c r="A4659" s="102">
        <v>4658</v>
      </c>
      <c r="B4659" s="117" t="s">
        <v>5315</v>
      </c>
      <c r="C4659" s="104" t="s">
        <v>4939</v>
      </c>
      <c r="D4659" s="104" t="s">
        <v>5437</v>
      </c>
      <c r="E4659" s="106" t="s">
        <v>3971</v>
      </c>
      <c r="F4659" s="107" t="s">
        <v>3972</v>
      </c>
      <c r="G4659" s="106"/>
      <c r="H4659" s="106"/>
      <c r="I4659" s="102">
        <v>1</v>
      </c>
      <c r="J4659" s="109">
        <v>0.1</v>
      </c>
    </row>
    <row r="4660" spans="1:10" x14ac:dyDescent="0.25">
      <c r="A4660" s="102">
        <v>4659</v>
      </c>
      <c r="B4660" s="117" t="s">
        <v>5315</v>
      </c>
      <c r="C4660" s="104" t="s">
        <v>4939</v>
      </c>
      <c r="D4660" s="104" t="s">
        <v>5437</v>
      </c>
      <c r="E4660" s="106" t="s">
        <v>3551</v>
      </c>
      <c r="F4660" s="107" t="s">
        <v>3552</v>
      </c>
      <c r="G4660" s="106"/>
      <c r="H4660" s="106"/>
      <c r="I4660" s="102">
        <v>1</v>
      </c>
      <c r="J4660" s="109">
        <v>8.6</v>
      </c>
    </row>
    <row r="4661" spans="1:10" x14ac:dyDescent="0.25">
      <c r="A4661" s="102">
        <v>4660</v>
      </c>
      <c r="B4661" s="117" t="s">
        <v>5315</v>
      </c>
      <c r="C4661" s="104" t="s">
        <v>4939</v>
      </c>
      <c r="D4661" s="104" t="s">
        <v>5439</v>
      </c>
      <c r="E4661" s="106" t="s">
        <v>3385</v>
      </c>
      <c r="F4661" s="107" t="s">
        <v>3386</v>
      </c>
      <c r="G4661" s="106"/>
      <c r="H4661" s="106"/>
      <c r="I4661" s="102">
        <v>20</v>
      </c>
      <c r="J4661" s="109">
        <v>559.79999999999995</v>
      </c>
    </row>
    <row r="4662" spans="1:10" x14ac:dyDescent="0.25">
      <c r="A4662" s="102">
        <v>4661</v>
      </c>
      <c r="B4662" s="117" t="s">
        <v>5315</v>
      </c>
      <c r="C4662" s="104" t="s">
        <v>4939</v>
      </c>
      <c r="D4662" s="104" t="s">
        <v>5439</v>
      </c>
      <c r="E4662" s="106" t="s">
        <v>3385</v>
      </c>
      <c r="F4662" s="107" t="s">
        <v>3386</v>
      </c>
      <c r="G4662" s="106"/>
      <c r="H4662" s="106"/>
      <c r="I4662" s="102">
        <v>1</v>
      </c>
      <c r="J4662" s="109">
        <v>0.01</v>
      </c>
    </row>
    <row r="4663" spans="1:10" x14ac:dyDescent="0.25">
      <c r="A4663" s="102">
        <v>4662</v>
      </c>
      <c r="B4663" s="117" t="s">
        <v>5315</v>
      </c>
      <c r="C4663" s="104" t="s">
        <v>4939</v>
      </c>
      <c r="D4663" s="104" t="s">
        <v>5439</v>
      </c>
      <c r="E4663" s="106" t="s">
        <v>83</v>
      </c>
      <c r="F4663" s="107" t="s">
        <v>84</v>
      </c>
      <c r="G4663" s="106"/>
      <c r="H4663" s="106"/>
      <c r="I4663" s="102">
        <v>1</v>
      </c>
      <c r="J4663" s="109">
        <v>77.88</v>
      </c>
    </row>
    <row r="4664" spans="1:10" x14ac:dyDescent="0.25">
      <c r="A4664" s="102">
        <v>4663</v>
      </c>
      <c r="B4664" s="117" t="s">
        <v>5315</v>
      </c>
      <c r="C4664" s="104" t="s">
        <v>4939</v>
      </c>
      <c r="D4664" s="104" t="s">
        <v>5439</v>
      </c>
      <c r="E4664" s="106" t="s">
        <v>85</v>
      </c>
      <c r="F4664" s="107" t="s">
        <v>86</v>
      </c>
      <c r="G4664" s="106"/>
      <c r="H4664" s="106"/>
      <c r="I4664" s="102">
        <v>1</v>
      </c>
      <c r="J4664" s="109">
        <v>95.52</v>
      </c>
    </row>
    <row r="4665" spans="1:10" x14ac:dyDescent="0.25">
      <c r="A4665" s="102">
        <v>4664</v>
      </c>
      <c r="B4665" s="117" t="s">
        <v>5315</v>
      </c>
      <c r="C4665" s="104" t="s">
        <v>4939</v>
      </c>
      <c r="D4665" s="104" t="s">
        <v>5439</v>
      </c>
      <c r="E4665" s="106" t="s">
        <v>87</v>
      </c>
      <c r="F4665" s="107" t="s">
        <v>88</v>
      </c>
      <c r="G4665" s="106"/>
      <c r="H4665" s="106"/>
      <c r="I4665" s="102">
        <v>1</v>
      </c>
      <c r="J4665" s="109">
        <v>83.76</v>
      </c>
    </row>
    <row r="4666" spans="1:10" x14ac:dyDescent="0.25">
      <c r="A4666" s="102">
        <v>4665</v>
      </c>
      <c r="B4666" s="117" t="s">
        <v>5315</v>
      </c>
      <c r="C4666" s="104" t="s">
        <v>4939</v>
      </c>
      <c r="D4666" s="104" t="s">
        <v>5439</v>
      </c>
      <c r="E4666" s="106" t="s">
        <v>3613</v>
      </c>
      <c r="F4666" s="107" t="s">
        <v>3614</v>
      </c>
      <c r="G4666" s="106"/>
      <c r="H4666" s="106"/>
      <c r="I4666" s="102">
        <v>1</v>
      </c>
      <c r="J4666" s="109">
        <v>12.5</v>
      </c>
    </row>
    <row r="4667" spans="1:10" x14ac:dyDescent="0.25">
      <c r="A4667" s="102">
        <v>4666</v>
      </c>
      <c r="B4667" s="117" t="s">
        <v>5315</v>
      </c>
      <c r="C4667" s="104" t="s">
        <v>4939</v>
      </c>
      <c r="D4667" s="104" t="s">
        <v>5439</v>
      </c>
      <c r="E4667" s="106" t="s">
        <v>4201</v>
      </c>
      <c r="F4667" s="107" t="s">
        <v>4202</v>
      </c>
      <c r="G4667" s="106"/>
      <c r="H4667" s="106"/>
      <c r="I4667" s="102">
        <v>20</v>
      </c>
      <c r="J4667" s="109">
        <v>559.79999999999995</v>
      </c>
    </row>
    <row r="4668" spans="1:10" x14ac:dyDescent="0.25">
      <c r="A4668" s="102">
        <v>4667</v>
      </c>
      <c r="B4668" s="117" t="s">
        <v>5315</v>
      </c>
      <c r="C4668" s="104" t="s">
        <v>4939</v>
      </c>
      <c r="D4668" s="104" t="s">
        <v>5439</v>
      </c>
      <c r="E4668" s="106" t="s">
        <v>4201</v>
      </c>
      <c r="F4668" s="107" t="s">
        <v>4202</v>
      </c>
      <c r="G4668" s="106"/>
      <c r="H4668" s="106"/>
      <c r="I4668" s="102">
        <v>1</v>
      </c>
      <c r="J4668" s="109">
        <v>0.01</v>
      </c>
    </row>
    <row r="4669" spans="1:10" x14ac:dyDescent="0.25">
      <c r="A4669" s="102">
        <v>4668</v>
      </c>
      <c r="B4669" s="117" t="s">
        <v>5315</v>
      </c>
      <c r="C4669" s="104" t="s">
        <v>4939</v>
      </c>
      <c r="D4669" s="104" t="s">
        <v>5439</v>
      </c>
      <c r="E4669" s="106" t="s">
        <v>4259</v>
      </c>
      <c r="F4669" s="107" t="s">
        <v>4820</v>
      </c>
      <c r="G4669" s="106"/>
      <c r="H4669" s="106"/>
      <c r="I4669" s="102">
        <v>1</v>
      </c>
      <c r="J4669" s="109">
        <v>20.849999999999998</v>
      </c>
    </row>
    <row r="4670" spans="1:10" x14ac:dyDescent="0.25">
      <c r="A4670" s="102">
        <v>4669</v>
      </c>
      <c r="B4670" s="117" t="s">
        <v>5315</v>
      </c>
      <c r="C4670" s="104" t="s">
        <v>4939</v>
      </c>
      <c r="D4670" s="104" t="s">
        <v>5441</v>
      </c>
      <c r="E4670" s="106" t="s">
        <v>1001</v>
      </c>
      <c r="F4670" s="107" t="s">
        <v>1002</v>
      </c>
      <c r="G4670" s="106"/>
      <c r="H4670" s="106"/>
      <c r="I4670" s="102">
        <v>5</v>
      </c>
      <c r="J4670" s="109">
        <v>29.950000000000003</v>
      </c>
    </row>
    <row r="4671" spans="1:10" x14ac:dyDescent="0.25">
      <c r="A4671" s="102">
        <v>4670</v>
      </c>
      <c r="B4671" s="117" t="s">
        <v>5315</v>
      </c>
      <c r="C4671" s="104" t="s">
        <v>4939</v>
      </c>
      <c r="D4671" s="104" t="s">
        <v>5441</v>
      </c>
      <c r="E4671" s="106" t="s">
        <v>1003</v>
      </c>
      <c r="F4671" s="107" t="s">
        <v>1004</v>
      </c>
      <c r="G4671" s="106"/>
      <c r="H4671" s="106"/>
      <c r="I4671" s="102">
        <v>5</v>
      </c>
      <c r="J4671" s="109">
        <v>56.449999999999996</v>
      </c>
    </row>
    <row r="4672" spans="1:10" x14ac:dyDescent="0.25">
      <c r="A4672" s="102">
        <v>4671</v>
      </c>
      <c r="B4672" s="117" t="s">
        <v>5315</v>
      </c>
      <c r="C4672" s="104" t="s">
        <v>4939</v>
      </c>
      <c r="D4672" s="104" t="s">
        <v>5441</v>
      </c>
      <c r="E4672" s="106" t="s">
        <v>2541</v>
      </c>
      <c r="F4672" s="107" t="s">
        <v>2542</v>
      </c>
      <c r="G4672" s="106"/>
      <c r="H4672" s="106"/>
      <c r="I4672" s="102">
        <v>1</v>
      </c>
      <c r="J4672" s="109">
        <v>5.9399999999999995</v>
      </c>
    </row>
    <row r="4673" spans="1:10" x14ac:dyDescent="0.25">
      <c r="A4673" s="102">
        <v>4672</v>
      </c>
      <c r="B4673" s="117" t="s">
        <v>5315</v>
      </c>
      <c r="C4673" s="104" t="s">
        <v>4939</v>
      </c>
      <c r="D4673" s="104" t="s">
        <v>5441</v>
      </c>
      <c r="E4673" s="106" t="s">
        <v>2555</v>
      </c>
      <c r="F4673" s="107" t="s">
        <v>2556</v>
      </c>
      <c r="G4673" s="106"/>
      <c r="H4673" s="106"/>
      <c r="I4673" s="102">
        <v>2</v>
      </c>
      <c r="J4673" s="109">
        <v>11.879999999999999</v>
      </c>
    </row>
    <row r="4674" spans="1:10" x14ac:dyDescent="0.25">
      <c r="A4674" s="102">
        <v>4673</v>
      </c>
      <c r="B4674" s="117" t="s">
        <v>5315</v>
      </c>
      <c r="C4674" s="104" t="s">
        <v>4939</v>
      </c>
      <c r="D4674" s="104" t="s">
        <v>5441</v>
      </c>
      <c r="E4674" s="106" t="s">
        <v>2717</v>
      </c>
      <c r="F4674" s="107" t="s">
        <v>4737</v>
      </c>
      <c r="G4674" s="106"/>
      <c r="H4674" s="106"/>
      <c r="I4674" s="102">
        <v>1</v>
      </c>
      <c r="J4674" s="109">
        <v>16.14</v>
      </c>
    </row>
    <row r="4675" spans="1:10" x14ac:dyDescent="0.25">
      <c r="A4675" s="102">
        <v>4674</v>
      </c>
      <c r="B4675" s="117" t="s">
        <v>5315</v>
      </c>
      <c r="C4675" s="104" t="s">
        <v>4939</v>
      </c>
      <c r="D4675" s="104" t="s">
        <v>5441</v>
      </c>
      <c r="E4675" s="106" t="s">
        <v>3415</v>
      </c>
      <c r="F4675" s="107" t="s">
        <v>3416</v>
      </c>
      <c r="G4675" s="106"/>
      <c r="H4675" s="106"/>
      <c r="I4675" s="102">
        <v>1</v>
      </c>
      <c r="J4675" s="109">
        <v>33.480000000000004</v>
      </c>
    </row>
    <row r="4676" spans="1:10" x14ac:dyDescent="0.25">
      <c r="A4676" s="102">
        <v>4675</v>
      </c>
      <c r="B4676" s="117" t="s">
        <v>5315</v>
      </c>
      <c r="C4676" s="104" t="s">
        <v>4939</v>
      </c>
      <c r="D4676" s="104" t="s">
        <v>5441</v>
      </c>
      <c r="E4676" s="106" t="s">
        <v>3947</v>
      </c>
      <c r="F4676" s="107" t="s">
        <v>3948</v>
      </c>
      <c r="G4676" s="106"/>
      <c r="H4676" s="106"/>
      <c r="I4676" s="102">
        <v>1</v>
      </c>
      <c r="J4676" s="109">
        <v>16.740000000000002</v>
      </c>
    </row>
    <row r="4677" spans="1:10" x14ac:dyDescent="0.25">
      <c r="A4677" s="102">
        <v>4676</v>
      </c>
      <c r="B4677" s="117" t="s">
        <v>5315</v>
      </c>
      <c r="C4677" s="104" t="s">
        <v>4939</v>
      </c>
      <c r="D4677" s="104" t="s">
        <v>5441</v>
      </c>
      <c r="E4677" s="106" t="s">
        <v>4385</v>
      </c>
      <c r="F4677" s="107" t="s">
        <v>4619</v>
      </c>
      <c r="G4677" s="106"/>
      <c r="H4677" s="106"/>
      <c r="I4677" s="102">
        <v>1</v>
      </c>
      <c r="J4677" s="109">
        <v>20.849999999999998</v>
      </c>
    </row>
    <row r="4678" spans="1:10" x14ac:dyDescent="0.25">
      <c r="A4678" s="102">
        <v>4677</v>
      </c>
      <c r="B4678" s="117" t="s">
        <v>5315</v>
      </c>
      <c r="C4678" s="104" t="s">
        <v>4939</v>
      </c>
      <c r="D4678" s="104" t="s">
        <v>5441</v>
      </c>
      <c r="E4678" s="106" t="s">
        <v>4377</v>
      </c>
      <c r="F4678" s="107" t="s">
        <v>4378</v>
      </c>
      <c r="G4678" s="106"/>
      <c r="H4678" s="106"/>
      <c r="I4678" s="102">
        <v>1</v>
      </c>
      <c r="J4678" s="109">
        <v>11.850000000000001</v>
      </c>
    </row>
    <row r="4679" spans="1:10" x14ac:dyDescent="0.25">
      <c r="A4679" s="102">
        <v>4678</v>
      </c>
      <c r="B4679" s="117" t="s">
        <v>5315</v>
      </c>
      <c r="C4679" s="104" t="s">
        <v>4939</v>
      </c>
      <c r="D4679" s="104" t="s">
        <v>5443</v>
      </c>
      <c r="E4679" s="106" t="s">
        <v>1003</v>
      </c>
      <c r="F4679" s="107" t="s">
        <v>1004</v>
      </c>
      <c r="G4679" s="106"/>
      <c r="H4679" s="106"/>
      <c r="I4679" s="102">
        <v>7</v>
      </c>
      <c r="J4679" s="109">
        <v>80.430000000000007</v>
      </c>
    </row>
    <row r="4680" spans="1:10" x14ac:dyDescent="0.25">
      <c r="A4680" s="102">
        <v>4679</v>
      </c>
      <c r="B4680" s="117" t="s">
        <v>5315</v>
      </c>
      <c r="C4680" s="104" t="s">
        <v>4939</v>
      </c>
      <c r="D4680" s="104" t="s">
        <v>5445</v>
      </c>
      <c r="E4680" s="106" t="s">
        <v>3033</v>
      </c>
      <c r="F4680" s="107" t="s">
        <v>3034</v>
      </c>
      <c r="G4680" s="106"/>
      <c r="H4680" s="106"/>
      <c r="I4680" s="102">
        <v>1</v>
      </c>
      <c r="J4680" s="109">
        <v>0.01</v>
      </c>
    </row>
    <row r="4681" spans="1:10" x14ac:dyDescent="0.25">
      <c r="A4681" s="102">
        <v>4680</v>
      </c>
      <c r="B4681" s="117" t="s">
        <v>5315</v>
      </c>
      <c r="C4681" s="104" t="s">
        <v>4939</v>
      </c>
      <c r="D4681" s="104" t="s">
        <v>5445</v>
      </c>
      <c r="E4681" s="106" t="s">
        <v>3037</v>
      </c>
      <c r="F4681" s="107" t="s">
        <v>3038</v>
      </c>
      <c r="G4681" s="106"/>
      <c r="H4681" s="106"/>
      <c r="I4681" s="102">
        <v>10</v>
      </c>
      <c r="J4681" s="109">
        <v>339.6</v>
      </c>
    </row>
    <row r="4682" spans="1:10" x14ac:dyDescent="0.25">
      <c r="A4682" s="102">
        <v>4681</v>
      </c>
      <c r="B4682" s="117" t="s">
        <v>5315</v>
      </c>
      <c r="C4682" s="104" t="s">
        <v>4939</v>
      </c>
      <c r="D4682" s="104" t="s">
        <v>5447</v>
      </c>
      <c r="E4682" s="106" t="s">
        <v>569</v>
      </c>
      <c r="F4682" s="107" t="s">
        <v>570</v>
      </c>
      <c r="G4682" s="106"/>
      <c r="H4682" s="106"/>
      <c r="I4682" s="102">
        <v>2</v>
      </c>
      <c r="J4682" s="109">
        <v>11.879999999999999</v>
      </c>
    </row>
    <row r="4683" spans="1:10" x14ac:dyDescent="0.25">
      <c r="A4683" s="102">
        <v>4682</v>
      </c>
      <c r="B4683" s="117" t="s">
        <v>5315</v>
      </c>
      <c r="C4683" s="104" t="s">
        <v>4939</v>
      </c>
      <c r="D4683" s="104" t="s">
        <v>5447</v>
      </c>
      <c r="E4683" s="106" t="s">
        <v>563</v>
      </c>
      <c r="F4683" s="107" t="s">
        <v>564</v>
      </c>
      <c r="G4683" s="106"/>
      <c r="H4683" s="106"/>
      <c r="I4683" s="102">
        <v>7</v>
      </c>
      <c r="J4683" s="109">
        <v>104.79</v>
      </c>
    </row>
    <row r="4684" spans="1:10" x14ac:dyDescent="0.25">
      <c r="A4684" s="102">
        <v>4683</v>
      </c>
      <c r="B4684" s="117" t="s">
        <v>5315</v>
      </c>
      <c r="C4684" s="104" t="s">
        <v>4939</v>
      </c>
      <c r="D4684" s="104" t="s">
        <v>5447</v>
      </c>
      <c r="E4684" s="106" t="s">
        <v>157</v>
      </c>
      <c r="F4684" s="107" t="s">
        <v>158</v>
      </c>
      <c r="G4684" s="106"/>
      <c r="H4684" s="106"/>
      <c r="I4684" s="102">
        <v>10</v>
      </c>
      <c r="J4684" s="109">
        <v>18.899999999999999</v>
      </c>
    </row>
    <row r="4685" spans="1:10" x14ac:dyDescent="0.25">
      <c r="A4685" s="102">
        <v>4684</v>
      </c>
      <c r="B4685" s="117" t="s">
        <v>5315</v>
      </c>
      <c r="C4685" s="104" t="s">
        <v>4939</v>
      </c>
      <c r="D4685" s="104" t="s">
        <v>5447</v>
      </c>
      <c r="E4685" s="106" t="s">
        <v>295</v>
      </c>
      <c r="F4685" s="107" t="s">
        <v>296</v>
      </c>
      <c r="G4685" s="106"/>
      <c r="H4685" s="106"/>
      <c r="I4685" s="102">
        <v>5</v>
      </c>
      <c r="J4685" s="109">
        <v>11.25</v>
      </c>
    </row>
    <row r="4686" spans="1:10" x14ac:dyDescent="0.25">
      <c r="A4686" s="102">
        <v>4685</v>
      </c>
      <c r="B4686" s="117" t="s">
        <v>5315</v>
      </c>
      <c r="C4686" s="104" t="s">
        <v>4939</v>
      </c>
      <c r="D4686" s="104" t="s">
        <v>5449</v>
      </c>
      <c r="E4686" s="106" t="s">
        <v>157</v>
      </c>
      <c r="F4686" s="107" t="s">
        <v>158</v>
      </c>
      <c r="G4686" s="106"/>
      <c r="H4686" s="106"/>
      <c r="I4686" s="102">
        <v>15</v>
      </c>
      <c r="J4686" s="109">
        <v>28.349999999999998</v>
      </c>
    </row>
    <row r="4687" spans="1:10" x14ac:dyDescent="0.25">
      <c r="A4687" s="102">
        <v>4686</v>
      </c>
      <c r="B4687" s="117" t="s">
        <v>5315</v>
      </c>
      <c r="C4687" s="104" t="s">
        <v>4939</v>
      </c>
      <c r="D4687" s="104" t="s">
        <v>5449</v>
      </c>
      <c r="E4687" s="106" t="s">
        <v>2217</v>
      </c>
      <c r="F4687" s="107" t="s">
        <v>2218</v>
      </c>
      <c r="G4687" s="106"/>
      <c r="H4687" s="106"/>
      <c r="I4687" s="102">
        <v>1</v>
      </c>
      <c r="J4687" s="109">
        <v>8.2799999999999994</v>
      </c>
    </row>
    <row r="4688" spans="1:10" x14ac:dyDescent="0.25">
      <c r="A4688" s="102">
        <v>4687</v>
      </c>
      <c r="B4688" s="117" t="s">
        <v>5315</v>
      </c>
      <c r="C4688" s="104" t="s">
        <v>4939</v>
      </c>
      <c r="D4688" s="104" t="s">
        <v>5449</v>
      </c>
      <c r="E4688" s="106" t="s">
        <v>295</v>
      </c>
      <c r="F4688" s="107" t="s">
        <v>296</v>
      </c>
      <c r="G4688" s="106"/>
      <c r="H4688" s="106"/>
      <c r="I4688" s="102">
        <v>5</v>
      </c>
      <c r="J4688" s="109">
        <v>11.25</v>
      </c>
    </row>
    <row r="4689" spans="1:10" x14ac:dyDescent="0.25">
      <c r="A4689" s="102">
        <v>4688</v>
      </c>
      <c r="B4689" s="117" t="s">
        <v>5315</v>
      </c>
      <c r="C4689" s="104" t="s">
        <v>4939</v>
      </c>
      <c r="D4689" s="104" t="s">
        <v>5449</v>
      </c>
      <c r="E4689" s="106" t="s">
        <v>3055</v>
      </c>
      <c r="F4689" s="107" t="s">
        <v>3056</v>
      </c>
      <c r="G4689" s="106"/>
      <c r="H4689" s="106"/>
      <c r="I4689" s="102">
        <v>7</v>
      </c>
      <c r="J4689" s="109">
        <v>181.92999999999998</v>
      </c>
    </row>
    <row r="4690" spans="1:10" x14ac:dyDescent="0.25">
      <c r="A4690" s="102">
        <v>4689</v>
      </c>
      <c r="B4690" s="117" t="s">
        <v>5315</v>
      </c>
      <c r="C4690" s="104" t="s">
        <v>4939</v>
      </c>
      <c r="D4690" s="104" t="s">
        <v>5449</v>
      </c>
      <c r="E4690" s="106" t="s">
        <v>3385</v>
      </c>
      <c r="F4690" s="107" t="s">
        <v>3386</v>
      </c>
      <c r="G4690" s="106"/>
      <c r="H4690" s="106"/>
      <c r="I4690" s="102">
        <v>2</v>
      </c>
      <c r="J4690" s="109">
        <v>57.98</v>
      </c>
    </row>
    <row r="4691" spans="1:10" x14ac:dyDescent="0.25">
      <c r="A4691" s="102">
        <v>4690</v>
      </c>
      <c r="B4691" s="117" t="s">
        <v>5315</v>
      </c>
      <c r="C4691" s="104" t="s">
        <v>4939</v>
      </c>
      <c r="D4691" s="104" t="s">
        <v>5451</v>
      </c>
      <c r="E4691" s="106" t="s">
        <v>377</v>
      </c>
      <c r="F4691" s="107" t="s">
        <v>378</v>
      </c>
      <c r="G4691" s="106"/>
      <c r="H4691" s="106"/>
      <c r="I4691" s="102">
        <v>1</v>
      </c>
      <c r="J4691" s="109">
        <v>3.84</v>
      </c>
    </row>
    <row r="4692" spans="1:10" x14ac:dyDescent="0.25">
      <c r="A4692" s="102">
        <v>4691</v>
      </c>
      <c r="B4692" s="117" t="s">
        <v>5315</v>
      </c>
      <c r="C4692" s="104" t="s">
        <v>4939</v>
      </c>
      <c r="D4692" s="104" t="s">
        <v>5451</v>
      </c>
      <c r="E4692" s="106" t="s">
        <v>569</v>
      </c>
      <c r="F4692" s="107" t="s">
        <v>570</v>
      </c>
      <c r="G4692" s="106"/>
      <c r="H4692" s="106"/>
      <c r="I4692" s="102">
        <v>1</v>
      </c>
      <c r="J4692" s="109">
        <v>5.9399999999999995</v>
      </c>
    </row>
    <row r="4693" spans="1:10" x14ac:dyDescent="0.25">
      <c r="A4693" s="102">
        <v>4692</v>
      </c>
      <c r="B4693" s="117" t="s">
        <v>5315</v>
      </c>
      <c r="C4693" s="104" t="s">
        <v>4939</v>
      </c>
      <c r="D4693" s="104" t="s">
        <v>5451</v>
      </c>
      <c r="E4693" s="106" t="s">
        <v>747</v>
      </c>
      <c r="F4693" s="107" t="s">
        <v>748</v>
      </c>
      <c r="G4693" s="106"/>
      <c r="H4693" s="106"/>
      <c r="I4693" s="102">
        <v>1</v>
      </c>
      <c r="J4693" s="109">
        <v>11.94</v>
      </c>
    </row>
    <row r="4694" spans="1:10" x14ac:dyDescent="0.25">
      <c r="A4694" s="102">
        <v>4693</v>
      </c>
      <c r="B4694" s="117" t="s">
        <v>5315</v>
      </c>
      <c r="C4694" s="104" t="s">
        <v>4939</v>
      </c>
      <c r="D4694" s="104" t="s">
        <v>5451</v>
      </c>
      <c r="E4694" s="106" t="s">
        <v>745</v>
      </c>
      <c r="F4694" s="107" t="s">
        <v>746</v>
      </c>
      <c r="G4694" s="106"/>
      <c r="H4694" s="106"/>
      <c r="I4694" s="102">
        <v>1</v>
      </c>
      <c r="J4694" s="109">
        <v>10.74</v>
      </c>
    </row>
    <row r="4695" spans="1:10" x14ac:dyDescent="0.25">
      <c r="A4695" s="102">
        <v>4694</v>
      </c>
      <c r="B4695" s="117" t="s">
        <v>5315</v>
      </c>
      <c r="C4695" s="104" t="s">
        <v>4939</v>
      </c>
      <c r="D4695" s="104" t="s">
        <v>5451</v>
      </c>
      <c r="E4695" s="106" t="s">
        <v>563</v>
      </c>
      <c r="F4695" s="107" t="s">
        <v>564</v>
      </c>
      <c r="G4695" s="106"/>
      <c r="H4695" s="106"/>
      <c r="I4695" s="102">
        <v>1</v>
      </c>
      <c r="J4695" s="109">
        <v>14.97</v>
      </c>
    </row>
    <row r="4696" spans="1:10" x14ac:dyDescent="0.25">
      <c r="A4696" s="102">
        <v>4695</v>
      </c>
      <c r="B4696" s="117" t="s">
        <v>5315</v>
      </c>
      <c r="C4696" s="104" t="s">
        <v>4939</v>
      </c>
      <c r="D4696" s="104" t="s">
        <v>5451</v>
      </c>
      <c r="E4696" s="106" t="s">
        <v>639</v>
      </c>
      <c r="F4696" s="107" t="s">
        <v>640</v>
      </c>
      <c r="G4696" s="106"/>
      <c r="H4696" s="106"/>
      <c r="I4696" s="102">
        <v>1</v>
      </c>
      <c r="J4696" s="109">
        <v>39.5</v>
      </c>
    </row>
    <row r="4697" spans="1:10" x14ac:dyDescent="0.25">
      <c r="A4697" s="102">
        <v>4696</v>
      </c>
      <c r="B4697" s="117" t="s">
        <v>5315</v>
      </c>
      <c r="C4697" s="104" t="s">
        <v>4939</v>
      </c>
      <c r="D4697" s="104" t="s">
        <v>5451</v>
      </c>
      <c r="E4697" s="106" t="s">
        <v>207</v>
      </c>
      <c r="F4697" s="107" t="s">
        <v>208</v>
      </c>
      <c r="G4697" s="106"/>
      <c r="H4697" s="106"/>
      <c r="I4697" s="102">
        <v>1</v>
      </c>
      <c r="J4697" s="109">
        <v>18</v>
      </c>
    </row>
    <row r="4698" spans="1:10" x14ac:dyDescent="0.25">
      <c r="A4698" s="102">
        <v>4697</v>
      </c>
      <c r="B4698" s="117" t="s">
        <v>5315</v>
      </c>
      <c r="C4698" s="104" t="s">
        <v>4939</v>
      </c>
      <c r="D4698" s="104" t="s">
        <v>5451</v>
      </c>
      <c r="E4698" s="106" t="s">
        <v>2781</v>
      </c>
      <c r="F4698" s="107" t="s">
        <v>4741</v>
      </c>
      <c r="G4698" s="106"/>
      <c r="H4698" s="106"/>
      <c r="I4698" s="102">
        <v>1</v>
      </c>
      <c r="J4698" s="109">
        <v>13.74</v>
      </c>
    </row>
    <row r="4699" spans="1:10" x14ac:dyDescent="0.25">
      <c r="A4699" s="102">
        <v>4698</v>
      </c>
      <c r="B4699" s="117" t="s">
        <v>5315</v>
      </c>
      <c r="C4699" s="104" t="s">
        <v>4939</v>
      </c>
      <c r="D4699" s="104" t="s">
        <v>5451</v>
      </c>
      <c r="E4699" s="106" t="s">
        <v>83</v>
      </c>
      <c r="F4699" s="107" t="s">
        <v>84</v>
      </c>
      <c r="G4699" s="106"/>
      <c r="H4699" s="106"/>
      <c r="I4699" s="102" t="s">
        <v>4957</v>
      </c>
      <c r="J4699" s="109">
        <v>19.47</v>
      </c>
    </row>
    <row r="4700" spans="1:10" x14ac:dyDescent="0.25">
      <c r="A4700" s="102">
        <v>4699</v>
      </c>
      <c r="B4700" s="117" t="s">
        <v>5315</v>
      </c>
      <c r="C4700" s="104" t="s">
        <v>4939</v>
      </c>
      <c r="D4700" s="104" t="s">
        <v>5451</v>
      </c>
      <c r="E4700" s="106" t="s">
        <v>3611</v>
      </c>
      <c r="F4700" s="107" t="s">
        <v>3612</v>
      </c>
      <c r="G4700" s="106"/>
      <c r="H4700" s="106"/>
      <c r="I4700" s="102">
        <v>2</v>
      </c>
      <c r="J4700" s="109">
        <v>29.8</v>
      </c>
    </row>
    <row r="4701" spans="1:10" x14ac:dyDescent="0.25">
      <c r="A4701" s="102">
        <v>4700</v>
      </c>
      <c r="B4701" s="117" t="s">
        <v>5315</v>
      </c>
      <c r="C4701" s="104" t="s">
        <v>4939</v>
      </c>
      <c r="D4701" s="104" t="s">
        <v>5451</v>
      </c>
      <c r="E4701" s="106" t="s">
        <v>3643</v>
      </c>
      <c r="F4701" s="107" t="s">
        <v>3644</v>
      </c>
      <c r="G4701" s="106"/>
      <c r="H4701" s="106"/>
      <c r="I4701" s="102">
        <v>1</v>
      </c>
      <c r="J4701" s="109">
        <v>22.5</v>
      </c>
    </row>
    <row r="4702" spans="1:10" x14ac:dyDescent="0.25">
      <c r="A4702" s="102">
        <v>4701</v>
      </c>
      <c r="B4702" s="117" t="s">
        <v>5315</v>
      </c>
      <c r="C4702" s="104" t="s">
        <v>4939</v>
      </c>
      <c r="D4702" s="104" t="s">
        <v>5451</v>
      </c>
      <c r="E4702" s="106" t="s">
        <v>3787</v>
      </c>
      <c r="F4702" s="107" t="s">
        <v>3788</v>
      </c>
      <c r="G4702" s="106"/>
      <c r="H4702" s="106"/>
      <c r="I4702" s="102">
        <v>2</v>
      </c>
      <c r="J4702" s="109">
        <v>35.799999999999997</v>
      </c>
    </row>
    <row r="4703" spans="1:10" x14ac:dyDescent="0.25">
      <c r="A4703" s="102">
        <v>4702</v>
      </c>
      <c r="B4703" s="117" t="s">
        <v>5315</v>
      </c>
      <c r="C4703" s="104" t="s">
        <v>4939</v>
      </c>
      <c r="D4703" s="104" t="s">
        <v>5451</v>
      </c>
      <c r="E4703" s="106" t="s">
        <v>4818</v>
      </c>
      <c r="F4703" s="107" t="s">
        <v>4819</v>
      </c>
      <c r="G4703" s="106"/>
      <c r="H4703" s="106"/>
      <c r="I4703" s="102">
        <v>1</v>
      </c>
      <c r="J4703" s="109">
        <v>49.800000000000004</v>
      </c>
    </row>
    <row r="4704" spans="1:10" x14ac:dyDescent="0.25">
      <c r="A4704" s="102">
        <v>4703</v>
      </c>
      <c r="B4704" s="117" t="s">
        <v>5315</v>
      </c>
      <c r="C4704" s="104" t="s">
        <v>4939</v>
      </c>
      <c r="D4704" s="104" t="s">
        <v>5451</v>
      </c>
      <c r="E4704" s="106" t="s">
        <v>4335</v>
      </c>
      <c r="F4704" s="107" t="s">
        <v>4336</v>
      </c>
      <c r="G4704" s="106"/>
      <c r="H4704" s="106"/>
      <c r="I4704" s="102">
        <v>1</v>
      </c>
      <c r="J4704" s="109">
        <v>17.849999999999998</v>
      </c>
    </row>
    <row r="4705" spans="1:10" x14ac:dyDescent="0.25">
      <c r="A4705" s="102">
        <v>4704</v>
      </c>
      <c r="B4705" s="117" t="s">
        <v>5315</v>
      </c>
      <c r="C4705" s="104" t="s">
        <v>4939</v>
      </c>
      <c r="D4705" s="104" t="s">
        <v>5453</v>
      </c>
      <c r="E4705" s="106" t="s">
        <v>329</v>
      </c>
      <c r="F4705" s="107" t="s">
        <v>330</v>
      </c>
      <c r="G4705" s="106"/>
      <c r="H4705" s="106"/>
      <c r="I4705" s="102">
        <v>1</v>
      </c>
      <c r="J4705" s="109">
        <v>23</v>
      </c>
    </row>
    <row r="4706" spans="1:10" x14ac:dyDescent="0.25">
      <c r="A4706" s="102">
        <v>4705</v>
      </c>
      <c r="B4706" s="117" t="s">
        <v>5315</v>
      </c>
      <c r="C4706" s="104" t="s">
        <v>4939</v>
      </c>
      <c r="D4706" s="104" t="s">
        <v>5453</v>
      </c>
      <c r="E4706" s="106" t="s">
        <v>567</v>
      </c>
      <c r="F4706" s="107" t="s">
        <v>568</v>
      </c>
      <c r="G4706" s="106"/>
      <c r="H4706" s="106"/>
      <c r="I4706" s="102">
        <v>1</v>
      </c>
      <c r="J4706" s="109">
        <v>11.76</v>
      </c>
    </row>
    <row r="4707" spans="1:10" x14ac:dyDescent="0.25">
      <c r="A4707" s="102">
        <v>4706</v>
      </c>
      <c r="B4707" s="117" t="s">
        <v>5315</v>
      </c>
      <c r="C4707" s="104" t="s">
        <v>4939</v>
      </c>
      <c r="D4707" s="104" t="s">
        <v>5453</v>
      </c>
      <c r="E4707" s="106" t="s">
        <v>569</v>
      </c>
      <c r="F4707" s="107" t="s">
        <v>570</v>
      </c>
      <c r="G4707" s="106"/>
      <c r="H4707" s="106"/>
      <c r="I4707" s="102">
        <v>1</v>
      </c>
      <c r="J4707" s="109">
        <v>5.9399999999999995</v>
      </c>
    </row>
    <row r="4708" spans="1:10" x14ac:dyDescent="0.25">
      <c r="A4708" s="102">
        <v>4707</v>
      </c>
      <c r="B4708" s="117" t="s">
        <v>5315</v>
      </c>
      <c r="C4708" s="104" t="s">
        <v>4939</v>
      </c>
      <c r="D4708" s="104" t="s">
        <v>5453</v>
      </c>
      <c r="E4708" s="106" t="s">
        <v>777</v>
      </c>
      <c r="F4708" s="107" t="s">
        <v>778</v>
      </c>
      <c r="G4708" s="106"/>
      <c r="H4708" s="106"/>
      <c r="I4708" s="102">
        <v>1</v>
      </c>
      <c r="J4708" s="109">
        <v>14.34</v>
      </c>
    </row>
    <row r="4709" spans="1:10" x14ac:dyDescent="0.25">
      <c r="A4709" s="102">
        <v>4708</v>
      </c>
      <c r="B4709" s="117" t="s">
        <v>5315</v>
      </c>
      <c r="C4709" s="104" t="s">
        <v>4939</v>
      </c>
      <c r="D4709" s="104" t="s">
        <v>5453</v>
      </c>
      <c r="E4709" s="106" t="s">
        <v>987</v>
      </c>
      <c r="F4709" s="107" t="s">
        <v>988</v>
      </c>
      <c r="G4709" s="106"/>
      <c r="H4709" s="106"/>
      <c r="I4709" s="102">
        <v>3</v>
      </c>
      <c r="J4709" s="109">
        <v>14.97</v>
      </c>
    </row>
    <row r="4710" spans="1:10" x14ac:dyDescent="0.25">
      <c r="A4710" s="102">
        <v>4709</v>
      </c>
      <c r="B4710" s="117" t="s">
        <v>5315</v>
      </c>
      <c r="C4710" s="104" t="s">
        <v>4939</v>
      </c>
      <c r="D4710" s="104" t="s">
        <v>5453</v>
      </c>
      <c r="E4710" s="106" t="s">
        <v>995</v>
      </c>
      <c r="F4710" s="107" t="s">
        <v>996</v>
      </c>
      <c r="G4710" s="106"/>
      <c r="H4710" s="106"/>
      <c r="I4710" s="102">
        <v>3</v>
      </c>
      <c r="J4710" s="109">
        <v>30.599999999999998</v>
      </c>
    </row>
    <row r="4711" spans="1:10" x14ac:dyDescent="0.25">
      <c r="A4711" s="102">
        <v>4710</v>
      </c>
      <c r="B4711" s="117" t="s">
        <v>5315</v>
      </c>
      <c r="C4711" s="104" t="s">
        <v>4939</v>
      </c>
      <c r="D4711" s="104" t="s">
        <v>5453</v>
      </c>
      <c r="E4711" s="106" t="s">
        <v>1216</v>
      </c>
      <c r="F4711" s="107" t="s">
        <v>1217</v>
      </c>
      <c r="G4711" s="106"/>
      <c r="H4711" s="106"/>
      <c r="I4711" s="102">
        <v>1</v>
      </c>
      <c r="J4711" s="109">
        <v>7.9</v>
      </c>
    </row>
    <row r="4712" spans="1:10" x14ac:dyDescent="0.25">
      <c r="A4712" s="102">
        <v>4711</v>
      </c>
      <c r="B4712" s="117" t="s">
        <v>5315</v>
      </c>
      <c r="C4712" s="104" t="s">
        <v>4939</v>
      </c>
      <c r="D4712" s="104" t="s">
        <v>5453</v>
      </c>
      <c r="E4712" s="106" t="s">
        <v>2263</v>
      </c>
      <c r="F4712" s="107" t="s">
        <v>2264</v>
      </c>
      <c r="G4712" s="106"/>
      <c r="H4712" s="106"/>
      <c r="I4712" s="102" t="s">
        <v>4943</v>
      </c>
      <c r="J4712" s="109">
        <v>20.94</v>
      </c>
    </row>
    <row r="4713" spans="1:10" x14ac:dyDescent="0.25">
      <c r="A4713" s="102">
        <v>4712</v>
      </c>
      <c r="B4713" s="117" t="s">
        <v>5315</v>
      </c>
      <c r="C4713" s="104" t="s">
        <v>4939</v>
      </c>
      <c r="D4713" s="104" t="s">
        <v>5453</v>
      </c>
      <c r="E4713" s="106" t="s">
        <v>2503</v>
      </c>
      <c r="F4713" s="107" t="s">
        <v>2504</v>
      </c>
      <c r="G4713" s="106"/>
      <c r="H4713" s="106"/>
      <c r="I4713" s="102">
        <v>1</v>
      </c>
      <c r="J4713" s="109">
        <v>5.9399999999999995</v>
      </c>
    </row>
    <row r="4714" spans="1:10" x14ac:dyDescent="0.25">
      <c r="A4714" s="102">
        <v>4713</v>
      </c>
      <c r="B4714" s="117" t="s">
        <v>5315</v>
      </c>
      <c r="C4714" s="104" t="s">
        <v>4939</v>
      </c>
      <c r="D4714" s="104" t="s">
        <v>5453</v>
      </c>
      <c r="E4714" s="106" t="s">
        <v>2707</v>
      </c>
      <c r="F4714" s="107" t="s">
        <v>2708</v>
      </c>
      <c r="G4714" s="106"/>
      <c r="H4714" s="106"/>
      <c r="I4714" s="102">
        <v>1</v>
      </c>
      <c r="J4714" s="109">
        <v>9.48</v>
      </c>
    </row>
    <row r="4715" spans="1:10" x14ac:dyDescent="0.25">
      <c r="A4715" s="102">
        <v>4714</v>
      </c>
      <c r="B4715" s="117" t="s">
        <v>5315</v>
      </c>
      <c r="C4715" s="104" t="s">
        <v>4939</v>
      </c>
      <c r="D4715" s="104" t="s">
        <v>5453</v>
      </c>
      <c r="E4715" s="106" t="s">
        <v>4746</v>
      </c>
      <c r="F4715" s="107" t="s">
        <v>4747</v>
      </c>
      <c r="G4715" s="106"/>
      <c r="H4715" s="106"/>
      <c r="I4715" s="102">
        <v>1</v>
      </c>
      <c r="J4715" s="109">
        <v>13.080000000000002</v>
      </c>
    </row>
    <row r="4716" spans="1:10" x14ac:dyDescent="0.25">
      <c r="A4716" s="102">
        <v>4715</v>
      </c>
      <c r="B4716" s="117" t="s">
        <v>5315</v>
      </c>
      <c r="C4716" s="104" t="s">
        <v>4939</v>
      </c>
      <c r="D4716" s="104" t="s">
        <v>5453</v>
      </c>
      <c r="E4716" s="106" t="s">
        <v>3035</v>
      </c>
      <c r="F4716" s="107" t="s">
        <v>3036</v>
      </c>
      <c r="G4716" s="106"/>
      <c r="H4716" s="106"/>
      <c r="I4716" s="102">
        <v>1</v>
      </c>
      <c r="J4716" s="109">
        <v>37.9</v>
      </c>
    </row>
    <row r="4717" spans="1:10" x14ac:dyDescent="0.25">
      <c r="A4717" s="102">
        <v>4716</v>
      </c>
      <c r="B4717" s="117" t="s">
        <v>5315</v>
      </c>
      <c r="C4717" s="104" t="s">
        <v>4939</v>
      </c>
      <c r="D4717" s="104" t="s">
        <v>5453</v>
      </c>
      <c r="E4717" s="106" t="s">
        <v>3037</v>
      </c>
      <c r="F4717" s="107" t="s">
        <v>3038</v>
      </c>
      <c r="G4717" s="106"/>
      <c r="H4717" s="106"/>
      <c r="I4717" s="102">
        <v>1</v>
      </c>
      <c r="J4717" s="109">
        <v>33.96</v>
      </c>
    </row>
    <row r="4718" spans="1:10" x14ac:dyDescent="0.25">
      <c r="A4718" s="102">
        <v>4717</v>
      </c>
      <c r="B4718" s="117" t="s">
        <v>5315</v>
      </c>
      <c r="C4718" s="104" t="s">
        <v>4939</v>
      </c>
      <c r="D4718" s="104" t="s">
        <v>5453</v>
      </c>
      <c r="E4718" s="106" t="s">
        <v>83</v>
      </c>
      <c r="F4718" s="107" t="s">
        <v>84</v>
      </c>
      <c r="G4718" s="106"/>
      <c r="H4718" s="106"/>
      <c r="I4718" s="102" t="s">
        <v>5042</v>
      </c>
      <c r="J4718" s="109">
        <v>25.96</v>
      </c>
    </row>
    <row r="4719" spans="1:10" x14ac:dyDescent="0.25">
      <c r="A4719" s="102">
        <v>4718</v>
      </c>
      <c r="B4719" s="117" t="s">
        <v>5315</v>
      </c>
      <c r="C4719" s="104" t="s">
        <v>4939</v>
      </c>
      <c r="D4719" s="104" t="s">
        <v>5453</v>
      </c>
      <c r="E4719" s="106" t="s">
        <v>87</v>
      </c>
      <c r="F4719" s="107" t="s">
        <v>88</v>
      </c>
      <c r="G4719" s="106"/>
      <c r="H4719" s="106"/>
      <c r="I4719" s="102" t="s">
        <v>4957</v>
      </c>
      <c r="J4719" s="109">
        <v>20.94</v>
      </c>
    </row>
    <row r="4720" spans="1:10" x14ac:dyDescent="0.25">
      <c r="A4720" s="102">
        <v>4719</v>
      </c>
      <c r="B4720" s="117" t="s">
        <v>5315</v>
      </c>
      <c r="C4720" s="104" t="s">
        <v>4939</v>
      </c>
      <c r="D4720" s="104" t="s">
        <v>5453</v>
      </c>
      <c r="E4720" s="106" t="s">
        <v>4525</v>
      </c>
      <c r="F4720" s="107" t="s">
        <v>4526</v>
      </c>
      <c r="G4720" s="106"/>
      <c r="H4720" s="106"/>
      <c r="I4720" s="102" t="s">
        <v>4972</v>
      </c>
      <c r="J4720" s="109">
        <v>15.78</v>
      </c>
    </row>
    <row r="4721" spans="1:10" x14ac:dyDescent="0.25">
      <c r="A4721" s="102">
        <v>4720</v>
      </c>
      <c r="B4721" s="117" t="s">
        <v>5315</v>
      </c>
      <c r="C4721" s="104" t="s">
        <v>4939</v>
      </c>
      <c r="D4721" s="104" t="s">
        <v>5453</v>
      </c>
      <c r="E4721" s="106" t="s">
        <v>4385</v>
      </c>
      <c r="F4721" s="107" t="s">
        <v>4619</v>
      </c>
      <c r="G4721" s="106"/>
      <c r="H4721" s="106"/>
      <c r="I4721" s="102">
        <v>1</v>
      </c>
      <c r="J4721" s="109">
        <v>20.849999999999998</v>
      </c>
    </row>
    <row r="4722" spans="1:10" x14ac:dyDescent="0.25">
      <c r="A4722" s="102">
        <v>4721</v>
      </c>
      <c r="B4722" s="117" t="s">
        <v>5315</v>
      </c>
      <c r="C4722" s="104" t="s">
        <v>4939</v>
      </c>
      <c r="D4722" s="104" t="s">
        <v>5453</v>
      </c>
      <c r="E4722" s="106" t="s">
        <v>1785</v>
      </c>
      <c r="F4722" s="107" t="s">
        <v>1786</v>
      </c>
      <c r="G4722" s="106"/>
      <c r="H4722" s="106"/>
      <c r="I4722" s="102">
        <v>1</v>
      </c>
      <c r="J4722" s="109">
        <v>13.200000000000001</v>
      </c>
    </row>
    <row r="4723" spans="1:10" x14ac:dyDescent="0.25">
      <c r="A4723" s="102">
        <v>4722</v>
      </c>
      <c r="B4723" s="117" t="s">
        <v>5315</v>
      </c>
      <c r="C4723" s="104" t="s">
        <v>4939</v>
      </c>
      <c r="D4723" s="104" t="s">
        <v>5455</v>
      </c>
      <c r="E4723" s="106" t="s">
        <v>563</v>
      </c>
      <c r="F4723" s="107" t="s">
        <v>564</v>
      </c>
      <c r="G4723" s="106"/>
      <c r="H4723" s="106"/>
      <c r="I4723" s="102">
        <v>2</v>
      </c>
      <c r="J4723" s="109">
        <v>29.94</v>
      </c>
    </row>
    <row r="4724" spans="1:10" x14ac:dyDescent="0.25">
      <c r="A4724" s="102">
        <v>4723</v>
      </c>
      <c r="B4724" s="117" t="s">
        <v>5315</v>
      </c>
      <c r="C4724" s="104" t="s">
        <v>4939</v>
      </c>
      <c r="D4724" s="104" t="s">
        <v>5455</v>
      </c>
      <c r="E4724" s="106" t="s">
        <v>157</v>
      </c>
      <c r="F4724" s="107" t="s">
        <v>158</v>
      </c>
      <c r="G4724" s="106"/>
      <c r="H4724" s="106"/>
      <c r="I4724" s="102">
        <v>10</v>
      </c>
      <c r="J4724" s="109">
        <v>18.899999999999999</v>
      </c>
    </row>
    <row r="4725" spans="1:10" x14ac:dyDescent="0.25">
      <c r="A4725" s="102">
        <v>4724</v>
      </c>
      <c r="B4725" s="117" t="s">
        <v>5315</v>
      </c>
      <c r="C4725" s="104" t="s">
        <v>4939</v>
      </c>
      <c r="D4725" s="104" t="s">
        <v>5455</v>
      </c>
      <c r="E4725" s="106" t="s">
        <v>989</v>
      </c>
      <c r="F4725" s="107" t="s">
        <v>990</v>
      </c>
      <c r="G4725" s="106"/>
      <c r="H4725" s="106"/>
      <c r="I4725" s="102">
        <v>5</v>
      </c>
      <c r="J4725" s="109">
        <v>13.75</v>
      </c>
    </row>
    <row r="4726" spans="1:10" x14ac:dyDescent="0.25">
      <c r="A4726" s="102">
        <v>4725</v>
      </c>
      <c r="B4726" s="117" t="s">
        <v>5315</v>
      </c>
      <c r="C4726" s="104" t="s">
        <v>4939</v>
      </c>
      <c r="D4726" s="104" t="s">
        <v>5455</v>
      </c>
      <c r="E4726" s="106" t="s">
        <v>1001</v>
      </c>
      <c r="F4726" s="107" t="s">
        <v>1002</v>
      </c>
      <c r="G4726" s="106"/>
      <c r="H4726" s="106"/>
      <c r="I4726" s="102">
        <v>2</v>
      </c>
      <c r="J4726" s="109">
        <v>11.98</v>
      </c>
    </row>
    <row r="4727" spans="1:10" x14ac:dyDescent="0.25">
      <c r="A4727" s="102">
        <v>4726</v>
      </c>
      <c r="B4727" s="117" t="s">
        <v>5315</v>
      </c>
      <c r="C4727" s="104" t="s">
        <v>4939</v>
      </c>
      <c r="D4727" s="104" t="s">
        <v>5455</v>
      </c>
      <c r="E4727" s="106" t="s">
        <v>1003</v>
      </c>
      <c r="F4727" s="107" t="s">
        <v>1004</v>
      </c>
      <c r="G4727" s="106"/>
      <c r="H4727" s="106"/>
      <c r="I4727" s="102">
        <v>1</v>
      </c>
      <c r="J4727" s="109">
        <v>11.29</v>
      </c>
    </row>
    <row r="4728" spans="1:10" x14ac:dyDescent="0.25">
      <c r="A4728" s="102">
        <v>4727</v>
      </c>
      <c r="B4728" s="117" t="s">
        <v>5315</v>
      </c>
      <c r="C4728" s="104" t="s">
        <v>4939</v>
      </c>
      <c r="D4728" s="104" t="s">
        <v>5455</v>
      </c>
      <c r="E4728" s="106" t="s">
        <v>2503</v>
      </c>
      <c r="F4728" s="107" t="s">
        <v>2504</v>
      </c>
      <c r="G4728" s="106"/>
      <c r="H4728" s="106"/>
      <c r="I4728" s="102">
        <v>1</v>
      </c>
      <c r="J4728" s="109">
        <v>5.9399999999999995</v>
      </c>
    </row>
    <row r="4729" spans="1:10" x14ac:dyDescent="0.25">
      <c r="A4729" s="102">
        <v>4728</v>
      </c>
      <c r="B4729" s="117" t="s">
        <v>5315</v>
      </c>
      <c r="C4729" s="104" t="s">
        <v>4939</v>
      </c>
      <c r="D4729" s="104" t="s">
        <v>5455</v>
      </c>
      <c r="E4729" s="106" t="s">
        <v>3037</v>
      </c>
      <c r="F4729" s="107" t="s">
        <v>3038</v>
      </c>
      <c r="G4729" s="106"/>
      <c r="H4729" s="106"/>
      <c r="I4729" s="102" t="s">
        <v>5456</v>
      </c>
      <c r="J4729" s="109">
        <v>59.43</v>
      </c>
    </row>
    <row r="4730" spans="1:10" x14ac:dyDescent="0.25">
      <c r="A4730" s="102">
        <v>4729</v>
      </c>
      <c r="B4730" s="117" t="s">
        <v>5315</v>
      </c>
      <c r="C4730" s="104" t="s">
        <v>4939</v>
      </c>
      <c r="D4730" s="104" t="s">
        <v>5455</v>
      </c>
      <c r="E4730" s="106" t="s">
        <v>3037</v>
      </c>
      <c r="F4730" s="107" t="s">
        <v>3038</v>
      </c>
      <c r="G4730" s="106"/>
      <c r="H4730" s="106"/>
      <c r="I4730" s="102" t="s">
        <v>4957</v>
      </c>
      <c r="J4730" s="109">
        <v>0.01</v>
      </c>
    </row>
    <row r="4731" spans="1:10" x14ac:dyDescent="0.25">
      <c r="A4731" s="102">
        <v>4730</v>
      </c>
      <c r="B4731" s="117" t="s">
        <v>5315</v>
      </c>
      <c r="C4731" s="104" t="s">
        <v>4939</v>
      </c>
      <c r="D4731" s="104" t="s">
        <v>5455</v>
      </c>
      <c r="E4731" s="106" t="s">
        <v>2853</v>
      </c>
      <c r="F4731" s="107" t="s">
        <v>2854</v>
      </c>
      <c r="G4731" s="106"/>
      <c r="H4731" s="106"/>
      <c r="I4731" s="102">
        <v>1</v>
      </c>
      <c r="J4731" s="109">
        <v>43.92</v>
      </c>
    </row>
    <row r="4732" spans="1:10" x14ac:dyDescent="0.25">
      <c r="A4732" s="102">
        <v>4731</v>
      </c>
      <c r="B4732" s="117" t="s">
        <v>5315</v>
      </c>
      <c r="C4732" s="104" t="s">
        <v>4939</v>
      </c>
      <c r="D4732" s="104" t="s">
        <v>5455</v>
      </c>
      <c r="E4732" s="106" t="s">
        <v>3055</v>
      </c>
      <c r="F4732" s="107" t="s">
        <v>3056</v>
      </c>
      <c r="G4732" s="106"/>
      <c r="H4732" s="106"/>
      <c r="I4732" s="102">
        <v>2</v>
      </c>
      <c r="J4732" s="109">
        <v>51.98</v>
      </c>
    </row>
    <row r="4733" spans="1:10" x14ac:dyDescent="0.25">
      <c r="A4733" s="102">
        <v>4732</v>
      </c>
      <c r="B4733" s="117" t="s">
        <v>5315</v>
      </c>
      <c r="C4733" s="104" t="s">
        <v>4939</v>
      </c>
      <c r="D4733" s="104" t="s">
        <v>5455</v>
      </c>
      <c r="E4733" s="106" t="s">
        <v>87</v>
      </c>
      <c r="F4733" s="107" t="s">
        <v>88</v>
      </c>
      <c r="G4733" s="106"/>
      <c r="H4733" s="106"/>
      <c r="I4733" s="102" t="s">
        <v>4944</v>
      </c>
      <c r="J4733" s="109">
        <v>17.450000000000003</v>
      </c>
    </row>
    <row r="4734" spans="1:10" x14ac:dyDescent="0.25">
      <c r="A4734" s="102">
        <v>4733</v>
      </c>
      <c r="B4734" s="117" t="s">
        <v>5315</v>
      </c>
      <c r="C4734" s="104" t="s">
        <v>4939</v>
      </c>
      <c r="D4734" s="104" t="s">
        <v>5455</v>
      </c>
      <c r="E4734" s="106" t="s">
        <v>3573</v>
      </c>
      <c r="F4734" s="107" t="s">
        <v>3574</v>
      </c>
      <c r="G4734" s="106"/>
      <c r="H4734" s="106"/>
      <c r="I4734" s="102">
        <v>1</v>
      </c>
      <c r="J4734" s="109">
        <v>13</v>
      </c>
    </row>
    <row r="4735" spans="1:10" x14ac:dyDescent="0.25">
      <c r="A4735" s="102">
        <v>4734</v>
      </c>
      <c r="B4735" s="117" t="s">
        <v>5315</v>
      </c>
      <c r="C4735" s="104" t="s">
        <v>4939</v>
      </c>
      <c r="D4735" s="104" t="s">
        <v>5455</v>
      </c>
      <c r="E4735" s="106" t="s">
        <v>4389</v>
      </c>
      <c r="F4735" s="107" t="s">
        <v>4390</v>
      </c>
      <c r="G4735" s="106"/>
      <c r="H4735" s="106"/>
      <c r="I4735" s="102">
        <v>1</v>
      </c>
      <c r="J4735" s="109">
        <v>20.849999999999998</v>
      </c>
    </row>
    <row r="4736" spans="1:10" x14ac:dyDescent="0.25">
      <c r="A4736" s="102">
        <v>4735</v>
      </c>
      <c r="B4736" s="117" t="s">
        <v>5315</v>
      </c>
      <c r="C4736" s="104" t="s">
        <v>4939</v>
      </c>
      <c r="D4736" s="104" t="s">
        <v>5455</v>
      </c>
      <c r="E4736" s="106" t="s">
        <v>4818</v>
      </c>
      <c r="F4736" s="107" t="s">
        <v>4819</v>
      </c>
      <c r="G4736" s="106"/>
      <c r="H4736" s="106"/>
      <c r="I4736" s="102" t="s">
        <v>4943</v>
      </c>
      <c r="J4736" s="109">
        <v>24.900000000000002</v>
      </c>
    </row>
    <row r="4737" spans="1:10" x14ac:dyDescent="0.25">
      <c r="A4737" s="102">
        <v>4736</v>
      </c>
      <c r="B4737" s="117" t="s">
        <v>5315</v>
      </c>
      <c r="C4737" s="104" t="s">
        <v>4939</v>
      </c>
      <c r="D4737" s="104" t="s">
        <v>5455</v>
      </c>
      <c r="E4737" s="106" t="s">
        <v>4225</v>
      </c>
      <c r="F4737" s="107" t="s">
        <v>4226</v>
      </c>
      <c r="G4737" s="106"/>
      <c r="H4737" s="106"/>
      <c r="I4737" s="102">
        <v>1</v>
      </c>
      <c r="J4737" s="109">
        <v>13.35</v>
      </c>
    </row>
    <row r="4738" spans="1:10" x14ac:dyDescent="0.25">
      <c r="A4738" s="102">
        <v>4737</v>
      </c>
      <c r="B4738" s="117" t="s">
        <v>5315</v>
      </c>
      <c r="C4738" s="104" t="s">
        <v>4939</v>
      </c>
      <c r="D4738" s="104" t="s">
        <v>5458</v>
      </c>
      <c r="E4738" s="106" t="s">
        <v>329</v>
      </c>
      <c r="F4738" s="107" t="s">
        <v>330</v>
      </c>
      <c r="G4738" s="106"/>
      <c r="H4738" s="106"/>
      <c r="I4738" s="102">
        <v>2</v>
      </c>
      <c r="J4738" s="109">
        <v>46</v>
      </c>
    </row>
    <row r="4739" spans="1:10" x14ac:dyDescent="0.25">
      <c r="A4739" s="102">
        <v>4738</v>
      </c>
      <c r="B4739" s="117" t="s">
        <v>5315</v>
      </c>
      <c r="C4739" s="104" t="s">
        <v>4939</v>
      </c>
      <c r="D4739" s="104" t="s">
        <v>5458</v>
      </c>
      <c r="E4739" s="106" t="s">
        <v>559</v>
      </c>
      <c r="F4739" s="107" t="s">
        <v>560</v>
      </c>
      <c r="G4739" s="106"/>
      <c r="H4739" s="106"/>
      <c r="I4739" s="102">
        <v>2</v>
      </c>
      <c r="J4739" s="109">
        <v>11.879999999999999</v>
      </c>
    </row>
    <row r="4740" spans="1:10" x14ac:dyDescent="0.25">
      <c r="A4740" s="102">
        <v>4739</v>
      </c>
      <c r="B4740" s="117" t="s">
        <v>5315</v>
      </c>
      <c r="C4740" s="104" t="s">
        <v>4939</v>
      </c>
      <c r="D4740" s="104" t="s">
        <v>5458</v>
      </c>
      <c r="E4740" s="106" t="s">
        <v>157</v>
      </c>
      <c r="F4740" s="107" t="s">
        <v>158</v>
      </c>
      <c r="G4740" s="106"/>
      <c r="H4740" s="106"/>
      <c r="I4740" s="102">
        <v>40</v>
      </c>
      <c r="J4740" s="109">
        <v>75.599999999999994</v>
      </c>
    </row>
    <row r="4741" spans="1:10" x14ac:dyDescent="0.25">
      <c r="A4741" s="102">
        <v>4740</v>
      </c>
      <c r="B4741" s="117" t="s">
        <v>5315</v>
      </c>
      <c r="C4741" s="104" t="s">
        <v>4939</v>
      </c>
      <c r="D4741" s="104" t="s">
        <v>5458</v>
      </c>
      <c r="E4741" s="106" t="s">
        <v>999</v>
      </c>
      <c r="F4741" s="107" t="s">
        <v>1000</v>
      </c>
      <c r="G4741" s="106"/>
      <c r="H4741" s="106"/>
      <c r="I4741" s="102">
        <v>30</v>
      </c>
      <c r="J4741" s="109">
        <v>338.7</v>
      </c>
    </row>
    <row r="4742" spans="1:10" x14ac:dyDescent="0.25">
      <c r="A4742" s="102">
        <v>4741</v>
      </c>
      <c r="B4742" s="117" t="s">
        <v>5315</v>
      </c>
      <c r="C4742" s="104" t="s">
        <v>4939</v>
      </c>
      <c r="D4742" s="104" t="s">
        <v>5458</v>
      </c>
      <c r="E4742" s="106" t="s">
        <v>999</v>
      </c>
      <c r="F4742" s="107" t="s">
        <v>1000</v>
      </c>
      <c r="G4742" s="106"/>
      <c r="H4742" s="106"/>
      <c r="I4742" s="102">
        <v>3</v>
      </c>
      <c r="J4742" s="109">
        <v>0.03</v>
      </c>
    </row>
    <row r="4743" spans="1:10" x14ac:dyDescent="0.25">
      <c r="A4743" s="102">
        <v>4742</v>
      </c>
      <c r="B4743" s="117" t="s">
        <v>5315</v>
      </c>
      <c r="C4743" s="104" t="s">
        <v>4939</v>
      </c>
      <c r="D4743" s="104" t="s">
        <v>5458</v>
      </c>
      <c r="E4743" s="106" t="s">
        <v>2781</v>
      </c>
      <c r="F4743" s="107" t="s">
        <v>4741</v>
      </c>
      <c r="G4743" s="106"/>
      <c r="H4743" s="106"/>
      <c r="I4743" s="102">
        <v>1</v>
      </c>
      <c r="J4743" s="109">
        <v>13.74</v>
      </c>
    </row>
    <row r="4744" spans="1:10" x14ac:dyDescent="0.25">
      <c r="A4744" s="102">
        <v>4743</v>
      </c>
      <c r="B4744" s="117" t="s">
        <v>5315</v>
      </c>
      <c r="C4744" s="104" t="s">
        <v>4939</v>
      </c>
      <c r="D4744" s="104" t="s">
        <v>5458</v>
      </c>
      <c r="E4744" s="106" t="s">
        <v>3033</v>
      </c>
      <c r="F4744" s="107" t="s">
        <v>3034</v>
      </c>
      <c r="G4744" s="106"/>
      <c r="H4744" s="106"/>
      <c r="I4744" s="102">
        <v>1</v>
      </c>
      <c r="J4744" s="109">
        <v>0.01</v>
      </c>
    </row>
    <row r="4745" spans="1:10" x14ac:dyDescent="0.25">
      <c r="A4745" s="102">
        <v>4744</v>
      </c>
      <c r="B4745" s="117" t="s">
        <v>5315</v>
      </c>
      <c r="C4745" s="104" t="s">
        <v>4939</v>
      </c>
      <c r="D4745" s="104" t="s">
        <v>5458</v>
      </c>
      <c r="E4745" s="106" t="s">
        <v>3037</v>
      </c>
      <c r="F4745" s="107" t="s">
        <v>3038</v>
      </c>
      <c r="G4745" s="106"/>
      <c r="H4745" s="106"/>
      <c r="I4745" s="102">
        <v>10</v>
      </c>
      <c r="J4745" s="109">
        <v>339.6</v>
      </c>
    </row>
    <row r="4746" spans="1:10" x14ac:dyDescent="0.25">
      <c r="A4746" s="102">
        <v>4745</v>
      </c>
      <c r="B4746" s="117" t="s">
        <v>5315</v>
      </c>
      <c r="C4746" s="104" t="s">
        <v>4939</v>
      </c>
      <c r="D4746" s="104" t="s">
        <v>5458</v>
      </c>
      <c r="E4746" s="106" t="s">
        <v>3517</v>
      </c>
      <c r="F4746" s="107" t="s">
        <v>4973</v>
      </c>
      <c r="G4746" s="106"/>
      <c r="H4746" s="106"/>
      <c r="I4746" s="102">
        <v>1</v>
      </c>
      <c r="J4746" s="109">
        <v>22.68</v>
      </c>
    </row>
    <row r="4747" spans="1:10" x14ac:dyDescent="0.25">
      <c r="A4747" s="102">
        <v>4746</v>
      </c>
      <c r="B4747" s="117" t="s">
        <v>5315</v>
      </c>
      <c r="C4747" s="104" t="s">
        <v>4939</v>
      </c>
      <c r="D4747" s="104" t="s">
        <v>5458</v>
      </c>
      <c r="E4747" s="106" t="s">
        <v>3681</v>
      </c>
      <c r="F4747" s="107" t="s">
        <v>3682</v>
      </c>
      <c r="G4747" s="106"/>
      <c r="H4747" s="106"/>
      <c r="I4747" s="102">
        <v>1</v>
      </c>
      <c r="J4747" s="109">
        <v>17.8</v>
      </c>
    </row>
    <row r="4748" spans="1:10" x14ac:dyDescent="0.25">
      <c r="A4748" s="102">
        <v>4747</v>
      </c>
      <c r="B4748" s="117" t="s">
        <v>5315</v>
      </c>
      <c r="C4748" s="104" t="s">
        <v>4939</v>
      </c>
      <c r="D4748" s="104" t="s">
        <v>5458</v>
      </c>
      <c r="E4748" s="106" t="s">
        <v>3903</v>
      </c>
      <c r="F4748" s="107" t="s">
        <v>3904</v>
      </c>
      <c r="G4748" s="106"/>
      <c r="H4748" s="106"/>
      <c r="I4748" s="102">
        <v>1</v>
      </c>
      <c r="J4748" s="109">
        <v>9.75</v>
      </c>
    </row>
    <row r="4749" spans="1:10" x14ac:dyDescent="0.25">
      <c r="A4749" s="102">
        <v>4748</v>
      </c>
      <c r="B4749" s="117" t="s">
        <v>5315</v>
      </c>
      <c r="C4749" s="104" t="s">
        <v>4939</v>
      </c>
      <c r="D4749" s="104" t="s">
        <v>5458</v>
      </c>
      <c r="E4749" s="106" t="s">
        <v>4818</v>
      </c>
      <c r="F4749" s="107" t="s">
        <v>4819</v>
      </c>
      <c r="G4749" s="106"/>
      <c r="H4749" s="106"/>
      <c r="I4749" s="102">
        <v>1</v>
      </c>
      <c r="J4749" s="109">
        <v>49.800000000000004</v>
      </c>
    </row>
    <row r="4750" spans="1:10" x14ac:dyDescent="0.25">
      <c r="A4750" s="102">
        <v>4749</v>
      </c>
      <c r="B4750" s="117" t="s">
        <v>5315</v>
      </c>
      <c r="C4750" s="104" t="s">
        <v>4939</v>
      </c>
      <c r="D4750" s="104" t="s">
        <v>5458</v>
      </c>
      <c r="E4750" s="106" t="s">
        <v>4583</v>
      </c>
      <c r="F4750" s="107" t="s">
        <v>4584</v>
      </c>
      <c r="G4750" s="106"/>
      <c r="H4750" s="106"/>
      <c r="I4750" s="102">
        <v>1</v>
      </c>
      <c r="J4750" s="109">
        <v>17.899999999999999</v>
      </c>
    </row>
    <row r="4751" spans="1:10" x14ac:dyDescent="0.25">
      <c r="A4751" s="102">
        <v>4750</v>
      </c>
      <c r="B4751" s="117">
        <v>43832</v>
      </c>
      <c r="C4751" s="104" t="s">
        <v>4939</v>
      </c>
      <c r="D4751" s="104" t="s">
        <v>5460</v>
      </c>
      <c r="E4751" s="106" t="s">
        <v>2503</v>
      </c>
      <c r="F4751" s="107" t="s">
        <v>2504</v>
      </c>
      <c r="G4751" s="106"/>
      <c r="H4751" s="106"/>
      <c r="I4751" s="102">
        <v>1</v>
      </c>
      <c r="J4751" s="109">
        <v>5.9399999999999995</v>
      </c>
    </row>
    <row r="4752" spans="1:10" x14ac:dyDescent="0.25">
      <c r="A4752" s="102">
        <v>4751</v>
      </c>
      <c r="B4752" s="117">
        <v>43832</v>
      </c>
      <c r="C4752" s="104" t="s">
        <v>4939</v>
      </c>
      <c r="D4752" s="104" t="s">
        <v>5460</v>
      </c>
      <c r="E4752" s="106" t="s">
        <v>2519</v>
      </c>
      <c r="F4752" s="107" t="s">
        <v>2520</v>
      </c>
      <c r="G4752" s="106"/>
      <c r="H4752" s="106"/>
      <c r="I4752" s="102">
        <v>1</v>
      </c>
      <c r="J4752" s="109">
        <v>5.9399999999999995</v>
      </c>
    </row>
    <row r="4753" spans="1:10" x14ac:dyDescent="0.25">
      <c r="A4753" s="102">
        <v>4752</v>
      </c>
      <c r="B4753" s="117">
        <v>43832</v>
      </c>
      <c r="C4753" s="104" t="s">
        <v>4939</v>
      </c>
      <c r="D4753" s="104" t="s">
        <v>5460</v>
      </c>
      <c r="E4753" s="106" t="s">
        <v>2535</v>
      </c>
      <c r="F4753" s="107" t="s">
        <v>2536</v>
      </c>
      <c r="G4753" s="106"/>
      <c r="H4753" s="106"/>
      <c r="I4753" s="102">
        <v>1</v>
      </c>
      <c r="J4753" s="109">
        <v>5.9399999999999995</v>
      </c>
    </row>
    <row r="4754" spans="1:10" x14ac:dyDescent="0.25">
      <c r="A4754" s="102">
        <v>4753</v>
      </c>
      <c r="B4754" s="117">
        <v>43832</v>
      </c>
      <c r="C4754" s="104" t="s">
        <v>4939</v>
      </c>
      <c r="D4754" s="104" t="s">
        <v>5460</v>
      </c>
      <c r="E4754" s="106" t="s">
        <v>2541</v>
      </c>
      <c r="F4754" s="107" t="s">
        <v>2542</v>
      </c>
      <c r="G4754" s="106"/>
      <c r="H4754" s="106"/>
      <c r="I4754" s="102">
        <v>1</v>
      </c>
      <c r="J4754" s="109">
        <v>5.9399999999999995</v>
      </c>
    </row>
    <row r="4755" spans="1:10" x14ac:dyDescent="0.25">
      <c r="A4755" s="102">
        <v>4754</v>
      </c>
      <c r="B4755" s="117">
        <v>43832</v>
      </c>
      <c r="C4755" s="104" t="s">
        <v>4939</v>
      </c>
      <c r="D4755" s="104" t="s">
        <v>5460</v>
      </c>
      <c r="E4755" s="106" t="s">
        <v>2555</v>
      </c>
      <c r="F4755" s="107" t="s">
        <v>2556</v>
      </c>
      <c r="G4755" s="106"/>
      <c r="H4755" s="106"/>
      <c r="I4755" s="102">
        <v>1</v>
      </c>
      <c r="J4755" s="109">
        <v>5.9399999999999995</v>
      </c>
    </row>
    <row r="4756" spans="1:10" x14ac:dyDescent="0.25">
      <c r="A4756" s="102">
        <v>4755</v>
      </c>
      <c r="B4756" s="117">
        <v>43832</v>
      </c>
      <c r="C4756" s="104" t="s">
        <v>4939</v>
      </c>
      <c r="D4756" s="104" t="s">
        <v>5460</v>
      </c>
      <c r="E4756" s="106" t="s">
        <v>2997</v>
      </c>
      <c r="F4756" s="107" t="s">
        <v>2998</v>
      </c>
      <c r="G4756" s="106"/>
      <c r="H4756" s="106"/>
      <c r="I4756" s="102">
        <v>2</v>
      </c>
      <c r="J4756" s="109">
        <v>75.599999999999994</v>
      </c>
    </row>
    <row r="4757" spans="1:10" x14ac:dyDescent="0.25">
      <c r="A4757" s="102">
        <v>4756</v>
      </c>
      <c r="B4757" s="117">
        <v>43832</v>
      </c>
      <c r="C4757" s="104" t="s">
        <v>4939</v>
      </c>
      <c r="D4757" s="104" t="s">
        <v>5460</v>
      </c>
      <c r="E4757" s="106" t="s">
        <v>3035</v>
      </c>
      <c r="F4757" s="107" t="s">
        <v>3036</v>
      </c>
      <c r="G4757" s="106"/>
      <c r="H4757" s="106"/>
      <c r="I4757" s="102">
        <v>2</v>
      </c>
      <c r="J4757" s="109">
        <v>75.8</v>
      </c>
    </row>
    <row r="4758" spans="1:10" x14ac:dyDescent="0.25">
      <c r="A4758" s="102">
        <v>4757</v>
      </c>
      <c r="B4758" s="117">
        <v>43832</v>
      </c>
      <c r="C4758" s="104" t="s">
        <v>4939</v>
      </c>
      <c r="D4758" s="104" t="s">
        <v>5460</v>
      </c>
      <c r="E4758" s="106" t="s">
        <v>3033</v>
      </c>
      <c r="F4758" s="107" t="s">
        <v>3034</v>
      </c>
      <c r="G4758" s="106"/>
      <c r="H4758" s="106"/>
      <c r="I4758" s="102">
        <v>1</v>
      </c>
      <c r="J4758" s="109">
        <v>0.01</v>
      </c>
    </row>
    <row r="4759" spans="1:10" x14ac:dyDescent="0.25">
      <c r="A4759" s="102">
        <v>4758</v>
      </c>
      <c r="B4759" s="117">
        <v>43832</v>
      </c>
      <c r="C4759" s="104" t="s">
        <v>4939</v>
      </c>
      <c r="D4759" s="104" t="s">
        <v>5460</v>
      </c>
      <c r="E4759" s="106" t="s">
        <v>3037</v>
      </c>
      <c r="F4759" s="107" t="s">
        <v>3038</v>
      </c>
      <c r="G4759" s="106"/>
      <c r="H4759" s="106"/>
      <c r="I4759" s="102">
        <v>6</v>
      </c>
      <c r="J4759" s="109">
        <v>203.76</v>
      </c>
    </row>
    <row r="4760" spans="1:10" x14ac:dyDescent="0.25">
      <c r="A4760" s="102">
        <v>4759</v>
      </c>
      <c r="B4760" s="117">
        <v>43832</v>
      </c>
      <c r="C4760" s="104" t="s">
        <v>4939</v>
      </c>
      <c r="D4760" s="104" t="s">
        <v>5460</v>
      </c>
      <c r="E4760" s="106" t="s">
        <v>3681</v>
      </c>
      <c r="F4760" s="107" t="s">
        <v>3682</v>
      </c>
      <c r="G4760" s="106"/>
      <c r="H4760" s="106"/>
      <c r="I4760" s="102">
        <v>1</v>
      </c>
      <c r="J4760" s="109">
        <v>17.8</v>
      </c>
    </row>
    <row r="4761" spans="1:10" x14ac:dyDescent="0.25">
      <c r="A4761" s="102">
        <v>4760</v>
      </c>
      <c r="B4761" s="117">
        <v>43832</v>
      </c>
      <c r="C4761" s="104" t="s">
        <v>4939</v>
      </c>
      <c r="D4761" s="104" t="s">
        <v>5460</v>
      </c>
      <c r="E4761" s="106" t="s">
        <v>3703</v>
      </c>
      <c r="F4761" s="107" t="s">
        <v>3704</v>
      </c>
      <c r="G4761" s="106"/>
      <c r="H4761" s="106"/>
      <c r="I4761" s="102">
        <v>1</v>
      </c>
      <c r="J4761" s="109">
        <v>15</v>
      </c>
    </row>
    <row r="4762" spans="1:10" x14ac:dyDescent="0.25">
      <c r="A4762" s="102">
        <v>4761</v>
      </c>
      <c r="B4762" s="117">
        <v>43832</v>
      </c>
      <c r="C4762" s="104" t="s">
        <v>4939</v>
      </c>
      <c r="D4762" s="104" t="s">
        <v>5460</v>
      </c>
      <c r="E4762" s="106" t="s">
        <v>3907</v>
      </c>
      <c r="F4762" s="107" t="s">
        <v>3908</v>
      </c>
      <c r="G4762" s="106"/>
      <c r="H4762" s="106"/>
      <c r="I4762" s="102">
        <v>1</v>
      </c>
      <c r="J4762" s="109">
        <v>9.8000000000000007</v>
      </c>
    </row>
    <row r="4763" spans="1:10" x14ac:dyDescent="0.25">
      <c r="A4763" s="102">
        <v>4762</v>
      </c>
      <c r="B4763" s="117">
        <v>43832</v>
      </c>
      <c r="C4763" s="104" t="s">
        <v>4939</v>
      </c>
      <c r="D4763" s="104" t="s">
        <v>5460</v>
      </c>
      <c r="E4763" s="106" t="s">
        <v>3953</v>
      </c>
      <c r="F4763" s="107" t="s">
        <v>3954</v>
      </c>
      <c r="G4763" s="106"/>
      <c r="H4763" s="106"/>
      <c r="I4763" s="102">
        <v>1</v>
      </c>
      <c r="J4763" s="109">
        <v>8.4</v>
      </c>
    </row>
    <row r="4764" spans="1:10" x14ac:dyDescent="0.25">
      <c r="A4764" s="102">
        <v>4763</v>
      </c>
      <c r="B4764" s="117">
        <v>43832</v>
      </c>
      <c r="C4764" s="104" t="s">
        <v>4939</v>
      </c>
      <c r="D4764" s="104" t="s">
        <v>5460</v>
      </c>
      <c r="E4764" s="106" t="s">
        <v>3985</v>
      </c>
      <c r="F4764" s="107" t="s">
        <v>3986</v>
      </c>
      <c r="G4764" s="106"/>
      <c r="H4764" s="106"/>
      <c r="I4764" s="102">
        <v>1</v>
      </c>
      <c r="J4764" s="109">
        <v>11.799999999999999</v>
      </c>
    </row>
    <row r="4765" spans="1:10" x14ac:dyDescent="0.25">
      <c r="A4765" s="102">
        <v>4764</v>
      </c>
      <c r="B4765" s="117">
        <v>43832</v>
      </c>
      <c r="C4765" s="104" t="s">
        <v>4939</v>
      </c>
      <c r="D4765" s="104" t="s">
        <v>5460</v>
      </c>
      <c r="E4765" s="106" t="s">
        <v>3555</v>
      </c>
      <c r="F4765" s="107" t="s">
        <v>3556</v>
      </c>
      <c r="G4765" s="106"/>
      <c r="H4765" s="106"/>
      <c r="I4765" s="102">
        <v>1</v>
      </c>
      <c r="J4765" s="109">
        <v>12.9</v>
      </c>
    </row>
    <row r="4766" spans="1:10" x14ac:dyDescent="0.25">
      <c r="A4766" s="102">
        <v>4765</v>
      </c>
      <c r="B4766" s="117">
        <v>43832</v>
      </c>
      <c r="C4766" s="104" t="s">
        <v>4939</v>
      </c>
      <c r="D4766" s="104" t="s">
        <v>5460</v>
      </c>
      <c r="E4766" s="106" t="s">
        <v>3565</v>
      </c>
      <c r="F4766" s="107" t="s">
        <v>3566</v>
      </c>
      <c r="G4766" s="106"/>
      <c r="H4766" s="106"/>
      <c r="I4766" s="102">
        <v>1</v>
      </c>
      <c r="J4766" s="109">
        <v>13.799999999999999</v>
      </c>
    </row>
    <row r="4767" spans="1:10" x14ac:dyDescent="0.25">
      <c r="A4767" s="102">
        <v>4766</v>
      </c>
      <c r="B4767" s="117">
        <v>43832</v>
      </c>
      <c r="C4767" s="104" t="s">
        <v>4939</v>
      </c>
      <c r="D4767" s="104" t="s">
        <v>5462</v>
      </c>
      <c r="E4767" s="106" t="s">
        <v>569</v>
      </c>
      <c r="F4767" s="107" t="s">
        <v>570</v>
      </c>
      <c r="G4767" s="106"/>
      <c r="H4767" s="106"/>
      <c r="I4767" s="102">
        <v>1</v>
      </c>
      <c r="J4767" s="109">
        <v>5.9399999999999995</v>
      </c>
    </row>
    <row r="4768" spans="1:10" x14ac:dyDescent="0.25">
      <c r="A4768" s="102">
        <v>4767</v>
      </c>
      <c r="B4768" s="117">
        <v>43832</v>
      </c>
      <c r="C4768" s="104" t="s">
        <v>4939</v>
      </c>
      <c r="D4768" s="104" t="s">
        <v>5462</v>
      </c>
      <c r="E4768" s="106" t="s">
        <v>2581</v>
      </c>
      <c r="F4768" s="107" t="s">
        <v>2582</v>
      </c>
      <c r="G4768" s="106"/>
      <c r="H4768" s="106"/>
      <c r="I4768" s="102">
        <v>1</v>
      </c>
      <c r="J4768" s="109">
        <v>5.9399999999999995</v>
      </c>
    </row>
    <row r="4769" spans="1:10" x14ac:dyDescent="0.25">
      <c r="A4769" s="102">
        <v>4768</v>
      </c>
      <c r="B4769" s="117">
        <v>43832</v>
      </c>
      <c r="C4769" s="104" t="s">
        <v>4939</v>
      </c>
      <c r="D4769" s="104" t="s">
        <v>5462</v>
      </c>
      <c r="E4769" s="106" t="s">
        <v>2467</v>
      </c>
      <c r="F4769" s="107" t="s">
        <v>2468</v>
      </c>
      <c r="G4769" s="106"/>
      <c r="H4769" s="106"/>
      <c r="I4769" s="102">
        <v>1</v>
      </c>
      <c r="J4769" s="109">
        <v>5.9399999999999995</v>
      </c>
    </row>
    <row r="4770" spans="1:10" x14ac:dyDescent="0.25">
      <c r="A4770" s="102">
        <v>4769</v>
      </c>
      <c r="B4770" s="117">
        <v>43832</v>
      </c>
      <c r="C4770" s="104" t="s">
        <v>4939</v>
      </c>
      <c r="D4770" s="104" t="s">
        <v>5462</v>
      </c>
      <c r="E4770" s="106" t="s">
        <v>2479</v>
      </c>
      <c r="F4770" s="107" t="s">
        <v>2480</v>
      </c>
      <c r="G4770" s="106"/>
      <c r="H4770" s="106"/>
      <c r="I4770" s="102">
        <v>1</v>
      </c>
      <c r="J4770" s="109">
        <v>5.9399999999999995</v>
      </c>
    </row>
    <row r="4771" spans="1:10" x14ac:dyDescent="0.25">
      <c r="A4771" s="102">
        <v>4770</v>
      </c>
      <c r="B4771" s="117">
        <v>43832</v>
      </c>
      <c r="C4771" s="104" t="s">
        <v>4939</v>
      </c>
      <c r="D4771" s="104" t="s">
        <v>5462</v>
      </c>
      <c r="E4771" s="106" t="s">
        <v>3035</v>
      </c>
      <c r="F4771" s="107" t="s">
        <v>3036</v>
      </c>
      <c r="G4771" s="106"/>
      <c r="H4771" s="106"/>
      <c r="I4771" s="102">
        <v>1</v>
      </c>
      <c r="J4771" s="109">
        <v>37.9</v>
      </c>
    </row>
    <row r="4772" spans="1:10" x14ac:dyDescent="0.25">
      <c r="A4772" s="102">
        <v>4771</v>
      </c>
      <c r="B4772" s="117">
        <v>43832</v>
      </c>
      <c r="C4772" s="104" t="s">
        <v>4939</v>
      </c>
      <c r="D4772" s="104" t="s">
        <v>5462</v>
      </c>
      <c r="E4772" s="106" t="s">
        <v>3037</v>
      </c>
      <c r="F4772" s="107" t="s">
        <v>3038</v>
      </c>
      <c r="G4772" s="106"/>
      <c r="H4772" s="106"/>
      <c r="I4772" s="102">
        <v>1</v>
      </c>
      <c r="J4772" s="109">
        <v>33.96</v>
      </c>
    </row>
    <row r="4773" spans="1:10" x14ac:dyDescent="0.25">
      <c r="A4773" s="102">
        <v>4772</v>
      </c>
      <c r="B4773" s="117">
        <v>43832</v>
      </c>
      <c r="C4773" s="104" t="s">
        <v>4939</v>
      </c>
      <c r="D4773" s="104" t="s">
        <v>5462</v>
      </c>
      <c r="E4773" s="106" t="s">
        <v>3907</v>
      </c>
      <c r="F4773" s="107" t="s">
        <v>3908</v>
      </c>
      <c r="G4773" s="106"/>
      <c r="H4773" s="106"/>
      <c r="I4773" s="102">
        <v>1</v>
      </c>
      <c r="J4773" s="109">
        <v>9.8000000000000007</v>
      </c>
    </row>
    <row r="4774" spans="1:10" x14ac:dyDescent="0.25">
      <c r="A4774" s="102">
        <v>4773</v>
      </c>
      <c r="B4774" s="117">
        <v>43832</v>
      </c>
      <c r="C4774" s="104" t="s">
        <v>4939</v>
      </c>
      <c r="D4774" s="104" t="s">
        <v>5462</v>
      </c>
      <c r="E4774" s="106" t="s">
        <v>3953</v>
      </c>
      <c r="F4774" s="107" t="s">
        <v>3954</v>
      </c>
      <c r="G4774" s="106"/>
      <c r="H4774" s="106"/>
      <c r="I4774" s="102">
        <v>1</v>
      </c>
      <c r="J4774" s="109">
        <v>8.4</v>
      </c>
    </row>
    <row r="4775" spans="1:10" x14ac:dyDescent="0.25">
      <c r="A4775" s="102">
        <v>4774</v>
      </c>
      <c r="B4775" s="117">
        <v>43832</v>
      </c>
      <c r="C4775" s="104" t="s">
        <v>4939</v>
      </c>
      <c r="D4775" s="104" t="s">
        <v>5462</v>
      </c>
      <c r="E4775" s="106" t="s">
        <v>3551</v>
      </c>
      <c r="F4775" s="107" t="s">
        <v>3552</v>
      </c>
      <c r="G4775" s="106"/>
      <c r="H4775" s="106"/>
      <c r="I4775" s="102">
        <v>1</v>
      </c>
      <c r="J4775" s="109">
        <v>8.6</v>
      </c>
    </row>
    <row r="4776" spans="1:10" x14ac:dyDescent="0.25">
      <c r="A4776" s="102">
        <v>4775</v>
      </c>
      <c r="B4776" s="117">
        <v>43832</v>
      </c>
      <c r="C4776" s="104" t="s">
        <v>4939</v>
      </c>
      <c r="D4776" s="104" t="s">
        <v>5462</v>
      </c>
      <c r="E4776" s="106" t="s">
        <v>3565</v>
      </c>
      <c r="F4776" s="107" t="s">
        <v>3566</v>
      </c>
      <c r="G4776" s="106"/>
      <c r="H4776" s="106"/>
      <c r="I4776" s="102">
        <v>1</v>
      </c>
      <c r="J4776" s="109">
        <v>13.799999999999999</v>
      </c>
    </row>
    <row r="4777" spans="1:10" x14ac:dyDescent="0.25">
      <c r="A4777" s="102">
        <v>4776</v>
      </c>
      <c r="B4777" s="117">
        <v>43832</v>
      </c>
      <c r="C4777" s="104" t="s">
        <v>4939</v>
      </c>
      <c r="D4777" s="104" t="s">
        <v>5462</v>
      </c>
      <c r="E4777" s="106" t="s">
        <v>3573</v>
      </c>
      <c r="F4777" s="107" t="s">
        <v>3574</v>
      </c>
      <c r="G4777" s="106"/>
      <c r="H4777" s="106"/>
      <c r="I4777" s="102">
        <v>1</v>
      </c>
      <c r="J4777" s="109">
        <v>13</v>
      </c>
    </row>
    <row r="4778" spans="1:10" x14ac:dyDescent="0.25">
      <c r="A4778" s="102">
        <v>4777</v>
      </c>
      <c r="B4778" s="117">
        <v>43832</v>
      </c>
      <c r="C4778" s="104" t="s">
        <v>4939</v>
      </c>
      <c r="D4778" s="104" t="s">
        <v>5462</v>
      </c>
      <c r="E4778" s="106" t="s">
        <v>4503</v>
      </c>
      <c r="F4778" s="107" t="s">
        <v>4504</v>
      </c>
      <c r="G4778" s="106"/>
      <c r="H4778" s="106"/>
      <c r="I4778" s="102">
        <v>1</v>
      </c>
      <c r="J4778" s="109">
        <v>19.8</v>
      </c>
    </row>
    <row r="4779" spans="1:10" x14ac:dyDescent="0.25">
      <c r="A4779" s="102">
        <v>4778</v>
      </c>
      <c r="B4779" s="117">
        <v>43832</v>
      </c>
      <c r="C4779" s="104" t="s">
        <v>4939</v>
      </c>
      <c r="D4779" s="104" t="s">
        <v>5462</v>
      </c>
      <c r="E4779" s="106" t="s">
        <v>4453</v>
      </c>
      <c r="F4779" s="107" t="s">
        <v>4950</v>
      </c>
      <c r="G4779" s="106"/>
      <c r="H4779" s="106"/>
      <c r="I4779" s="102">
        <v>1</v>
      </c>
      <c r="J4779" s="109">
        <v>17.849999999999998</v>
      </c>
    </row>
    <row r="4780" spans="1:10" x14ac:dyDescent="0.25">
      <c r="A4780" s="102">
        <v>4779</v>
      </c>
      <c r="B4780" s="117">
        <v>43832</v>
      </c>
      <c r="C4780" s="104" t="s">
        <v>4939</v>
      </c>
      <c r="D4780" s="104" t="s">
        <v>5462</v>
      </c>
      <c r="E4780" s="106" t="s">
        <v>4207</v>
      </c>
      <c r="F4780" s="107" t="s">
        <v>4208</v>
      </c>
      <c r="G4780" s="106"/>
      <c r="H4780" s="106"/>
      <c r="I4780" s="102">
        <v>1</v>
      </c>
      <c r="J4780" s="109">
        <v>25.349999999999998</v>
      </c>
    </row>
    <row r="4781" spans="1:10" x14ac:dyDescent="0.25">
      <c r="A4781" s="102">
        <v>4780</v>
      </c>
      <c r="B4781" s="117">
        <v>43832</v>
      </c>
      <c r="C4781" s="104" t="s">
        <v>4939</v>
      </c>
      <c r="D4781" s="104" t="s">
        <v>5462</v>
      </c>
      <c r="E4781" s="106" t="s">
        <v>4225</v>
      </c>
      <c r="F4781" s="107" t="s">
        <v>4226</v>
      </c>
      <c r="G4781" s="106"/>
      <c r="H4781" s="106"/>
      <c r="I4781" s="102">
        <v>1</v>
      </c>
      <c r="J4781" s="109">
        <v>13.35</v>
      </c>
    </row>
    <row r="4782" spans="1:10" x14ac:dyDescent="0.25">
      <c r="A4782" s="102">
        <v>4781</v>
      </c>
      <c r="B4782" s="117">
        <v>43832</v>
      </c>
      <c r="C4782" s="104" t="s">
        <v>4939</v>
      </c>
      <c r="D4782" s="104" t="s">
        <v>5462</v>
      </c>
      <c r="E4782" s="106" t="s">
        <v>4259</v>
      </c>
      <c r="F4782" s="107" t="s">
        <v>4820</v>
      </c>
      <c r="G4782" s="106"/>
      <c r="H4782" s="106"/>
      <c r="I4782" s="102">
        <v>1</v>
      </c>
      <c r="J4782" s="109">
        <v>20.849999999999998</v>
      </c>
    </row>
    <row r="4783" spans="1:10" x14ac:dyDescent="0.25">
      <c r="A4783" s="102">
        <v>4782</v>
      </c>
      <c r="B4783" s="117">
        <v>43832</v>
      </c>
      <c r="C4783" s="104" t="s">
        <v>4939</v>
      </c>
      <c r="D4783" s="104" t="s">
        <v>5464</v>
      </c>
      <c r="E4783" s="106" t="s">
        <v>989</v>
      </c>
      <c r="F4783" s="107" t="s">
        <v>990</v>
      </c>
      <c r="G4783" s="106"/>
      <c r="H4783" s="106"/>
      <c r="I4783" s="102">
        <v>5</v>
      </c>
      <c r="J4783" s="109">
        <v>13.75</v>
      </c>
    </row>
    <row r="4784" spans="1:10" x14ac:dyDescent="0.25">
      <c r="A4784" s="102">
        <v>4783</v>
      </c>
      <c r="B4784" s="117">
        <v>43832</v>
      </c>
      <c r="C4784" s="104" t="s">
        <v>4939</v>
      </c>
      <c r="D4784" s="104" t="s">
        <v>5464</v>
      </c>
      <c r="E4784" s="106" t="s">
        <v>2581</v>
      </c>
      <c r="F4784" s="107" t="s">
        <v>2582</v>
      </c>
      <c r="G4784" s="106"/>
      <c r="H4784" s="106"/>
      <c r="I4784" s="102">
        <v>2</v>
      </c>
      <c r="J4784" s="109">
        <v>11.879999999999999</v>
      </c>
    </row>
    <row r="4785" spans="1:10" x14ac:dyDescent="0.25">
      <c r="A4785" s="102">
        <v>4784</v>
      </c>
      <c r="B4785" s="117">
        <v>43832</v>
      </c>
      <c r="C4785" s="104" t="s">
        <v>4939</v>
      </c>
      <c r="D4785" s="104" t="s">
        <v>5464</v>
      </c>
      <c r="E4785" s="106" t="s">
        <v>267</v>
      </c>
      <c r="F4785" s="107" t="s">
        <v>268</v>
      </c>
      <c r="G4785" s="106"/>
      <c r="H4785" s="106"/>
      <c r="I4785" s="102">
        <v>1</v>
      </c>
      <c r="J4785" s="109">
        <v>2.94</v>
      </c>
    </row>
    <row r="4786" spans="1:10" x14ac:dyDescent="0.25">
      <c r="A4786" s="102">
        <v>4785</v>
      </c>
      <c r="B4786" s="117">
        <v>43832</v>
      </c>
      <c r="C4786" s="104" t="s">
        <v>4939</v>
      </c>
      <c r="D4786" s="104" t="s">
        <v>5464</v>
      </c>
      <c r="E4786" s="106" t="s">
        <v>87</v>
      </c>
      <c r="F4786" s="107" t="s">
        <v>88</v>
      </c>
      <c r="G4786" s="106"/>
      <c r="H4786" s="106"/>
      <c r="I4786" s="102" t="s">
        <v>4943</v>
      </c>
      <c r="J4786" s="109">
        <v>41.88</v>
      </c>
    </row>
    <row r="4787" spans="1:10" x14ac:dyDescent="0.25">
      <c r="A4787" s="102">
        <v>4786</v>
      </c>
      <c r="B4787" s="117">
        <v>43832</v>
      </c>
      <c r="C4787" s="104" t="s">
        <v>4939</v>
      </c>
      <c r="D4787" s="104" t="s">
        <v>5464</v>
      </c>
      <c r="E4787" s="106" t="s">
        <v>4011</v>
      </c>
      <c r="F4787" s="107" t="s">
        <v>4012</v>
      </c>
      <c r="G4787" s="106"/>
      <c r="H4787" s="106"/>
      <c r="I4787" s="102">
        <v>1</v>
      </c>
      <c r="J4787" s="109">
        <v>9.8000000000000007</v>
      </c>
    </row>
    <row r="4788" spans="1:10" x14ac:dyDescent="0.25">
      <c r="A4788" s="102">
        <v>4787</v>
      </c>
      <c r="B4788" s="117">
        <v>43832</v>
      </c>
      <c r="C4788" s="104" t="s">
        <v>4939</v>
      </c>
      <c r="D4788" s="104" t="s">
        <v>5464</v>
      </c>
      <c r="E4788" s="106" t="s">
        <v>3565</v>
      </c>
      <c r="F4788" s="107" t="s">
        <v>3566</v>
      </c>
      <c r="G4788" s="106"/>
      <c r="H4788" s="106"/>
      <c r="I4788" s="102">
        <v>1</v>
      </c>
      <c r="J4788" s="109">
        <v>13.799999999999999</v>
      </c>
    </row>
    <row r="4789" spans="1:10" x14ac:dyDescent="0.25">
      <c r="A4789" s="102">
        <v>4788</v>
      </c>
      <c r="B4789" s="117">
        <v>43832</v>
      </c>
      <c r="C4789" s="104" t="s">
        <v>4939</v>
      </c>
      <c r="D4789" s="104" t="s">
        <v>5464</v>
      </c>
      <c r="E4789" s="106" t="s">
        <v>3629</v>
      </c>
      <c r="F4789" s="107" t="s">
        <v>3630</v>
      </c>
      <c r="G4789" s="106"/>
      <c r="H4789" s="106"/>
      <c r="I4789" s="102">
        <v>1</v>
      </c>
      <c r="J4789" s="109">
        <v>7.8000000000000007</v>
      </c>
    </row>
    <row r="4790" spans="1:10" x14ac:dyDescent="0.25">
      <c r="A4790" s="102">
        <v>4789</v>
      </c>
      <c r="B4790" s="117">
        <v>43832</v>
      </c>
      <c r="C4790" s="104" t="s">
        <v>4939</v>
      </c>
      <c r="D4790" s="104" t="s">
        <v>5466</v>
      </c>
      <c r="E4790" s="106" t="s">
        <v>563</v>
      </c>
      <c r="F4790" s="107" t="s">
        <v>564</v>
      </c>
      <c r="G4790" s="106"/>
      <c r="H4790" s="106"/>
      <c r="I4790" s="102">
        <v>3</v>
      </c>
      <c r="J4790" s="109">
        <v>44.910000000000004</v>
      </c>
    </row>
    <row r="4791" spans="1:10" x14ac:dyDescent="0.25">
      <c r="A4791" s="102">
        <v>4790</v>
      </c>
      <c r="B4791" s="117">
        <v>43832</v>
      </c>
      <c r="C4791" s="104" t="s">
        <v>4939</v>
      </c>
      <c r="D4791" s="104" t="s">
        <v>5466</v>
      </c>
      <c r="E4791" s="106" t="s">
        <v>995</v>
      </c>
      <c r="F4791" s="107" t="s">
        <v>996</v>
      </c>
      <c r="G4791" s="106"/>
      <c r="H4791" s="106"/>
      <c r="I4791" s="102">
        <v>2</v>
      </c>
      <c r="J4791" s="109">
        <v>20.399999999999999</v>
      </c>
    </row>
    <row r="4792" spans="1:10" x14ac:dyDescent="0.25">
      <c r="A4792" s="102">
        <v>4791</v>
      </c>
      <c r="B4792" s="117">
        <v>43832</v>
      </c>
      <c r="C4792" s="104" t="s">
        <v>4939</v>
      </c>
      <c r="D4792" s="104" t="s">
        <v>5466</v>
      </c>
      <c r="E4792" s="106" t="s">
        <v>1326</v>
      </c>
      <c r="F4792" s="107" t="s">
        <v>1327</v>
      </c>
      <c r="G4792" s="106"/>
      <c r="H4792" s="106"/>
      <c r="I4792" s="102">
        <v>1</v>
      </c>
      <c r="J4792" s="109">
        <v>7.9</v>
      </c>
    </row>
    <row r="4793" spans="1:10" x14ac:dyDescent="0.25">
      <c r="A4793" s="102">
        <v>4792</v>
      </c>
      <c r="B4793" s="117">
        <v>43832</v>
      </c>
      <c r="C4793" s="104" t="s">
        <v>4939</v>
      </c>
      <c r="D4793" s="104" t="s">
        <v>5466</v>
      </c>
      <c r="E4793" s="106" t="s">
        <v>1252</v>
      </c>
      <c r="F4793" s="107" t="s">
        <v>1253</v>
      </c>
      <c r="G4793" s="106"/>
      <c r="H4793" s="106"/>
      <c r="I4793" s="102">
        <v>1</v>
      </c>
      <c r="J4793" s="109">
        <v>7.9</v>
      </c>
    </row>
    <row r="4794" spans="1:10" x14ac:dyDescent="0.25">
      <c r="A4794" s="102">
        <v>4793</v>
      </c>
      <c r="B4794" s="117">
        <v>43832</v>
      </c>
      <c r="C4794" s="104" t="s">
        <v>4939</v>
      </c>
      <c r="D4794" s="104" t="s">
        <v>5466</v>
      </c>
      <c r="E4794" s="106" t="s">
        <v>1264</v>
      </c>
      <c r="F4794" s="107" t="s">
        <v>1265</v>
      </c>
      <c r="G4794" s="106"/>
      <c r="H4794" s="106"/>
      <c r="I4794" s="102">
        <v>1</v>
      </c>
      <c r="J4794" s="109">
        <v>8.9</v>
      </c>
    </row>
    <row r="4795" spans="1:10" x14ac:dyDescent="0.25">
      <c r="A4795" s="102">
        <v>4794</v>
      </c>
      <c r="B4795" s="117">
        <v>43832</v>
      </c>
      <c r="C4795" s="104" t="s">
        <v>4939</v>
      </c>
      <c r="D4795" s="104" t="s">
        <v>5466</v>
      </c>
      <c r="E4795" s="106" t="s">
        <v>2433</v>
      </c>
      <c r="F4795" s="107" t="s">
        <v>2434</v>
      </c>
      <c r="G4795" s="106"/>
      <c r="H4795" s="106"/>
      <c r="I4795" s="102">
        <v>3</v>
      </c>
      <c r="J4795" s="109">
        <v>32.97</v>
      </c>
    </row>
    <row r="4796" spans="1:10" x14ac:dyDescent="0.25">
      <c r="A4796" s="102">
        <v>4795</v>
      </c>
      <c r="B4796" s="117">
        <v>43832</v>
      </c>
      <c r="C4796" s="104" t="s">
        <v>4939</v>
      </c>
      <c r="D4796" s="104" t="s">
        <v>5466</v>
      </c>
      <c r="E4796" s="106" t="s">
        <v>2503</v>
      </c>
      <c r="F4796" s="107" t="s">
        <v>2504</v>
      </c>
      <c r="G4796" s="106"/>
      <c r="H4796" s="106"/>
      <c r="I4796" s="102">
        <v>1</v>
      </c>
      <c r="J4796" s="109">
        <v>5.9399999999999995</v>
      </c>
    </row>
    <row r="4797" spans="1:10" x14ac:dyDescent="0.25">
      <c r="A4797" s="102">
        <v>4796</v>
      </c>
      <c r="B4797" s="117">
        <v>43832</v>
      </c>
      <c r="C4797" s="104" t="s">
        <v>4939</v>
      </c>
      <c r="D4797" s="104" t="s">
        <v>5466</v>
      </c>
      <c r="E4797" s="106" t="s">
        <v>2489</v>
      </c>
      <c r="F4797" s="107" t="s">
        <v>2490</v>
      </c>
      <c r="G4797" s="106"/>
      <c r="H4797" s="106"/>
      <c r="I4797" s="102">
        <v>1</v>
      </c>
      <c r="J4797" s="109">
        <v>5.9399999999999995</v>
      </c>
    </row>
    <row r="4798" spans="1:10" x14ac:dyDescent="0.25">
      <c r="A4798" s="102">
        <v>4797</v>
      </c>
      <c r="B4798" s="117">
        <v>43832</v>
      </c>
      <c r="C4798" s="104" t="s">
        <v>4939</v>
      </c>
      <c r="D4798" s="104" t="s">
        <v>5466</v>
      </c>
      <c r="E4798" s="106" t="s">
        <v>2629</v>
      </c>
      <c r="F4798" s="107" t="s">
        <v>2630</v>
      </c>
      <c r="G4798" s="106"/>
      <c r="H4798" s="106"/>
      <c r="I4798" s="102">
        <v>1</v>
      </c>
      <c r="J4798" s="109">
        <v>11</v>
      </c>
    </row>
    <row r="4799" spans="1:10" x14ac:dyDescent="0.25">
      <c r="A4799" s="102">
        <v>4798</v>
      </c>
      <c r="B4799" s="117">
        <v>43832</v>
      </c>
      <c r="C4799" s="104" t="s">
        <v>4939</v>
      </c>
      <c r="D4799" s="104" t="s">
        <v>5466</v>
      </c>
      <c r="E4799" s="106" t="s">
        <v>2739</v>
      </c>
      <c r="F4799" s="107" t="s">
        <v>4742</v>
      </c>
      <c r="G4799" s="106"/>
      <c r="H4799" s="106"/>
      <c r="I4799" s="102">
        <v>1</v>
      </c>
      <c r="J4799" s="109">
        <v>15.48</v>
      </c>
    </row>
    <row r="4800" spans="1:10" x14ac:dyDescent="0.25">
      <c r="A4800" s="102">
        <v>4799</v>
      </c>
      <c r="B4800" s="117">
        <v>43832</v>
      </c>
      <c r="C4800" s="104" t="s">
        <v>4939</v>
      </c>
      <c r="D4800" s="104" t="s">
        <v>5466</v>
      </c>
      <c r="E4800" s="106" t="s">
        <v>3033</v>
      </c>
      <c r="F4800" s="107" t="s">
        <v>3034</v>
      </c>
      <c r="G4800" s="106"/>
      <c r="H4800" s="106"/>
      <c r="I4800" s="102">
        <v>20</v>
      </c>
      <c r="J4800" s="109">
        <v>659.80000000000007</v>
      </c>
    </row>
    <row r="4801" spans="1:10" x14ac:dyDescent="0.25">
      <c r="A4801" s="102">
        <v>4800</v>
      </c>
      <c r="B4801" s="117">
        <v>43832</v>
      </c>
      <c r="C4801" s="104" t="s">
        <v>4939</v>
      </c>
      <c r="D4801" s="104" t="s">
        <v>5466</v>
      </c>
      <c r="E4801" s="106" t="s">
        <v>3033</v>
      </c>
      <c r="F4801" s="107" t="s">
        <v>3034</v>
      </c>
      <c r="G4801" s="106"/>
      <c r="H4801" s="106"/>
      <c r="I4801" s="102">
        <v>2</v>
      </c>
      <c r="J4801" s="109">
        <v>0.02</v>
      </c>
    </row>
    <row r="4802" spans="1:10" x14ac:dyDescent="0.25">
      <c r="A4802" s="102">
        <v>4801</v>
      </c>
      <c r="B4802" s="117">
        <v>43832</v>
      </c>
      <c r="C4802" s="104" t="s">
        <v>4939</v>
      </c>
      <c r="D4802" s="104" t="s">
        <v>5466</v>
      </c>
      <c r="E4802" s="106" t="s">
        <v>3037</v>
      </c>
      <c r="F4802" s="107" t="s">
        <v>3038</v>
      </c>
      <c r="G4802" s="106"/>
      <c r="H4802" s="106"/>
      <c r="I4802" s="102">
        <v>2</v>
      </c>
      <c r="J4802" s="109">
        <v>67.92</v>
      </c>
    </row>
    <row r="4803" spans="1:10" x14ac:dyDescent="0.25">
      <c r="A4803" s="102">
        <v>4802</v>
      </c>
      <c r="B4803" s="117">
        <v>43832</v>
      </c>
      <c r="C4803" s="104" t="s">
        <v>4939</v>
      </c>
      <c r="D4803" s="104" t="s">
        <v>5466</v>
      </c>
      <c r="E4803" s="106" t="s">
        <v>3055</v>
      </c>
      <c r="F4803" s="107" t="s">
        <v>3056</v>
      </c>
      <c r="G4803" s="106"/>
      <c r="H4803" s="106"/>
      <c r="I4803" s="102">
        <v>10</v>
      </c>
      <c r="J4803" s="109">
        <v>259.89999999999998</v>
      </c>
    </row>
    <row r="4804" spans="1:10" x14ac:dyDescent="0.25">
      <c r="A4804" s="102">
        <v>4803</v>
      </c>
      <c r="B4804" s="117">
        <v>43832</v>
      </c>
      <c r="C4804" s="104" t="s">
        <v>4939</v>
      </c>
      <c r="D4804" s="104" t="s">
        <v>5466</v>
      </c>
      <c r="E4804" s="106" t="s">
        <v>3703</v>
      </c>
      <c r="F4804" s="107" t="s">
        <v>3704</v>
      </c>
      <c r="G4804" s="106"/>
      <c r="H4804" s="106"/>
      <c r="I4804" s="102">
        <v>1</v>
      </c>
      <c r="J4804" s="109">
        <v>15</v>
      </c>
    </row>
    <row r="4805" spans="1:10" x14ac:dyDescent="0.25">
      <c r="A4805" s="102">
        <v>4804</v>
      </c>
      <c r="B4805" s="117">
        <v>43832</v>
      </c>
      <c r="C4805" s="104" t="s">
        <v>4939</v>
      </c>
      <c r="D4805" s="104" t="s">
        <v>5466</v>
      </c>
      <c r="E4805" s="106" t="s">
        <v>3871</v>
      </c>
      <c r="F4805" s="107" t="s">
        <v>3872</v>
      </c>
      <c r="G4805" s="106"/>
      <c r="H4805" s="106"/>
      <c r="I4805" s="102">
        <v>1</v>
      </c>
      <c r="J4805" s="109">
        <v>25</v>
      </c>
    </row>
    <row r="4806" spans="1:10" x14ac:dyDescent="0.25">
      <c r="A4806" s="102">
        <v>4805</v>
      </c>
      <c r="B4806" s="117">
        <v>43832</v>
      </c>
      <c r="C4806" s="104" t="s">
        <v>4939</v>
      </c>
      <c r="D4806" s="104" t="s">
        <v>5466</v>
      </c>
      <c r="E4806" s="106" t="s">
        <v>3907</v>
      </c>
      <c r="F4806" s="107" t="s">
        <v>3908</v>
      </c>
      <c r="G4806" s="106"/>
      <c r="H4806" s="106"/>
      <c r="I4806" s="102">
        <v>1</v>
      </c>
      <c r="J4806" s="109">
        <v>9.8000000000000007</v>
      </c>
    </row>
    <row r="4807" spans="1:10" x14ac:dyDescent="0.25">
      <c r="A4807" s="102">
        <v>4806</v>
      </c>
      <c r="B4807" s="117">
        <v>43832</v>
      </c>
      <c r="C4807" s="104" t="s">
        <v>4939</v>
      </c>
      <c r="D4807" s="104" t="s">
        <v>5466</v>
      </c>
      <c r="E4807" s="106" t="s">
        <v>3555</v>
      </c>
      <c r="F4807" s="107" t="s">
        <v>3556</v>
      </c>
      <c r="G4807" s="106"/>
      <c r="H4807" s="106"/>
      <c r="I4807" s="102">
        <v>1</v>
      </c>
      <c r="J4807" s="109">
        <v>12.9</v>
      </c>
    </row>
    <row r="4808" spans="1:10" x14ac:dyDescent="0.25">
      <c r="A4808" s="102">
        <v>4807</v>
      </c>
      <c r="B4808" s="117">
        <v>43832</v>
      </c>
      <c r="C4808" s="104" t="s">
        <v>4939</v>
      </c>
      <c r="D4808" s="104" t="s">
        <v>5466</v>
      </c>
      <c r="E4808" s="106" t="s">
        <v>3607</v>
      </c>
      <c r="F4808" s="107" t="s">
        <v>3608</v>
      </c>
      <c r="G4808" s="106"/>
      <c r="H4808" s="106"/>
      <c r="I4808" s="102">
        <v>1</v>
      </c>
      <c r="J4808" s="109">
        <v>14.9</v>
      </c>
    </row>
    <row r="4809" spans="1:10" x14ac:dyDescent="0.25">
      <c r="A4809" s="102">
        <v>4808</v>
      </c>
      <c r="B4809" s="117">
        <v>43832</v>
      </c>
      <c r="C4809" s="104" t="s">
        <v>4939</v>
      </c>
      <c r="D4809" s="104" t="s">
        <v>5466</v>
      </c>
      <c r="E4809" s="106" t="s">
        <v>4415</v>
      </c>
      <c r="F4809" s="107" t="s">
        <v>4416</v>
      </c>
      <c r="G4809" s="106"/>
      <c r="H4809" s="106"/>
      <c r="I4809" s="102">
        <v>1</v>
      </c>
      <c r="J4809" s="109">
        <v>19.350000000000001</v>
      </c>
    </row>
    <row r="4810" spans="1:10" x14ac:dyDescent="0.25">
      <c r="A4810" s="102">
        <v>4809</v>
      </c>
      <c r="B4810" s="117">
        <v>43832</v>
      </c>
      <c r="C4810" s="104" t="s">
        <v>4939</v>
      </c>
      <c r="D4810" s="104" t="s">
        <v>5466</v>
      </c>
      <c r="E4810" s="106" t="s">
        <v>4453</v>
      </c>
      <c r="F4810" s="107" t="s">
        <v>4950</v>
      </c>
      <c r="G4810" s="106"/>
      <c r="H4810" s="106"/>
      <c r="I4810" s="102">
        <v>1</v>
      </c>
      <c r="J4810" s="109">
        <v>17.849999999999998</v>
      </c>
    </row>
    <row r="4811" spans="1:10" x14ac:dyDescent="0.25">
      <c r="A4811" s="102">
        <v>4810</v>
      </c>
      <c r="B4811" s="117">
        <v>43832</v>
      </c>
      <c r="C4811" s="104" t="s">
        <v>4939</v>
      </c>
      <c r="D4811" s="104" t="s">
        <v>5466</v>
      </c>
      <c r="E4811" s="106" t="s">
        <v>4225</v>
      </c>
      <c r="F4811" s="107" t="s">
        <v>4226</v>
      </c>
      <c r="G4811" s="106"/>
      <c r="H4811" s="106"/>
      <c r="I4811" s="102">
        <v>1</v>
      </c>
      <c r="J4811" s="109">
        <v>13.35</v>
      </c>
    </row>
    <row r="4812" spans="1:10" x14ac:dyDescent="0.25">
      <c r="A4812" s="102">
        <v>4811</v>
      </c>
      <c r="B4812" s="117">
        <v>43832</v>
      </c>
      <c r="C4812" s="104" t="s">
        <v>4939</v>
      </c>
      <c r="D4812" s="104" t="s">
        <v>5466</v>
      </c>
      <c r="E4812" s="106" t="s">
        <v>4221</v>
      </c>
      <c r="F4812" s="107" t="s">
        <v>4222</v>
      </c>
      <c r="G4812" s="106"/>
      <c r="H4812" s="106"/>
      <c r="I4812" s="102">
        <v>1</v>
      </c>
      <c r="J4812" s="109">
        <v>14.32</v>
      </c>
    </row>
    <row r="4813" spans="1:10" x14ac:dyDescent="0.25">
      <c r="A4813" s="102">
        <v>4812</v>
      </c>
      <c r="B4813" s="117">
        <v>43832</v>
      </c>
      <c r="C4813" s="104" t="s">
        <v>4939</v>
      </c>
      <c r="D4813" s="104" t="s">
        <v>5466</v>
      </c>
      <c r="E4813" s="106" t="s">
        <v>1762</v>
      </c>
      <c r="F4813" s="107" t="s">
        <v>1763</v>
      </c>
      <c r="G4813" s="106"/>
      <c r="H4813" s="106"/>
      <c r="I4813" s="102">
        <v>2</v>
      </c>
      <c r="J4813" s="109">
        <v>27.1</v>
      </c>
    </row>
    <row r="4814" spans="1:10" x14ac:dyDescent="0.25">
      <c r="A4814" s="102">
        <v>4813</v>
      </c>
      <c r="B4814" s="117">
        <v>43832</v>
      </c>
      <c r="C4814" s="104" t="s">
        <v>4939</v>
      </c>
      <c r="D4814" s="104" t="s">
        <v>5468</v>
      </c>
      <c r="E4814" s="106" t="s">
        <v>505</v>
      </c>
      <c r="F4814" s="107" t="s">
        <v>506</v>
      </c>
      <c r="G4814" s="106"/>
      <c r="H4814" s="106"/>
      <c r="I4814" s="102">
        <v>1</v>
      </c>
      <c r="J4814" s="109">
        <v>9.9</v>
      </c>
    </row>
    <row r="4815" spans="1:10" x14ac:dyDescent="0.25">
      <c r="A4815" s="102">
        <v>4814</v>
      </c>
      <c r="B4815" s="117">
        <v>43832</v>
      </c>
      <c r="C4815" s="104" t="s">
        <v>4939</v>
      </c>
      <c r="D4815" s="104" t="s">
        <v>5468</v>
      </c>
      <c r="E4815" s="106" t="s">
        <v>559</v>
      </c>
      <c r="F4815" s="107" t="s">
        <v>560</v>
      </c>
      <c r="G4815" s="106"/>
      <c r="H4815" s="106"/>
      <c r="I4815" s="102">
        <v>2</v>
      </c>
      <c r="J4815" s="109">
        <v>11.879999999999999</v>
      </c>
    </row>
    <row r="4816" spans="1:10" x14ac:dyDescent="0.25">
      <c r="A4816" s="102">
        <v>4815</v>
      </c>
      <c r="B4816" s="117">
        <v>43832</v>
      </c>
      <c r="C4816" s="104" t="s">
        <v>4939</v>
      </c>
      <c r="D4816" s="104" t="s">
        <v>5468</v>
      </c>
      <c r="E4816" s="106" t="s">
        <v>1003</v>
      </c>
      <c r="F4816" s="107" t="s">
        <v>1004</v>
      </c>
      <c r="G4816" s="106"/>
      <c r="H4816" s="106"/>
      <c r="I4816" s="102">
        <v>5</v>
      </c>
      <c r="J4816" s="109">
        <v>56.449999999999996</v>
      </c>
    </row>
    <row r="4817" spans="1:10" x14ac:dyDescent="0.25">
      <c r="A4817" s="102">
        <v>4816</v>
      </c>
      <c r="B4817" s="117">
        <v>43832</v>
      </c>
      <c r="C4817" s="104" t="s">
        <v>4939</v>
      </c>
      <c r="D4817" s="104" t="s">
        <v>5468</v>
      </c>
      <c r="E4817" s="106" t="s">
        <v>1264</v>
      </c>
      <c r="F4817" s="107" t="s">
        <v>1265</v>
      </c>
      <c r="G4817" s="106"/>
      <c r="H4817" s="106"/>
      <c r="I4817" s="102">
        <v>1</v>
      </c>
      <c r="J4817" s="109">
        <v>8.9</v>
      </c>
    </row>
    <row r="4818" spans="1:10" x14ac:dyDescent="0.25">
      <c r="A4818" s="102">
        <v>4817</v>
      </c>
      <c r="B4818" s="117">
        <v>43832</v>
      </c>
      <c r="C4818" s="104" t="s">
        <v>4939</v>
      </c>
      <c r="D4818" s="104" t="s">
        <v>5468</v>
      </c>
      <c r="E4818" s="106" t="s">
        <v>2739</v>
      </c>
      <c r="F4818" s="107" t="s">
        <v>4742</v>
      </c>
      <c r="G4818" s="106"/>
      <c r="H4818" s="106"/>
      <c r="I4818" s="102">
        <v>1</v>
      </c>
      <c r="J4818" s="109">
        <v>15.48</v>
      </c>
    </row>
    <row r="4819" spans="1:10" x14ac:dyDescent="0.25">
      <c r="A4819" s="102">
        <v>4818</v>
      </c>
      <c r="B4819" s="117">
        <v>43832</v>
      </c>
      <c r="C4819" s="104" t="s">
        <v>4939</v>
      </c>
      <c r="D4819" s="104" t="s">
        <v>5468</v>
      </c>
      <c r="E4819" s="106" t="s">
        <v>3037</v>
      </c>
      <c r="F4819" s="107" t="s">
        <v>3038</v>
      </c>
      <c r="G4819" s="106"/>
      <c r="H4819" s="106"/>
      <c r="I4819" s="102">
        <v>2</v>
      </c>
      <c r="J4819" s="109">
        <v>67.92</v>
      </c>
    </row>
    <row r="4820" spans="1:10" x14ac:dyDescent="0.25">
      <c r="A4820" s="102">
        <v>4819</v>
      </c>
      <c r="B4820" s="117">
        <v>43832</v>
      </c>
      <c r="C4820" s="104" t="s">
        <v>4939</v>
      </c>
      <c r="D4820" s="104" t="s">
        <v>5468</v>
      </c>
      <c r="E4820" s="106" t="s">
        <v>83</v>
      </c>
      <c r="F4820" s="107" t="s">
        <v>84</v>
      </c>
      <c r="G4820" s="106"/>
      <c r="H4820" s="106"/>
      <c r="I4820" s="102">
        <v>1</v>
      </c>
      <c r="J4820" s="109">
        <v>77.88</v>
      </c>
    </row>
    <row r="4821" spans="1:10" x14ac:dyDescent="0.25">
      <c r="A4821" s="102">
        <v>4820</v>
      </c>
      <c r="B4821" s="117">
        <v>43832</v>
      </c>
      <c r="C4821" s="104" t="s">
        <v>4939</v>
      </c>
      <c r="D4821" s="104" t="s">
        <v>5468</v>
      </c>
      <c r="E4821" s="106" t="s">
        <v>3939</v>
      </c>
      <c r="F4821" s="107" t="s">
        <v>3940</v>
      </c>
      <c r="G4821" s="106"/>
      <c r="H4821" s="106"/>
      <c r="I4821" s="102">
        <v>1</v>
      </c>
      <c r="J4821" s="109">
        <v>13.899999999999999</v>
      </c>
    </row>
    <row r="4822" spans="1:10" x14ac:dyDescent="0.25">
      <c r="A4822" s="102">
        <v>4821</v>
      </c>
      <c r="B4822" s="117">
        <v>43832</v>
      </c>
      <c r="C4822" s="104" t="s">
        <v>4939</v>
      </c>
      <c r="D4822" s="104" t="s">
        <v>5468</v>
      </c>
      <c r="E4822" s="106" t="s">
        <v>3553</v>
      </c>
      <c r="F4822" s="107" t="s">
        <v>3554</v>
      </c>
      <c r="G4822" s="106"/>
      <c r="H4822" s="106"/>
      <c r="I4822" s="102">
        <v>1</v>
      </c>
      <c r="J4822" s="109">
        <v>17.940000000000001</v>
      </c>
    </row>
    <row r="4823" spans="1:10" x14ac:dyDescent="0.25">
      <c r="A4823" s="102">
        <v>4822</v>
      </c>
      <c r="B4823" s="117">
        <v>43832</v>
      </c>
      <c r="C4823" s="104" t="s">
        <v>4939</v>
      </c>
      <c r="D4823" s="104" t="s">
        <v>5468</v>
      </c>
      <c r="E4823" s="106" t="s">
        <v>3757</v>
      </c>
      <c r="F4823" s="107" t="s">
        <v>3758</v>
      </c>
      <c r="G4823" s="106"/>
      <c r="H4823" s="106"/>
      <c r="I4823" s="102">
        <v>1</v>
      </c>
      <c r="J4823" s="109">
        <v>17.940000000000001</v>
      </c>
    </row>
    <row r="4824" spans="1:10" x14ac:dyDescent="0.25">
      <c r="A4824" s="102">
        <v>4823</v>
      </c>
      <c r="B4824" s="117">
        <v>43832</v>
      </c>
      <c r="C4824" s="104" t="s">
        <v>4939</v>
      </c>
      <c r="D4824" s="104" t="s">
        <v>5468</v>
      </c>
      <c r="E4824" s="106" t="s">
        <v>4459</v>
      </c>
      <c r="F4824" s="107" t="s">
        <v>4460</v>
      </c>
      <c r="G4824" s="106"/>
      <c r="H4824" s="106"/>
      <c r="I4824" s="102">
        <v>1</v>
      </c>
      <c r="J4824" s="109">
        <v>64.900000000000006</v>
      </c>
    </row>
    <row r="4825" spans="1:10" x14ac:dyDescent="0.25">
      <c r="A4825" s="102">
        <v>4824</v>
      </c>
      <c r="B4825" s="117">
        <v>43832</v>
      </c>
      <c r="C4825" s="104" t="s">
        <v>4939</v>
      </c>
      <c r="D4825" s="104" t="s">
        <v>5468</v>
      </c>
      <c r="E4825" s="106" t="s">
        <v>4281</v>
      </c>
      <c r="F4825" s="107" t="s">
        <v>4282</v>
      </c>
      <c r="G4825" s="106"/>
      <c r="H4825" s="106"/>
      <c r="I4825" s="102">
        <v>1</v>
      </c>
      <c r="J4825" s="109">
        <v>55.35</v>
      </c>
    </row>
    <row r="4826" spans="1:10" x14ac:dyDescent="0.25">
      <c r="A4826" s="102">
        <v>4825</v>
      </c>
      <c r="B4826" s="117">
        <v>43832</v>
      </c>
      <c r="C4826" s="104" t="s">
        <v>4939</v>
      </c>
      <c r="D4826" s="104" t="s">
        <v>5470</v>
      </c>
      <c r="E4826" s="106" t="s">
        <v>593</v>
      </c>
      <c r="F4826" s="107" t="s">
        <v>594</v>
      </c>
      <c r="G4826" s="106"/>
      <c r="H4826" s="106"/>
      <c r="I4826" s="102">
        <v>1</v>
      </c>
      <c r="J4826" s="109">
        <v>11.94</v>
      </c>
    </row>
    <row r="4827" spans="1:10" x14ac:dyDescent="0.25">
      <c r="A4827" s="102">
        <v>4826</v>
      </c>
      <c r="B4827" s="117">
        <v>43832</v>
      </c>
      <c r="C4827" s="104" t="s">
        <v>4939</v>
      </c>
      <c r="D4827" s="104" t="s">
        <v>5470</v>
      </c>
      <c r="E4827" s="106" t="s">
        <v>595</v>
      </c>
      <c r="F4827" s="107" t="s">
        <v>596</v>
      </c>
      <c r="G4827" s="106"/>
      <c r="H4827" s="106"/>
      <c r="I4827" s="102">
        <v>1</v>
      </c>
      <c r="J4827" s="109">
        <v>11.94</v>
      </c>
    </row>
    <row r="4828" spans="1:10" x14ac:dyDescent="0.25">
      <c r="A4828" s="102">
        <v>4827</v>
      </c>
      <c r="B4828" s="117">
        <v>43832</v>
      </c>
      <c r="C4828" s="104" t="s">
        <v>4939</v>
      </c>
      <c r="D4828" s="104" t="s">
        <v>5470</v>
      </c>
      <c r="E4828" s="106" t="s">
        <v>837</v>
      </c>
      <c r="F4828" s="107" t="s">
        <v>838</v>
      </c>
      <c r="G4828" s="106"/>
      <c r="H4828" s="106"/>
      <c r="I4828" s="102">
        <v>4</v>
      </c>
      <c r="J4828" s="109">
        <v>12.64</v>
      </c>
    </row>
    <row r="4829" spans="1:10" x14ac:dyDescent="0.25">
      <c r="A4829" s="102">
        <v>4828</v>
      </c>
      <c r="B4829" s="117">
        <v>43832</v>
      </c>
      <c r="C4829" s="104" t="s">
        <v>4939</v>
      </c>
      <c r="D4829" s="104" t="s">
        <v>5470</v>
      </c>
      <c r="E4829" s="106" t="s">
        <v>1001</v>
      </c>
      <c r="F4829" s="107" t="s">
        <v>1002</v>
      </c>
      <c r="G4829" s="106"/>
      <c r="H4829" s="106"/>
      <c r="I4829" s="102">
        <v>3</v>
      </c>
      <c r="J4829" s="109">
        <v>17.97</v>
      </c>
    </row>
    <row r="4830" spans="1:10" x14ac:dyDescent="0.25">
      <c r="A4830" s="102">
        <v>4829</v>
      </c>
      <c r="B4830" s="117">
        <v>43832</v>
      </c>
      <c r="C4830" s="104" t="s">
        <v>4939</v>
      </c>
      <c r="D4830" s="104" t="s">
        <v>5470</v>
      </c>
      <c r="E4830" s="106" t="s">
        <v>1216</v>
      </c>
      <c r="F4830" s="107" t="s">
        <v>1217</v>
      </c>
      <c r="G4830" s="106"/>
      <c r="H4830" s="106"/>
      <c r="I4830" s="102">
        <v>1</v>
      </c>
      <c r="J4830" s="109">
        <v>7.9</v>
      </c>
    </row>
    <row r="4831" spans="1:10" x14ac:dyDescent="0.25">
      <c r="A4831" s="102">
        <v>4830</v>
      </c>
      <c r="B4831" s="117">
        <v>43832</v>
      </c>
      <c r="C4831" s="104" t="s">
        <v>4939</v>
      </c>
      <c r="D4831" s="104" t="s">
        <v>5470</v>
      </c>
      <c r="E4831" s="106" t="s">
        <v>1194</v>
      </c>
      <c r="F4831" s="107" t="s">
        <v>1195</v>
      </c>
      <c r="G4831" s="106"/>
      <c r="H4831" s="106"/>
      <c r="I4831" s="102">
        <v>2</v>
      </c>
      <c r="J4831" s="109">
        <v>13.899999999999999</v>
      </c>
    </row>
    <row r="4832" spans="1:10" x14ac:dyDescent="0.25">
      <c r="A4832" s="102">
        <v>4831</v>
      </c>
      <c r="B4832" s="117">
        <v>43832</v>
      </c>
      <c r="C4832" s="104" t="s">
        <v>4939</v>
      </c>
      <c r="D4832" s="104" t="s">
        <v>5470</v>
      </c>
      <c r="E4832" s="106" t="s">
        <v>1264</v>
      </c>
      <c r="F4832" s="107" t="s">
        <v>1265</v>
      </c>
      <c r="G4832" s="106"/>
      <c r="H4832" s="106"/>
      <c r="I4832" s="102">
        <v>1</v>
      </c>
      <c r="J4832" s="109">
        <v>8.9</v>
      </c>
    </row>
    <row r="4833" spans="1:10" x14ac:dyDescent="0.25">
      <c r="A4833" s="102">
        <v>4832</v>
      </c>
      <c r="B4833" s="117">
        <v>43832</v>
      </c>
      <c r="C4833" s="104" t="s">
        <v>4939</v>
      </c>
      <c r="D4833" s="104" t="s">
        <v>5470</v>
      </c>
      <c r="E4833" s="106" t="s">
        <v>2675</v>
      </c>
      <c r="F4833" s="107" t="s">
        <v>2676</v>
      </c>
      <c r="G4833" s="106"/>
      <c r="H4833" s="106"/>
      <c r="I4833" s="102">
        <v>1</v>
      </c>
      <c r="J4833" s="109">
        <v>9.9</v>
      </c>
    </row>
    <row r="4834" spans="1:10" x14ac:dyDescent="0.25">
      <c r="A4834" s="102">
        <v>4833</v>
      </c>
      <c r="B4834" s="117">
        <v>43832</v>
      </c>
      <c r="C4834" s="104" t="s">
        <v>4939</v>
      </c>
      <c r="D4834" s="104" t="s">
        <v>5470</v>
      </c>
      <c r="E4834" s="106" t="s">
        <v>2713</v>
      </c>
      <c r="F4834" s="107" t="s">
        <v>2714</v>
      </c>
      <c r="G4834" s="106"/>
      <c r="H4834" s="106"/>
      <c r="I4834" s="102">
        <v>1</v>
      </c>
      <c r="J4834" s="109">
        <v>16.68</v>
      </c>
    </row>
    <row r="4835" spans="1:10" x14ac:dyDescent="0.25">
      <c r="A4835" s="102">
        <v>4834</v>
      </c>
      <c r="B4835" s="117">
        <v>43832</v>
      </c>
      <c r="C4835" s="104" t="s">
        <v>4939</v>
      </c>
      <c r="D4835" s="104" t="s">
        <v>5470</v>
      </c>
      <c r="E4835" s="106" t="s">
        <v>2739</v>
      </c>
      <c r="F4835" s="107" t="s">
        <v>4742</v>
      </c>
      <c r="G4835" s="106"/>
      <c r="H4835" s="106"/>
      <c r="I4835" s="102">
        <v>1</v>
      </c>
      <c r="J4835" s="109">
        <v>15.48</v>
      </c>
    </row>
    <row r="4836" spans="1:10" x14ac:dyDescent="0.25">
      <c r="A4836" s="102">
        <v>4835</v>
      </c>
      <c r="B4836" s="117">
        <v>43832</v>
      </c>
      <c r="C4836" s="104" t="s">
        <v>4939</v>
      </c>
      <c r="D4836" s="104" t="s">
        <v>5470</v>
      </c>
      <c r="E4836" s="106" t="s">
        <v>4746</v>
      </c>
      <c r="F4836" s="107" t="s">
        <v>4747</v>
      </c>
      <c r="G4836" s="106"/>
      <c r="H4836" s="106"/>
      <c r="I4836" s="102">
        <v>1</v>
      </c>
      <c r="J4836" s="109">
        <v>13.080000000000002</v>
      </c>
    </row>
    <row r="4837" spans="1:10" x14ac:dyDescent="0.25">
      <c r="A4837" s="102">
        <v>4836</v>
      </c>
      <c r="B4837" s="117">
        <v>43832</v>
      </c>
      <c r="C4837" s="104" t="s">
        <v>4939</v>
      </c>
      <c r="D4837" s="104" t="s">
        <v>5470</v>
      </c>
      <c r="E4837" s="106" t="s">
        <v>3037</v>
      </c>
      <c r="F4837" s="107" t="s">
        <v>3038</v>
      </c>
      <c r="G4837" s="106"/>
      <c r="H4837" s="106"/>
      <c r="I4837" s="102">
        <v>2</v>
      </c>
      <c r="J4837" s="109">
        <v>67.92</v>
      </c>
    </row>
    <row r="4838" spans="1:10" x14ac:dyDescent="0.25">
      <c r="A4838" s="102">
        <v>4837</v>
      </c>
      <c r="B4838" s="117">
        <v>43832</v>
      </c>
      <c r="C4838" s="104" t="s">
        <v>4939</v>
      </c>
      <c r="D4838" s="104" t="s">
        <v>5470</v>
      </c>
      <c r="E4838" s="106" t="s">
        <v>3437</v>
      </c>
      <c r="F4838" s="107" t="s">
        <v>3438</v>
      </c>
      <c r="G4838" s="106"/>
      <c r="H4838" s="106"/>
      <c r="I4838" s="102">
        <v>1</v>
      </c>
      <c r="J4838" s="109">
        <v>13.14</v>
      </c>
    </row>
    <row r="4839" spans="1:10" x14ac:dyDescent="0.25">
      <c r="A4839" s="102">
        <v>4838</v>
      </c>
      <c r="B4839" s="117">
        <v>43832</v>
      </c>
      <c r="C4839" s="104" t="s">
        <v>4939</v>
      </c>
      <c r="D4839" s="104" t="s">
        <v>5470</v>
      </c>
      <c r="E4839" s="106" t="s">
        <v>3523</v>
      </c>
      <c r="F4839" s="107" t="s">
        <v>5117</v>
      </c>
      <c r="G4839" s="106"/>
      <c r="H4839" s="106"/>
      <c r="I4839" s="102">
        <v>1</v>
      </c>
      <c r="J4839" s="109">
        <v>35.880000000000003</v>
      </c>
    </row>
    <row r="4840" spans="1:10" x14ac:dyDescent="0.25">
      <c r="A4840" s="102">
        <v>4839</v>
      </c>
      <c r="B4840" s="117">
        <v>43832</v>
      </c>
      <c r="C4840" s="104" t="s">
        <v>4939</v>
      </c>
      <c r="D4840" s="104" t="s">
        <v>5470</v>
      </c>
      <c r="E4840" s="106" t="s">
        <v>3525</v>
      </c>
      <c r="F4840" s="107" t="s">
        <v>5110</v>
      </c>
      <c r="G4840" s="106"/>
      <c r="H4840" s="106"/>
      <c r="I4840" s="102" t="s">
        <v>4943</v>
      </c>
      <c r="J4840" s="109">
        <v>17.940000000000001</v>
      </c>
    </row>
    <row r="4841" spans="1:10" x14ac:dyDescent="0.25">
      <c r="A4841" s="102">
        <v>4840</v>
      </c>
      <c r="B4841" s="117">
        <v>43832</v>
      </c>
      <c r="C4841" s="104" t="s">
        <v>4939</v>
      </c>
      <c r="D4841" s="104" t="s">
        <v>5470</v>
      </c>
      <c r="E4841" s="106" t="s">
        <v>2939</v>
      </c>
      <c r="F4841" s="107" t="s">
        <v>2940</v>
      </c>
      <c r="G4841" s="106"/>
      <c r="H4841" s="106"/>
      <c r="I4841" s="102">
        <v>1</v>
      </c>
      <c r="J4841" s="109">
        <v>17.940000000000001</v>
      </c>
    </row>
    <row r="4842" spans="1:10" x14ac:dyDescent="0.25">
      <c r="A4842" s="102">
        <v>4841</v>
      </c>
      <c r="B4842" s="117">
        <v>43832</v>
      </c>
      <c r="C4842" s="104" t="s">
        <v>4939</v>
      </c>
      <c r="D4842" s="104" t="s">
        <v>5470</v>
      </c>
      <c r="E4842" s="106" t="s">
        <v>3615</v>
      </c>
      <c r="F4842" s="107" t="s">
        <v>3616</v>
      </c>
      <c r="G4842" s="106"/>
      <c r="H4842" s="106"/>
      <c r="I4842" s="102">
        <v>1</v>
      </c>
      <c r="J4842" s="109">
        <v>20.94</v>
      </c>
    </row>
    <row r="4843" spans="1:10" x14ac:dyDescent="0.25">
      <c r="A4843" s="102">
        <v>4842</v>
      </c>
      <c r="B4843" s="117">
        <v>43832</v>
      </c>
      <c r="C4843" s="104" t="s">
        <v>4939</v>
      </c>
      <c r="D4843" s="104" t="s">
        <v>5470</v>
      </c>
      <c r="E4843" s="106" t="s">
        <v>3991</v>
      </c>
      <c r="F4843" s="107" t="s">
        <v>3992</v>
      </c>
      <c r="G4843" s="106"/>
      <c r="H4843" s="106"/>
      <c r="I4843" s="102">
        <v>1</v>
      </c>
      <c r="J4843" s="109">
        <v>20.9</v>
      </c>
    </row>
    <row r="4844" spans="1:10" x14ac:dyDescent="0.25">
      <c r="A4844" s="102">
        <v>4843</v>
      </c>
      <c r="B4844" s="117">
        <v>43832</v>
      </c>
      <c r="C4844" s="104" t="s">
        <v>4939</v>
      </c>
      <c r="D4844" s="104" t="s">
        <v>5470</v>
      </c>
      <c r="E4844" s="106" t="s">
        <v>3653</v>
      </c>
      <c r="F4844" s="107" t="s">
        <v>3654</v>
      </c>
      <c r="G4844" s="106"/>
      <c r="H4844" s="106"/>
      <c r="I4844" s="102">
        <v>1</v>
      </c>
      <c r="J4844" s="109">
        <v>20.94</v>
      </c>
    </row>
    <row r="4845" spans="1:10" x14ac:dyDescent="0.25">
      <c r="A4845" s="102">
        <v>4844</v>
      </c>
      <c r="B4845" s="117">
        <v>43832</v>
      </c>
      <c r="C4845" s="104" t="s">
        <v>4939</v>
      </c>
      <c r="D4845" s="104" t="s">
        <v>5470</v>
      </c>
      <c r="E4845" s="106" t="s">
        <v>3801</v>
      </c>
      <c r="F4845" s="107" t="s">
        <v>3802</v>
      </c>
      <c r="G4845" s="106"/>
      <c r="H4845" s="106"/>
      <c r="I4845" s="102">
        <v>1</v>
      </c>
      <c r="J4845" s="109">
        <v>20.94</v>
      </c>
    </row>
    <row r="4846" spans="1:10" x14ac:dyDescent="0.25">
      <c r="A4846" s="102">
        <v>4845</v>
      </c>
      <c r="B4846" s="117">
        <v>43832</v>
      </c>
      <c r="C4846" s="104" t="s">
        <v>4939</v>
      </c>
      <c r="D4846" s="104" t="s">
        <v>5470</v>
      </c>
      <c r="E4846" s="106" t="s">
        <v>4213</v>
      </c>
      <c r="F4846" s="107" t="s">
        <v>4214</v>
      </c>
      <c r="G4846" s="106"/>
      <c r="H4846" s="106"/>
      <c r="I4846" s="102">
        <v>1</v>
      </c>
      <c r="J4846" s="109">
        <v>18.899999999999999</v>
      </c>
    </row>
    <row r="4847" spans="1:10" x14ac:dyDescent="0.25">
      <c r="A4847" s="102">
        <v>4846</v>
      </c>
      <c r="B4847" s="117">
        <v>43832</v>
      </c>
      <c r="C4847" s="104" t="s">
        <v>4939</v>
      </c>
      <c r="D4847" s="104" t="s">
        <v>5470</v>
      </c>
      <c r="E4847" s="106" t="s">
        <v>4261</v>
      </c>
      <c r="F4847" s="107" t="s">
        <v>4616</v>
      </c>
      <c r="G4847" s="106"/>
      <c r="H4847" s="106"/>
      <c r="I4847" s="102">
        <v>1</v>
      </c>
      <c r="J4847" s="109">
        <v>20.849999999999998</v>
      </c>
    </row>
    <row r="4848" spans="1:10" x14ac:dyDescent="0.25">
      <c r="A4848" s="102">
        <v>4847</v>
      </c>
      <c r="B4848" s="117">
        <v>43832</v>
      </c>
      <c r="C4848" s="104" t="s">
        <v>4939</v>
      </c>
      <c r="D4848" s="104" t="s">
        <v>5472</v>
      </c>
      <c r="E4848" s="106" t="s">
        <v>241</v>
      </c>
      <c r="F4848" s="107" t="s">
        <v>242</v>
      </c>
      <c r="G4848" s="106"/>
      <c r="H4848" s="106"/>
      <c r="I4848" s="102">
        <v>1</v>
      </c>
      <c r="J4848" s="109">
        <v>5.8999999999999995</v>
      </c>
    </row>
    <row r="4849" spans="1:10" x14ac:dyDescent="0.25">
      <c r="A4849" s="102">
        <v>4848</v>
      </c>
      <c r="B4849" s="117">
        <v>43832</v>
      </c>
      <c r="C4849" s="104" t="s">
        <v>4939</v>
      </c>
      <c r="D4849" s="104" t="s">
        <v>5472</v>
      </c>
      <c r="E4849" s="106" t="s">
        <v>651</v>
      </c>
      <c r="F4849" s="107" t="s">
        <v>5473</v>
      </c>
      <c r="G4849" s="106"/>
      <c r="H4849" s="106"/>
      <c r="I4849" s="102">
        <v>1</v>
      </c>
      <c r="J4849" s="109">
        <v>19.899999999999999</v>
      </c>
    </row>
    <row r="4850" spans="1:10" x14ac:dyDescent="0.25">
      <c r="A4850" s="102">
        <v>4849</v>
      </c>
      <c r="B4850" s="117">
        <v>43832</v>
      </c>
      <c r="C4850" s="104" t="s">
        <v>4939</v>
      </c>
      <c r="D4850" s="104" t="s">
        <v>5472</v>
      </c>
      <c r="E4850" s="106" t="s">
        <v>285</v>
      </c>
      <c r="F4850" s="107" t="s">
        <v>286</v>
      </c>
      <c r="G4850" s="106"/>
      <c r="H4850" s="106"/>
      <c r="I4850" s="102">
        <v>1</v>
      </c>
      <c r="J4850" s="109">
        <v>23.759999999999998</v>
      </c>
    </row>
    <row r="4851" spans="1:10" x14ac:dyDescent="0.25">
      <c r="A4851" s="102">
        <v>4850</v>
      </c>
      <c r="B4851" s="117">
        <v>43832</v>
      </c>
      <c r="C4851" s="104" t="s">
        <v>4939</v>
      </c>
      <c r="D4851" s="104" t="s">
        <v>5472</v>
      </c>
      <c r="E4851" s="106" t="s">
        <v>569</v>
      </c>
      <c r="F4851" s="107" t="s">
        <v>570</v>
      </c>
      <c r="G4851" s="106"/>
      <c r="H4851" s="106"/>
      <c r="I4851" s="102">
        <v>6</v>
      </c>
      <c r="J4851" s="109">
        <v>35.64</v>
      </c>
    </row>
    <row r="4852" spans="1:10" x14ac:dyDescent="0.25">
      <c r="A4852" s="102">
        <v>4851</v>
      </c>
      <c r="B4852" s="117">
        <v>43832</v>
      </c>
      <c r="C4852" s="104" t="s">
        <v>4939</v>
      </c>
      <c r="D4852" s="104" t="s">
        <v>5472</v>
      </c>
      <c r="E4852" s="106" t="s">
        <v>643</v>
      </c>
      <c r="F4852" s="107" t="s">
        <v>644</v>
      </c>
      <c r="G4852" s="106"/>
      <c r="H4852" s="106"/>
      <c r="I4852" s="102">
        <v>1</v>
      </c>
      <c r="J4852" s="109">
        <v>15.8</v>
      </c>
    </row>
    <row r="4853" spans="1:10" x14ac:dyDescent="0.25">
      <c r="A4853" s="102">
        <v>4852</v>
      </c>
      <c r="B4853" s="117">
        <v>43832</v>
      </c>
      <c r="C4853" s="104" t="s">
        <v>4939</v>
      </c>
      <c r="D4853" s="104" t="s">
        <v>5472</v>
      </c>
      <c r="E4853" s="106" t="s">
        <v>625</v>
      </c>
      <c r="F4853" s="107" t="s">
        <v>626</v>
      </c>
      <c r="G4853" s="106"/>
      <c r="H4853" s="106"/>
      <c r="I4853" s="102">
        <v>1</v>
      </c>
      <c r="J4853" s="109">
        <v>52.679999999999993</v>
      </c>
    </row>
    <row r="4854" spans="1:10" x14ac:dyDescent="0.25">
      <c r="A4854" s="102">
        <v>4853</v>
      </c>
      <c r="B4854" s="117">
        <v>43832</v>
      </c>
      <c r="C4854" s="104" t="s">
        <v>4939</v>
      </c>
      <c r="D4854" s="104" t="s">
        <v>5472</v>
      </c>
      <c r="E4854" s="106" t="s">
        <v>935</v>
      </c>
      <c r="F4854" s="107" t="s">
        <v>936</v>
      </c>
      <c r="G4854" s="106"/>
      <c r="H4854" s="106"/>
      <c r="I4854" s="102">
        <v>1</v>
      </c>
      <c r="J4854" s="109">
        <v>16.740000000000002</v>
      </c>
    </row>
    <row r="4855" spans="1:10" x14ac:dyDescent="0.25">
      <c r="A4855" s="102">
        <v>4854</v>
      </c>
      <c r="B4855" s="117">
        <v>43832</v>
      </c>
      <c r="C4855" s="104" t="s">
        <v>4939</v>
      </c>
      <c r="D4855" s="104" t="s">
        <v>5472</v>
      </c>
      <c r="E4855" s="106" t="s">
        <v>827</v>
      </c>
      <c r="F4855" s="107" t="s">
        <v>828</v>
      </c>
      <c r="G4855" s="106"/>
      <c r="H4855" s="106"/>
      <c r="I4855" s="102">
        <v>1</v>
      </c>
      <c r="J4855" s="109">
        <v>11.879999999999999</v>
      </c>
    </row>
    <row r="4856" spans="1:10" x14ac:dyDescent="0.25">
      <c r="A4856" s="102">
        <v>4855</v>
      </c>
      <c r="B4856" s="117">
        <v>43832</v>
      </c>
      <c r="C4856" s="104" t="s">
        <v>4939</v>
      </c>
      <c r="D4856" s="104" t="s">
        <v>5472</v>
      </c>
      <c r="E4856" s="106" t="s">
        <v>995</v>
      </c>
      <c r="F4856" s="107" t="s">
        <v>996</v>
      </c>
      <c r="G4856" s="106"/>
      <c r="H4856" s="106"/>
      <c r="I4856" s="102">
        <v>5</v>
      </c>
      <c r="J4856" s="109">
        <v>51</v>
      </c>
    </row>
    <row r="4857" spans="1:10" x14ac:dyDescent="0.25">
      <c r="A4857" s="102">
        <v>4856</v>
      </c>
      <c r="B4857" s="117">
        <v>43832</v>
      </c>
      <c r="C4857" s="104" t="s">
        <v>4939</v>
      </c>
      <c r="D4857" s="104" t="s">
        <v>5472</v>
      </c>
      <c r="E4857" s="106" t="s">
        <v>1326</v>
      </c>
      <c r="F4857" s="107" t="s">
        <v>1327</v>
      </c>
      <c r="G4857" s="106"/>
      <c r="H4857" s="106"/>
      <c r="I4857" s="102">
        <v>1</v>
      </c>
      <c r="J4857" s="109">
        <v>7.9</v>
      </c>
    </row>
    <row r="4858" spans="1:10" x14ac:dyDescent="0.25">
      <c r="A4858" s="102">
        <v>4857</v>
      </c>
      <c r="B4858" s="117">
        <v>43832</v>
      </c>
      <c r="C4858" s="104" t="s">
        <v>4939</v>
      </c>
      <c r="D4858" s="104" t="s">
        <v>5472</v>
      </c>
      <c r="E4858" s="106" t="s">
        <v>1194</v>
      </c>
      <c r="F4858" s="107" t="s">
        <v>1195</v>
      </c>
      <c r="G4858" s="106"/>
      <c r="H4858" s="106"/>
      <c r="I4858" s="102">
        <v>4</v>
      </c>
      <c r="J4858" s="109">
        <v>27.799999999999997</v>
      </c>
    </row>
    <row r="4859" spans="1:10" x14ac:dyDescent="0.25">
      <c r="A4859" s="102">
        <v>4858</v>
      </c>
      <c r="B4859" s="117">
        <v>43832</v>
      </c>
      <c r="C4859" s="104" t="s">
        <v>4939</v>
      </c>
      <c r="D4859" s="104" t="s">
        <v>5472</v>
      </c>
      <c r="E4859" s="106" t="s">
        <v>1202</v>
      </c>
      <c r="F4859" s="107" t="s">
        <v>1203</v>
      </c>
      <c r="G4859" s="106"/>
      <c r="H4859" s="106"/>
      <c r="I4859" s="102">
        <v>1</v>
      </c>
      <c r="J4859" s="109">
        <v>7.9</v>
      </c>
    </row>
    <row r="4860" spans="1:10" x14ac:dyDescent="0.25">
      <c r="A4860" s="102">
        <v>4859</v>
      </c>
      <c r="B4860" s="117">
        <v>43832</v>
      </c>
      <c r="C4860" s="104" t="s">
        <v>4939</v>
      </c>
      <c r="D4860" s="104" t="s">
        <v>5472</v>
      </c>
      <c r="E4860" s="106" t="s">
        <v>1264</v>
      </c>
      <c r="F4860" s="107" t="s">
        <v>1265</v>
      </c>
      <c r="G4860" s="106"/>
      <c r="H4860" s="106"/>
      <c r="I4860" s="102">
        <v>2</v>
      </c>
      <c r="J4860" s="109">
        <v>17.8</v>
      </c>
    </row>
    <row r="4861" spans="1:10" x14ac:dyDescent="0.25">
      <c r="A4861" s="102">
        <v>4860</v>
      </c>
      <c r="B4861" s="117">
        <v>43832</v>
      </c>
      <c r="C4861" s="104" t="s">
        <v>4939</v>
      </c>
      <c r="D4861" s="104" t="s">
        <v>5472</v>
      </c>
      <c r="E4861" s="106" t="s">
        <v>1274</v>
      </c>
      <c r="F4861" s="107" t="s">
        <v>1275</v>
      </c>
      <c r="G4861" s="106"/>
      <c r="H4861" s="106"/>
      <c r="I4861" s="102">
        <v>1</v>
      </c>
      <c r="J4861" s="109">
        <v>13.899999999999999</v>
      </c>
    </row>
    <row r="4862" spans="1:10" x14ac:dyDescent="0.25">
      <c r="A4862" s="102">
        <v>4861</v>
      </c>
      <c r="B4862" s="117">
        <v>43832</v>
      </c>
      <c r="C4862" s="104" t="s">
        <v>4939</v>
      </c>
      <c r="D4862" s="104" t="s">
        <v>5472</v>
      </c>
      <c r="E4862" s="106" t="s">
        <v>1280</v>
      </c>
      <c r="F4862" s="107" t="s">
        <v>1281</v>
      </c>
      <c r="G4862" s="106"/>
      <c r="H4862" s="106"/>
      <c r="I4862" s="102">
        <v>1</v>
      </c>
      <c r="J4862" s="109">
        <v>8.9</v>
      </c>
    </row>
    <row r="4863" spans="1:10" x14ac:dyDescent="0.25">
      <c r="A4863" s="102">
        <v>4862</v>
      </c>
      <c r="B4863" s="117">
        <v>43832</v>
      </c>
      <c r="C4863" s="104" t="s">
        <v>4939</v>
      </c>
      <c r="D4863" s="104" t="s">
        <v>5472</v>
      </c>
      <c r="E4863" s="106" t="s">
        <v>1318</v>
      </c>
      <c r="F4863" s="107" t="s">
        <v>1319</v>
      </c>
      <c r="G4863" s="106"/>
      <c r="H4863" s="106"/>
      <c r="I4863" s="102" t="s">
        <v>4957</v>
      </c>
      <c r="J4863" s="109">
        <v>8.5</v>
      </c>
    </row>
    <row r="4864" spans="1:10" x14ac:dyDescent="0.25">
      <c r="A4864" s="102">
        <v>4863</v>
      </c>
      <c r="B4864" s="117">
        <v>43832</v>
      </c>
      <c r="C4864" s="104" t="s">
        <v>4939</v>
      </c>
      <c r="D4864" s="104" t="s">
        <v>5472</v>
      </c>
      <c r="E4864" s="106" t="s">
        <v>275</v>
      </c>
      <c r="F4864" s="107" t="s">
        <v>276</v>
      </c>
      <c r="G4864" s="106"/>
      <c r="H4864" s="106"/>
      <c r="I4864" s="102">
        <v>1</v>
      </c>
      <c r="J4864" s="109">
        <v>23.04</v>
      </c>
    </row>
    <row r="4865" spans="1:10" x14ac:dyDescent="0.25">
      <c r="A4865" s="102">
        <v>4864</v>
      </c>
      <c r="B4865" s="117">
        <v>43832</v>
      </c>
      <c r="C4865" s="104" t="s">
        <v>4939</v>
      </c>
      <c r="D4865" s="104" t="s">
        <v>5472</v>
      </c>
      <c r="E4865" s="106" t="s">
        <v>2671</v>
      </c>
      <c r="F4865" s="107" t="s">
        <v>2672</v>
      </c>
      <c r="G4865" s="106"/>
      <c r="H4865" s="106"/>
      <c r="I4865" s="102">
        <v>1</v>
      </c>
      <c r="J4865" s="109">
        <v>8.5</v>
      </c>
    </row>
    <row r="4866" spans="1:10" x14ac:dyDescent="0.25">
      <c r="A4866" s="102">
        <v>4865</v>
      </c>
      <c r="B4866" s="117">
        <v>43832</v>
      </c>
      <c r="C4866" s="104" t="s">
        <v>4939</v>
      </c>
      <c r="D4866" s="104" t="s">
        <v>5472</v>
      </c>
      <c r="E4866" s="106" t="s">
        <v>2699</v>
      </c>
      <c r="F4866" s="107" t="s">
        <v>4719</v>
      </c>
      <c r="G4866" s="106"/>
      <c r="H4866" s="106"/>
      <c r="I4866" s="102">
        <v>1</v>
      </c>
      <c r="J4866" s="109">
        <v>5.9399999999999995</v>
      </c>
    </row>
    <row r="4867" spans="1:10" x14ac:dyDescent="0.25">
      <c r="A4867" s="102">
        <v>4866</v>
      </c>
      <c r="B4867" s="117">
        <v>43832</v>
      </c>
      <c r="C4867" s="104" t="s">
        <v>4939</v>
      </c>
      <c r="D4867" s="104" t="s">
        <v>5472</v>
      </c>
      <c r="E4867" s="106" t="s">
        <v>2713</v>
      </c>
      <c r="F4867" s="107" t="s">
        <v>2714</v>
      </c>
      <c r="G4867" s="106"/>
      <c r="H4867" s="106"/>
      <c r="I4867" s="102">
        <v>1</v>
      </c>
      <c r="J4867" s="109">
        <v>16.68</v>
      </c>
    </row>
    <row r="4868" spans="1:10" x14ac:dyDescent="0.25">
      <c r="A4868" s="102">
        <v>4867</v>
      </c>
      <c r="B4868" s="117">
        <v>43832</v>
      </c>
      <c r="C4868" s="104" t="s">
        <v>4939</v>
      </c>
      <c r="D4868" s="104" t="s">
        <v>5472</v>
      </c>
      <c r="E4868" s="106" t="s">
        <v>2739</v>
      </c>
      <c r="F4868" s="107" t="s">
        <v>4742</v>
      </c>
      <c r="G4868" s="106"/>
      <c r="H4868" s="106"/>
      <c r="I4868" s="102">
        <v>1</v>
      </c>
      <c r="J4868" s="109">
        <v>15.48</v>
      </c>
    </row>
    <row r="4869" spans="1:10" x14ac:dyDescent="0.25">
      <c r="A4869" s="102">
        <v>4868</v>
      </c>
      <c r="B4869" s="117">
        <v>43832</v>
      </c>
      <c r="C4869" s="104" t="s">
        <v>4939</v>
      </c>
      <c r="D4869" s="104" t="s">
        <v>5472</v>
      </c>
      <c r="E4869" s="106" t="s">
        <v>2771</v>
      </c>
      <c r="F4869" s="107" t="s">
        <v>4743</v>
      </c>
      <c r="G4869" s="106"/>
      <c r="H4869" s="106"/>
      <c r="I4869" s="102">
        <v>1</v>
      </c>
      <c r="J4869" s="109">
        <v>15.48</v>
      </c>
    </row>
    <row r="4870" spans="1:10" x14ac:dyDescent="0.25">
      <c r="A4870" s="102">
        <v>4869</v>
      </c>
      <c r="B4870" s="117">
        <v>43832</v>
      </c>
      <c r="C4870" s="104" t="s">
        <v>4939</v>
      </c>
      <c r="D4870" s="104" t="s">
        <v>5472</v>
      </c>
      <c r="E4870" s="106" t="s">
        <v>287</v>
      </c>
      <c r="F4870" s="107" t="s">
        <v>288</v>
      </c>
      <c r="G4870" s="106"/>
      <c r="H4870" s="106"/>
      <c r="I4870" s="102" t="s">
        <v>4957</v>
      </c>
      <c r="J4870" s="109">
        <v>22.740000000000002</v>
      </c>
    </row>
    <row r="4871" spans="1:10" x14ac:dyDescent="0.25">
      <c r="A4871" s="102">
        <v>4870</v>
      </c>
      <c r="B4871" s="117">
        <v>43832</v>
      </c>
      <c r="C4871" s="104" t="s">
        <v>4939</v>
      </c>
      <c r="D4871" s="104" t="s">
        <v>5472</v>
      </c>
      <c r="E4871" s="106" t="s">
        <v>3033</v>
      </c>
      <c r="F4871" s="107" t="s">
        <v>3034</v>
      </c>
      <c r="G4871" s="106"/>
      <c r="H4871" s="106"/>
      <c r="I4871" s="102">
        <v>1</v>
      </c>
      <c r="J4871" s="109">
        <v>0.01</v>
      </c>
    </row>
    <row r="4872" spans="1:10" x14ac:dyDescent="0.25">
      <c r="A4872" s="102">
        <v>4871</v>
      </c>
      <c r="B4872" s="117">
        <v>43832</v>
      </c>
      <c r="C4872" s="104" t="s">
        <v>4939</v>
      </c>
      <c r="D4872" s="104" t="s">
        <v>5472</v>
      </c>
      <c r="E4872" s="106" t="s">
        <v>3037</v>
      </c>
      <c r="F4872" s="107" t="s">
        <v>3038</v>
      </c>
      <c r="G4872" s="106"/>
      <c r="H4872" s="106"/>
      <c r="I4872" s="102">
        <v>10</v>
      </c>
      <c r="J4872" s="109">
        <v>339.6</v>
      </c>
    </row>
    <row r="4873" spans="1:10" x14ac:dyDescent="0.25">
      <c r="A4873" s="102">
        <v>4872</v>
      </c>
      <c r="B4873" s="117">
        <v>43832</v>
      </c>
      <c r="C4873" s="104" t="s">
        <v>4939</v>
      </c>
      <c r="D4873" s="104" t="s">
        <v>5472</v>
      </c>
      <c r="E4873" s="106" t="s">
        <v>3253</v>
      </c>
      <c r="F4873" s="107" t="s">
        <v>3254</v>
      </c>
      <c r="G4873" s="106"/>
      <c r="H4873" s="106"/>
      <c r="I4873" s="102">
        <v>1</v>
      </c>
      <c r="J4873" s="109">
        <v>14.28</v>
      </c>
    </row>
    <row r="4874" spans="1:10" x14ac:dyDescent="0.25">
      <c r="A4874" s="102">
        <v>4873</v>
      </c>
      <c r="B4874" s="117">
        <v>43832</v>
      </c>
      <c r="C4874" s="104" t="s">
        <v>4939</v>
      </c>
      <c r="D4874" s="104" t="s">
        <v>5472</v>
      </c>
      <c r="E4874" s="106" t="s">
        <v>3309</v>
      </c>
      <c r="F4874" s="107" t="s">
        <v>3310</v>
      </c>
      <c r="G4874" s="106"/>
      <c r="H4874" s="106"/>
      <c r="I4874" s="102">
        <v>1</v>
      </c>
      <c r="J4874" s="109">
        <v>10.32</v>
      </c>
    </row>
    <row r="4875" spans="1:10" x14ac:dyDescent="0.25">
      <c r="A4875" s="102">
        <v>4874</v>
      </c>
      <c r="B4875" s="117">
        <v>43832</v>
      </c>
      <c r="C4875" s="104" t="s">
        <v>4939</v>
      </c>
      <c r="D4875" s="104" t="s">
        <v>5472</v>
      </c>
      <c r="E4875" s="106" t="s">
        <v>3517</v>
      </c>
      <c r="F4875" s="107" t="s">
        <v>4973</v>
      </c>
      <c r="G4875" s="106"/>
      <c r="H4875" s="106"/>
      <c r="I4875" s="102">
        <v>1</v>
      </c>
      <c r="J4875" s="109">
        <v>22.68</v>
      </c>
    </row>
    <row r="4876" spans="1:10" x14ac:dyDescent="0.25">
      <c r="A4876" s="102">
        <v>4875</v>
      </c>
      <c r="B4876" s="117">
        <v>43832</v>
      </c>
      <c r="C4876" s="104" t="s">
        <v>4939</v>
      </c>
      <c r="D4876" s="104" t="s">
        <v>5472</v>
      </c>
      <c r="E4876" s="106" t="s">
        <v>3869</v>
      </c>
      <c r="F4876" s="107" t="s">
        <v>3870</v>
      </c>
      <c r="G4876" s="106"/>
      <c r="H4876" s="106"/>
      <c r="I4876" s="102">
        <v>1</v>
      </c>
      <c r="J4876" s="109">
        <v>39.900000000000006</v>
      </c>
    </row>
    <row r="4877" spans="1:10" x14ac:dyDescent="0.25">
      <c r="A4877" s="102">
        <v>4876</v>
      </c>
      <c r="B4877" s="117">
        <v>43832</v>
      </c>
      <c r="C4877" s="104" t="s">
        <v>4939</v>
      </c>
      <c r="D4877" s="104" t="s">
        <v>5472</v>
      </c>
      <c r="E4877" s="106" t="s">
        <v>3911</v>
      </c>
      <c r="F4877" s="107" t="s">
        <v>3912</v>
      </c>
      <c r="G4877" s="106"/>
      <c r="H4877" s="106"/>
      <c r="I4877" s="102">
        <v>1</v>
      </c>
      <c r="J4877" s="109">
        <v>17.899999999999999</v>
      </c>
    </row>
    <row r="4878" spans="1:10" x14ac:dyDescent="0.25">
      <c r="A4878" s="102">
        <v>4877</v>
      </c>
      <c r="B4878" s="117">
        <v>43832</v>
      </c>
      <c r="C4878" s="104" t="s">
        <v>4939</v>
      </c>
      <c r="D4878" s="104" t="s">
        <v>5472</v>
      </c>
      <c r="E4878" s="106" t="s">
        <v>3927</v>
      </c>
      <c r="F4878" s="107" t="s">
        <v>3928</v>
      </c>
      <c r="G4878" s="106"/>
      <c r="H4878" s="106"/>
      <c r="I4878" s="102">
        <v>1</v>
      </c>
      <c r="J4878" s="109">
        <v>17.8</v>
      </c>
    </row>
    <row r="4879" spans="1:10" x14ac:dyDescent="0.25">
      <c r="A4879" s="102">
        <v>4878</v>
      </c>
      <c r="B4879" s="117">
        <v>43832</v>
      </c>
      <c r="C4879" s="104" t="s">
        <v>4939</v>
      </c>
      <c r="D4879" s="104" t="s">
        <v>5472</v>
      </c>
      <c r="E4879" s="106" t="s">
        <v>4027</v>
      </c>
      <c r="F4879" s="107" t="s">
        <v>4028</v>
      </c>
      <c r="G4879" s="106"/>
      <c r="H4879" s="106"/>
      <c r="I4879" s="102">
        <v>1</v>
      </c>
      <c r="J4879" s="109">
        <v>17.88</v>
      </c>
    </row>
    <row r="4880" spans="1:10" x14ac:dyDescent="0.25">
      <c r="A4880" s="102">
        <v>4879</v>
      </c>
      <c r="B4880" s="117">
        <v>43832</v>
      </c>
      <c r="C4880" s="104" t="s">
        <v>4939</v>
      </c>
      <c r="D4880" s="104" t="s">
        <v>5472</v>
      </c>
      <c r="E4880" s="106" t="s">
        <v>3569</v>
      </c>
      <c r="F4880" s="107" t="s">
        <v>3570</v>
      </c>
      <c r="G4880" s="106"/>
      <c r="H4880" s="106"/>
      <c r="I4880" s="102">
        <v>1</v>
      </c>
      <c r="J4880" s="109">
        <v>24.900000000000002</v>
      </c>
    </row>
    <row r="4881" spans="1:10" x14ac:dyDescent="0.25">
      <c r="A4881" s="102">
        <v>4880</v>
      </c>
      <c r="B4881" s="117">
        <v>43832</v>
      </c>
      <c r="C4881" s="104" t="s">
        <v>4939</v>
      </c>
      <c r="D4881" s="104" t="s">
        <v>5472</v>
      </c>
      <c r="E4881" s="106" t="s">
        <v>3607</v>
      </c>
      <c r="F4881" s="107" t="s">
        <v>3608</v>
      </c>
      <c r="G4881" s="106"/>
      <c r="H4881" s="106"/>
      <c r="I4881" s="102">
        <v>1</v>
      </c>
      <c r="J4881" s="109">
        <v>14.9</v>
      </c>
    </row>
    <row r="4882" spans="1:10" x14ac:dyDescent="0.25">
      <c r="A4882" s="102">
        <v>4881</v>
      </c>
      <c r="B4882" s="117">
        <v>43832</v>
      </c>
      <c r="C4882" s="104" t="s">
        <v>4939</v>
      </c>
      <c r="D4882" s="104" t="s">
        <v>5472</v>
      </c>
      <c r="E4882" s="106" t="s">
        <v>3617</v>
      </c>
      <c r="F4882" s="107" t="s">
        <v>3618</v>
      </c>
      <c r="G4882" s="106"/>
      <c r="H4882" s="106"/>
      <c r="I4882" s="102">
        <v>1</v>
      </c>
      <c r="J4882" s="109">
        <v>14.34</v>
      </c>
    </row>
    <row r="4883" spans="1:10" x14ac:dyDescent="0.25">
      <c r="A4883" s="102">
        <v>4882</v>
      </c>
      <c r="B4883" s="117">
        <v>43832</v>
      </c>
      <c r="C4883" s="104" t="s">
        <v>4939</v>
      </c>
      <c r="D4883" s="104" t="s">
        <v>5472</v>
      </c>
      <c r="E4883" s="106" t="s">
        <v>3647</v>
      </c>
      <c r="F4883" s="107" t="s">
        <v>3648</v>
      </c>
      <c r="G4883" s="106"/>
      <c r="H4883" s="106"/>
      <c r="I4883" s="102">
        <v>1</v>
      </c>
      <c r="J4883" s="109">
        <v>18.899999999999999</v>
      </c>
    </row>
    <row r="4884" spans="1:10" x14ac:dyDescent="0.25">
      <c r="A4884" s="102">
        <v>4883</v>
      </c>
      <c r="B4884" s="117">
        <v>43832</v>
      </c>
      <c r="C4884" s="104" t="s">
        <v>4939</v>
      </c>
      <c r="D4884" s="104" t="s">
        <v>5472</v>
      </c>
      <c r="E4884" s="106" t="s">
        <v>3643</v>
      </c>
      <c r="F4884" s="107" t="s">
        <v>3644</v>
      </c>
      <c r="G4884" s="106"/>
      <c r="H4884" s="106"/>
      <c r="I4884" s="102">
        <v>1</v>
      </c>
      <c r="J4884" s="109">
        <v>22.5</v>
      </c>
    </row>
    <row r="4885" spans="1:10" x14ac:dyDescent="0.25">
      <c r="A4885" s="102">
        <v>4884</v>
      </c>
      <c r="B4885" s="117">
        <v>43832</v>
      </c>
      <c r="C4885" s="104" t="s">
        <v>4939</v>
      </c>
      <c r="D4885" s="104" t="s">
        <v>5472</v>
      </c>
      <c r="E4885" s="106" t="s">
        <v>3833</v>
      </c>
      <c r="F4885" s="107" t="s">
        <v>3834</v>
      </c>
      <c r="G4885" s="106"/>
      <c r="H4885" s="106"/>
      <c r="I4885" s="102">
        <v>1</v>
      </c>
      <c r="J4885" s="109">
        <v>16.899999999999999</v>
      </c>
    </row>
    <row r="4886" spans="1:10" x14ac:dyDescent="0.25">
      <c r="A4886" s="102">
        <v>4885</v>
      </c>
      <c r="B4886" s="117">
        <v>43832</v>
      </c>
      <c r="C4886" s="104" t="s">
        <v>4939</v>
      </c>
      <c r="D4886" s="104" t="s">
        <v>5472</v>
      </c>
      <c r="E4886" s="106" t="s">
        <v>4587</v>
      </c>
      <c r="F4886" s="107" t="s">
        <v>4833</v>
      </c>
      <c r="G4886" s="106"/>
      <c r="H4886" s="106"/>
      <c r="I4886" s="102">
        <v>1</v>
      </c>
      <c r="J4886" s="109">
        <v>15.92</v>
      </c>
    </row>
    <row r="4887" spans="1:10" x14ac:dyDescent="0.25">
      <c r="A4887" s="102">
        <v>4886</v>
      </c>
      <c r="B4887" s="117">
        <v>43832</v>
      </c>
      <c r="C4887" s="104" t="s">
        <v>4939</v>
      </c>
      <c r="D4887" s="104" t="s">
        <v>5472</v>
      </c>
      <c r="E4887" s="106" t="s">
        <v>4221</v>
      </c>
      <c r="F4887" s="107" t="s">
        <v>4222</v>
      </c>
      <c r="G4887" s="106"/>
      <c r="H4887" s="106"/>
      <c r="I4887" s="102">
        <v>1</v>
      </c>
      <c r="J4887" s="109">
        <v>14.32</v>
      </c>
    </row>
    <row r="4888" spans="1:10" x14ac:dyDescent="0.25">
      <c r="A4888" s="102">
        <v>4887</v>
      </c>
      <c r="B4888" s="117">
        <v>43832</v>
      </c>
      <c r="C4888" s="104" t="s">
        <v>4939</v>
      </c>
      <c r="D4888" s="104" t="s">
        <v>5472</v>
      </c>
      <c r="E4888" s="106" t="s">
        <v>4237</v>
      </c>
      <c r="F4888" s="107" t="s">
        <v>4238</v>
      </c>
      <c r="G4888" s="106"/>
      <c r="H4888" s="106"/>
      <c r="I4888" s="102">
        <v>1</v>
      </c>
      <c r="J4888" s="109">
        <v>14.32</v>
      </c>
    </row>
    <row r="4889" spans="1:10" x14ac:dyDescent="0.25">
      <c r="A4889" s="102">
        <v>4888</v>
      </c>
      <c r="B4889" s="117">
        <v>43832</v>
      </c>
      <c r="C4889" s="104" t="s">
        <v>4939</v>
      </c>
      <c r="D4889" s="104" t="s">
        <v>5472</v>
      </c>
      <c r="E4889" s="106" t="s">
        <v>4329</v>
      </c>
      <c r="F4889" s="107" t="s">
        <v>4330</v>
      </c>
      <c r="G4889" s="106"/>
      <c r="H4889" s="106"/>
      <c r="I4889" s="102">
        <v>1</v>
      </c>
      <c r="J4889" s="109">
        <v>23.92</v>
      </c>
    </row>
    <row r="4890" spans="1:10" x14ac:dyDescent="0.25">
      <c r="A4890" s="102">
        <v>4889</v>
      </c>
      <c r="B4890" s="117">
        <v>43832</v>
      </c>
      <c r="C4890" s="104" t="s">
        <v>4939</v>
      </c>
      <c r="D4890" s="104" t="s">
        <v>5472</v>
      </c>
      <c r="E4890" s="106" t="s">
        <v>4373</v>
      </c>
      <c r="F4890" s="107" t="s">
        <v>4374</v>
      </c>
      <c r="G4890" s="106"/>
      <c r="H4890" s="106"/>
      <c r="I4890" s="102">
        <v>1</v>
      </c>
      <c r="J4890" s="109">
        <v>17.8</v>
      </c>
    </row>
    <row r="4891" spans="1:10" x14ac:dyDescent="0.25">
      <c r="A4891" s="102">
        <v>4890</v>
      </c>
      <c r="B4891" s="117">
        <v>43832</v>
      </c>
      <c r="C4891" s="104" t="s">
        <v>4939</v>
      </c>
      <c r="D4891" s="104" t="s">
        <v>5472</v>
      </c>
      <c r="E4891" s="106" t="s">
        <v>4391</v>
      </c>
      <c r="F4891" s="107" t="s">
        <v>4392</v>
      </c>
      <c r="G4891" s="106"/>
      <c r="H4891" s="106"/>
      <c r="I4891" s="102">
        <v>1</v>
      </c>
      <c r="J4891" s="109">
        <v>21.52</v>
      </c>
    </row>
    <row r="4892" spans="1:10" x14ac:dyDescent="0.25">
      <c r="A4892" s="102">
        <v>4891</v>
      </c>
      <c r="B4892" s="117">
        <v>43832</v>
      </c>
      <c r="C4892" s="104" t="s">
        <v>4939</v>
      </c>
      <c r="D4892" s="104" t="s">
        <v>5475</v>
      </c>
      <c r="E4892" s="106" t="s">
        <v>285</v>
      </c>
      <c r="F4892" s="107" t="s">
        <v>286</v>
      </c>
      <c r="G4892" s="106"/>
      <c r="H4892" s="106"/>
      <c r="I4892" s="102">
        <v>1</v>
      </c>
      <c r="J4892" s="109">
        <v>23.759999999999998</v>
      </c>
    </row>
    <row r="4893" spans="1:10" x14ac:dyDescent="0.25">
      <c r="A4893" s="102">
        <v>4892</v>
      </c>
      <c r="B4893" s="117">
        <v>43832</v>
      </c>
      <c r="C4893" s="104" t="s">
        <v>4939</v>
      </c>
      <c r="D4893" s="104" t="s">
        <v>5475</v>
      </c>
      <c r="E4893" s="106" t="s">
        <v>467</v>
      </c>
      <c r="F4893" s="107" t="s">
        <v>468</v>
      </c>
      <c r="G4893" s="106"/>
      <c r="H4893" s="106"/>
      <c r="I4893" s="102">
        <v>1</v>
      </c>
      <c r="J4893" s="109">
        <v>13.799999999999999</v>
      </c>
    </row>
    <row r="4894" spans="1:10" x14ac:dyDescent="0.25">
      <c r="A4894" s="102">
        <v>4893</v>
      </c>
      <c r="B4894" s="117">
        <v>43832</v>
      </c>
      <c r="C4894" s="104" t="s">
        <v>4939</v>
      </c>
      <c r="D4894" s="104" t="s">
        <v>5475</v>
      </c>
      <c r="E4894" s="106" t="s">
        <v>513</v>
      </c>
      <c r="F4894" s="107" t="s">
        <v>514</v>
      </c>
      <c r="G4894" s="106"/>
      <c r="H4894" s="106"/>
      <c r="I4894" s="102">
        <v>1</v>
      </c>
      <c r="J4894" s="109">
        <v>9.9</v>
      </c>
    </row>
    <row r="4895" spans="1:10" x14ac:dyDescent="0.25">
      <c r="A4895" s="102">
        <v>4894</v>
      </c>
      <c r="B4895" s="117">
        <v>43832</v>
      </c>
      <c r="C4895" s="104" t="s">
        <v>4939</v>
      </c>
      <c r="D4895" s="104" t="s">
        <v>5475</v>
      </c>
      <c r="E4895" s="106" t="s">
        <v>569</v>
      </c>
      <c r="F4895" s="107" t="s">
        <v>570</v>
      </c>
      <c r="G4895" s="106"/>
      <c r="H4895" s="106"/>
      <c r="I4895" s="102">
        <v>3</v>
      </c>
      <c r="J4895" s="109">
        <v>17.82</v>
      </c>
    </row>
    <row r="4896" spans="1:10" x14ac:dyDescent="0.25">
      <c r="A4896" s="102">
        <v>4895</v>
      </c>
      <c r="B4896" s="117">
        <v>43832</v>
      </c>
      <c r="C4896" s="104" t="s">
        <v>4939</v>
      </c>
      <c r="D4896" s="104" t="s">
        <v>5475</v>
      </c>
      <c r="E4896" s="106" t="s">
        <v>661</v>
      </c>
      <c r="F4896" s="107" t="s">
        <v>662</v>
      </c>
      <c r="G4896" s="106"/>
      <c r="H4896" s="106"/>
      <c r="I4896" s="102" t="s">
        <v>4957</v>
      </c>
      <c r="J4896" s="109">
        <v>8.370000000000001</v>
      </c>
    </row>
    <row r="4897" spans="1:10" x14ac:dyDescent="0.25">
      <c r="A4897" s="102">
        <v>4896</v>
      </c>
      <c r="B4897" s="117">
        <v>43832</v>
      </c>
      <c r="C4897" s="104" t="s">
        <v>4939</v>
      </c>
      <c r="D4897" s="104" t="s">
        <v>5475</v>
      </c>
      <c r="E4897" s="106" t="s">
        <v>81</v>
      </c>
      <c r="F4897" s="107" t="s">
        <v>82</v>
      </c>
      <c r="G4897" s="106"/>
      <c r="H4897" s="106"/>
      <c r="I4897" s="102">
        <v>1</v>
      </c>
      <c r="J4897" s="109">
        <v>15.54</v>
      </c>
    </row>
    <row r="4898" spans="1:10" x14ac:dyDescent="0.25">
      <c r="A4898" s="102">
        <v>4897</v>
      </c>
      <c r="B4898" s="117">
        <v>43832</v>
      </c>
      <c r="C4898" s="104" t="s">
        <v>4939</v>
      </c>
      <c r="D4898" s="104" t="s">
        <v>5475</v>
      </c>
      <c r="E4898" s="106" t="s">
        <v>1003</v>
      </c>
      <c r="F4898" s="107" t="s">
        <v>1004</v>
      </c>
      <c r="G4898" s="106"/>
      <c r="H4898" s="106"/>
      <c r="I4898" s="102">
        <v>5</v>
      </c>
      <c r="J4898" s="109">
        <v>56.449999999999996</v>
      </c>
    </row>
    <row r="4899" spans="1:10" x14ac:dyDescent="0.25">
      <c r="A4899" s="102">
        <v>4898</v>
      </c>
      <c r="B4899" s="117">
        <v>43832</v>
      </c>
      <c r="C4899" s="104" t="s">
        <v>4939</v>
      </c>
      <c r="D4899" s="104" t="s">
        <v>5475</v>
      </c>
      <c r="E4899" s="106" t="s">
        <v>1003</v>
      </c>
      <c r="F4899" s="107" t="s">
        <v>1004</v>
      </c>
      <c r="G4899" s="106"/>
      <c r="H4899" s="106"/>
      <c r="I4899" s="102">
        <v>1</v>
      </c>
      <c r="J4899" s="109">
        <v>0.01</v>
      </c>
    </row>
    <row r="4900" spans="1:10" x14ac:dyDescent="0.25">
      <c r="A4900" s="102">
        <v>4899</v>
      </c>
      <c r="B4900" s="117">
        <v>43832</v>
      </c>
      <c r="C4900" s="104" t="s">
        <v>4939</v>
      </c>
      <c r="D4900" s="104" t="s">
        <v>5475</v>
      </c>
      <c r="E4900" s="106" t="s">
        <v>1216</v>
      </c>
      <c r="F4900" s="107" t="s">
        <v>1217</v>
      </c>
      <c r="G4900" s="106"/>
      <c r="H4900" s="106"/>
      <c r="I4900" s="102">
        <v>1</v>
      </c>
      <c r="J4900" s="109">
        <v>7.9</v>
      </c>
    </row>
    <row r="4901" spans="1:10" x14ac:dyDescent="0.25">
      <c r="A4901" s="102">
        <v>4900</v>
      </c>
      <c r="B4901" s="117">
        <v>43832</v>
      </c>
      <c r="C4901" s="104" t="s">
        <v>4939</v>
      </c>
      <c r="D4901" s="104" t="s">
        <v>5475</v>
      </c>
      <c r="E4901" s="106" t="s">
        <v>1194</v>
      </c>
      <c r="F4901" s="107" t="s">
        <v>1195</v>
      </c>
      <c r="G4901" s="106"/>
      <c r="H4901" s="106"/>
      <c r="I4901" s="102">
        <v>4</v>
      </c>
      <c r="J4901" s="109">
        <v>27.799999999999997</v>
      </c>
    </row>
    <row r="4902" spans="1:10" x14ac:dyDescent="0.25">
      <c r="A4902" s="102">
        <v>4901</v>
      </c>
      <c r="B4902" s="117">
        <v>43832</v>
      </c>
      <c r="C4902" s="104" t="s">
        <v>4939</v>
      </c>
      <c r="D4902" s="104" t="s">
        <v>5475</v>
      </c>
      <c r="E4902" s="106" t="s">
        <v>1170</v>
      </c>
      <c r="F4902" s="107" t="s">
        <v>1171</v>
      </c>
      <c r="G4902" s="106"/>
      <c r="H4902" s="106"/>
      <c r="I4902" s="102">
        <v>1</v>
      </c>
      <c r="J4902" s="109">
        <v>3.95</v>
      </c>
    </row>
    <row r="4903" spans="1:10" x14ac:dyDescent="0.25">
      <c r="A4903" s="102">
        <v>4902</v>
      </c>
      <c r="B4903" s="117">
        <v>43832</v>
      </c>
      <c r="C4903" s="104" t="s">
        <v>4939</v>
      </c>
      <c r="D4903" s="104" t="s">
        <v>5475</v>
      </c>
      <c r="E4903" s="106" t="s">
        <v>1184</v>
      </c>
      <c r="F4903" s="107" t="s">
        <v>1185</v>
      </c>
      <c r="G4903" s="106"/>
      <c r="H4903" s="106"/>
      <c r="I4903" s="102">
        <v>1</v>
      </c>
      <c r="J4903" s="109">
        <v>8.2799999999999994</v>
      </c>
    </row>
    <row r="4904" spans="1:10" x14ac:dyDescent="0.25">
      <c r="A4904" s="102">
        <v>4903</v>
      </c>
      <c r="B4904" s="117">
        <v>43832</v>
      </c>
      <c r="C4904" s="104" t="s">
        <v>4939</v>
      </c>
      <c r="D4904" s="104" t="s">
        <v>5475</v>
      </c>
      <c r="E4904" s="106" t="s">
        <v>1252</v>
      </c>
      <c r="F4904" s="107" t="s">
        <v>1253</v>
      </c>
      <c r="G4904" s="106"/>
      <c r="H4904" s="106"/>
      <c r="I4904" s="102">
        <v>1</v>
      </c>
      <c r="J4904" s="109">
        <v>7.9</v>
      </c>
    </row>
    <row r="4905" spans="1:10" x14ac:dyDescent="0.25">
      <c r="A4905" s="102">
        <v>4904</v>
      </c>
      <c r="B4905" s="117">
        <v>43832</v>
      </c>
      <c r="C4905" s="104" t="s">
        <v>4939</v>
      </c>
      <c r="D4905" s="104" t="s">
        <v>5475</v>
      </c>
      <c r="E4905" s="106" t="s">
        <v>1300</v>
      </c>
      <c r="F4905" s="107" t="s">
        <v>1301</v>
      </c>
      <c r="G4905" s="106"/>
      <c r="H4905" s="106"/>
      <c r="I4905" s="102" t="s">
        <v>4957</v>
      </c>
      <c r="J4905" s="109">
        <v>7.9</v>
      </c>
    </row>
    <row r="4906" spans="1:10" x14ac:dyDescent="0.25">
      <c r="A4906" s="102">
        <v>4905</v>
      </c>
      <c r="B4906" s="117">
        <v>43832</v>
      </c>
      <c r="C4906" s="104" t="s">
        <v>4939</v>
      </c>
      <c r="D4906" s="104" t="s">
        <v>5475</v>
      </c>
      <c r="E4906" s="106" t="s">
        <v>1302</v>
      </c>
      <c r="F4906" s="107" t="s">
        <v>1303</v>
      </c>
      <c r="G4906" s="106"/>
      <c r="H4906" s="106"/>
      <c r="I4906" s="102" t="s">
        <v>4957</v>
      </c>
      <c r="J4906" s="109">
        <v>9.9</v>
      </c>
    </row>
    <row r="4907" spans="1:10" x14ac:dyDescent="0.25">
      <c r="A4907" s="102">
        <v>4906</v>
      </c>
      <c r="B4907" s="117">
        <v>43832</v>
      </c>
      <c r="C4907" s="104" t="s">
        <v>4939</v>
      </c>
      <c r="D4907" s="104" t="s">
        <v>5475</v>
      </c>
      <c r="E4907" s="106" t="s">
        <v>2211</v>
      </c>
      <c r="F4907" s="107" t="s">
        <v>2212</v>
      </c>
      <c r="G4907" s="106"/>
      <c r="H4907" s="106"/>
      <c r="I4907" s="102">
        <v>1</v>
      </c>
      <c r="J4907" s="109">
        <v>18.899999999999999</v>
      </c>
    </row>
    <row r="4908" spans="1:10" x14ac:dyDescent="0.25">
      <c r="A4908" s="102">
        <v>4907</v>
      </c>
      <c r="B4908" s="117">
        <v>43832</v>
      </c>
      <c r="C4908" s="104" t="s">
        <v>4939</v>
      </c>
      <c r="D4908" s="104" t="s">
        <v>5475</v>
      </c>
      <c r="E4908" s="106" t="s">
        <v>275</v>
      </c>
      <c r="F4908" s="107" t="s">
        <v>276</v>
      </c>
      <c r="G4908" s="106"/>
      <c r="H4908" s="106"/>
      <c r="I4908" s="102">
        <v>1</v>
      </c>
      <c r="J4908" s="109">
        <v>23.04</v>
      </c>
    </row>
    <row r="4909" spans="1:10" x14ac:dyDescent="0.25">
      <c r="A4909" s="102">
        <v>4908</v>
      </c>
      <c r="B4909" s="117">
        <v>43832</v>
      </c>
      <c r="C4909" s="104" t="s">
        <v>4939</v>
      </c>
      <c r="D4909" s="104" t="s">
        <v>5475</v>
      </c>
      <c r="E4909" s="106" t="s">
        <v>2675</v>
      </c>
      <c r="F4909" s="107" t="s">
        <v>2676</v>
      </c>
      <c r="G4909" s="106"/>
      <c r="H4909" s="106"/>
      <c r="I4909" s="102">
        <v>1</v>
      </c>
      <c r="J4909" s="109">
        <v>9.9</v>
      </c>
    </row>
    <row r="4910" spans="1:10" x14ac:dyDescent="0.25">
      <c r="A4910" s="102">
        <v>4909</v>
      </c>
      <c r="B4910" s="117">
        <v>43832</v>
      </c>
      <c r="C4910" s="104" t="s">
        <v>4939</v>
      </c>
      <c r="D4910" s="104" t="s">
        <v>5475</v>
      </c>
      <c r="E4910" s="106" t="s">
        <v>2631</v>
      </c>
      <c r="F4910" s="107" t="s">
        <v>2632</v>
      </c>
      <c r="G4910" s="106"/>
      <c r="H4910" s="106"/>
      <c r="I4910" s="102">
        <v>1</v>
      </c>
      <c r="J4910" s="109">
        <v>10.14</v>
      </c>
    </row>
    <row r="4911" spans="1:10" x14ac:dyDescent="0.25">
      <c r="A4911" s="102">
        <v>4910</v>
      </c>
      <c r="B4911" s="117">
        <v>43832</v>
      </c>
      <c r="C4911" s="104" t="s">
        <v>4939</v>
      </c>
      <c r="D4911" s="104" t="s">
        <v>5475</v>
      </c>
      <c r="E4911" s="106" t="s">
        <v>2783</v>
      </c>
      <c r="F4911" s="107" t="s">
        <v>4732</v>
      </c>
      <c r="G4911" s="106"/>
      <c r="H4911" s="106"/>
      <c r="I4911" s="102">
        <v>1</v>
      </c>
      <c r="J4911" s="109">
        <v>13.080000000000002</v>
      </c>
    </row>
    <row r="4912" spans="1:10" x14ac:dyDescent="0.25">
      <c r="A4912" s="102">
        <v>4911</v>
      </c>
      <c r="B4912" s="117">
        <v>43832</v>
      </c>
      <c r="C4912" s="104" t="s">
        <v>4939</v>
      </c>
      <c r="D4912" s="104" t="s">
        <v>5475</v>
      </c>
      <c r="E4912" s="106" t="s">
        <v>2739</v>
      </c>
      <c r="F4912" s="107" t="s">
        <v>4742</v>
      </c>
      <c r="G4912" s="106"/>
      <c r="H4912" s="106"/>
      <c r="I4912" s="102">
        <v>1</v>
      </c>
      <c r="J4912" s="109">
        <v>15.48</v>
      </c>
    </row>
    <row r="4913" spans="1:10" x14ac:dyDescent="0.25">
      <c r="A4913" s="102">
        <v>4912</v>
      </c>
      <c r="B4913" s="117">
        <v>43832</v>
      </c>
      <c r="C4913" s="104" t="s">
        <v>4939</v>
      </c>
      <c r="D4913" s="104" t="s">
        <v>5475</v>
      </c>
      <c r="E4913" s="106" t="s">
        <v>4746</v>
      </c>
      <c r="F4913" s="107" t="s">
        <v>4747</v>
      </c>
      <c r="G4913" s="106"/>
      <c r="H4913" s="106"/>
      <c r="I4913" s="102">
        <v>1</v>
      </c>
      <c r="J4913" s="109">
        <v>13.080000000000002</v>
      </c>
    </row>
    <row r="4914" spans="1:10" x14ac:dyDescent="0.25">
      <c r="A4914" s="102">
        <v>4913</v>
      </c>
      <c r="B4914" s="117">
        <v>43832</v>
      </c>
      <c r="C4914" s="104" t="s">
        <v>4939</v>
      </c>
      <c r="D4914" s="104" t="s">
        <v>5475</v>
      </c>
      <c r="E4914" s="106" t="s">
        <v>3037</v>
      </c>
      <c r="F4914" s="107" t="s">
        <v>3038</v>
      </c>
      <c r="G4914" s="106"/>
      <c r="H4914" s="106"/>
      <c r="I4914" s="102">
        <v>1</v>
      </c>
      <c r="J4914" s="109">
        <v>33.96</v>
      </c>
    </row>
    <row r="4915" spans="1:10" x14ac:dyDescent="0.25">
      <c r="A4915" s="102">
        <v>4914</v>
      </c>
      <c r="B4915" s="117">
        <v>43832</v>
      </c>
      <c r="C4915" s="104" t="s">
        <v>4939</v>
      </c>
      <c r="D4915" s="104" t="s">
        <v>5475</v>
      </c>
      <c r="E4915" s="106" t="s">
        <v>87</v>
      </c>
      <c r="F4915" s="107" t="s">
        <v>88</v>
      </c>
      <c r="G4915" s="106"/>
      <c r="H4915" s="106"/>
      <c r="I4915" s="102" t="s">
        <v>4944</v>
      </c>
      <c r="J4915" s="109">
        <v>17.450000000000003</v>
      </c>
    </row>
    <row r="4916" spans="1:10" x14ac:dyDescent="0.25">
      <c r="A4916" s="102">
        <v>4915</v>
      </c>
      <c r="B4916" s="117">
        <v>43832</v>
      </c>
      <c r="C4916" s="104" t="s">
        <v>4939</v>
      </c>
      <c r="D4916" s="104" t="s">
        <v>5475</v>
      </c>
      <c r="E4916" s="106" t="s">
        <v>3995</v>
      </c>
      <c r="F4916" s="107" t="s">
        <v>3996</v>
      </c>
      <c r="G4916" s="106"/>
      <c r="H4916" s="106"/>
      <c r="I4916" s="102">
        <v>1</v>
      </c>
      <c r="J4916" s="109">
        <v>29.85</v>
      </c>
    </row>
    <row r="4917" spans="1:10" x14ac:dyDescent="0.25">
      <c r="A4917" s="102">
        <v>4916</v>
      </c>
      <c r="B4917" s="117">
        <v>43832</v>
      </c>
      <c r="C4917" s="104" t="s">
        <v>4939</v>
      </c>
      <c r="D4917" s="104" t="s">
        <v>5475</v>
      </c>
      <c r="E4917" s="106" t="s">
        <v>4019</v>
      </c>
      <c r="F4917" s="107" t="s">
        <v>4020</v>
      </c>
      <c r="G4917" s="106"/>
      <c r="H4917" s="106"/>
      <c r="I4917" s="102">
        <v>1</v>
      </c>
      <c r="J4917" s="109">
        <v>25.349999999999998</v>
      </c>
    </row>
    <row r="4918" spans="1:10" x14ac:dyDescent="0.25">
      <c r="A4918" s="102">
        <v>4917</v>
      </c>
      <c r="B4918" s="117">
        <v>43832</v>
      </c>
      <c r="C4918" s="104" t="s">
        <v>4939</v>
      </c>
      <c r="D4918" s="104" t="s">
        <v>5475</v>
      </c>
      <c r="E4918" s="106" t="s">
        <v>3573</v>
      </c>
      <c r="F4918" s="107" t="s">
        <v>3574</v>
      </c>
      <c r="G4918" s="106"/>
      <c r="H4918" s="106"/>
      <c r="I4918" s="102">
        <v>1</v>
      </c>
      <c r="J4918" s="109">
        <v>13</v>
      </c>
    </row>
    <row r="4919" spans="1:10" x14ac:dyDescent="0.25">
      <c r="A4919" s="102">
        <v>4918</v>
      </c>
      <c r="B4919" s="117">
        <v>43832</v>
      </c>
      <c r="C4919" s="104" t="s">
        <v>4939</v>
      </c>
      <c r="D4919" s="104" t="s">
        <v>5475</v>
      </c>
      <c r="E4919" s="106" t="s">
        <v>3589</v>
      </c>
      <c r="F4919" s="107" t="s">
        <v>3590</v>
      </c>
      <c r="G4919" s="106"/>
      <c r="H4919" s="106"/>
      <c r="I4919" s="102">
        <v>1</v>
      </c>
      <c r="J4919" s="109">
        <v>13.799999999999999</v>
      </c>
    </row>
    <row r="4920" spans="1:10" x14ac:dyDescent="0.25">
      <c r="A4920" s="102">
        <v>4919</v>
      </c>
      <c r="B4920" s="117">
        <v>43832</v>
      </c>
      <c r="C4920" s="104" t="s">
        <v>4939</v>
      </c>
      <c r="D4920" s="104" t="s">
        <v>5475</v>
      </c>
      <c r="E4920" s="106" t="s">
        <v>3613</v>
      </c>
      <c r="F4920" s="107" t="s">
        <v>3614</v>
      </c>
      <c r="G4920" s="106"/>
      <c r="H4920" s="106"/>
      <c r="I4920" s="102">
        <v>1</v>
      </c>
      <c r="J4920" s="109">
        <v>12.5</v>
      </c>
    </row>
    <row r="4921" spans="1:10" x14ac:dyDescent="0.25">
      <c r="A4921" s="102">
        <v>4920</v>
      </c>
      <c r="B4921" s="117">
        <v>43832</v>
      </c>
      <c r="C4921" s="104" t="s">
        <v>4939</v>
      </c>
      <c r="D4921" s="104" t="s">
        <v>5475</v>
      </c>
      <c r="E4921" s="106" t="s">
        <v>3647</v>
      </c>
      <c r="F4921" s="107" t="s">
        <v>3648</v>
      </c>
      <c r="G4921" s="106"/>
      <c r="H4921" s="106"/>
      <c r="I4921" s="102">
        <v>1</v>
      </c>
      <c r="J4921" s="109">
        <v>18.899999999999999</v>
      </c>
    </row>
    <row r="4922" spans="1:10" x14ac:dyDescent="0.25">
      <c r="A4922" s="102">
        <v>4921</v>
      </c>
      <c r="B4922" s="117">
        <v>43832</v>
      </c>
      <c r="C4922" s="104" t="s">
        <v>4939</v>
      </c>
      <c r="D4922" s="104" t="s">
        <v>5475</v>
      </c>
      <c r="E4922" s="106" t="s">
        <v>3755</v>
      </c>
      <c r="F4922" s="107" t="s">
        <v>3756</v>
      </c>
      <c r="G4922" s="106"/>
      <c r="H4922" s="106"/>
      <c r="I4922" s="102">
        <v>1</v>
      </c>
      <c r="J4922" s="109">
        <v>12.54</v>
      </c>
    </row>
    <row r="4923" spans="1:10" x14ac:dyDescent="0.25">
      <c r="A4923" s="102">
        <v>4922</v>
      </c>
      <c r="B4923" s="117">
        <v>43832</v>
      </c>
      <c r="C4923" s="104" t="s">
        <v>4939</v>
      </c>
      <c r="D4923" s="104" t="s">
        <v>5475</v>
      </c>
      <c r="E4923" s="106" t="s">
        <v>4561</v>
      </c>
      <c r="F4923" s="107" t="s">
        <v>4562</v>
      </c>
      <c r="G4923" s="106"/>
      <c r="H4923" s="106"/>
      <c r="I4923" s="102">
        <v>1</v>
      </c>
      <c r="J4923" s="109">
        <v>7</v>
      </c>
    </row>
    <row r="4924" spans="1:10" x14ac:dyDescent="0.25">
      <c r="A4924" s="102">
        <v>4923</v>
      </c>
      <c r="B4924" s="117">
        <v>43832</v>
      </c>
      <c r="C4924" s="104" t="s">
        <v>4939</v>
      </c>
      <c r="D4924" s="104" t="s">
        <v>5475</v>
      </c>
      <c r="E4924" s="106" t="s">
        <v>4379</v>
      </c>
      <c r="F4924" s="107" t="s">
        <v>4829</v>
      </c>
      <c r="G4924" s="106"/>
      <c r="H4924" s="106"/>
      <c r="I4924" s="102" t="s">
        <v>5413</v>
      </c>
      <c r="J4924" s="109">
        <v>11.92</v>
      </c>
    </row>
    <row r="4925" spans="1:10" x14ac:dyDescent="0.25">
      <c r="A4925" s="102">
        <v>4924</v>
      </c>
      <c r="B4925" s="117">
        <v>43832</v>
      </c>
      <c r="C4925" s="104" t="s">
        <v>4939</v>
      </c>
      <c r="D4925" s="104" t="s">
        <v>5477</v>
      </c>
      <c r="E4925" s="106" t="s">
        <v>999</v>
      </c>
      <c r="F4925" s="107" t="s">
        <v>1000</v>
      </c>
      <c r="G4925" s="106"/>
      <c r="H4925" s="106"/>
      <c r="I4925" s="102">
        <v>3</v>
      </c>
      <c r="J4925" s="109">
        <v>33.869999999999997</v>
      </c>
    </row>
    <row r="4926" spans="1:10" x14ac:dyDescent="0.25">
      <c r="A4926" s="102">
        <v>4925</v>
      </c>
      <c r="B4926" s="117">
        <v>43832</v>
      </c>
      <c r="C4926" s="104" t="s">
        <v>4939</v>
      </c>
      <c r="D4926" s="104" t="s">
        <v>5477</v>
      </c>
      <c r="E4926" s="106" t="s">
        <v>2833</v>
      </c>
      <c r="F4926" s="107" t="s">
        <v>2834</v>
      </c>
      <c r="G4926" s="106"/>
      <c r="H4926" s="106"/>
      <c r="I4926" s="102">
        <v>1</v>
      </c>
      <c r="J4926" s="109">
        <v>16.32</v>
      </c>
    </row>
    <row r="4927" spans="1:10" x14ac:dyDescent="0.25">
      <c r="A4927" s="102">
        <v>4926</v>
      </c>
      <c r="B4927" s="117">
        <v>43832</v>
      </c>
      <c r="C4927" s="104" t="s">
        <v>4939</v>
      </c>
      <c r="D4927" s="104" t="s">
        <v>5477</v>
      </c>
      <c r="E4927" s="106" t="s">
        <v>3037</v>
      </c>
      <c r="F4927" s="107" t="s">
        <v>3038</v>
      </c>
      <c r="G4927" s="106"/>
      <c r="H4927" s="106"/>
      <c r="I4927" s="102">
        <v>2</v>
      </c>
      <c r="J4927" s="109">
        <v>67.92</v>
      </c>
    </row>
    <row r="4928" spans="1:10" x14ac:dyDescent="0.25">
      <c r="A4928" s="102">
        <v>4927</v>
      </c>
      <c r="B4928" s="117">
        <v>43832</v>
      </c>
      <c r="C4928" s="104" t="s">
        <v>4939</v>
      </c>
      <c r="D4928" s="104" t="s">
        <v>5477</v>
      </c>
      <c r="E4928" s="106" t="s">
        <v>3681</v>
      </c>
      <c r="F4928" s="107" t="s">
        <v>3682</v>
      </c>
      <c r="G4928" s="106"/>
      <c r="H4928" s="106"/>
      <c r="I4928" s="102">
        <v>1</v>
      </c>
      <c r="J4928" s="109">
        <v>17.8</v>
      </c>
    </row>
    <row r="4929" spans="1:10" x14ac:dyDescent="0.25">
      <c r="A4929" s="102">
        <v>4928</v>
      </c>
      <c r="B4929" s="117">
        <v>43832</v>
      </c>
      <c r="C4929" s="104" t="s">
        <v>4939</v>
      </c>
      <c r="D4929" s="104" t="s">
        <v>4940</v>
      </c>
      <c r="E4929" s="106" t="s">
        <v>559</v>
      </c>
      <c r="F4929" s="107" t="s">
        <v>560</v>
      </c>
      <c r="G4929" s="106"/>
      <c r="H4929" s="106"/>
      <c r="I4929" s="102">
        <v>5</v>
      </c>
      <c r="J4929" s="109">
        <v>29.7</v>
      </c>
    </row>
    <row r="4930" spans="1:10" x14ac:dyDescent="0.25">
      <c r="A4930" s="102">
        <v>4929</v>
      </c>
      <c r="B4930" s="117">
        <v>43832</v>
      </c>
      <c r="C4930" s="104" t="s">
        <v>4939</v>
      </c>
      <c r="D4930" s="104" t="s">
        <v>4940</v>
      </c>
      <c r="E4930" s="106" t="s">
        <v>565</v>
      </c>
      <c r="F4930" s="107" t="s">
        <v>566</v>
      </c>
      <c r="G4930" s="106"/>
      <c r="H4930" s="106"/>
      <c r="I4930" s="102">
        <v>5</v>
      </c>
      <c r="J4930" s="109">
        <v>47.7</v>
      </c>
    </row>
    <row r="4931" spans="1:10" x14ac:dyDescent="0.25">
      <c r="A4931" s="102">
        <v>4930</v>
      </c>
      <c r="B4931" s="117">
        <v>43832</v>
      </c>
      <c r="C4931" s="104" t="s">
        <v>4939</v>
      </c>
      <c r="D4931" s="104" t="s">
        <v>4940</v>
      </c>
      <c r="E4931" s="106" t="s">
        <v>569</v>
      </c>
      <c r="F4931" s="107" t="s">
        <v>570</v>
      </c>
      <c r="G4931" s="106"/>
      <c r="H4931" s="106"/>
      <c r="I4931" s="102">
        <v>5</v>
      </c>
      <c r="J4931" s="109">
        <v>29.7</v>
      </c>
    </row>
    <row r="4932" spans="1:10" x14ac:dyDescent="0.25">
      <c r="A4932" s="102">
        <v>4931</v>
      </c>
      <c r="B4932" s="117">
        <v>43832</v>
      </c>
      <c r="C4932" s="104" t="s">
        <v>4939</v>
      </c>
      <c r="D4932" s="104" t="s">
        <v>4940</v>
      </c>
      <c r="E4932" s="106" t="s">
        <v>535</v>
      </c>
      <c r="F4932" s="107" t="s">
        <v>536</v>
      </c>
      <c r="G4932" s="106"/>
      <c r="H4932" s="106"/>
      <c r="I4932" s="102">
        <v>5</v>
      </c>
      <c r="J4932" s="109">
        <v>29.7</v>
      </c>
    </row>
    <row r="4933" spans="1:10" x14ac:dyDescent="0.25">
      <c r="A4933" s="102">
        <v>4932</v>
      </c>
      <c r="B4933" s="117">
        <v>43832</v>
      </c>
      <c r="C4933" s="104" t="s">
        <v>4939</v>
      </c>
      <c r="D4933" s="104" t="s">
        <v>4940</v>
      </c>
      <c r="E4933" s="106" t="s">
        <v>207</v>
      </c>
      <c r="F4933" s="107" t="s">
        <v>208</v>
      </c>
      <c r="G4933" s="106"/>
      <c r="H4933" s="106"/>
      <c r="I4933" s="102">
        <v>5</v>
      </c>
      <c r="J4933" s="109">
        <v>90</v>
      </c>
    </row>
    <row r="4934" spans="1:10" x14ac:dyDescent="0.25">
      <c r="A4934" s="102">
        <v>4933</v>
      </c>
      <c r="B4934" s="117">
        <v>43832</v>
      </c>
      <c r="C4934" s="104" t="s">
        <v>4939</v>
      </c>
      <c r="D4934" s="104" t="s">
        <v>5480</v>
      </c>
      <c r="E4934" s="106" t="s">
        <v>609</v>
      </c>
      <c r="F4934" s="107" t="s">
        <v>610</v>
      </c>
      <c r="G4934" s="106"/>
      <c r="H4934" s="106"/>
      <c r="I4934" s="102">
        <v>1</v>
      </c>
      <c r="J4934" s="109">
        <v>5.9399999999999995</v>
      </c>
    </row>
    <row r="4935" spans="1:10" x14ac:dyDescent="0.25">
      <c r="A4935" s="102">
        <v>4934</v>
      </c>
      <c r="B4935" s="117">
        <v>43832</v>
      </c>
      <c r="C4935" s="104" t="s">
        <v>4939</v>
      </c>
      <c r="D4935" s="104" t="s">
        <v>5480</v>
      </c>
      <c r="E4935" s="106" t="s">
        <v>639</v>
      </c>
      <c r="F4935" s="107" t="s">
        <v>640</v>
      </c>
      <c r="G4935" s="106"/>
      <c r="H4935" s="106"/>
      <c r="I4935" s="102" t="s">
        <v>4972</v>
      </c>
      <c r="J4935" s="109">
        <v>7.9</v>
      </c>
    </row>
    <row r="4936" spans="1:10" x14ac:dyDescent="0.25">
      <c r="A4936" s="102">
        <v>4935</v>
      </c>
      <c r="B4936" s="117">
        <v>43832</v>
      </c>
      <c r="C4936" s="104" t="s">
        <v>4939</v>
      </c>
      <c r="D4936" s="104" t="s">
        <v>5480</v>
      </c>
      <c r="E4936" s="106" t="s">
        <v>2377</v>
      </c>
      <c r="F4936" s="107" t="s">
        <v>2378</v>
      </c>
      <c r="G4936" s="106"/>
      <c r="H4936" s="106"/>
      <c r="I4936" s="102">
        <v>1</v>
      </c>
      <c r="J4936" s="109">
        <v>29.94</v>
      </c>
    </row>
    <row r="4937" spans="1:10" x14ac:dyDescent="0.25">
      <c r="A4937" s="102">
        <v>4936</v>
      </c>
      <c r="B4937" s="117">
        <v>43832</v>
      </c>
      <c r="C4937" s="104" t="s">
        <v>4939</v>
      </c>
      <c r="D4937" s="104" t="s">
        <v>5480</v>
      </c>
      <c r="E4937" s="106" t="s">
        <v>935</v>
      </c>
      <c r="F4937" s="107" t="s">
        <v>936</v>
      </c>
      <c r="G4937" s="106"/>
      <c r="H4937" s="106"/>
      <c r="I4937" s="102">
        <v>1</v>
      </c>
      <c r="J4937" s="109">
        <v>16.740000000000002</v>
      </c>
    </row>
    <row r="4938" spans="1:10" x14ac:dyDescent="0.25">
      <c r="A4938" s="102">
        <v>4937</v>
      </c>
      <c r="B4938" s="117">
        <v>43832</v>
      </c>
      <c r="C4938" s="104" t="s">
        <v>4939</v>
      </c>
      <c r="D4938" s="104" t="s">
        <v>5480</v>
      </c>
      <c r="E4938" s="106" t="s">
        <v>927</v>
      </c>
      <c r="F4938" s="107" t="s">
        <v>928</v>
      </c>
      <c r="G4938" s="106"/>
      <c r="H4938" s="106"/>
      <c r="I4938" s="102">
        <v>1</v>
      </c>
      <c r="J4938" s="109">
        <v>14.940000000000001</v>
      </c>
    </row>
    <row r="4939" spans="1:10" x14ac:dyDescent="0.25">
      <c r="A4939" s="102">
        <v>4938</v>
      </c>
      <c r="B4939" s="117">
        <v>43832</v>
      </c>
      <c r="C4939" s="104" t="s">
        <v>4939</v>
      </c>
      <c r="D4939" s="104" t="s">
        <v>5480</v>
      </c>
      <c r="E4939" s="106" t="s">
        <v>1040</v>
      </c>
      <c r="F4939" s="107" t="s">
        <v>1041</v>
      </c>
      <c r="G4939" s="106"/>
      <c r="H4939" s="106"/>
      <c r="I4939" s="102">
        <v>1</v>
      </c>
      <c r="J4939" s="109">
        <v>33.96</v>
      </c>
    </row>
    <row r="4940" spans="1:10" x14ac:dyDescent="0.25">
      <c r="A4940" s="102">
        <v>4939</v>
      </c>
      <c r="B4940" s="117">
        <v>43832</v>
      </c>
      <c r="C4940" s="104" t="s">
        <v>4939</v>
      </c>
      <c r="D4940" s="104" t="s">
        <v>5480</v>
      </c>
      <c r="E4940" s="106" t="s">
        <v>999</v>
      </c>
      <c r="F4940" s="107" t="s">
        <v>1000</v>
      </c>
      <c r="G4940" s="106"/>
      <c r="H4940" s="106"/>
      <c r="I4940" s="102">
        <v>2</v>
      </c>
      <c r="J4940" s="109">
        <v>22.58</v>
      </c>
    </row>
    <row r="4941" spans="1:10" x14ac:dyDescent="0.25">
      <c r="A4941" s="102">
        <v>4940</v>
      </c>
      <c r="B4941" s="117">
        <v>43832</v>
      </c>
      <c r="C4941" s="104" t="s">
        <v>4939</v>
      </c>
      <c r="D4941" s="104" t="s">
        <v>5480</v>
      </c>
      <c r="E4941" s="106" t="s">
        <v>1003</v>
      </c>
      <c r="F4941" s="107" t="s">
        <v>1004</v>
      </c>
      <c r="G4941" s="106"/>
      <c r="H4941" s="106"/>
      <c r="I4941" s="102">
        <v>2</v>
      </c>
      <c r="J4941" s="109">
        <v>22.58</v>
      </c>
    </row>
    <row r="4942" spans="1:10" x14ac:dyDescent="0.25">
      <c r="A4942" s="102">
        <v>4941</v>
      </c>
      <c r="B4942" s="117">
        <v>43832</v>
      </c>
      <c r="C4942" s="104" t="s">
        <v>4939</v>
      </c>
      <c r="D4942" s="104" t="s">
        <v>5480</v>
      </c>
      <c r="E4942" s="106" t="s">
        <v>1142</v>
      </c>
      <c r="F4942" s="107" t="s">
        <v>1143</v>
      </c>
      <c r="G4942" s="106"/>
      <c r="H4942" s="106"/>
      <c r="I4942" s="102">
        <v>1</v>
      </c>
      <c r="J4942" s="109">
        <v>8.9</v>
      </c>
    </row>
    <row r="4943" spans="1:10" x14ac:dyDescent="0.25">
      <c r="A4943" s="102">
        <v>4942</v>
      </c>
      <c r="B4943" s="117">
        <v>43832</v>
      </c>
      <c r="C4943" s="104" t="s">
        <v>4939</v>
      </c>
      <c r="D4943" s="104" t="s">
        <v>5480</v>
      </c>
      <c r="E4943" s="106" t="s">
        <v>1216</v>
      </c>
      <c r="F4943" s="107" t="s">
        <v>1217</v>
      </c>
      <c r="G4943" s="106"/>
      <c r="H4943" s="106"/>
      <c r="I4943" s="102">
        <v>1</v>
      </c>
      <c r="J4943" s="109">
        <v>7.9</v>
      </c>
    </row>
    <row r="4944" spans="1:10" x14ac:dyDescent="0.25">
      <c r="A4944" s="102">
        <v>4943</v>
      </c>
      <c r="B4944" s="117">
        <v>43832</v>
      </c>
      <c r="C4944" s="104" t="s">
        <v>4939</v>
      </c>
      <c r="D4944" s="104" t="s">
        <v>5480</v>
      </c>
      <c r="E4944" s="106" t="s">
        <v>1282</v>
      </c>
      <c r="F4944" s="107" t="s">
        <v>1283</v>
      </c>
      <c r="G4944" s="106"/>
      <c r="H4944" s="106"/>
      <c r="I4944" s="102">
        <v>1</v>
      </c>
      <c r="J4944" s="109">
        <v>7.9</v>
      </c>
    </row>
    <row r="4945" spans="1:10" x14ac:dyDescent="0.25">
      <c r="A4945" s="102">
        <v>4944</v>
      </c>
      <c r="B4945" s="117">
        <v>43832</v>
      </c>
      <c r="C4945" s="104" t="s">
        <v>4939</v>
      </c>
      <c r="D4945" s="104" t="s">
        <v>5480</v>
      </c>
      <c r="E4945" s="106" t="s">
        <v>1304</v>
      </c>
      <c r="F4945" s="107" t="s">
        <v>1305</v>
      </c>
      <c r="G4945" s="106"/>
      <c r="H4945" s="106"/>
      <c r="I4945" s="102">
        <v>1</v>
      </c>
      <c r="J4945" s="109">
        <v>7.9</v>
      </c>
    </row>
    <row r="4946" spans="1:10" x14ac:dyDescent="0.25">
      <c r="A4946" s="102">
        <v>4945</v>
      </c>
      <c r="B4946" s="117">
        <v>43832</v>
      </c>
      <c r="C4946" s="104" t="s">
        <v>4939</v>
      </c>
      <c r="D4946" s="104" t="s">
        <v>5480</v>
      </c>
      <c r="E4946" s="106" t="s">
        <v>1326</v>
      </c>
      <c r="F4946" s="107" t="s">
        <v>1327</v>
      </c>
      <c r="G4946" s="106"/>
      <c r="H4946" s="106"/>
      <c r="I4946" s="102">
        <v>1</v>
      </c>
      <c r="J4946" s="109">
        <v>7.9</v>
      </c>
    </row>
    <row r="4947" spans="1:10" x14ac:dyDescent="0.25">
      <c r="A4947" s="102">
        <v>4946</v>
      </c>
      <c r="B4947" s="117">
        <v>43832</v>
      </c>
      <c r="C4947" s="104" t="s">
        <v>4939</v>
      </c>
      <c r="D4947" s="104" t="s">
        <v>5480</v>
      </c>
      <c r="E4947" s="106" t="s">
        <v>1370</v>
      </c>
      <c r="F4947" s="107" t="s">
        <v>1371</v>
      </c>
      <c r="G4947" s="106"/>
      <c r="H4947" s="106"/>
      <c r="I4947" s="102">
        <v>1</v>
      </c>
      <c r="J4947" s="109">
        <v>7.9</v>
      </c>
    </row>
    <row r="4948" spans="1:10" x14ac:dyDescent="0.25">
      <c r="A4948" s="102">
        <v>4947</v>
      </c>
      <c r="B4948" s="117">
        <v>43832</v>
      </c>
      <c r="C4948" s="104" t="s">
        <v>4939</v>
      </c>
      <c r="D4948" s="104" t="s">
        <v>5480</v>
      </c>
      <c r="E4948" s="106" t="s">
        <v>1194</v>
      </c>
      <c r="F4948" s="107" t="s">
        <v>1195</v>
      </c>
      <c r="G4948" s="106"/>
      <c r="H4948" s="106"/>
      <c r="I4948" s="102">
        <v>1</v>
      </c>
      <c r="J4948" s="109">
        <v>6.9499999999999993</v>
      </c>
    </row>
    <row r="4949" spans="1:10" x14ac:dyDescent="0.25">
      <c r="A4949" s="102">
        <v>4948</v>
      </c>
      <c r="B4949" s="117">
        <v>43832</v>
      </c>
      <c r="C4949" s="104" t="s">
        <v>4939</v>
      </c>
      <c r="D4949" s="104" t="s">
        <v>5480</v>
      </c>
      <c r="E4949" s="106" t="s">
        <v>1378</v>
      </c>
      <c r="F4949" s="107" t="s">
        <v>1379</v>
      </c>
      <c r="G4949" s="106"/>
      <c r="H4949" s="106"/>
      <c r="I4949" s="102">
        <v>1</v>
      </c>
      <c r="J4949" s="109">
        <v>4.45</v>
      </c>
    </row>
    <row r="4950" spans="1:10" x14ac:dyDescent="0.25">
      <c r="A4950" s="102">
        <v>4949</v>
      </c>
      <c r="B4950" s="117">
        <v>43832</v>
      </c>
      <c r="C4950" s="104" t="s">
        <v>4939</v>
      </c>
      <c r="D4950" s="104" t="s">
        <v>5480</v>
      </c>
      <c r="E4950" s="106" t="s">
        <v>1338</v>
      </c>
      <c r="F4950" s="107" t="s">
        <v>1339</v>
      </c>
      <c r="G4950" s="106"/>
      <c r="H4950" s="106"/>
      <c r="I4950" s="102">
        <v>1</v>
      </c>
      <c r="J4950" s="109">
        <v>7.9</v>
      </c>
    </row>
    <row r="4951" spans="1:10" x14ac:dyDescent="0.25">
      <c r="A4951" s="102">
        <v>4950</v>
      </c>
      <c r="B4951" s="117">
        <v>43832</v>
      </c>
      <c r="C4951" s="104" t="s">
        <v>4939</v>
      </c>
      <c r="D4951" s="104" t="s">
        <v>5480</v>
      </c>
      <c r="E4951" s="106" t="s">
        <v>1258</v>
      </c>
      <c r="F4951" s="107" t="s">
        <v>1259</v>
      </c>
      <c r="G4951" s="106"/>
      <c r="H4951" s="106"/>
      <c r="I4951" s="102">
        <v>1</v>
      </c>
      <c r="J4951" s="109">
        <v>4.25</v>
      </c>
    </row>
    <row r="4952" spans="1:10" x14ac:dyDescent="0.25">
      <c r="A4952" s="102">
        <v>4951</v>
      </c>
      <c r="B4952" s="117">
        <v>43832</v>
      </c>
      <c r="C4952" s="104" t="s">
        <v>4939</v>
      </c>
      <c r="D4952" s="104" t="s">
        <v>5480</v>
      </c>
      <c r="E4952" s="106" t="s">
        <v>1264</v>
      </c>
      <c r="F4952" s="107" t="s">
        <v>1265</v>
      </c>
      <c r="G4952" s="106"/>
      <c r="H4952" s="106"/>
      <c r="I4952" s="102">
        <v>1</v>
      </c>
      <c r="J4952" s="109">
        <v>8.9</v>
      </c>
    </row>
    <row r="4953" spans="1:10" x14ac:dyDescent="0.25">
      <c r="A4953" s="102">
        <v>4952</v>
      </c>
      <c r="B4953" s="117">
        <v>43832</v>
      </c>
      <c r="C4953" s="104" t="s">
        <v>4939</v>
      </c>
      <c r="D4953" s="104" t="s">
        <v>5480</v>
      </c>
      <c r="E4953" s="106" t="s">
        <v>1266</v>
      </c>
      <c r="F4953" s="107" t="s">
        <v>1267</v>
      </c>
      <c r="G4953" s="106"/>
      <c r="H4953" s="106"/>
      <c r="I4953" s="102">
        <v>1</v>
      </c>
      <c r="J4953" s="109">
        <v>7.9</v>
      </c>
    </row>
    <row r="4954" spans="1:10" x14ac:dyDescent="0.25">
      <c r="A4954" s="102">
        <v>4953</v>
      </c>
      <c r="B4954" s="117">
        <v>43832</v>
      </c>
      <c r="C4954" s="104" t="s">
        <v>4939</v>
      </c>
      <c r="D4954" s="104" t="s">
        <v>5480</v>
      </c>
      <c r="E4954" s="106" t="s">
        <v>1268</v>
      </c>
      <c r="F4954" s="107" t="s">
        <v>1269</v>
      </c>
      <c r="G4954" s="106"/>
      <c r="H4954" s="106"/>
      <c r="I4954" s="102">
        <v>1</v>
      </c>
      <c r="J4954" s="109">
        <v>7.9</v>
      </c>
    </row>
    <row r="4955" spans="1:10" x14ac:dyDescent="0.25">
      <c r="A4955" s="102">
        <v>4954</v>
      </c>
      <c r="B4955" s="117">
        <v>43832</v>
      </c>
      <c r="C4955" s="104" t="s">
        <v>4939</v>
      </c>
      <c r="D4955" s="104" t="s">
        <v>5480</v>
      </c>
      <c r="E4955" s="106" t="s">
        <v>1272</v>
      </c>
      <c r="F4955" s="107" t="s">
        <v>1273</v>
      </c>
      <c r="G4955" s="106"/>
      <c r="H4955" s="106"/>
      <c r="I4955" s="102">
        <v>1</v>
      </c>
      <c r="J4955" s="109">
        <v>12.75</v>
      </c>
    </row>
    <row r="4956" spans="1:10" x14ac:dyDescent="0.25">
      <c r="A4956" s="102">
        <v>4955</v>
      </c>
      <c r="B4956" s="117">
        <v>43832</v>
      </c>
      <c r="C4956" s="104" t="s">
        <v>4939</v>
      </c>
      <c r="D4956" s="104" t="s">
        <v>5480</v>
      </c>
      <c r="E4956" s="106" t="s">
        <v>1276</v>
      </c>
      <c r="F4956" s="107" t="s">
        <v>4952</v>
      </c>
      <c r="G4956" s="106"/>
      <c r="H4956" s="106"/>
      <c r="I4956" s="102">
        <v>1</v>
      </c>
      <c r="J4956" s="109">
        <v>23.88</v>
      </c>
    </row>
    <row r="4957" spans="1:10" x14ac:dyDescent="0.25">
      <c r="A4957" s="102">
        <v>4956</v>
      </c>
      <c r="B4957" s="117">
        <v>43832</v>
      </c>
      <c r="C4957" s="104" t="s">
        <v>4939</v>
      </c>
      <c r="D4957" s="104" t="s">
        <v>5480</v>
      </c>
      <c r="E4957" s="106" t="s">
        <v>1344</v>
      </c>
      <c r="F4957" s="107" t="s">
        <v>1345</v>
      </c>
      <c r="G4957" s="106"/>
      <c r="H4957" s="106"/>
      <c r="I4957" s="102">
        <v>1</v>
      </c>
      <c r="J4957" s="109">
        <v>7.9</v>
      </c>
    </row>
    <row r="4958" spans="1:10" x14ac:dyDescent="0.25">
      <c r="A4958" s="102">
        <v>4957</v>
      </c>
      <c r="B4958" s="117">
        <v>43832</v>
      </c>
      <c r="C4958" s="104" t="s">
        <v>4939</v>
      </c>
      <c r="D4958" s="104" t="s">
        <v>5480</v>
      </c>
      <c r="E4958" s="106" t="s">
        <v>2373</v>
      </c>
      <c r="F4958" s="107" t="s">
        <v>2374</v>
      </c>
      <c r="G4958" s="106"/>
      <c r="H4958" s="106"/>
      <c r="I4958" s="102">
        <v>1</v>
      </c>
      <c r="J4958" s="109">
        <v>15.48</v>
      </c>
    </row>
    <row r="4959" spans="1:10" x14ac:dyDescent="0.25">
      <c r="A4959" s="102">
        <v>4958</v>
      </c>
      <c r="B4959" s="117">
        <v>43832</v>
      </c>
      <c r="C4959" s="104" t="s">
        <v>4939</v>
      </c>
      <c r="D4959" s="104" t="s">
        <v>5480</v>
      </c>
      <c r="E4959" s="106" t="s">
        <v>2581</v>
      </c>
      <c r="F4959" s="107" t="s">
        <v>2582</v>
      </c>
      <c r="G4959" s="106"/>
      <c r="H4959" s="106"/>
      <c r="I4959" s="102">
        <v>1</v>
      </c>
      <c r="J4959" s="109">
        <v>5.9399999999999995</v>
      </c>
    </row>
    <row r="4960" spans="1:10" x14ac:dyDescent="0.25">
      <c r="A4960" s="102">
        <v>4959</v>
      </c>
      <c r="B4960" s="117">
        <v>43832</v>
      </c>
      <c r="C4960" s="104" t="s">
        <v>4939</v>
      </c>
      <c r="D4960" s="104" t="s">
        <v>5480</v>
      </c>
      <c r="E4960" s="106" t="s">
        <v>2467</v>
      </c>
      <c r="F4960" s="107" t="s">
        <v>2468</v>
      </c>
      <c r="G4960" s="106"/>
      <c r="H4960" s="106"/>
      <c r="I4960" s="102">
        <v>1</v>
      </c>
      <c r="J4960" s="109">
        <v>5.9399999999999995</v>
      </c>
    </row>
    <row r="4961" spans="1:10" x14ac:dyDescent="0.25">
      <c r="A4961" s="102">
        <v>4960</v>
      </c>
      <c r="B4961" s="117">
        <v>43832</v>
      </c>
      <c r="C4961" s="104" t="s">
        <v>4939</v>
      </c>
      <c r="D4961" s="104" t="s">
        <v>5480</v>
      </c>
      <c r="E4961" s="106" t="s">
        <v>2487</v>
      </c>
      <c r="F4961" s="107" t="s">
        <v>2488</v>
      </c>
      <c r="G4961" s="106"/>
      <c r="H4961" s="106"/>
      <c r="I4961" s="102">
        <v>1</v>
      </c>
      <c r="J4961" s="109">
        <v>5.9399999999999995</v>
      </c>
    </row>
    <row r="4962" spans="1:10" x14ac:dyDescent="0.25">
      <c r="A4962" s="102">
        <v>4961</v>
      </c>
      <c r="B4962" s="117">
        <v>43832</v>
      </c>
      <c r="C4962" s="104" t="s">
        <v>4939</v>
      </c>
      <c r="D4962" s="104" t="s">
        <v>5480</v>
      </c>
      <c r="E4962" s="106" t="s">
        <v>2489</v>
      </c>
      <c r="F4962" s="107" t="s">
        <v>2490</v>
      </c>
      <c r="G4962" s="106"/>
      <c r="H4962" s="106"/>
      <c r="I4962" s="102">
        <v>1</v>
      </c>
      <c r="J4962" s="109">
        <v>5.9399999999999995</v>
      </c>
    </row>
    <row r="4963" spans="1:10" x14ac:dyDescent="0.25">
      <c r="A4963" s="102">
        <v>4962</v>
      </c>
      <c r="B4963" s="117">
        <v>43832</v>
      </c>
      <c r="C4963" s="104" t="s">
        <v>4939</v>
      </c>
      <c r="D4963" s="104" t="s">
        <v>5480</v>
      </c>
      <c r="E4963" s="106" t="s">
        <v>2561</v>
      </c>
      <c r="F4963" s="107" t="s">
        <v>2562</v>
      </c>
      <c r="G4963" s="106"/>
      <c r="H4963" s="106"/>
      <c r="I4963" s="102">
        <v>1</v>
      </c>
      <c r="J4963" s="109">
        <v>5.9399999999999995</v>
      </c>
    </row>
    <row r="4964" spans="1:10" x14ac:dyDescent="0.25">
      <c r="A4964" s="102">
        <v>4963</v>
      </c>
      <c r="B4964" s="117">
        <v>43832</v>
      </c>
      <c r="C4964" s="104" t="s">
        <v>4939</v>
      </c>
      <c r="D4964" s="104" t="s">
        <v>5480</v>
      </c>
      <c r="E4964" s="106" t="s">
        <v>2519</v>
      </c>
      <c r="F4964" s="107" t="s">
        <v>2520</v>
      </c>
      <c r="G4964" s="106"/>
      <c r="H4964" s="106"/>
      <c r="I4964" s="102">
        <v>1</v>
      </c>
      <c r="J4964" s="109">
        <v>5.9399999999999995</v>
      </c>
    </row>
    <row r="4965" spans="1:10" x14ac:dyDescent="0.25">
      <c r="A4965" s="102">
        <v>4964</v>
      </c>
      <c r="B4965" s="117">
        <v>43832</v>
      </c>
      <c r="C4965" s="104" t="s">
        <v>4939</v>
      </c>
      <c r="D4965" s="104" t="s">
        <v>5480</v>
      </c>
      <c r="E4965" s="106" t="s">
        <v>2523</v>
      </c>
      <c r="F4965" s="107" t="s">
        <v>2524</v>
      </c>
      <c r="G4965" s="106"/>
      <c r="H4965" s="106"/>
      <c r="I4965" s="102">
        <v>1</v>
      </c>
      <c r="J4965" s="109">
        <v>6.8999999999999995</v>
      </c>
    </row>
    <row r="4966" spans="1:10" x14ac:dyDescent="0.25">
      <c r="A4966" s="102">
        <v>4965</v>
      </c>
      <c r="B4966" s="117">
        <v>43832</v>
      </c>
      <c r="C4966" s="104" t="s">
        <v>4939</v>
      </c>
      <c r="D4966" s="104" t="s">
        <v>5480</v>
      </c>
      <c r="E4966" s="106" t="s">
        <v>2531</v>
      </c>
      <c r="F4966" s="107" t="s">
        <v>2532</v>
      </c>
      <c r="G4966" s="106"/>
      <c r="H4966" s="106"/>
      <c r="I4966" s="102">
        <v>1</v>
      </c>
      <c r="J4966" s="109">
        <v>6.8999999999999995</v>
      </c>
    </row>
    <row r="4967" spans="1:10" x14ac:dyDescent="0.25">
      <c r="A4967" s="102">
        <v>4966</v>
      </c>
      <c r="B4967" s="117">
        <v>43832</v>
      </c>
      <c r="C4967" s="104" t="s">
        <v>4939</v>
      </c>
      <c r="D4967" s="104" t="s">
        <v>5480</v>
      </c>
      <c r="E4967" s="106" t="s">
        <v>2533</v>
      </c>
      <c r="F4967" s="107" t="s">
        <v>2534</v>
      </c>
      <c r="G4967" s="106"/>
      <c r="H4967" s="106"/>
      <c r="I4967" s="102">
        <v>1</v>
      </c>
      <c r="J4967" s="109">
        <v>5.9399999999999995</v>
      </c>
    </row>
    <row r="4968" spans="1:10" x14ac:dyDescent="0.25">
      <c r="A4968" s="102">
        <v>4967</v>
      </c>
      <c r="B4968" s="117">
        <v>43832</v>
      </c>
      <c r="C4968" s="104" t="s">
        <v>4939</v>
      </c>
      <c r="D4968" s="104" t="s">
        <v>5480</v>
      </c>
      <c r="E4968" s="106" t="s">
        <v>2541</v>
      </c>
      <c r="F4968" s="107" t="s">
        <v>2542</v>
      </c>
      <c r="G4968" s="106"/>
      <c r="H4968" s="106"/>
      <c r="I4968" s="102">
        <v>1</v>
      </c>
      <c r="J4968" s="109">
        <v>5.9399999999999995</v>
      </c>
    </row>
    <row r="4969" spans="1:10" x14ac:dyDescent="0.25">
      <c r="A4969" s="102">
        <v>4968</v>
      </c>
      <c r="B4969" s="117">
        <v>43832</v>
      </c>
      <c r="C4969" s="104" t="s">
        <v>4939</v>
      </c>
      <c r="D4969" s="104" t="s">
        <v>5480</v>
      </c>
      <c r="E4969" s="106" t="s">
        <v>2549</v>
      </c>
      <c r="F4969" s="107" t="s">
        <v>2550</v>
      </c>
      <c r="G4969" s="106"/>
      <c r="H4969" s="106"/>
      <c r="I4969" s="102">
        <v>1</v>
      </c>
      <c r="J4969" s="109">
        <v>5.9399999999999995</v>
      </c>
    </row>
    <row r="4970" spans="1:10" x14ac:dyDescent="0.25">
      <c r="A4970" s="102">
        <v>4969</v>
      </c>
      <c r="B4970" s="117">
        <v>43832</v>
      </c>
      <c r="C4970" s="104" t="s">
        <v>4939</v>
      </c>
      <c r="D4970" s="104" t="s">
        <v>5480</v>
      </c>
      <c r="E4970" s="106" t="s">
        <v>275</v>
      </c>
      <c r="F4970" s="107" t="s">
        <v>276</v>
      </c>
      <c r="G4970" s="106"/>
      <c r="H4970" s="106"/>
      <c r="I4970" s="102">
        <v>1</v>
      </c>
      <c r="J4970" s="109">
        <v>23.04</v>
      </c>
    </row>
    <row r="4971" spans="1:10" x14ac:dyDescent="0.25">
      <c r="A4971" s="102">
        <v>4970</v>
      </c>
      <c r="B4971" s="117">
        <v>43832</v>
      </c>
      <c r="C4971" s="104" t="s">
        <v>4939</v>
      </c>
      <c r="D4971" s="104" t="s">
        <v>5480</v>
      </c>
      <c r="E4971" s="106" t="s">
        <v>2685</v>
      </c>
      <c r="F4971" s="107" t="s">
        <v>2686</v>
      </c>
      <c r="G4971" s="106"/>
      <c r="H4971" s="106"/>
      <c r="I4971" s="102">
        <v>1</v>
      </c>
      <c r="J4971" s="109">
        <v>9.48</v>
      </c>
    </row>
    <row r="4972" spans="1:10" x14ac:dyDescent="0.25">
      <c r="A4972" s="102">
        <v>4971</v>
      </c>
      <c r="B4972" s="117">
        <v>43832</v>
      </c>
      <c r="C4972" s="104" t="s">
        <v>4939</v>
      </c>
      <c r="D4972" s="104" t="s">
        <v>5480</v>
      </c>
      <c r="E4972" s="106" t="s">
        <v>4715</v>
      </c>
      <c r="F4972" s="107" t="s">
        <v>4716</v>
      </c>
      <c r="G4972" s="106"/>
      <c r="H4972" s="106"/>
      <c r="I4972" s="102">
        <v>1</v>
      </c>
      <c r="J4972" s="109">
        <v>9.48</v>
      </c>
    </row>
    <row r="4973" spans="1:10" x14ac:dyDescent="0.25">
      <c r="A4973" s="102">
        <v>4972</v>
      </c>
      <c r="B4973" s="117">
        <v>43832</v>
      </c>
      <c r="C4973" s="104" t="s">
        <v>4939</v>
      </c>
      <c r="D4973" s="104" t="s">
        <v>5480</v>
      </c>
      <c r="E4973" s="106" t="s">
        <v>2697</v>
      </c>
      <c r="F4973" s="107" t="s">
        <v>2698</v>
      </c>
      <c r="G4973" s="106"/>
      <c r="H4973" s="106"/>
      <c r="I4973" s="102">
        <v>1</v>
      </c>
      <c r="J4973" s="109">
        <v>17.88</v>
      </c>
    </row>
    <row r="4974" spans="1:10" x14ac:dyDescent="0.25">
      <c r="A4974" s="102">
        <v>4973</v>
      </c>
      <c r="B4974" s="117">
        <v>43832</v>
      </c>
      <c r="C4974" s="104" t="s">
        <v>4939</v>
      </c>
      <c r="D4974" s="104" t="s">
        <v>5480</v>
      </c>
      <c r="E4974" s="106" t="s">
        <v>2699</v>
      </c>
      <c r="F4974" s="107" t="s">
        <v>4719</v>
      </c>
      <c r="G4974" s="106"/>
      <c r="H4974" s="106"/>
      <c r="I4974" s="102">
        <v>1</v>
      </c>
      <c r="J4974" s="109">
        <v>5.9399999999999995</v>
      </c>
    </row>
    <row r="4975" spans="1:10" x14ac:dyDescent="0.25">
      <c r="A4975" s="102">
        <v>4974</v>
      </c>
      <c r="B4975" s="117">
        <v>43832</v>
      </c>
      <c r="C4975" s="104" t="s">
        <v>4939</v>
      </c>
      <c r="D4975" s="104" t="s">
        <v>5480</v>
      </c>
      <c r="E4975" s="106" t="s">
        <v>2701</v>
      </c>
      <c r="F4975" s="107" t="s">
        <v>4721</v>
      </c>
      <c r="G4975" s="106"/>
      <c r="H4975" s="106"/>
      <c r="I4975" s="102">
        <v>1</v>
      </c>
      <c r="J4975" s="109">
        <v>5.9399999999999995</v>
      </c>
    </row>
    <row r="4976" spans="1:10" x14ac:dyDescent="0.25">
      <c r="A4976" s="102">
        <v>4975</v>
      </c>
      <c r="B4976" s="117">
        <v>43832</v>
      </c>
      <c r="C4976" s="104" t="s">
        <v>4939</v>
      </c>
      <c r="D4976" s="104" t="s">
        <v>5480</v>
      </c>
      <c r="E4976" s="106" t="s">
        <v>2703</v>
      </c>
      <c r="F4976" s="107" t="s">
        <v>4722</v>
      </c>
      <c r="G4976" s="106"/>
      <c r="H4976" s="106"/>
      <c r="I4976" s="102">
        <v>1</v>
      </c>
      <c r="J4976" s="109">
        <v>5.9399999999999995</v>
      </c>
    </row>
    <row r="4977" spans="1:10" x14ac:dyDescent="0.25">
      <c r="A4977" s="102">
        <v>4976</v>
      </c>
      <c r="B4977" s="117">
        <v>43832</v>
      </c>
      <c r="C4977" s="104" t="s">
        <v>4939</v>
      </c>
      <c r="D4977" s="104" t="s">
        <v>5480</v>
      </c>
      <c r="E4977" s="106" t="s">
        <v>2705</v>
      </c>
      <c r="F4977" s="107" t="s">
        <v>4723</v>
      </c>
      <c r="G4977" s="106"/>
      <c r="H4977" s="106"/>
      <c r="I4977" s="102">
        <v>1</v>
      </c>
      <c r="J4977" s="109">
        <v>5.9399999999999995</v>
      </c>
    </row>
    <row r="4978" spans="1:10" x14ac:dyDescent="0.25">
      <c r="A4978" s="102">
        <v>4977</v>
      </c>
      <c r="B4978" s="117">
        <v>43832</v>
      </c>
      <c r="C4978" s="104" t="s">
        <v>4939</v>
      </c>
      <c r="D4978" s="104" t="s">
        <v>5480</v>
      </c>
      <c r="E4978" s="106" t="s">
        <v>2713</v>
      </c>
      <c r="F4978" s="107" t="s">
        <v>2714</v>
      </c>
      <c r="G4978" s="106"/>
      <c r="H4978" s="106"/>
      <c r="I4978" s="102">
        <v>1</v>
      </c>
      <c r="J4978" s="109">
        <v>16.68</v>
      </c>
    </row>
    <row r="4979" spans="1:10" x14ac:dyDescent="0.25">
      <c r="A4979" s="102">
        <v>4978</v>
      </c>
      <c r="B4979" s="117">
        <v>43832</v>
      </c>
      <c r="C4979" s="104" t="s">
        <v>4939</v>
      </c>
      <c r="D4979" s="104" t="s">
        <v>5480</v>
      </c>
      <c r="E4979" s="106" t="s">
        <v>2747</v>
      </c>
      <c r="F4979" s="107" t="s">
        <v>5337</v>
      </c>
      <c r="G4979" s="106"/>
      <c r="H4979" s="106"/>
      <c r="I4979" s="102">
        <v>1</v>
      </c>
      <c r="J4979" s="109">
        <v>3.54</v>
      </c>
    </row>
    <row r="4980" spans="1:10" x14ac:dyDescent="0.25">
      <c r="A4980" s="102">
        <v>4979</v>
      </c>
      <c r="B4980" s="117">
        <v>43832</v>
      </c>
      <c r="C4980" s="104" t="s">
        <v>4939</v>
      </c>
      <c r="D4980" s="104" t="s">
        <v>5480</v>
      </c>
      <c r="E4980" s="106" t="s">
        <v>4728</v>
      </c>
      <c r="F4980" s="107" t="s">
        <v>4729</v>
      </c>
      <c r="G4980" s="106"/>
      <c r="H4980" s="106"/>
      <c r="I4980" s="102">
        <v>1</v>
      </c>
      <c r="J4980" s="109">
        <v>3.54</v>
      </c>
    </row>
    <row r="4981" spans="1:10" x14ac:dyDescent="0.25">
      <c r="A4981" s="102">
        <v>4980</v>
      </c>
      <c r="B4981" s="117">
        <v>43832</v>
      </c>
      <c r="C4981" s="104" t="s">
        <v>4939</v>
      </c>
      <c r="D4981" s="104" t="s">
        <v>5480</v>
      </c>
      <c r="E4981" s="106" t="s">
        <v>2749</v>
      </c>
      <c r="F4981" s="107" t="s">
        <v>5257</v>
      </c>
      <c r="G4981" s="106"/>
      <c r="H4981" s="106"/>
      <c r="I4981" s="102">
        <v>1</v>
      </c>
      <c r="J4981" s="109">
        <v>3.54</v>
      </c>
    </row>
    <row r="4982" spans="1:10" x14ac:dyDescent="0.25">
      <c r="A4982" s="102">
        <v>4981</v>
      </c>
      <c r="B4982" s="117">
        <v>43832</v>
      </c>
      <c r="C4982" s="104" t="s">
        <v>4939</v>
      </c>
      <c r="D4982" s="104" t="s">
        <v>5480</v>
      </c>
      <c r="E4982" s="106" t="s">
        <v>4717</v>
      </c>
      <c r="F4982" s="107" t="s">
        <v>4718</v>
      </c>
      <c r="G4982" s="106"/>
      <c r="H4982" s="106"/>
      <c r="I4982" s="102">
        <v>1</v>
      </c>
      <c r="J4982" s="109">
        <v>9.48</v>
      </c>
    </row>
    <row r="4983" spans="1:10" x14ac:dyDescent="0.25">
      <c r="A4983" s="102">
        <v>4982</v>
      </c>
      <c r="B4983" s="117">
        <v>43832</v>
      </c>
      <c r="C4983" s="104" t="s">
        <v>4939</v>
      </c>
      <c r="D4983" s="104" t="s">
        <v>5480</v>
      </c>
      <c r="E4983" s="106" t="s">
        <v>2779</v>
      </c>
      <c r="F4983" s="107" t="s">
        <v>4740</v>
      </c>
      <c r="G4983" s="106"/>
      <c r="H4983" s="106"/>
      <c r="I4983" s="102">
        <v>1</v>
      </c>
      <c r="J4983" s="109">
        <v>13.74</v>
      </c>
    </row>
    <row r="4984" spans="1:10" x14ac:dyDescent="0.25">
      <c r="A4984" s="102">
        <v>4983</v>
      </c>
      <c r="B4984" s="117">
        <v>43832</v>
      </c>
      <c r="C4984" s="104" t="s">
        <v>4939</v>
      </c>
      <c r="D4984" s="104" t="s">
        <v>5480</v>
      </c>
      <c r="E4984" s="106" t="s">
        <v>2781</v>
      </c>
      <c r="F4984" s="107" t="s">
        <v>4741</v>
      </c>
      <c r="G4984" s="106"/>
      <c r="H4984" s="106"/>
      <c r="I4984" s="102">
        <v>1</v>
      </c>
      <c r="J4984" s="109">
        <v>13.74</v>
      </c>
    </row>
    <row r="4985" spans="1:10" x14ac:dyDescent="0.25">
      <c r="A4985" s="102">
        <v>4984</v>
      </c>
      <c r="B4985" s="117">
        <v>43832</v>
      </c>
      <c r="C4985" s="104" t="s">
        <v>4939</v>
      </c>
      <c r="D4985" s="104" t="s">
        <v>5480</v>
      </c>
      <c r="E4985" s="106" t="s">
        <v>2739</v>
      </c>
      <c r="F4985" s="107" t="s">
        <v>4742</v>
      </c>
      <c r="G4985" s="106"/>
      <c r="H4985" s="106"/>
      <c r="I4985" s="102">
        <v>1</v>
      </c>
      <c r="J4985" s="109">
        <v>15.48</v>
      </c>
    </row>
    <row r="4986" spans="1:10" x14ac:dyDescent="0.25">
      <c r="A4986" s="102">
        <v>4985</v>
      </c>
      <c r="B4986" s="117">
        <v>43832</v>
      </c>
      <c r="C4986" s="104" t="s">
        <v>4939</v>
      </c>
      <c r="D4986" s="104" t="s">
        <v>5480</v>
      </c>
      <c r="E4986" s="106" t="s">
        <v>2771</v>
      </c>
      <c r="F4986" s="107" t="s">
        <v>4743</v>
      </c>
      <c r="G4986" s="106"/>
      <c r="H4986" s="106"/>
      <c r="I4986" s="102">
        <v>1</v>
      </c>
      <c r="J4986" s="109">
        <v>15.48</v>
      </c>
    </row>
    <row r="4987" spans="1:10" x14ac:dyDescent="0.25">
      <c r="A4987" s="102">
        <v>4986</v>
      </c>
      <c r="B4987" s="117">
        <v>43832</v>
      </c>
      <c r="C4987" s="104" t="s">
        <v>4939</v>
      </c>
      <c r="D4987" s="104" t="s">
        <v>5480</v>
      </c>
      <c r="E4987" s="106" t="s">
        <v>2811</v>
      </c>
      <c r="F4987" s="107" t="s">
        <v>4744</v>
      </c>
      <c r="G4987" s="106"/>
      <c r="H4987" s="106"/>
      <c r="I4987" s="102">
        <v>1</v>
      </c>
      <c r="J4987" s="109">
        <v>15.48</v>
      </c>
    </row>
    <row r="4988" spans="1:10" x14ac:dyDescent="0.25">
      <c r="A4988" s="102">
        <v>4987</v>
      </c>
      <c r="B4988" s="117">
        <v>43832</v>
      </c>
      <c r="C4988" s="104" t="s">
        <v>4939</v>
      </c>
      <c r="D4988" s="104" t="s">
        <v>5480</v>
      </c>
      <c r="E4988" s="106" t="s">
        <v>4746</v>
      </c>
      <c r="F4988" s="107" t="s">
        <v>4747</v>
      </c>
      <c r="G4988" s="106"/>
      <c r="H4988" s="106"/>
      <c r="I4988" s="102">
        <v>1</v>
      </c>
      <c r="J4988" s="109">
        <v>13.080000000000002</v>
      </c>
    </row>
    <row r="4989" spans="1:10" x14ac:dyDescent="0.25">
      <c r="A4989" s="102">
        <v>4988</v>
      </c>
      <c r="B4989" s="117">
        <v>43832</v>
      </c>
      <c r="C4989" s="104" t="s">
        <v>4939</v>
      </c>
      <c r="D4989" s="104" t="s">
        <v>5480</v>
      </c>
      <c r="E4989" s="106" t="s">
        <v>3031</v>
      </c>
      <c r="F4989" s="107" t="s">
        <v>3032</v>
      </c>
      <c r="G4989" s="106"/>
      <c r="H4989" s="106"/>
      <c r="I4989" s="102">
        <v>1</v>
      </c>
      <c r="J4989" s="109">
        <v>32.979999999999997</v>
      </c>
    </row>
    <row r="4990" spans="1:10" x14ac:dyDescent="0.25">
      <c r="A4990" s="102">
        <v>4989</v>
      </c>
      <c r="B4990" s="117">
        <v>43832</v>
      </c>
      <c r="C4990" s="104" t="s">
        <v>4939</v>
      </c>
      <c r="D4990" s="104" t="s">
        <v>5480</v>
      </c>
      <c r="E4990" s="106" t="s">
        <v>3033</v>
      </c>
      <c r="F4990" s="107" t="s">
        <v>3034</v>
      </c>
      <c r="G4990" s="106"/>
      <c r="H4990" s="106"/>
      <c r="I4990" s="102">
        <v>1</v>
      </c>
      <c r="J4990" s="109">
        <v>32.99</v>
      </c>
    </row>
    <row r="4991" spans="1:10" x14ac:dyDescent="0.25">
      <c r="A4991" s="102">
        <v>4990</v>
      </c>
      <c r="B4991" s="117">
        <v>43832</v>
      </c>
      <c r="C4991" s="104" t="s">
        <v>4939</v>
      </c>
      <c r="D4991" s="104" t="s">
        <v>5480</v>
      </c>
      <c r="E4991" s="106" t="s">
        <v>3037</v>
      </c>
      <c r="F4991" s="107" t="s">
        <v>3038</v>
      </c>
      <c r="G4991" s="106"/>
      <c r="H4991" s="106"/>
      <c r="I4991" s="102">
        <v>1</v>
      </c>
      <c r="J4991" s="109">
        <v>33.96</v>
      </c>
    </row>
    <row r="4992" spans="1:10" x14ac:dyDescent="0.25">
      <c r="A4992" s="102">
        <v>4991</v>
      </c>
      <c r="B4992" s="117">
        <v>43832</v>
      </c>
      <c r="C4992" s="104" t="s">
        <v>4939</v>
      </c>
      <c r="D4992" s="104" t="s">
        <v>5480</v>
      </c>
      <c r="E4992" s="106" t="s">
        <v>83</v>
      </c>
      <c r="F4992" s="107" t="s">
        <v>84</v>
      </c>
      <c r="G4992" s="106"/>
      <c r="H4992" s="106"/>
      <c r="I4992" s="102" t="s">
        <v>4943</v>
      </c>
      <c r="J4992" s="109">
        <v>38.94</v>
      </c>
    </row>
    <row r="4993" spans="1:10" x14ac:dyDescent="0.25">
      <c r="A4993" s="102">
        <v>4992</v>
      </c>
      <c r="B4993" s="117">
        <v>43832</v>
      </c>
      <c r="C4993" s="104" t="s">
        <v>4939</v>
      </c>
      <c r="D4993" s="104" t="s">
        <v>5480</v>
      </c>
      <c r="E4993" s="106" t="s">
        <v>3703</v>
      </c>
      <c r="F4993" s="107" t="s">
        <v>3704</v>
      </c>
      <c r="G4993" s="106"/>
      <c r="H4993" s="106"/>
      <c r="I4993" s="102">
        <v>1</v>
      </c>
      <c r="J4993" s="109">
        <v>15</v>
      </c>
    </row>
    <row r="4994" spans="1:10" x14ac:dyDescent="0.25">
      <c r="A4994" s="102">
        <v>4993</v>
      </c>
      <c r="B4994" s="117">
        <v>43832</v>
      </c>
      <c r="C4994" s="104" t="s">
        <v>4939</v>
      </c>
      <c r="D4994" s="104" t="s">
        <v>5480</v>
      </c>
      <c r="E4994" s="106" t="s">
        <v>3909</v>
      </c>
      <c r="F4994" s="107" t="s">
        <v>3910</v>
      </c>
      <c r="G4994" s="106"/>
      <c r="H4994" s="106"/>
      <c r="I4994" s="102">
        <v>1</v>
      </c>
      <c r="J4994" s="109">
        <v>25.740000000000002</v>
      </c>
    </row>
    <row r="4995" spans="1:10" x14ac:dyDescent="0.25">
      <c r="A4995" s="102">
        <v>4994</v>
      </c>
      <c r="B4995" s="117">
        <v>43832</v>
      </c>
      <c r="C4995" s="104" t="s">
        <v>4939</v>
      </c>
      <c r="D4995" s="104" t="s">
        <v>5480</v>
      </c>
      <c r="E4995" s="106" t="s">
        <v>3917</v>
      </c>
      <c r="F4995" s="107" t="s">
        <v>3918</v>
      </c>
      <c r="G4995" s="106"/>
      <c r="H4995" s="106"/>
      <c r="I4995" s="102">
        <v>1</v>
      </c>
      <c r="J4995" s="109">
        <v>11.799999999999999</v>
      </c>
    </row>
    <row r="4996" spans="1:10" x14ac:dyDescent="0.25">
      <c r="A4996" s="102">
        <v>4995</v>
      </c>
      <c r="B4996" s="117">
        <v>43832</v>
      </c>
      <c r="C4996" s="104" t="s">
        <v>4939</v>
      </c>
      <c r="D4996" s="104" t="s">
        <v>5480</v>
      </c>
      <c r="E4996" s="106" t="s">
        <v>3927</v>
      </c>
      <c r="F4996" s="107" t="s">
        <v>3928</v>
      </c>
      <c r="G4996" s="106"/>
      <c r="H4996" s="106"/>
      <c r="I4996" s="102">
        <v>1</v>
      </c>
      <c r="J4996" s="109">
        <v>17.8</v>
      </c>
    </row>
    <row r="4997" spans="1:10" x14ac:dyDescent="0.25">
      <c r="A4997" s="102">
        <v>4996</v>
      </c>
      <c r="B4997" s="117">
        <v>43832</v>
      </c>
      <c r="C4997" s="104" t="s">
        <v>4939</v>
      </c>
      <c r="D4997" s="104" t="s">
        <v>5480</v>
      </c>
      <c r="E4997" s="106" t="s">
        <v>3959</v>
      </c>
      <c r="F4997" s="107" t="s">
        <v>3960</v>
      </c>
      <c r="G4997" s="106"/>
      <c r="H4997" s="106"/>
      <c r="I4997" s="102">
        <v>1</v>
      </c>
      <c r="J4997" s="109">
        <v>6.75</v>
      </c>
    </row>
    <row r="4998" spans="1:10" x14ac:dyDescent="0.25">
      <c r="A4998" s="102">
        <v>4997</v>
      </c>
      <c r="B4998" s="117">
        <v>43832</v>
      </c>
      <c r="C4998" s="104" t="s">
        <v>4939</v>
      </c>
      <c r="D4998" s="104" t="s">
        <v>5480</v>
      </c>
      <c r="E4998" s="106" t="s">
        <v>4019</v>
      </c>
      <c r="F4998" s="107" t="s">
        <v>4020</v>
      </c>
      <c r="G4998" s="106"/>
      <c r="H4998" s="106"/>
      <c r="I4998" s="102">
        <v>1</v>
      </c>
      <c r="J4998" s="109">
        <v>25.349999999999998</v>
      </c>
    </row>
    <row r="4999" spans="1:10" x14ac:dyDescent="0.25">
      <c r="A4999" s="102">
        <v>4998</v>
      </c>
      <c r="B4999" s="117">
        <v>43832</v>
      </c>
      <c r="C4999" s="104" t="s">
        <v>4939</v>
      </c>
      <c r="D4999" s="104" t="s">
        <v>5480</v>
      </c>
      <c r="E4999" s="106" t="s">
        <v>3553</v>
      </c>
      <c r="F4999" s="107" t="s">
        <v>3554</v>
      </c>
      <c r="G4999" s="106"/>
      <c r="H4999" s="106"/>
      <c r="I4999" s="102">
        <v>1</v>
      </c>
      <c r="J4999" s="109">
        <v>17.940000000000001</v>
      </c>
    </row>
    <row r="5000" spans="1:10" x14ac:dyDescent="0.25">
      <c r="A5000" s="102">
        <v>4999</v>
      </c>
      <c r="B5000" s="117">
        <v>43832</v>
      </c>
      <c r="C5000" s="104" t="s">
        <v>4939</v>
      </c>
      <c r="D5000" s="104" t="s">
        <v>5480</v>
      </c>
      <c r="E5000" s="106" t="s">
        <v>3573</v>
      </c>
      <c r="F5000" s="107" t="s">
        <v>3574</v>
      </c>
      <c r="G5000" s="106"/>
      <c r="H5000" s="106"/>
      <c r="I5000" s="102">
        <v>1</v>
      </c>
      <c r="J5000" s="109">
        <v>13</v>
      </c>
    </row>
    <row r="5001" spans="1:10" x14ac:dyDescent="0.25">
      <c r="A5001" s="102">
        <v>5000</v>
      </c>
      <c r="B5001" s="117">
        <v>43832</v>
      </c>
      <c r="C5001" s="104" t="s">
        <v>4939</v>
      </c>
      <c r="D5001" s="104" t="s">
        <v>5480</v>
      </c>
      <c r="E5001" s="106" t="s">
        <v>3643</v>
      </c>
      <c r="F5001" s="107" t="s">
        <v>3644</v>
      </c>
      <c r="G5001" s="106"/>
      <c r="H5001" s="106"/>
      <c r="I5001" s="102">
        <v>1</v>
      </c>
      <c r="J5001" s="109">
        <v>22.5</v>
      </c>
    </row>
    <row r="5002" spans="1:10" x14ac:dyDescent="0.25">
      <c r="A5002" s="102">
        <v>5001</v>
      </c>
      <c r="B5002" s="117">
        <v>43832</v>
      </c>
      <c r="C5002" s="104" t="s">
        <v>4939</v>
      </c>
      <c r="D5002" s="104" t="s">
        <v>5480</v>
      </c>
      <c r="E5002" s="106" t="s">
        <v>3657</v>
      </c>
      <c r="F5002" s="107" t="s">
        <v>3658</v>
      </c>
      <c r="G5002" s="106"/>
      <c r="H5002" s="106"/>
      <c r="I5002" s="102">
        <v>1</v>
      </c>
      <c r="J5002" s="109">
        <v>20.34</v>
      </c>
    </row>
    <row r="5003" spans="1:10" x14ac:dyDescent="0.25">
      <c r="A5003" s="102">
        <v>5002</v>
      </c>
      <c r="B5003" s="117">
        <v>43832</v>
      </c>
      <c r="C5003" s="104" t="s">
        <v>4939</v>
      </c>
      <c r="D5003" s="104" t="s">
        <v>5480</v>
      </c>
      <c r="E5003" s="106" t="s">
        <v>3745</v>
      </c>
      <c r="F5003" s="107" t="s">
        <v>3746</v>
      </c>
      <c r="G5003" s="106"/>
      <c r="H5003" s="106"/>
      <c r="I5003" s="102">
        <v>1</v>
      </c>
      <c r="J5003" s="109">
        <v>9.8000000000000007</v>
      </c>
    </row>
    <row r="5004" spans="1:10" x14ac:dyDescent="0.25">
      <c r="A5004" s="102">
        <v>5003</v>
      </c>
      <c r="B5004" s="117">
        <v>43832</v>
      </c>
      <c r="C5004" s="104" t="s">
        <v>4939</v>
      </c>
      <c r="D5004" s="104" t="s">
        <v>5480</v>
      </c>
      <c r="E5004" s="106" t="s">
        <v>4453</v>
      </c>
      <c r="F5004" s="107" t="s">
        <v>4950</v>
      </c>
      <c r="G5004" s="106"/>
      <c r="H5004" s="106"/>
      <c r="I5004" s="102">
        <v>1</v>
      </c>
      <c r="J5004" s="109">
        <v>17.849999999999998</v>
      </c>
    </row>
    <row r="5005" spans="1:10" x14ac:dyDescent="0.25">
      <c r="A5005" s="102">
        <v>5004</v>
      </c>
      <c r="B5005" s="117">
        <v>43832</v>
      </c>
      <c r="C5005" s="104" t="s">
        <v>4939</v>
      </c>
      <c r="D5005" s="104" t="s">
        <v>5480</v>
      </c>
      <c r="E5005" s="106" t="s">
        <v>4455</v>
      </c>
      <c r="F5005" s="107" t="s">
        <v>4456</v>
      </c>
      <c r="G5005" s="106"/>
      <c r="H5005" s="106"/>
      <c r="I5005" s="102">
        <v>1</v>
      </c>
      <c r="J5005" s="109">
        <v>18.32</v>
      </c>
    </row>
    <row r="5006" spans="1:10" x14ac:dyDescent="0.25">
      <c r="A5006" s="102">
        <v>5005</v>
      </c>
      <c r="B5006" s="117">
        <v>43832</v>
      </c>
      <c r="C5006" s="104" t="s">
        <v>4939</v>
      </c>
      <c r="D5006" s="104" t="s">
        <v>5480</v>
      </c>
      <c r="E5006" s="106" t="s">
        <v>4587</v>
      </c>
      <c r="F5006" s="107" t="s">
        <v>4833</v>
      </c>
      <c r="G5006" s="106"/>
      <c r="H5006" s="106"/>
      <c r="I5006" s="102">
        <v>1</v>
      </c>
      <c r="J5006" s="109">
        <v>15.92</v>
      </c>
    </row>
    <row r="5007" spans="1:10" x14ac:dyDescent="0.25">
      <c r="A5007" s="102">
        <v>5006</v>
      </c>
      <c r="B5007" s="117">
        <v>43832</v>
      </c>
      <c r="C5007" s="104" t="s">
        <v>4939</v>
      </c>
      <c r="D5007" s="104" t="s">
        <v>5480</v>
      </c>
      <c r="E5007" s="106" t="s">
        <v>4221</v>
      </c>
      <c r="F5007" s="107" t="s">
        <v>4222</v>
      </c>
      <c r="G5007" s="106"/>
      <c r="H5007" s="106"/>
      <c r="I5007" s="102">
        <v>1</v>
      </c>
      <c r="J5007" s="109">
        <v>14.32</v>
      </c>
    </row>
    <row r="5008" spans="1:10" x14ac:dyDescent="0.25">
      <c r="A5008" s="102">
        <v>5007</v>
      </c>
      <c r="B5008" s="117">
        <v>43832</v>
      </c>
      <c r="C5008" s="104" t="s">
        <v>4939</v>
      </c>
      <c r="D5008" s="104" t="s">
        <v>5480</v>
      </c>
      <c r="E5008" s="106" t="s">
        <v>4247</v>
      </c>
      <c r="F5008" s="107" t="s">
        <v>4248</v>
      </c>
      <c r="G5008" s="106"/>
      <c r="H5008" s="106"/>
      <c r="I5008" s="102">
        <v>1</v>
      </c>
      <c r="J5008" s="109">
        <v>21.52</v>
      </c>
    </row>
    <row r="5009" spans="1:10" x14ac:dyDescent="0.25">
      <c r="A5009" s="102">
        <v>5008</v>
      </c>
      <c r="B5009" s="117">
        <v>43832</v>
      </c>
      <c r="C5009" s="104" t="s">
        <v>4939</v>
      </c>
      <c r="D5009" s="104" t="s">
        <v>5480</v>
      </c>
      <c r="E5009" s="106" t="s">
        <v>4269</v>
      </c>
      <c r="F5009" s="107" t="s">
        <v>4270</v>
      </c>
      <c r="G5009" s="106"/>
      <c r="H5009" s="106"/>
      <c r="I5009" s="102">
        <v>1</v>
      </c>
      <c r="J5009" s="109">
        <v>19.04</v>
      </c>
    </row>
    <row r="5010" spans="1:10" x14ac:dyDescent="0.25">
      <c r="A5010" s="102">
        <v>5009</v>
      </c>
      <c r="B5010" s="117">
        <v>43832</v>
      </c>
      <c r="C5010" s="104" t="s">
        <v>4939</v>
      </c>
      <c r="D5010" s="104" t="s">
        <v>5480</v>
      </c>
      <c r="E5010" s="106" t="s">
        <v>4335</v>
      </c>
      <c r="F5010" s="107" t="s">
        <v>4336</v>
      </c>
      <c r="G5010" s="106"/>
      <c r="H5010" s="106"/>
      <c r="I5010" s="102">
        <v>1</v>
      </c>
      <c r="J5010" s="109">
        <v>17.849999999999998</v>
      </c>
    </row>
    <row r="5011" spans="1:10" x14ac:dyDescent="0.25">
      <c r="A5011" s="102">
        <v>5010</v>
      </c>
      <c r="B5011" s="117">
        <v>43832</v>
      </c>
      <c r="C5011" s="104" t="s">
        <v>4939</v>
      </c>
      <c r="D5011" s="104" t="s">
        <v>5482</v>
      </c>
      <c r="E5011" s="106" t="s">
        <v>999</v>
      </c>
      <c r="F5011" s="107" t="s">
        <v>1000</v>
      </c>
      <c r="G5011" s="106"/>
      <c r="H5011" s="106"/>
      <c r="I5011" s="102">
        <v>20</v>
      </c>
      <c r="J5011" s="109">
        <v>225.79999999999998</v>
      </c>
    </row>
    <row r="5012" spans="1:10" x14ac:dyDescent="0.25">
      <c r="A5012" s="102">
        <v>5011</v>
      </c>
      <c r="B5012" s="117">
        <v>43832</v>
      </c>
      <c r="C5012" s="104" t="s">
        <v>4939</v>
      </c>
      <c r="D5012" s="104" t="s">
        <v>5482</v>
      </c>
      <c r="E5012" s="106" t="s">
        <v>999</v>
      </c>
      <c r="F5012" s="107" t="s">
        <v>1000</v>
      </c>
      <c r="G5012" s="106"/>
      <c r="H5012" s="106"/>
      <c r="I5012" s="102">
        <v>6</v>
      </c>
      <c r="J5012" s="109">
        <v>0.06</v>
      </c>
    </row>
    <row r="5013" spans="1:10" x14ac:dyDescent="0.25">
      <c r="A5013" s="102">
        <v>5012</v>
      </c>
      <c r="B5013" s="117">
        <v>43832</v>
      </c>
      <c r="C5013" s="104" t="s">
        <v>4939</v>
      </c>
      <c r="D5013" s="104" t="s">
        <v>5482</v>
      </c>
      <c r="E5013" s="106" t="s">
        <v>1001</v>
      </c>
      <c r="F5013" s="107" t="s">
        <v>1002</v>
      </c>
      <c r="G5013" s="106"/>
      <c r="H5013" s="106"/>
      <c r="I5013" s="102">
        <v>10</v>
      </c>
      <c r="J5013" s="109">
        <v>59.900000000000006</v>
      </c>
    </row>
    <row r="5014" spans="1:10" x14ac:dyDescent="0.25">
      <c r="A5014" s="102">
        <v>5013</v>
      </c>
      <c r="B5014" s="117">
        <v>43832</v>
      </c>
      <c r="C5014" s="104" t="s">
        <v>4939</v>
      </c>
      <c r="D5014" s="104" t="s">
        <v>5482</v>
      </c>
      <c r="E5014" s="106" t="s">
        <v>1003</v>
      </c>
      <c r="F5014" s="107" t="s">
        <v>1004</v>
      </c>
      <c r="G5014" s="106"/>
      <c r="H5014" s="106"/>
      <c r="I5014" s="102">
        <v>30</v>
      </c>
      <c r="J5014" s="109">
        <v>338.7</v>
      </c>
    </row>
    <row r="5015" spans="1:10" x14ac:dyDescent="0.25">
      <c r="A5015" s="102">
        <v>5014</v>
      </c>
      <c r="B5015" s="117">
        <v>43832</v>
      </c>
      <c r="C5015" s="104" t="s">
        <v>4939</v>
      </c>
      <c r="D5015" s="104" t="s">
        <v>5482</v>
      </c>
      <c r="E5015" s="106" t="s">
        <v>207</v>
      </c>
      <c r="F5015" s="107" t="s">
        <v>208</v>
      </c>
      <c r="G5015" s="106"/>
      <c r="H5015" s="106"/>
      <c r="I5015" s="102">
        <v>5</v>
      </c>
      <c r="J5015" s="109">
        <v>90</v>
      </c>
    </row>
    <row r="5016" spans="1:10" x14ac:dyDescent="0.25">
      <c r="A5016" s="102">
        <v>5015</v>
      </c>
      <c r="B5016" s="117">
        <v>43832</v>
      </c>
      <c r="C5016" s="104" t="s">
        <v>4939</v>
      </c>
      <c r="D5016" s="104" t="s">
        <v>5482</v>
      </c>
      <c r="E5016" s="106" t="s">
        <v>2631</v>
      </c>
      <c r="F5016" s="107" t="s">
        <v>2632</v>
      </c>
      <c r="G5016" s="106"/>
      <c r="H5016" s="106"/>
      <c r="I5016" s="102">
        <v>4</v>
      </c>
      <c r="J5016" s="109">
        <v>40.56</v>
      </c>
    </row>
    <row r="5017" spans="1:10" x14ac:dyDescent="0.25">
      <c r="A5017" s="102">
        <v>5016</v>
      </c>
      <c r="B5017" s="117">
        <v>43832</v>
      </c>
      <c r="C5017" s="104" t="s">
        <v>4939</v>
      </c>
      <c r="D5017" s="104" t="s">
        <v>5482</v>
      </c>
      <c r="E5017" s="106" t="s">
        <v>2717</v>
      </c>
      <c r="F5017" s="107" t="s">
        <v>4737</v>
      </c>
      <c r="G5017" s="106"/>
      <c r="H5017" s="106"/>
      <c r="I5017" s="102">
        <v>1</v>
      </c>
      <c r="J5017" s="109">
        <v>16.14</v>
      </c>
    </row>
    <row r="5018" spans="1:10" x14ac:dyDescent="0.25">
      <c r="A5018" s="102">
        <v>5017</v>
      </c>
      <c r="B5018" s="117">
        <v>43832</v>
      </c>
      <c r="C5018" s="104" t="s">
        <v>4939</v>
      </c>
      <c r="D5018" s="104" t="s">
        <v>5482</v>
      </c>
      <c r="E5018" s="106" t="s">
        <v>2723</v>
      </c>
      <c r="F5018" s="107" t="s">
        <v>4733</v>
      </c>
      <c r="G5018" s="106"/>
      <c r="H5018" s="106"/>
      <c r="I5018" s="102">
        <v>2</v>
      </c>
      <c r="J5018" s="109">
        <v>26.160000000000004</v>
      </c>
    </row>
    <row r="5019" spans="1:10" x14ac:dyDescent="0.25">
      <c r="A5019" s="102">
        <v>5018</v>
      </c>
      <c r="B5019" s="117">
        <v>43832</v>
      </c>
      <c r="C5019" s="104" t="s">
        <v>4939</v>
      </c>
      <c r="D5019" s="104" t="s">
        <v>5482</v>
      </c>
      <c r="E5019" s="106" t="s">
        <v>2735</v>
      </c>
      <c r="F5019" s="107" t="s">
        <v>4738</v>
      </c>
      <c r="G5019" s="106"/>
      <c r="H5019" s="106"/>
      <c r="I5019" s="102">
        <v>2</v>
      </c>
      <c r="J5019" s="109">
        <v>27.48</v>
      </c>
    </row>
    <row r="5020" spans="1:10" x14ac:dyDescent="0.25">
      <c r="A5020" s="102">
        <v>5019</v>
      </c>
      <c r="B5020" s="117">
        <v>43832</v>
      </c>
      <c r="C5020" s="104" t="s">
        <v>4939</v>
      </c>
      <c r="D5020" s="104" t="s">
        <v>5482</v>
      </c>
      <c r="E5020" s="106" t="s">
        <v>4746</v>
      </c>
      <c r="F5020" s="107" t="s">
        <v>4747</v>
      </c>
      <c r="G5020" s="106"/>
      <c r="H5020" s="106"/>
      <c r="I5020" s="102">
        <v>1</v>
      </c>
      <c r="J5020" s="109">
        <v>13.080000000000002</v>
      </c>
    </row>
    <row r="5021" spans="1:10" x14ac:dyDescent="0.25">
      <c r="A5021" s="102">
        <v>5020</v>
      </c>
      <c r="B5021" s="117">
        <v>43832</v>
      </c>
      <c r="C5021" s="104" t="s">
        <v>4939</v>
      </c>
      <c r="D5021" s="104" t="s">
        <v>5482</v>
      </c>
      <c r="E5021" s="106" t="s">
        <v>4437</v>
      </c>
      <c r="F5021" s="107" t="s">
        <v>4438</v>
      </c>
      <c r="G5021" s="106"/>
      <c r="H5021" s="106"/>
      <c r="I5021" s="102">
        <v>1</v>
      </c>
      <c r="J5021" s="109">
        <v>26.32</v>
      </c>
    </row>
    <row r="5022" spans="1:10" x14ac:dyDescent="0.25">
      <c r="A5022" s="102">
        <v>5021</v>
      </c>
      <c r="B5022" s="117">
        <v>43832</v>
      </c>
      <c r="C5022" s="104" t="s">
        <v>4939</v>
      </c>
      <c r="D5022" s="104" t="s">
        <v>5484</v>
      </c>
      <c r="E5022" s="106" t="s">
        <v>999</v>
      </c>
      <c r="F5022" s="107" t="s">
        <v>1000</v>
      </c>
      <c r="G5022" s="106"/>
      <c r="H5022" s="106"/>
      <c r="I5022" s="102">
        <v>5</v>
      </c>
      <c r="J5022" s="109">
        <v>56.449999999999996</v>
      </c>
    </row>
    <row r="5023" spans="1:10" x14ac:dyDescent="0.25">
      <c r="A5023" s="102">
        <v>5022</v>
      </c>
      <c r="B5023" s="117">
        <v>43832</v>
      </c>
      <c r="C5023" s="104" t="s">
        <v>4939</v>
      </c>
      <c r="D5023" s="104" t="s">
        <v>5484</v>
      </c>
      <c r="E5023" s="106" t="s">
        <v>999</v>
      </c>
      <c r="F5023" s="107" t="s">
        <v>1000</v>
      </c>
      <c r="G5023" s="106"/>
      <c r="H5023" s="106"/>
      <c r="I5023" s="102">
        <v>2</v>
      </c>
      <c r="J5023" s="109">
        <v>0.02</v>
      </c>
    </row>
    <row r="5024" spans="1:10" x14ac:dyDescent="0.25">
      <c r="A5024" s="102">
        <v>5023</v>
      </c>
      <c r="B5024" s="117">
        <v>43832</v>
      </c>
      <c r="C5024" s="104" t="s">
        <v>4939</v>
      </c>
      <c r="D5024" s="104" t="s">
        <v>5484</v>
      </c>
      <c r="E5024" s="106" t="s">
        <v>1001</v>
      </c>
      <c r="F5024" s="107" t="s">
        <v>1002</v>
      </c>
      <c r="G5024" s="106"/>
      <c r="H5024" s="106"/>
      <c r="I5024" s="102">
        <v>10</v>
      </c>
      <c r="J5024" s="109">
        <v>59.900000000000006</v>
      </c>
    </row>
    <row r="5025" spans="1:10" x14ac:dyDescent="0.25">
      <c r="A5025" s="102">
        <v>5024</v>
      </c>
      <c r="B5025" s="117">
        <v>43832</v>
      </c>
      <c r="C5025" s="104" t="s">
        <v>4939</v>
      </c>
      <c r="D5025" s="104" t="s">
        <v>5484</v>
      </c>
      <c r="E5025" s="106" t="s">
        <v>1003</v>
      </c>
      <c r="F5025" s="107" t="s">
        <v>1004</v>
      </c>
      <c r="G5025" s="106"/>
      <c r="H5025" s="106"/>
      <c r="I5025" s="102">
        <v>15</v>
      </c>
      <c r="J5025" s="109">
        <v>169.35</v>
      </c>
    </row>
    <row r="5026" spans="1:10" x14ac:dyDescent="0.25">
      <c r="A5026" s="102">
        <v>5025</v>
      </c>
      <c r="B5026" s="117">
        <v>43832</v>
      </c>
      <c r="C5026" s="104" t="s">
        <v>4939</v>
      </c>
      <c r="D5026" s="104" t="s">
        <v>5484</v>
      </c>
      <c r="E5026" s="106" t="s">
        <v>2541</v>
      </c>
      <c r="F5026" s="107" t="s">
        <v>2542</v>
      </c>
      <c r="G5026" s="106"/>
      <c r="H5026" s="106"/>
      <c r="I5026" s="102">
        <v>1</v>
      </c>
      <c r="J5026" s="109">
        <v>5.9399999999999995</v>
      </c>
    </row>
    <row r="5027" spans="1:10" x14ac:dyDescent="0.25">
      <c r="A5027" s="102">
        <v>5026</v>
      </c>
      <c r="B5027" s="117">
        <v>43832</v>
      </c>
      <c r="C5027" s="104" t="s">
        <v>4939</v>
      </c>
      <c r="D5027" s="104" t="s">
        <v>5484</v>
      </c>
      <c r="E5027" s="106" t="s">
        <v>2739</v>
      </c>
      <c r="F5027" s="107" t="s">
        <v>4742</v>
      </c>
      <c r="G5027" s="106"/>
      <c r="H5027" s="106"/>
      <c r="I5027" s="102">
        <v>1</v>
      </c>
      <c r="J5027" s="109">
        <v>15.48</v>
      </c>
    </row>
    <row r="5028" spans="1:10" x14ac:dyDescent="0.25">
      <c r="A5028" s="102">
        <v>5027</v>
      </c>
      <c r="B5028" s="117">
        <v>43832</v>
      </c>
      <c r="C5028" s="104" t="s">
        <v>4939</v>
      </c>
      <c r="D5028" s="104" t="s">
        <v>5484</v>
      </c>
      <c r="E5028" s="106" t="s">
        <v>2771</v>
      </c>
      <c r="F5028" s="107" t="s">
        <v>4743</v>
      </c>
      <c r="G5028" s="106"/>
      <c r="H5028" s="106"/>
      <c r="I5028" s="102">
        <v>1</v>
      </c>
      <c r="J5028" s="109">
        <v>15.48</v>
      </c>
    </row>
    <row r="5029" spans="1:10" x14ac:dyDescent="0.25">
      <c r="A5029" s="102">
        <v>5028</v>
      </c>
      <c r="B5029" s="117">
        <v>43832</v>
      </c>
      <c r="C5029" s="104" t="s">
        <v>4939</v>
      </c>
      <c r="D5029" s="104" t="s">
        <v>5484</v>
      </c>
      <c r="E5029" s="106" t="s">
        <v>2811</v>
      </c>
      <c r="F5029" s="107" t="s">
        <v>4744</v>
      </c>
      <c r="G5029" s="106"/>
      <c r="H5029" s="106"/>
      <c r="I5029" s="102" t="s">
        <v>5030</v>
      </c>
      <c r="J5029" s="109">
        <v>14.190000000000001</v>
      </c>
    </row>
    <row r="5030" spans="1:10" x14ac:dyDescent="0.25">
      <c r="A5030" s="102">
        <v>5029</v>
      </c>
      <c r="B5030" s="117">
        <v>43832</v>
      </c>
      <c r="C5030" s="104" t="s">
        <v>4939</v>
      </c>
      <c r="D5030" s="104" t="s">
        <v>5484</v>
      </c>
      <c r="E5030" s="106" t="s">
        <v>2743</v>
      </c>
      <c r="F5030" s="107" t="s">
        <v>5244</v>
      </c>
      <c r="G5030" s="106"/>
      <c r="H5030" s="106"/>
      <c r="I5030" s="102">
        <v>1</v>
      </c>
      <c r="J5030" s="109">
        <v>15.48</v>
      </c>
    </row>
    <row r="5031" spans="1:10" x14ac:dyDescent="0.25">
      <c r="A5031" s="102">
        <v>5030</v>
      </c>
      <c r="B5031" s="117">
        <v>43832</v>
      </c>
      <c r="C5031" s="104" t="s">
        <v>4939</v>
      </c>
      <c r="D5031" s="104" t="s">
        <v>5484</v>
      </c>
      <c r="E5031" s="106" t="s">
        <v>4746</v>
      </c>
      <c r="F5031" s="107" t="s">
        <v>4747</v>
      </c>
      <c r="G5031" s="106"/>
      <c r="H5031" s="106"/>
      <c r="I5031" s="102">
        <v>1</v>
      </c>
      <c r="J5031" s="109">
        <v>13.080000000000002</v>
      </c>
    </row>
    <row r="5032" spans="1:10" x14ac:dyDescent="0.25">
      <c r="A5032" s="102">
        <v>5031</v>
      </c>
      <c r="B5032" s="117">
        <v>43832</v>
      </c>
      <c r="C5032" s="104" t="s">
        <v>4939</v>
      </c>
      <c r="D5032" s="104" t="s">
        <v>5484</v>
      </c>
      <c r="E5032" s="106" t="s">
        <v>2835</v>
      </c>
      <c r="F5032" s="107" t="s">
        <v>2836</v>
      </c>
      <c r="G5032" s="106"/>
      <c r="H5032" s="106"/>
      <c r="I5032" s="102">
        <v>1</v>
      </c>
      <c r="J5032" s="109">
        <v>9.48</v>
      </c>
    </row>
    <row r="5033" spans="1:10" x14ac:dyDescent="0.25">
      <c r="A5033" s="102">
        <v>5032</v>
      </c>
      <c r="B5033" s="117">
        <v>43832</v>
      </c>
      <c r="C5033" s="104" t="s">
        <v>4939</v>
      </c>
      <c r="D5033" s="104" t="s">
        <v>5484</v>
      </c>
      <c r="E5033" s="106" t="s">
        <v>4043</v>
      </c>
      <c r="F5033" s="107" t="s">
        <v>4044</v>
      </c>
      <c r="G5033" s="106"/>
      <c r="H5033" s="106"/>
      <c r="I5033" s="102">
        <v>1</v>
      </c>
      <c r="J5033" s="109">
        <v>35.94</v>
      </c>
    </row>
    <row r="5034" spans="1:10" x14ac:dyDescent="0.25">
      <c r="A5034" s="102">
        <v>5033</v>
      </c>
      <c r="B5034" s="117">
        <v>43832</v>
      </c>
      <c r="C5034" s="104" t="s">
        <v>4939</v>
      </c>
      <c r="D5034" s="104" t="s">
        <v>5484</v>
      </c>
      <c r="E5034" s="106" t="s">
        <v>4045</v>
      </c>
      <c r="F5034" s="107" t="s">
        <v>4046</v>
      </c>
      <c r="G5034" s="106"/>
      <c r="H5034" s="106"/>
      <c r="I5034" s="102">
        <v>1</v>
      </c>
      <c r="J5034" s="109">
        <v>48</v>
      </c>
    </row>
    <row r="5035" spans="1:10" x14ac:dyDescent="0.25">
      <c r="A5035" s="102">
        <v>5034</v>
      </c>
      <c r="B5035" s="117">
        <v>43832</v>
      </c>
      <c r="C5035" s="104" t="s">
        <v>4939</v>
      </c>
      <c r="D5035" s="104" t="s">
        <v>5484</v>
      </c>
      <c r="E5035" s="106" t="s">
        <v>3883</v>
      </c>
      <c r="F5035" s="107" t="s">
        <v>3884</v>
      </c>
      <c r="G5035" s="106"/>
      <c r="H5035" s="106"/>
      <c r="I5035" s="102">
        <v>1</v>
      </c>
      <c r="J5035" s="109">
        <v>17.940000000000001</v>
      </c>
    </row>
    <row r="5036" spans="1:10" x14ac:dyDescent="0.25">
      <c r="A5036" s="102">
        <v>5035</v>
      </c>
      <c r="B5036" s="117">
        <v>43832</v>
      </c>
      <c r="C5036" s="104" t="s">
        <v>4939</v>
      </c>
      <c r="D5036" s="104" t="s">
        <v>5484</v>
      </c>
      <c r="E5036" s="106" t="s">
        <v>3895</v>
      </c>
      <c r="F5036" s="107" t="s">
        <v>3896</v>
      </c>
      <c r="G5036" s="106"/>
      <c r="H5036" s="106"/>
      <c r="I5036" s="102">
        <v>1</v>
      </c>
      <c r="J5036" s="109">
        <v>17.940000000000001</v>
      </c>
    </row>
    <row r="5037" spans="1:10" x14ac:dyDescent="0.25">
      <c r="A5037" s="102">
        <v>5036</v>
      </c>
      <c r="B5037" s="117">
        <v>43832</v>
      </c>
      <c r="C5037" s="104" t="s">
        <v>4939</v>
      </c>
      <c r="D5037" s="104" t="s">
        <v>5484</v>
      </c>
      <c r="E5037" s="106" t="s">
        <v>3555</v>
      </c>
      <c r="F5037" s="107" t="s">
        <v>3556</v>
      </c>
      <c r="G5037" s="106"/>
      <c r="H5037" s="106"/>
      <c r="I5037" s="102">
        <v>1</v>
      </c>
      <c r="J5037" s="109">
        <v>12.9</v>
      </c>
    </row>
    <row r="5038" spans="1:10" x14ac:dyDescent="0.25">
      <c r="A5038" s="102">
        <v>5037</v>
      </c>
      <c r="B5038" s="117">
        <v>43832</v>
      </c>
      <c r="C5038" s="104" t="s">
        <v>4939</v>
      </c>
      <c r="D5038" s="104" t="s">
        <v>5484</v>
      </c>
      <c r="E5038" s="106" t="s">
        <v>3581</v>
      </c>
      <c r="F5038" s="107" t="s">
        <v>3582</v>
      </c>
      <c r="G5038" s="106"/>
      <c r="H5038" s="106"/>
      <c r="I5038" s="102">
        <v>1</v>
      </c>
      <c r="J5038" s="109">
        <v>16.740000000000002</v>
      </c>
    </row>
    <row r="5039" spans="1:10" x14ac:dyDescent="0.25">
      <c r="A5039" s="102">
        <v>5038</v>
      </c>
      <c r="B5039" s="117">
        <v>43832</v>
      </c>
      <c r="C5039" s="104" t="s">
        <v>4939</v>
      </c>
      <c r="D5039" s="104" t="s">
        <v>5486</v>
      </c>
      <c r="E5039" s="106" t="s">
        <v>473</v>
      </c>
      <c r="F5039" s="107" t="s">
        <v>474</v>
      </c>
      <c r="G5039" s="106"/>
      <c r="H5039" s="106"/>
      <c r="I5039" s="102">
        <v>1</v>
      </c>
      <c r="J5039" s="109">
        <v>13.799999999999999</v>
      </c>
    </row>
    <row r="5040" spans="1:10" x14ac:dyDescent="0.25">
      <c r="A5040" s="102">
        <v>5039</v>
      </c>
      <c r="B5040" s="117">
        <v>43832</v>
      </c>
      <c r="C5040" s="104" t="s">
        <v>4939</v>
      </c>
      <c r="D5040" s="104" t="s">
        <v>5486</v>
      </c>
      <c r="E5040" s="106" t="s">
        <v>559</v>
      </c>
      <c r="F5040" s="107" t="s">
        <v>560</v>
      </c>
      <c r="G5040" s="106"/>
      <c r="H5040" s="106"/>
      <c r="I5040" s="102">
        <v>2</v>
      </c>
      <c r="J5040" s="109">
        <v>11.879999999999999</v>
      </c>
    </row>
    <row r="5041" spans="1:10" x14ac:dyDescent="0.25">
      <c r="A5041" s="102">
        <v>5040</v>
      </c>
      <c r="B5041" s="117">
        <v>43832</v>
      </c>
      <c r="C5041" s="104" t="s">
        <v>4939</v>
      </c>
      <c r="D5041" s="104" t="s">
        <v>5486</v>
      </c>
      <c r="E5041" s="106" t="s">
        <v>569</v>
      </c>
      <c r="F5041" s="107" t="s">
        <v>570</v>
      </c>
      <c r="G5041" s="106"/>
      <c r="H5041" s="106"/>
      <c r="I5041" s="102">
        <v>4</v>
      </c>
      <c r="J5041" s="109">
        <v>23.759999999999998</v>
      </c>
    </row>
    <row r="5042" spans="1:10" x14ac:dyDescent="0.25">
      <c r="A5042" s="102">
        <v>5041</v>
      </c>
      <c r="B5042" s="117">
        <v>43832</v>
      </c>
      <c r="C5042" s="104" t="s">
        <v>4939</v>
      </c>
      <c r="D5042" s="104" t="s">
        <v>5486</v>
      </c>
      <c r="E5042" s="106" t="s">
        <v>801</v>
      </c>
      <c r="F5042" s="107" t="s">
        <v>802</v>
      </c>
      <c r="G5042" s="106"/>
      <c r="H5042" s="106"/>
      <c r="I5042" s="102">
        <v>1</v>
      </c>
      <c r="J5042" s="109">
        <v>23.92</v>
      </c>
    </row>
    <row r="5043" spans="1:10" x14ac:dyDescent="0.25">
      <c r="A5043" s="102">
        <v>5042</v>
      </c>
      <c r="B5043" s="117">
        <v>43832</v>
      </c>
      <c r="C5043" s="104" t="s">
        <v>4939</v>
      </c>
      <c r="D5043" s="104" t="s">
        <v>5486</v>
      </c>
      <c r="E5043" s="106" t="s">
        <v>987</v>
      </c>
      <c r="F5043" s="107" t="s">
        <v>988</v>
      </c>
      <c r="G5043" s="106"/>
      <c r="H5043" s="106"/>
      <c r="I5043" s="102">
        <v>5</v>
      </c>
      <c r="J5043" s="109">
        <v>24.950000000000003</v>
      </c>
    </row>
    <row r="5044" spans="1:10" x14ac:dyDescent="0.25">
      <c r="A5044" s="102">
        <v>5043</v>
      </c>
      <c r="B5044" s="117">
        <v>43832</v>
      </c>
      <c r="C5044" s="104" t="s">
        <v>4939</v>
      </c>
      <c r="D5044" s="104" t="s">
        <v>5486</v>
      </c>
      <c r="E5044" s="106" t="s">
        <v>995</v>
      </c>
      <c r="F5044" s="107" t="s">
        <v>996</v>
      </c>
      <c r="G5044" s="106"/>
      <c r="H5044" s="106"/>
      <c r="I5044" s="102">
        <v>10</v>
      </c>
      <c r="J5044" s="109">
        <v>102</v>
      </c>
    </row>
    <row r="5045" spans="1:10" x14ac:dyDescent="0.25">
      <c r="A5045" s="102">
        <v>5044</v>
      </c>
      <c r="B5045" s="117">
        <v>43832</v>
      </c>
      <c r="C5045" s="104" t="s">
        <v>4939</v>
      </c>
      <c r="D5045" s="104" t="s">
        <v>5486</v>
      </c>
      <c r="E5045" s="106" t="s">
        <v>999</v>
      </c>
      <c r="F5045" s="107" t="s">
        <v>1000</v>
      </c>
      <c r="G5045" s="106"/>
      <c r="H5045" s="106"/>
      <c r="I5045" s="102">
        <v>5</v>
      </c>
      <c r="J5045" s="109">
        <v>56</v>
      </c>
    </row>
    <row r="5046" spans="1:10" x14ac:dyDescent="0.25">
      <c r="A5046" s="102">
        <v>5045</v>
      </c>
      <c r="B5046" s="117">
        <v>43832</v>
      </c>
      <c r="C5046" s="104" t="s">
        <v>4939</v>
      </c>
      <c r="D5046" s="104" t="s">
        <v>5486</v>
      </c>
      <c r="E5046" s="106" t="s">
        <v>999</v>
      </c>
      <c r="F5046" s="107" t="s">
        <v>1000</v>
      </c>
      <c r="G5046" s="106"/>
      <c r="H5046" s="106"/>
      <c r="I5046" s="102">
        <v>2</v>
      </c>
      <c r="J5046" s="109">
        <v>0.02</v>
      </c>
    </row>
    <row r="5047" spans="1:10" x14ac:dyDescent="0.25">
      <c r="A5047" s="102">
        <v>5046</v>
      </c>
      <c r="B5047" s="117">
        <v>43832</v>
      </c>
      <c r="C5047" s="104" t="s">
        <v>4939</v>
      </c>
      <c r="D5047" s="104" t="s">
        <v>5486</v>
      </c>
      <c r="E5047" s="106" t="s">
        <v>1003</v>
      </c>
      <c r="F5047" s="107" t="s">
        <v>1004</v>
      </c>
      <c r="G5047" s="106"/>
      <c r="H5047" s="106"/>
      <c r="I5047" s="102">
        <v>15</v>
      </c>
      <c r="J5047" s="109">
        <v>168</v>
      </c>
    </row>
    <row r="5048" spans="1:10" x14ac:dyDescent="0.25">
      <c r="A5048" s="102">
        <v>5047</v>
      </c>
      <c r="B5048" s="117">
        <v>43832</v>
      </c>
      <c r="C5048" s="104" t="s">
        <v>4939</v>
      </c>
      <c r="D5048" s="104" t="s">
        <v>5486</v>
      </c>
      <c r="E5048" s="106" t="s">
        <v>207</v>
      </c>
      <c r="F5048" s="107" t="s">
        <v>208</v>
      </c>
      <c r="G5048" s="106"/>
      <c r="H5048" s="106"/>
      <c r="I5048" s="102">
        <v>5</v>
      </c>
      <c r="J5048" s="109">
        <v>90</v>
      </c>
    </row>
    <row r="5049" spans="1:10" x14ac:dyDescent="0.25">
      <c r="A5049" s="102">
        <v>5048</v>
      </c>
      <c r="B5049" s="117">
        <v>43832</v>
      </c>
      <c r="C5049" s="104" t="s">
        <v>4939</v>
      </c>
      <c r="D5049" s="104" t="s">
        <v>5486</v>
      </c>
      <c r="E5049" s="106" t="s">
        <v>1426</v>
      </c>
      <c r="F5049" s="107" t="s">
        <v>1427</v>
      </c>
      <c r="G5049" s="106"/>
      <c r="H5049" s="106"/>
      <c r="I5049" s="102">
        <v>1</v>
      </c>
      <c r="J5049" s="109">
        <v>22.9</v>
      </c>
    </row>
    <row r="5050" spans="1:10" x14ac:dyDescent="0.25">
      <c r="A5050" s="102">
        <v>5049</v>
      </c>
      <c r="B5050" s="117">
        <v>43832</v>
      </c>
      <c r="C5050" s="104" t="s">
        <v>4939</v>
      </c>
      <c r="D5050" s="104" t="s">
        <v>5486</v>
      </c>
      <c r="E5050" s="106" t="s">
        <v>1194</v>
      </c>
      <c r="F5050" s="107" t="s">
        <v>1195</v>
      </c>
      <c r="G5050" s="106"/>
      <c r="H5050" s="106"/>
      <c r="I5050" s="102">
        <v>4</v>
      </c>
      <c r="J5050" s="109">
        <v>27.799999999999997</v>
      </c>
    </row>
    <row r="5051" spans="1:10" x14ac:dyDescent="0.25">
      <c r="A5051" s="102">
        <v>5050</v>
      </c>
      <c r="B5051" s="117">
        <v>43832</v>
      </c>
      <c r="C5051" s="104" t="s">
        <v>4939</v>
      </c>
      <c r="D5051" s="104" t="s">
        <v>5486</v>
      </c>
      <c r="E5051" s="106" t="s">
        <v>2519</v>
      </c>
      <c r="F5051" s="107" t="s">
        <v>2520</v>
      </c>
      <c r="G5051" s="106"/>
      <c r="H5051" s="106"/>
      <c r="I5051" s="102">
        <v>1</v>
      </c>
      <c r="J5051" s="109">
        <v>5.9399999999999995</v>
      </c>
    </row>
    <row r="5052" spans="1:10" x14ac:dyDescent="0.25">
      <c r="A5052" s="102">
        <v>5051</v>
      </c>
      <c r="B5052" s="117">
        <v>43832</v>
      </c>
      <c r="C5052" s="104" t="s">
        <v>4939</v>
      </c>
      <c r="D5052" s="104" t="s">
        <v>5486</v>
      </c>
      <c r="E5052" s="106" t="s">
        <v>2657</v>
      </c>
      <c r="F5052" s="107" t="s">
        <v>2658</v>
      </c>
      <c r="G5052" s="106"/>
      <c r="H5052" s="106"/>
      <c r="I5052" s="102">
        <v>1</v>
      </c>
      <c r="J5052" s="109">
        <v>9.9</v>
      </c>
    </row>
    <row r="5053" spans="1:10" x14ac:dyDescent="0.25">
      <c r="A5053" s="102">
        <v>5052</v>
      </c>
      <c r="B5053" s="117">
        <v>43832</v>
      </c>
      <c r="C5053" s="104" t="s">
        <v>4939</v>
      </c>
      <c r="D5053" s="104" t="s">
        <v>5486</v>
      </c>
      <c r="E5053" s="106" t="s">
        <v>2707</v>
      </c>
      <c r="F5053" s="107" t="s">
        <v>2708</v>
      </c>
      <c r="G5053" s="106"/>
      <c r="H5053" s="106"/>
      <c r="I5053" s="102">
        <v>1</v>
      </c>
      <c r="J5053" s="109">
        <v>9.48</v>
      </c>
    </row>
    <row r="5054" spans="1:10" x14ac:dyDescent="0.25">
      <c r="A5054" s="102">
        <v>5053</v>
      </c>
      <c r="B5054" s="117">
        <v>43832</v>
      </c>
      <c r="C5054" s="104" t="s">
        <v>4939</v>
      </c>
      <c r="D5054" s="104" t="s">
        <v>5486</v>
      </c>
      <c r="E5054" s="106" t="s">
        <v>2729</v>
      </c>
      <c r="F5054" s="107" t="s">
        <v>2730</v>
      </c>
      <c r="G5054" s="106"/>
      <c r="H5054" s="106"/>
      <c r="I5054" s="102">
        <v>1</v>
      </c>
      <c r="J5054" s="109">
        <v>9.48</v>
      </c>
    </row>
    <row r="5055" spans="1:10" x14ac:dyDescent="0.25">
      <c r="A5055" s="102">
        <v>5054</v>
      </c>
      <c r="B5055" s="117">
        <v>43832</v>
      </c>
      <c r="C5055" s="104" t="s">
        <v>4939</v>
      </c>
      <c r="D5055" s="104" t="s">
        <v>5486</v>
      </c>
      <c r="E5055" s="106" t="s">
        <v>4715</v>
      </c>
      <c r="F5055" s="107" t="s">
        <v>4716</v>
      </c>
      <c r="G5055" s="106"/>
      <c r="H5055" s="106"/>
      <c r="I5055" s="102">
        <v>1</v>
      </c>
      <c r="J5055" s="109">
        <v>9.48</v>
      </c>
    </row>
    <row r="5056" spans="1:10" x14ac:dyDescent="0.25">
      <c r="A5056" s="102">
        <v>5055</v>
      </c>
      <c r="B5056" s="117">
        <v>43832</v>
      </c>
      <c r="C5056" s="104" t="s">
        <v>4939</v>
      </c>
      <c r="D5056" s="104" t="s">
        <v>5486</v>
      </c>
      <c r="E5056" s="106" t="s">
        <v>2739</v>
      </c>
      <c r="F5056" s="107" t="s">
        <v>4742</v>
      </c>
      <c r="G5056" s="106"/>
      <c r="H5056" s="106"/>
      <c r="I5056" s="102">
        <v>1</v>
      </c>
      <c r="J5056" s="109">
        <v>15.48</v>
      </c>
    </row>
    <row r="5057" spans="1:10" x14ac:dyDescent="0.25">
      <c r="A5057" s="102">
        <v>5056</v>
      </c>
      <c r="B5057" s="117">
        <v>43832</v>
      </c>
      <c r="C5057" s="104" t="s">
        <v>4939</v>
      </c>
      <c r="D5057" s="104" t="s">
        <v>5486</v>
      </c>
      <c r="E5057" s="106" t="s">
        <v>2771</v>
      </c>
      <c r="F5057" s="107" t="s">
        <v>4743</v>
      </c>
      <c r="G5057" s="106"/>
      <c r="H5057" s="106"/>
      <c r="I5057" s="102">
        <v>1</v>
      </c>
      <c r="J5057" s="109">
        <v>15.48</v>
      </c>
    </row>
    <row r="5058" spans="1:10" x14ac:dyDescent="0.25">
      <c r="A5058" s="102">
        <v>5057</v>
      </c>
      <c r="B5058" s="117">
        <v>43832</v>
      </c>
      <c r="C5058" s="104" t="s">
        <v>4939</v>
      </c>
      <c r="D5058" s="104" t="s">
        <v>5486</v>
      </c>
      <c r="E5058" s="106" t="s">
        <v>2811</v>
      </c>
      <c r="F5058" s="107" t="s">
        <v>4744</v>
      </c>
      <c r="G5058" s="106"/>
      <c r="H5058" s="106"/>
      <c r="I5058" s="102">
        <v>1</v>
      </c>
      <c r="J5058" s="109">
        <v>15.48</v>
      </c>
    </row>
    <row r="5059" spans="1:10" x14ac:dyDescent="0.25">
      <c r="A5059" s="102">
        <v>5058</v>
      </c>
      <c r="B5059" s="117">
        <v>43832</v>
      </c>
      <c r="C5059" s="104" t="s">
        <v>4939</v>
      </c>
      <c r="D5059" s="104" t="s">
        <v>5486</v>
      </c>
      <c r="E5059" s="106" t="s">
        <v>2823</v>
      </c>
      <c r="F5059" s="107" t="s">
        <v>2824</v>
      </c>
      <c r="G5059" s="106"/>
      <c r="H5059" s="106"/>
      <c r="I5059" s="102">
        <v>1</v>
      </c>
      <c r="J5059" s="109">
        <v>9.48</v>
      </c>
    </row>
    <row r="5060" spans="1:10" x14ac:dyDescent="0.25">
      <c r="A5060" s="102">
        <v>5059</v>
      </c>
      <c r="B5060" s="117">
        <v>43832</v>
      </c>
      <c r="C5060" s="104" t="s">
        <v>4939</v>
      </c>
      <c r="D5060" s="104" t="s">
        <v>5486</v>
      </c>
      <c r="E5060" s="106" t="s">
        <v>3747</v>
      </c>
      <c r="F5060" s="107" t="s">
        <v>3748</v>
      </c>
      <c r="G5060" s="106"/>
      <c r="H5060" s="106"/>
      <c r="I5060" s="102">
        <v>1</v>
      </c>
      <c r="J5060" s="109">
        <v>15</v>
      </c>
    </row>
    <row r="5061" spans="1:10" x14ac:dyDescent="0.25">
      <c r="A5061" s="102">
        <v>5060</v>
      </c>
      <c r="B5061" s="117">
        <v>43832</v>
      </c>
      <c r="C5061" s="104" t="s">
        <v>4939</v>
      </c>
      <c r="D5061" s="104" t="s">
        <v>5486</v>
      </c>
      <c r="E5061" s="106" t="s">
        <v>3617</v>
      </c>
      <c r="F5061" s="107" t="s">
        <v>3618</v>
      </c>
      <c r="G5061" s="106"/>
      <c r="H5061" s="106"/>
      <c r="I5061" s="102">
        <v>1</v>
      </c>
      <c r="J5061" s="109">
        <v>14.34</v>
      </c>
    </row>
    <row r="5062" spans="1:10" x14ac:dyDescent="0.25">
      <c r="A5062" s="102">
        <v>5061</v>
      </c>
      <c r="B5062" s="117">
        <v>43832</v>
      </c>
      <c r="C5062" s="104" t="s">
        <v>4939</v>
      </c>
      <c r="D5062" s="104" t="s">
        <v>5486</v>
      </c>
      <c r="E5062" s="106" t="s">
        <v>3657</v>
      </c>
      <c r="F5062" s="107" t="s">
        <v>3658</v>
      </c>
      <c r="G5062" s="106"/>
      <c r="H5062" s="106"/>
      <c r="I5062" s="102">
        <v>1</v>
      </c>
      <c r="J5062" s="109">
        <v>20.34</v>
      </c>
    </row>
    <row r="5063" spans="1:10" x14ac:dyDescent="0.25">
      <c r="A5063" s="102">
        <v>5062</v>
      </c>
      <c r="B5063" s="117">
        <v>43832</v>
      </c>
      <c r="C5063" s="104" t="s">
        <v>4939</v>
      </c>
      <c r="D5063" s="104" t="s">
        <v>5486</v>
      </c>
      <c r="E5063" s="106" t="s">
        <v>3727</v>
      </c>
      <c r="F5063" s="107" t="s">
        <v>3728</v>
      </c>
      <c r="G5063" s="106"/>
      <c r="H5063" s="106"/>
      <c r="I5063" s="102">
        <v>1</v>
      </c>
      <c r="J5063" s="109">
        <v>14.9</v>
      </c>
    </row>
    <row r="5064" spans="1:10" x14ac:dyDescent="0.25">
      <c r="A5064" s="102">
        <v>5063</v>
      </c>
      <c r="B5064" s="117">
        <v>43832</v>
      </c>
      <c r="C5064" s="104" t="s">
        <v>4939</v>
      </c>
      <c r="D5064" s="104" t="s">
        <v>5486</v>
      </c>
      <c r="E5064" s="106" t="s">
        <v>3801</v>
      </c>
      <c r="F5064" s="107" t="s">
        <v>3802</v>
      </c>
      <c r="G5064" s="106"/>
      <c r="H5064" s="106"/>
      <c r="I5064" s="102">
        <v>1</v>
      </c>
      <c r="J5064" s="109">
        <v>20.94</v>
      </c>
    </row>
    <row r="5065" spans="1:10" x14ac:dyDescent="0.25">
      <c r="A5065" s="102">
        <v>5064</v>
      </c>
      <c r="B5065" s="117">
        <v>43832</v>
      </c>
      <c r="C5065" s="104" t="s">
        <v>4939</v>
      </c>
      <c r="D5065" s="104" t="s">
        <v>5486</v>
      </c>
      <c r="E5065" s="106" t="s">
        <v>4411</v>
      </c>
      <c r="F5065" s="107" t="s">
        <v>4412</v>
      </c>
      <c r="G5065" s="106"/>
      <c r="H5065" s="106"/>
      <c r="I5065" s="102" t="s">
        <v>4974</v>
      </c>
      <c r="J5065" s="109">
        <v>5.16</v>
      </c>
    </row>
    <row r="5066" spans="1:10" x14ac:dyDescent="0.25">
      <c r="A5066" s="102">
        <v>5065</v>
      </c>
      <c r="B5066" s="117">
        <v>43832</v>
      </c>
      <c r="C5066" s="104" t="s">
        <v>4939</v>
      </c>
      <c r="D5066" s="104" t="s">
        <v>5486</v>
      </c>
      <c r="E5066" s="106" t="s">
        <v>4525</v>
      </c>
      <c r="F5066" s="107" t="s">
        <v>4526</v>
      </c>
      <c r="G5066" s="106"/>
      <c r="H5066" s="106"/>
      <c r="I5066" s="102">
        <v>1</v>
      </c>
      <c r="J5066" s="109">
        <v>78.899999999999991</v>
      </c>
    </row>
    <row r="5067" spans="1:10" x14ac:dyDescent="0.25">
      <c r="A5067" s="102">
        <v>5066</v>
      </c>
      <c r="B5067" s="117">
        <v>43832</v>
      </c>
      <c r="C5067" s="104" t="s">
        <v>4939</v>
      </c>
      <c r="D5067" s="104" t="s">
        <v>5486</v>
      </c>
      <c r="E5067" s="106" t="s">
        <v>4583</v>
      </c>
      <c r="F5067" s="107" t="s">
        <v>4584</v>
      </c>
      <c r="G5067" s="106"/>
      <c r="H5067" s="106"/>
      <c r="I5067" s="102">
        <v>1</v>
      </c>
      <c r="J5067" s="109">
        <v>17.899999999999999</v>
      </c>
    </row>
    <row r="5068" spans="1:10" x14ac:dyDescent="0.25">
      <c r="A5068" s="102">
        <v>5067</v>
      </c>
      <c r="B5068" s="117">
        <v>43832</v>
      </c>
      <c r="C5068" s="104" t="s">
        <v>4939</v>
      </c>
      <c r="D5068" s="104" t="s">
        <v>5486</v>
      </c>
      <c r="E5068" s="106" t="s">
        <v>4221</v>
      </c>
      <c r="F5068" s="107" t="s">
        <v>4222</v>
      </c>
      <c r="G5068" s="106"/>
      <c r="H5068" s="106"/>
      <c r="I5068" s="102">
        <v>1</v>
      </c>
      <c r="J5068" s="109">
        <v>14.32</v>
      </c>
    </row>
    <row r="5069" spans="1:10" x14ac:dyDescent="0.25">
      <c r="A5069" s="102">
        <v>5068</v>
      </c>
      <c r="B5069" s="117">
        <v>43832</v>
      </c>
      <c r="C5069" s="104" t="s">
        <v>4939</v>
      </c>
      <c r="D5069" s="104" t="s">
        <v>5486</v>
      </c>
      <c r="E5069" s="106" t="s">
        <v>4233</v>
      </c>
      <c r="F5069" s="107" t="s">
        <v>4830</v>
      </c>
      <c r="G5069" s="106"/>
      <c r="H5069" s="106"/>
      <c r="I5069" s="102">
        <v>1</v>
      </c>
      <c r="J5069" s="109">
        <v>13.35</v>
      </c>
    </row>
    <row r="5070" spans="1:10" x14ac:dyDescent="0.25">
      <c r="A5070" s="102">
        <v>5069</v>
      </c>
      <c r="B5070" s="117">
        <v>43832</v>
      </c>
      <c r="C5070" s="104" t="s">
        <v>4939</v>
      </c>
      <c r="D5070" s="104" t="s">
        <v>5486</v>
      </c>
      <c r="E5070" s="106" t="s">
        <v>4267</v>
      </c>
      <c r="F5070" s="107" t="s">
        <v>4268</v>
      </c>
      <c r="G5070" s="106"/>
      <c r="H5070" s="106"/>
      <c r="I5070" s="102">
        <v>1</v>
      </c>
      <c r="J5070" s="109">
        <v>17.849999999999998</v>
      </c>
    </row>
    <row r="5071" spans="1:10" x14ac:dyDescent="0.25">
      <c r="A5071" s="102">
        <v>5070</v>
      </c>
      <c r="B5071" s="117">
        <v>43832</v>
      </c>
      <c r="C5071" s="104" t="s">
        <v>4939</v>
      </c>
      <c r="D5071" s="104" t="s">
        <v>5486</v>
      </c>
      <c r="E5071" s="106" t="s">
        <v>4822</v>
      </c>
      <c r="F5071" s="107" t="s">
        <v>5487</v>
      </c>
      <c r="G5071" s="106"/>
      <c r="H5071" s="106"/>
      <c r="I5071" s="102">
        <v>1</v>
      </c>
      <c r="J5071" s="109">
        <v>44.85</v>
      </c>
    </row>
    <row r="5072" spans="1:10" x14ac:dyDescent="0.25">
      <c r="A5072" s="102">
        <v>5071</v>
      </c>
      <c r="B5072" s="117">
        <v>43832</v>
      </c>
      <c r="C5072" s="104" t="s">
        <v>4939</v>
      </c>
      <c r="D5072" s="104" t="s">
        <v>5486</v>
      </c>
      <c r="E5072" s="106" t="s">
        <v>4375</v>
      </c>
      <c r="F5072" s="107" t="s">
        <v>4376</v>
      </c>
      <c r="G5072" s="106"/>
      <c r="H5072" s="106"/>
      <c r="I5072" s="102">
        <v>1</v>
      </c>
      <c r="J5072" s="109">
        <v>23.12</v>
      </c>
    </row>
    <row r="5073" spans="1:10" x14ac:dyDescent="0.25">
      <c r="A5073" s="102">
        <v>5072</v>
      </c>
      <c r="B5073" s="117">
        <v>43832</v>
      </c>
      <c r="C5073" s="104" t="s">
        <v>4939</v>
      </c>
      <c r="D5073" s="104" t="s">
        <v>5489</v>
      </c>
      <c r="E5073" s="106" t="s">
        <v>583</v>
      </c>
      <c r="F5073" s="107" t="s">
        <v>584</v>
      </c>
      <c r="G5073" s="106"/>
      <c r="H5073" s="106"/>
      <c r="I5073" s="102">
        <v>1</v>
      </c>
      <c r="J5073" s="109">
        <v>15.48</v>
      </c>
    </row>
    <row r="5074" spans="1:10" x14ac:dyDescent="0.25">
      <c r="A5074" s="102">
        <v>5073</v>
      </c>
      <c r="B5074" s="117">
        <v>43832</v>
      </c>
      <c r="C5074" s="104" t="s">
        <v>4939</v>
      </c>
      <c r="D5074" s="104" t="s">
        <v>5489</v>
      </c>
      <c r="E5074" s="106" t="s">
        <v>625</v>
      </c>
      <c r="F5074" s="107" t="s">
        <v>626</v>
      </c>
      <c r="G5074" s="106"/>
      <c r="H5074" s="106"/>
      <c r="I5074" s="102">
        <v>1</v>
      </c>
      <c r="J5074" s="109">
        <v>52.679999999999993</v>
      </c>
    </row>
    <row r="5075" spans="1:10" x14ac:dyDescent="0.25">
      <c r="A5075" s="102">
        <v>5074</v>
      </c>
      <c r="B5075" s="117">
        <v>43832</v>
      </c>
      <c r="C5075" s="104" t="s">
        <v>4939</v>
      </c>
      <c r="D5075" s="104" t="s">
        <v>5489</v>
      </c>
      <c r="E5075" s="106" t="s">
        <v>995</v>
      </c>
      <c r="F5075" s="107" t="s">
        <v>996</v>
      </c>
      <c r="G5075" s="106"/>
      <c r="H5075" s="106"/>
      <c r="I5075" s="102">
        <v>10</v>
      </c>
      <c r="J5075" s="109">
        <v>102</v>
      </c>
    </row>
    <row r="5076" spans="1:10" x14ac:dyDescent="0.25">
      <c r="A5076" s="102">
        <v>5075</v>
      </c>
      <c r="B5076" s="117">
        <v>43832</v>
      </c>
      <c r="C5076" s="104" t="s">
        <v>4939</v>
      </c>
      <c r="D5076" s="104" t="s">
        <v>5489</v>
      </c>
      <c r="E5076" s="106" t="s">
        <v>1005</v>
      </c>
      <c r="F5076" s="107" t="s">
        <v>1006</v>
      </c>
      <c r="G5076" s="106"/>
      <c r="H5076" s="106"/>
      <c r="I5076" s="102">
        <v>2</v>
      </c>
      <c r="J5076" s="109">
        <v>22.58</v>
      </c>
    </row>
    <row r="5077" spans="1:10" x14ac:dyDescent="0.25">
      <c r="A5077" s="102">
        <v>5076</v>
      </c>
      <c r="B5077" s="117">
        <v>43832</v>
      </c>
      <c r="C5077" s="104" t="s">
        <v>4939</v>
      </c>
      <c r="D5077" s="104" t="s">
        <v>5489</v>
      </c>
      <c r="E5077" s="106" t="s">
        <v>207</v>
      </c>
      <c r="F5077" s="107" t="s">
        <v>208</v>
      </c>
      <c r="G5077" s="106"/>
      <c r="H5077" s="106"/>
      <c r="I5077" s="102">
        <v>2</v>
      </c>
      <c r="J5077" s="109">
        <v>36</v>
      </c>
    </row>
    <row r="5078" spans="1:10" x14ac:dyDescent="0.25">
      <c r="A5078" s="102">
        <v>5077</v>
      </c>
      <c r="B5078" s="117">
        <v>43832</v>
      </c>
      <c r="C5078" s="104" t="s">
        <v>4939</v>
      </c>
      <c r="D5078" s="104" t="s">
        <v>5489</v>
      </c>
      <c r="E5078" s="106" t="s">
        <v>1262</v>
      </c>
      <c r="F5078" s="107" t="s">
        <v>1263</v>
      </c>
      <c r="G5078" s="106"/>
      <c r="H5078" s="106"/>
      <c r="I5078" s="102">
        <v>1</v>
      </c>
      <c r="J5078" s="109">
        <v>8.9</v>
      </c>
    </row>
    <row r="5079" spans="1:10" x14ac:dyDescent="0.25">
      <c r="A5079" s="102">
        <v>5078</v>
      </c>
      <c r="B5079" s="117">
        <v>43832</v>
      </c>
      <c r="C5079" s="104" t="s">
        <v>4939</v>
      </c>
      <c r="D5079" s="104" t="s">
        <v>5489</v>
      </c>
      <c r="E5079" s="106" t="s">
        <v>1266</v>
      </c>
      <c r="F5079" s="107" t="s">
        <v>1267</v>
      </c>
      <c r="G5079" s="106"/>
      <c r="H5079" s="106"/>
      <c r="I5079" s="102">
        <v>1</v>
      </c>
      <c r="J5079" s="109">
        <v>7.9</v>
      </c>
    </row>
    <row r="5080" spans="1:10" x14ac:dyDescent="0.25">
      <c r="A5080" s="102">
        <v>5079</v>
      </c>
      <c r="B5080" s="117">
        <v>43832</v>
      </c>
      <c r="C5080" s="104" t="s">
        <v>4939</v>
      </c>
      <c r="D5080" s="104" t="s">
        <v>5489</v>
      </c>
      <c r="E5080" s="106" t="s">
        <v>1268</v>
      </c>
      <c r="F5080" s="107" t="s">
        <v>1269</v>
      </c>
      <c r="G5080" s="106"/>
      <c r="H5080" s="106"/>
      <c r="I5080" s="102">
        <v>1</v>
      </c>
      <c r="J5080" s="109">
        <v>7.9</v>
      </c>
    </row>
    <row r="5081" spans="1:10" x14ac:dyDescent="0.25">
      <c r="A5081" s="102">
        <v>5080</v>
      </c>
      <c r="B5081" s="117">
        <v>43832</v>
      </c>
      <c r="C5081" s="104" t="s">
        <v>4939</v>
      </c>
      <c r="D5081" s="104" t="s">
        <v>5489</v>
      </c>
      <c r="E5081" s="106" t="s">
        <v>2397</v>
      </c>
      <c r="F5081" s="107" t="s">
        <v>2398</v>
      </c>
      <c r="G5081" s="106"/>
      <c r="H5081" s="106"/>
      <c r="I5081" s="102">
        <v>1</v>
      </c>
      <c r="J5081" s="109">
        <v>21.48</v>
      </c>
    </row>
    <row r="5082" spans="1:10" x14ac:dyDescent="0.25">
      <c r="A5082" s="102">
        <v>5081</v>
      </c>
      <c r="B5082" s="117">
        <v>43832</v>
      </c>
      <c r="C5082" s="104" t="s">
        <v>4939</v>
      </c>
      <c r="D5082" s="104" t="s">
        <v>5489</v>
      </c>
      <c r="E5082" s="106" t="s">
        <v>2503</v>
      </c>
      <c r="F5082" s="107" t="s">
        <v>2504</v>
      </c>
      <c r="G5082" s="106"/>
      <c r="H5082" s="106"/>
      <c r="I5082" s="102">
        <v>1</v>
      </c>
      <c r="J5082" s="109">
        <v>5.9399999999999995</v>
      </c>
    </row>
    <row r="5083" spans="1:10" x14ac:dyDescent="0.25">
      <c r="A5083" s="102">
        <v>5082</v>
      </c>
      <c r="B5083" s="117">
        <v>43832</v>
      </c>
      <c r="C5083" s="104" t="s">
        <v>4939</v>
      </c>
      <c r="D5083" s="104" t="s">
        <v>5489</v>
      </c>
      <c r="E5083" s="106" t="s">
        <v>2541</v>
      </c>
      <c r="F5083" s="107" t="s">
        <v>2542</v>
      </c>
      <c r="G5083" s="106"/>
      <c r="H5083" s="106"/>
      <c r="I5083" s="102">
        <v>1</v>
      </c>
      <c r="J5083" s="109">
        <v>5.9399999999999995</v>
      </c>
    </row>
    <row r="5084" spans="1:10" x14ac:dyDescent="0.25">
      <c r="A5084" s="102">
        <v>5083</v>
      </c>
      <c r="B5084" s="117">
        <v>43832</v>
      </c>
      <c r="C5084" s="104" t="s">
        <v>4939</v>
      </c>
      <c r="D5084" s="104" t="s">
        <v>5489</v>
      </c>
      <c r="E5084" s="106" t="s">
        <v>267</v>
      </c>
      <c r="F5084" s="107" t="s">
        <v>268</v>
      </c>
      <c r="G5084" s="106"/>
      <c r="H5084" s="106"/>
      <c r="I5084" s="102">
        <v>1</v>
      </c>
      <c r="J5084" s="109">
        <v>2.94</v>
      </c>
    </row>
    <row r="5085" spans="1:10" x14ac:dyDescent="0.25">
      <c r="A5085" s="102">
        <v>5084</v>
      </c>
      <c r="B5085" s="117">
        <v>43832</v>
      </c>
      <c r="C5085" s="104" t="s">
        <v>4939</v>
      </c>
      <c r="D5085" s="104" t="s">
        <v>5489</v>
      </c>
      <c r="E5085" s="106" t="s">
        <v>2627</v>
      </c>
      <c r="F5085" s="107" t="s">
        <v>2628</v>
      </c>
      <c r="G5085" s="106"/>
      <c r="H5085" s="106"/>
      <c r="I5085" s="102">
        <v>1</v>
      </c>
      <c r="J5085" s="109">
        <v>9.5</v>
      </c>
    </row>
    <row r="5086" spans="1:10" x14ac:dyDescent="0.25">
      <c r="A5086" s="102">
        <v>5085</v>
      </c>
      <c r="B5086" s="117">
        <v>43832</v>
      </c>
      <c r="C5086" s="104" t="s">
        <v>4939</v>
      </c>
      <c r="D5086" s="104" t="s">
        <v>5489</v>
      </c>
      <c r="E5086" s="106" t="s">
        <v>2629</v>
      </c>
      <c r="F5086" s="107" t="s">
        <v>2630</v>
      </c>
      <c r="G5086" s="106"/>
      <c r="H5086" s="106"/>
      <c r="I5086" s="102">
        <v>1</v>
      </c>
      <c r="J5086" s="109">
        <v>11</v>
      </c>
    </row>
    <row r="5087" spans="1:10" x14ac:dyDescent="0.25">
      <c r="A5087" s="102">
        <v>5086</v>
      </c>
      <c r="B5087" s="117">
        <v>43832</v>
      </c>
      <c r="C5087" s="104" t="s">
        <v>4939</v>
      </c>
      <c r="D5087" s="104" t="s">
        <v>5489</v>
      </c>
      <c r="E5087" s="106" t="s">
        <v>2595</v>
      </c>
      <c r="F5087" s="107" t="s">
        <v>2596</v>
      </c>
      <c r="G5087" s="106"/>
      <c r="H5087" s="106"/>
      <c r="I5087" s="102">
        <v>12</v>
      </c>
      <c r="J5087" s="109">
        <v>238.8</v>
      </c>
    </row>
    <row r="5088" spans="1:10" x14ac:dyDescent="0.25">
      <c r="A5088" s="102">
        <v>5087</v>
      </c>
      <c r="B5088" s="117">
        <v>43832</v>
      </c>
      <c r="C5088" s="104" t="s">
        <v>4939</v>
      </c>
      <c r="D5088" s="104" t="s">
        <v>5489</v>
      </c>
      <c r="E5088" s="106" t="s">
        <v>2707</v>
      </c>
      <c r="F5088" s="107" t="s">
        <v>2708</v>
      </c>
      <c r="G5088" s="106"/>
      <c r="H5088" s="106"/>
      <c r="I5088" s="102">
        <v>1</v>
      </c>
      <c r="J5088" s="109">
        <v>9.48</v>
      </c>
    </row>
    <row r="5089" spans="1:10" x14ac:dyDescent="0.25">
      <c r="A5089" s="102">
        <v>5088</v>
      </c>
      <c r="B5089" s="117">
        <v>43832</v>
      </c>
      <c r="C5089" s="104" t="s">
        <v>4939</v>
      </c>
      <c r="D5089" s="104" t="s">
        <v>5489</v>
      </c>
      <c r="E5089" s="106" t="s">
        <v>2729</v>
      </c>
      <c r="F5089" s="107" t="s">
        <v>2730</v>
      </c>
      <c r="G5089" s="106"/>
      <c r="H5089" s="106"/>
      <c r="I5089" s="102">
        <v>1</v>
      </c>
      <c r="J5089" s="109">
        <v>9.48</v>
      </c>
    </row>
    <row r="5090" spans="1:10" x14ac:dyDescent="0.25">
      <c r="A5090" s="102">
        <v>5089</v>
      </c>
      <c r="B5090" s="117">
        <v>43832</v>
      </c>
      <c r="C5090" s="104" t="s">
        <v>4939</v>
      </c>
      <c r="D5090" s="104" t="s">
        <v>5489</v>
      </c>
      <c r="E5090" s="106" t="s">
        <v>4715</v>
      </c>
      <c r="F5090" s="107" t="s">
        <v>4716</v>
      </c>
      <c r="G5090" s="106"/>
      <c r="H5090" s="106"/>
      <c r="I5090" s="102">
        <v>1</v>
      </c>
      <c r="J5090" s="109">
        <v>9.48</v>
      </c>
    </row>
    <row r="5091" spans="1:10" x14ac:dyDescent="0.25">
      <c r="A5091" s="102">
        <v>5090</v>
      </c>
      <c r="B5091" s="117">
        <v>43832</v>
      </c>
      <c r="C5091" s="104" t="s">
        <v>4939</v>
      </c>
      <c r="D5091" s="104" t="s">
        <v>5489</v>
      </c>
      <c r="E5091" s="106" t="s">
        <v>2817</v>
      </c>
      <c r="F5091" s="107" t="s">
        <v>2818</v>
      </c>
      <c r="G5091" s="106"/>
      <c r="H5091" s="106"/>
      <c r="I5091" s="102">
        <v>1</v>
      </c>
      <c r="J5091" s="109">
        <v>9.48</v>
      </c>
    </row>
    <row r="5092" spans="1:10" x14ac:dyDescent="0.25">
      <c r="A5092" s="102">
        <v>5091</v>
      </c>
      <c r="B5092" s="117">
        <v>43832</v>
      </c>
      <c r="C5092" s="104" t="s">
        <v>4939</v>
      </c>
      <c r="D5092" s="104" t="s">
        <v>5489</v>
      </c>
      <c r="E5092" s="106" t="s">
        <v>2839</v>
      </c>
      <c r="F5092" s="107" t="s">
        <v>2840</v>
      </c>
      <c r="G5092" s="106"/>
      <c r="H5092" s="106"/>
      <c r="I5092" s="102">
        <v>1</v>
      </c>
      <c r="J5092" s="109">
        <v>9.48</v>
      </c>
    </row>
    <row r="5093" spans="1:10" x14ac:dyDescent="0.25">
      <c r="A5093" s="102">
        <v>5092</v>
      </c>
      <c r="B5093" s="117">
        <v>43832</v>
      </c>
      <c r="C5093" s="104" t="s">
        <v>4939</v>
      </c>
      <c r="D5093" s="104" t="s">
        <v>5489</v>
      </c>
      <c r="E5093" s="106" t="s">
        <v>2701</v>
      </c>
      <c r="F5093" s="107" t="s">
        <v>4721</v>
      </c>
      <c r="G5093" s="106"/>
      <c r="H5093" s="106"/>
      <c r="I5093" s="102">
        <v>1</v>
      </c>
      <c r="J5093" s="109">
        <v>5.9399999999999995</v>
      </c>
    </row>
    <row r="5094" spans="1:10" x14ac:dyDescent="0.25">
      <c r="A5094" s="102">
        <v>5093</v>
      </c>
      <c r="B5094" s="117">
        <v>43832</v>
      </c>
      <c r="C5094" s="104" t="s">
        <v>4939</v>
      </c>
      <c r="D5094" s="104" t="s">
        <v>5489</v>
      </c>
      <c r="E5094" s="106" t="s">
        <v>2713</v>
      </c>
      <c r="F5094" s="107" t="s">
        <v>2714</v>
      </c>
      <c r="G5094" s="106"/>
      <c r="H5094" s="106"/>
      <c r="I5094" s="102">
        <v>1</v>
      </c>
      <c r="J5094" s="109">
        <v>16.68</v>
      </c>
    </row>
    <row r="5095" spans="1:10" x14ac:dyDescent="0.25">
      <c r="A5095" s="102">
        <v>5094</v>
      </c>
      <c r="B5095" s="117">
        <v>43832</v>
      </c>
      <c r="C5095" s="104" t="s">
        <v>4939</v>
      </c>
      <c r="D5095" s="104" t="s">
        <v>5489</v>
      </c>
      <c r="E5095" s="106" t="s">
        <v>2791</v>
      </c>
      <c r="F5095" s="107" t="s">
        <v>4712</v>
      </c>
      <c r="G5095" s="106"/>
      <c r="H5095" s="106"/>
      <c r="I5095" s="102">
        <v>1</v>
      </c>
      <c r="J5095" s="109">
        <v>9.48</v>
      </c>
    </row>
    <row r="5096" spans="1:10" x14ac:dyDescent="0.25">
      <c r="A5096" s="102">
        <v>5095</v>
      </c>
      <c r="B5096" s="117">
        <v>43832</v>
      </c>
      <c r="C5096" s="104" t="s">
        <v>4939</v>
      </c>
      <c r="D5096" s="104" t="s">
        <v>5489</v>
      </c>
      <c r="E5096" s="106" t="s">
        <v>2777</v>
      </c>
      <c r="F5096" s="107" t="s">
        <v>4730</v>
      </c>
      <c r="G5096" s="106"/>
      <c r="H5096" s="106"/>
      <c r="I5096" s="102">
        <v>1</v>
      </c>
      <c r="J5096" s="109">
        <v>13.080000000000002</v>
      </c>
    </row>
    <row r="5097" spans="1:10" x14ac:dyDescent="0.25">
      <c r="A5097" s="102">
        <v>5096</v>
      </c>
      <c r="B5097" s="117">
        <v>43832</v>
      </c>
      <c r="C5097" s="104" t="s">
        <v>4939</v>
      </c>
      <c r="D5097" s="104" t="s">
        <v>5489</v>
      </c>
      <c r="E5097" s="106" t="s">
        <v>2783</v>
      </c>
      <c r="F5097" s="107" t="s">
        <v>4732</v>
      </c>
      <c r="G5097" s="106"/>
      <c r="H5097" s="106"/>
      <c r="I5097" s="102">
        <v>1</v>
      </c>
      <c r="J5097" s="109">
        <v>13.080000000000002</v>
      </c>
    </row>
    <row r="5098" spans="1:10" x14ac:dyDescent="0.25">
      <c r="A5098" s="102">
        <v>5097</v>
      </c>
      <c r="B5098" s="117">
        <v>43832</v>
      </c>
      <c r="C5098" s="104" t="s">
        <v>4939</v>
      </c>
      <c r="D5098" s="104" t="s">
        <v>5489</v>
      </c>
      <c r="E5098" s="106" t="s">
        <v>2801</v>
      </c>
      <c r="F5098" s="107" t="s">
        <v>2802</v>
      </c>
      <c r="G5098" s="106"/>
      <c r="H5098" s="106"/>
      <c r="I5098" s="102">
        <v>4</v>
      </c>
      <c r="J5098" s="109">
        <v>26.160000000000004</v>
      </c>
    </row>
    <row r="5099" spans="1:10" x14ac:dyDescent="0.25">
      <c r="A5099" s="102">
        <v>5098</v>
      </c>
      <c r="B5099" s="117">
        <v>43832</v>
      </c>
      <c r="C5099" s="104" t="s">
        <v>4939</v>
      </c>
      <c r="D5099" s="104" t="s">
        <v>5489</v>
      </c>
      <c r="E5099" s="106" t="s">
        <v>2805</v>
      </c>
      <c r="F5099" s="107" t="s">
        <v>2806</v>
      </c>
      <c r="G5099" s="106"/>
      <c r="H5099" s="106"/>
      <c r="I5099" s="102">
        <v>1</v>
      </c>
      <c r="J5099" s="109">
        <v>9.48</v>
      </c>
    </row>
    <row r="5100" spans="1:10" x14ac:dyDescent="0.25">
      <c r="A5100" s="102">
        <v>5099</v>
      </c>
      <c r="B5100" s="117">
        <v>43832</v>
      </c>
      <c r="C5100" s="104" t="s">
        <v>4939</v>
      </c>
      <c r="D5100" s="104" t="s">
        <v>5489</v>
      </c>
      <c r="E5100" s="106" t="s">
        <v>2807</v>
      </c>
      <c r="F5100" s="107" t="s">
        <v>2808</v>
      </c>
      <c r="G5100" s="106"/>
      <c r="H5100" s="106"/>
      <c r="I5100" s="102">
        <v>1</v>
      </c>
      <c r="J5100" s="109">
        <v>9.48</v>
      </c>
    </row>
    <row r="5101" spans="1:10" x14ac:dyDescent="0.25">
      <c r="A5101" s="102">
        <v>5100</v>
      </c>
      <c r="B5101" s="117">
        <v>43832</v>
      </c>
      <c r="C5101" s="104" t="s">
        <v>4939</v>
      </c>
      <c r="D5101" s="104" t="s">
        <v>5489</v>
      </c>
      <c r="E5101" s="106" t="s">
        <v>2771</v>
      </c>
      <c r="F5101" s="107" t="s">
        <v>4743</v>
      </c>
      <c r="G5101" s="106"/>
      <c r="H5101" s="106"/>
      <c r="I5101" s="102">
        <v>1</v>
      </c>
      <c r="J5101" s="109">
        <v>15.48</v>
      </c>
    </row>
    <row r="5102" spans="1:10" x14ac:dyDescent="0.25">
      <c r="A5102" s="102">
        <v>5101</v>
      </c>
      <c r="B5102" s="117">
        <v>43832</v>
      </c>
      <c r="C5102" s="104" t="s">
        <v>4939</v>
      </c>
      <c r="D5102" s="104" t="s">
        <v>5489</v>
      </c>
      <c r="E5102" s="106" t="s">
        <v>2811</v>
      </c>
      <c r="F5102" s="107" t="s">
        <v>4744</v>
      </c>
      <c r="G5102" s="106"/>
      <c r="H5102" s="106"/>
      <c r="I5102" s="102">
        <v>1</v>
      </c>
      <c r="J5102" s="109">
        <v>15.48</v>
      </c>
    </row>
    <row r="5103" spans="1:10" x14ac:dyDescent="0.25">
      <c r="A5103" s="102">
        <v>5102</v>
      </c>
      <c r="B5103" s="117">
        <v>43832</v>
      </c>
      <c r="C5103" s="104" t="s">
        <v>4939</v>
      </c>
      <c r="D5103" s="104" t="s">
        <v>5489</v>
      </c>
      <c r="E5103" s="106" t="s">
        <v>2819</v>
      </c>
      <c r="F5103" s="107" t="s">
        <v>2820</v>
      </c>
      <c r="G5103" s="106"/>
      <c r="H5103" s="106"/>
      <c r="I5103" s="102">
        <v>1</v>
      </c>
      <c r="J5103" s="109">
        <v>9.48</v>
      </c>
    </row>
    <row r="5104" spans="1:10" x14ac:dyDescent="0.25">
      <c r="A5104" s="102">
        <v>5103</v>
      </c>
      <c r="B5104" s="117">
        <v>43832</v>
      </c>
      <c r="C5104" s="104" t="s">
        <v>4939</v>
      </c>
      <c r="D5104" s="104" t="s">
        <v>5489</v>
      </c>
      <c r="E5104" s="106" t="s">
        <v>2823</v>
      </c>
      <c r="F5104" s="107" t="s">
        <v>2824</v>
      </c>
      <c r="G5104" s="106"/>
      <c r="H5104" s="106"/>
      <c r="I5104" s="102">
        <v>1</v>
      </c>
      <c r="J5104" s="109">
        <v>9.48</v>
      </c>
    </row>
    <row r="5105" spans="1:10" x14ac:dyDescent="0.25">
      <c r="A5105" s="102">
        <v>5104</v>
      </c>
      <c r="B5105" s="117">
        <v>43832</v>
      </c>
      <c r="C5105" s="104" t="s">
        <v>4939</v>
      </c>
      <c r="D5105" s="104" t="s">
        <v>5489</v>
      </c>
      <c r="E5105" s="106" t="s">
        <v>2835</v>
      </c>
      <c r="F5105" s="107" t="s">
        <v>2836</v>
      </c>
      <c r="G5105" s="106"/>
      <c r="H5105" s="106"/>
      <c r="I5105" s="102">
        <v>1</v>
      </c>
      <c r="J5105" s="109">
        <v>9.48</v>
      </c>
    </row>
    <row r="5106" spans="1:10" x14ac:dyDescent="0.25">
      <c r="A5106" s="102">
        <v>5105</v>
      </c>
      <c r="B5106" s="117">
        <v>43832</v>
      </c>
      <c r="C5106" s="104" t="s">
        <v>4939</v>
      </c>
      <c r="D5106" s="104" t="s">
        <v>5489</v>
      </c>
      <c r="E5106" s="106" t="s">
        <v>3037</v>
      </c>
      <c r="F5106" s="107" t="s">
        <v>3038</v>
      </c>
      <c r="G5106" s="106"/>
      <c r="H5106" s="106"/>
      <c r="I5106" s="102">
        <v>2</v>
      </c>
      <c r="J5106" s="109">
        <v>67.92</v>
      </c>
    </row>
    <row r="5107" spans="1:10" x14ac:dyDescent="0.25">
      <c r="A5107" s="102">
        <v>5106</v>
      </c>
      <c r="B5107" s="117">
        <v>43832</v>
      </c>
      <c r="C5107" s="104" t="s">
        <v>4939</v>
      </c>
      <c r="D5107" s="104" t="s">
        <v>5489</v>
      </c>
      <c r="E5107" s="106" t="s">
        <v>3037</v>
      </c>
      <c r="F5107" s="107" t="s">
        <v>3038</v>
      </c>
      <c r="G5107" s="106"/>
      <c r="H5107" s="106"/>
      <c r="I5107" s="102">
        <v>1</v>
      </c>
      <c r="J5107" s="109">
        <v>33.96</v>
      </c>
    </row>
    <row r="5108" spans="1:10" x14ac:dyDescent="0.25">
      <c r="A5108" s="102">
        <v>5107</v>
      </c>
      <c r="B5108" s="117">
        <v>43832</v>
      </c>
      <c r="C5108" s="104" t="s">
        <v>4939</v>
      </c>
      <c r="D5108" s="104" t="s">
        <v>5489</v>
      </c>
      <c r="E5108" s="106" t="s">
        <v>3227</v>
      </c>
      <c r="F5108" s="107" t="s">
        <v>3228</v>
      </c>
      <c r="G5108" s="106"/>
      <c r="H5108" s="106"/>
      <c r="I5108" s="102">
        <v>1</v>
      </c>
      <c r="J5108" s="109">
        <v>15.48</v>
      </c>
    </row>
    <row r="5109" spans="1:10" x14ac:dyDescent="0.25">
      <c r="A5109" s="102">
        <v>5108</v>
      </c>
      <c r="B5109" s="117">
        <v>43832</v>
      </c>
      <c r="C5109" s="104" t="s">
        <v>4939</v>
      </c>
      <c r="D5109" s="104" t="s">
        <v>5489</v>
      </c>
      <c r="E5109" s="106" t="s">
        <v>3233</v>
      </c>
      <c r="F5109" s="107" t="s">
        <v>3234</v>
      </c>
      <c r="G5109" s="106"/>
      <c r="H5109" s="106"/>
      <c r="I5109" s="102">
        <v>1</v>
      </c>
      <c r="J5109" s="109">
        <v>13.080000000000002</v>
      </c>
    </row>
    <row r="5110" spans="1:10" x14ac:dyDescent="0.25">
      <c r="A5110" s="102">
        <v>5109</v>
      </c>
      <c r="B5110" s="117">
        <v>43832</v>
      </c>
      <c r="C5110" s="104" t="s">
        <v>4939</v>
      </c>
      <c r="D5110" s="104" t="s">
        <v>5489</v>
      </c>
      <c r="E5110" s="106" t="s">
        <v>83</v>
      </c>
      <c r="F5110" s="107" t="s">
        <v>84</v>
      </c>
      <c r="G5110" s="106"/>
      <c r="H5110" s="106"/>
      <c r="I5110" s="102">
        <v>1</v>
      </c>
      <c r="J5110" s="109">
        <v>77.88</v>
      </c>
    </row>
    <row r="5111" spans="1:10" x14ac:dyDescent="0.25">
      <c r="A5111" s="102">
        <v>5110</v>
      </c>
      <c r="B5111" s="117">
        <v>43832</v>
      </c>
      <c r="C5111" s="104" t="s">
        <v>4939</v>
      </c>
      <c r="D5111" s="104" t="s">
        <v>5489</v>
      </c>
      <c r="E5111" s="106" t="s">
        <v>3703</v>
      </c>
      <c r="F5111" s="107" t="s">
        <v>3704</v>
      </c>
      <c r="G5111" s="106"/>
      <c r="H5111" s="106"/>
      <c r="I5111" s="102">
        <v>1</v>
      </c>
      <c r="J5111" s="109">
        <v>15</v>
      </c>
    </row>
    <row r="5112" spans="1:10" x14ac:dyDescent="0.25">
      <c r="A5112" s="102">
        <v>5111</v>
      </c>
      <c r="B5112" s="117">
        <v>43832</v>
      </c>
      <c r="C5112" s="104" t="s">
        <v>4939</v>
      </c>
      <c r="D5112" s="104" t="s">
        <v>5489</v>
      </c>
      <c r="E5112" s="106" t="s">
        <v>3887</v>
      </c>
      <c r="F5112" s="107" t="s">
        <v>3888</v>
      </c>
      <c r="G5112" s="106"/>
      <c r="H5112" s="106"/>
      <c r="I5112" s="102">
        <v>1</v>
      </c>
      <c r="J5112" s="109">
        <v>15.9</v>
      </c>
    </row>
    <row r="5113" spans="1:10" x14ac:dyDescent="0.25">
      <c r="A5113" s="102">
        <v>5112</v>
      </c>
      <c r="B5113" s="117">
        <v>43832</v>
      </c>
      <c r="C5113" s="104" t="s">
        <v>4939</v>
      </c>
      <c r="D5113" s="104" t="s">
        <v>5489</v>
      </c>
      <c r="E5113" s="106" t="s">
        <v>3883</v>
      </c>
      <c r="F5113" s="107" t="s">
        <v>3884</v>
      </c>
      <c r="G5113" s="106"/>
      <c r="H5113" s="106"/>
      <c r="I5113" s="102">
        <v>1</v>
      </c>
      <c r="J5113" s="109">
        <v>17.940000000000001</v>
      </c>
    </row>
    <row r="5114" spans="1:10" x14ac:dyDescent="0.25">
      <c r="A5114" s="102">
        <v>5113</v>
      </c>
      <c r="B5114" s="117">
        <v>43832</v>
      </c>
      <c r="C5114" s="104" t="s">
        <v>4939</v>
      </c>
      <c r="D5114" s="104" t="s">
        <v>5489</v>
      </c>
      <c r="E5114" s="106" t="s">
        <v>3911</v>
      </c>
      <c r="F5114" s="107" t="s">
        <v>3912</v>
      </c>
      <c r="G5114" s="106"/>
      <c r="H5114" s="106"/>
      <c r="I5114" s="102">
        <v>1</v>
      </c>
      <c r="J5114" s="109">
        <v>17.899999999999999</v>
      </c>
    </row>
    <row r="5115" spans="1:10" x14ac:dyDescent="0.25">
      <c r="A5115" s="102">
        <v>5114</v>
      </c>
      <c r="B5115" s="117">
        <v>43832</v>
      </c>
      <c r="C5115" s="104" t="s">
        <v>4939</v>
      </c>
      <c r="D5115" s="104" t="s">
        <v>5489</v>
      </c>
      <c r="E5115" s="106" t="s">
        <v>3983</v>
      </c>
      <c r="F5115" s="107" t="s">
        <v>3984</v>
      </c>
      <c r="G5115" s="106"/>
      <c r="H5115" s="106"/>
      <c r="I5115" s="102">
        <v>1</v>
      </c>
      <c r="J5115" s="109">
        <v>23.94</v>
      </c>
    </row>
    <row r="5116" spans="1:10" x14ac:dyDescent="0.25">
      <c r="A5116" s="102">
        <v>5115</v>
      </c>
      <c r="B5116" s="117">
        <v>43832</v>
      </c>
      <c r="C5116" s="104" t="s">
        <v>4939</v>
      </c>
      <c r="D5116" s="104" t="s">
        <v>5489</v>
      </c>
      <c r="E5116" s="106" t="s">
        <v>4009</v>
      </c>
      <c r="F5116" s="107" t="s">
        <v>4010</v>
      </c>
      <c r="G5116" s="106"/>
      <c r="H5116" s="106"/>
      <c r="I5116" s="102">
        <v>1</v>
      </c>
      <c r="J5116" s="109">
        <v>11.799999999999999</v>
      </c>
    </row>
    <row r="5117" spans="1:10" x14ac:dyDescent="0.25">
      <c r="A5117" s="102">
        <v>5116</v>
      </c>
      <c r="B5117" s="117">
        <v>43832</v>
      </c>
      <c r="C5117" s="104" t="s">
        <v>4939</v>
      </c>
      <c r="D5117" s="104" t="s">
        <v>5489</v>
      </c>
      <c r="E5117" s="106" t="s">
        <v>4029</v>
      </c>
      <c r="F5117" s="107" t="s">
        <v>4030</v>
      </c>
      <c r="G5117" s="106"/>
      <c r="H5117" s="106"/>
      <c r="I5117" s="102">
        <v>2</v>
      </c>
      <c r="J5117" s="109">
        <v>34.68</v>
      </c>
    </row>
    <row r="5118" spans="1:10" x14ac:dyDescent="0.25">
      <c r="A5118" s="102">
        <v>5117</v>
      </c>
      <c r="B5118" s="117">
        <v>43832</v>
      </c>
      <c r="C5118" s="104" t="s">
        <v>4939</v>
      </c>
      <c r="D5118" s="104" t="s">
        <v>5489</v>
      </c>
      <c r="E5118" s="106" t="s">
        <v>3577</v>
      </c>
      <c r="F5118" s="107" t="s">
        <v>3578</v>
      </c>
      <c r="G5118" s="106"/>
      <c r="H5118" s="106"/>
      <c r="I5118" s="102">
        <v>1</v>
      </c>
      <c r="J5118" s="109">
        <v>22.9</v>
      </c>
    </row>
    <row r="5119" spans="1:10" x14ac:dyDescent="0.25">
      <c r="A5119" s="102">
        <v>5118</v>
      </c>
      <c r="B5119" s="117">
        <v>43832</v>
      </c>
      <c r="C5119" s="104" t="s">
        <v>4939</v>
      </c>
      <c r="D5119" s="104" t="s">
        <v>5489</v>
      </c>
      <c r="E5119" s="106" t="s">
        <v>3579</v>
      </c>
      <c r="F5119" s="107" t="s">
        <v>3580</v>
      </c>
      <c r="G5119" s="106"/>
      <c r="H5119" s="106"/>
      <c r="I5119" s="102">
        <v>1</v>
      </c>
      <c r="J5119" s="109">
        <v>13.899999999999999</v>
      </c>
    </row>
    <row r="5120" spans="1:10" x14ac:dyDescent="0.25">
      <c r="A5120" s="102">
        <v>5119</v>
      </c>
      <c r="B5120" s="117">
        <v>43832</v>
      </c>
      <c r="C5120" s="104" t="s">
        <v>4939</v>
      </c>
      <c r="D5120" s="104" t="s">
        <v>5489</v>
      </c>
      <c r="E5120" s="106" t="s">
        <v>3691</v>
      </c>
      <c r="F5120" s="107" t="s">
        <v>3692</v>
      </c>
      <c r="G5120" s="106"/>
      <c r="H5120" s="106"/>
      <c r="I5120" s="102">
        <v>1</v>
      </c>
      <c r="J5120" s="109">
        <v>15.8</v>
      </c>
    </row>
    <row r="5121" spans="1:10" x14ac:dyDescent="0.25">
      <c r="A5121" s="102">
        <v>5120</v>
      </c>
      <c r="B5121" s="117">
        <v>43832</v>
      </c>
      <c r="C5121" s="104" t="s">
        <v>4939</v>
      </c>
      <c r="D5121" s="104" t="s">
        <v>5489</v>
      </c>
      <c r="E5121" s="106" t="s">
        <v>3697</v>
      </c>
      <c r="F5121" s="107" t="s">
        <v>3698</v>
      </c>
      <c r="G5121" s="106"/>
      <c r="H5121" s="106"/>
      <c r="I5121" s="102">
        <v>1</v>
      </c>
      <c r="J5121" s="109">
        <v>21.9</v>
      </c>
    </row>
    <row r="5122" spans="1:10" x14ac:dyDescent="0.25">
      <c r="A5122" s="102">
        <v>5121</v>
      </c>
      <c r="B5122" s="117">
        <v>43832</v>
      </c>
      <c r="C5122" s="104" t="s">
        <v>4939</v>
      </c>
      <c r="D5122" s="104" t="s">
        <v>5489</v>
      </c>
      <c r="E5122" s="106" t="s">
        <v>3755</v>
      </c>
      <c r="F5122" s="107" t="s">
        <v>3756</v>
      </c>
      <c r="G5122" s="106"/>
      <c r="H5122" s="106"/>
      <c r="I5122" s="102">
        <v>1</v>
      </c>
      <c r="J5122" s="109">
        <v>12.54</v>
      </c>
    </row>
    <row r="5123" spans="1:10" x14ac:dyDescent="0.25">
      <c r="A5123" s="102">
        <v>5122</v>
      </c>
      <c r="B5123" s="117">
        <v>43832</v>
      </c>
      <c r="C5123" s="104" t="s">
        <v>4939</v>
      </c>
      <c r="D5123" s="104" t="s">
        <v>5489</v>
      </c>
      <c r="E5123" s="106" t="s">
        <v>4525</v>
      </c>
      <c r="F5123" s="107" t="s">
        <v>4526</v>
      </c>
      <c r="G5123" s="106"/>
      <c r="H5123" s="106"/>
      <c r="I5123" s="102">
        <v>1</v>
      </c>
      <c r="J5123" s="109">
        <v>78.899999999999991</v>
      </c>
    </row>
    <row r="5124" spans="1:10" x14ac:dyDescent="0.25">
      <c r="A5124" s="102">
        <v>5123</v>
      </c>
      <c r="B5124" s="117">
        <v>43832</v>
      </c>
      <c r="C5124" s="104" t="s">
        <v>4939</v>
      </c>
      <c r="D5124" s="104" t="s">
        <v>5489</v>
      </c>
      <c r="E5124" s="106" t="s">
        <v>4455</v>
      </c>
      <c r="F5124" s="107" t="s">
        <v>4456</v>
      </c>
      <c r="G5124" s="106"/>
      <c r="H5124" s="106"/>
      <c r="I5124" s="102">
        <v>1</v>
      </c>
      <c r="J5124" s="109">
        <v>18.32</v>
      </c>
    </row>
    <row r="5125" spans="1:10" x14ac:dyDescent="0.25">
      <c r="A5125" s="102">
        <v>5124</v>
      </c>
      <c r="B5125" s="117">
        <v>43832</v>
      </c>
      <c r="C5125" s="104" t="s">
        <v>4939</v>
      </c>
      <c r="D5125" s="104" t="s">
        <v>5489</v>
      </c>
      <c r="E5125" s="106" t="s">
        <v>4587</v>
      </c>
      <c r="F5125" s="107" t="s">
        <v>4833</v>
      </c>
      <c r="G5125" s="106"/>
      <c r="H5125" s="106"/>
      <c r="I5125" s="102">
        <v>1</v>
      </c>
      <c r="J5125" s="109">
        <v>15.92</v>
      </c>
    </row>
    <row r="5126" spans="1:10" x14ac:dyDescent="0.25">
      <c r="A5126" s="102">
        <v>5125</v>
      </c>
      <c r="B5126" s="117">
        <v>43832</v>
      </c>
      <c r="C5126" s="104" t="s">
        <v>4939</v>
      </c>
      <c r="D5126" s="104" t="s">
        <v>5489</v>
      </c>
      <c r="E5126" s="106" t="s">
        <v>4211</v>
      </c>
      <c r="F5126" s="107" t="s">
        <v>4212</v>
      </c>
      <c r="G5126" s="106"/>
      <c r="H5126" s="106"/>
      <c r="I5126" s="102">
        <v>1</v>
      </c>
      <c r="J5126" s="109">
        <v>31.96</v>
      </c>
    </row>
    <row r="5127" spans="1:10" x14ac:dyDescent="0.25">
      <c r="A5127" s="102">
        <v>5126</v>
      </c>
      <c r="B5127" s="117">
        <v>43832</v>
      </c>
      <c r="C5127" s="104" t="s">
        <v>4939</v>
      </c>
      <c r="D5127" s="104" t="s">
        <v>5489</v>
      </c>
      <c r="E5127" s="106" t="s">
        <v>4221</v>
      </c>
      <c r="F5127" s="107" t="s">
        <v>4222</v>
      </c>
      <c r="G5127" s="106"/>
      <c r="H5127" s="106"/>
      <c r="I5127" s="102">
        <v>1</v>
      </c>
      <c r="J5127" s="109">
        <v>14.32</v>
      </c>
    </row>
    <row r="5128" spans="1:10" x14ac:dyDescent="0.25">
      <c r="A5128" s="102">
        <v>5127</v>
      </c>
      <c r="B5128" s="117">
        <v>43832</v>
      </c>
      <c r="C5128" s="104" t="s">
        <v>4939</v>
      </c>
      <c r="D5128" s="104" t="s">
        <v>5491</v>
      </c>
      <c r="E5128" s="106" t="s">
        <v>473</v>
      </c>
      <c r="F5128" s="107" t="s">
        <v>474</v>
      </c>
      <c r="G5128" s="106"/>
      <c r="H5128" s="106"/>
      <c r="I5128" s="102">
        <v>1</v>
      </c>
      <c r="J5128" s="109">
        <v>13.799999999999999</v>
      </c>
    </row>
    <row r="5129" spans="1:10" x14ac:dyDescent="0.25">
      <c r="A5129" s="102">
        <v>5128</v>
      </c>
      <c r="B5129" s="117">
        <v>43832</v>
      </c>
      <c r="C5129" s="104" t="s">
        <v>4939</v>
      </c>
      <c r="D5129" s="104" t="s">
        <v>5491</v>
      </c>
      <c r="E5129" s="106" t="s">
        <v>661</v>
      </c>
      <c r="F5129" s="107" t="s">
        <v>662</v>
      </c>
      <c r="G5129" s="106"/>
      <c r="H5129" s="106"/>
      <c r="I5129" s="102">
        <v>1</v>
      </c>
      <c r="J5129" s="109">
        <v>33.480000000000004</v>
      </c>
    </row>
    <row r="5130" spans="1:10" x14ac:dyDescent="0.25">
      <c r="A5130" s="102">
        <v>5129</v>
      </c>
      <c r="B5130" s="117">
        <v>43832</v>
      </c>
      <c r="C5130" s="104" t="s">
        <v>4939</v>
      </c>
      <c r="D5130" s="104" t="s">
        <v>5491</v>
      </c>
      <c r="E5130" s="106" t="s">
        <v>859</v>
      </c>
      <c r="F5130" s="107" t="s">
        <v>860</v>
      </c>
      <c r="G5130" s="106"/>
      <c r="H5130" s="106"/>
      <c r="I5130" s="102">
        <v>1</v>
      </c>
      <c r="J5130" s="109">
        <v>16.14</v>
      </c>
    </row>
    <row r="5131" spans="1:10" x14ac:dyDescent="0.25">
      <c r="A5131" s="102">
        <v>5130</v>
      </c>
      <c r="B5131" s="117">
        <v>43832</v>
      </c>
      <c r="C5131" s="104" t="s">
        <v>4939</v>
      </c>
      <c r="D5131" s="104" t="s">
        <v>5491</v>
      </c>
      <c r="E5131" s="106" t="s">
        <v>863</v>
      </c>
      <c r="F5131" s="107" t="s">
        <v>864</v>
      </c>
      <c r="G5131" s="106"/>
      <c r="H5131" s="106"/>
      <c r="I5131" s="102">
        <v>1</v>
      </c>
      <c r="J5131" s="109">
        <v>14.34</v>
      </c>
    </row>
    <row r="5132" spans="1:10" x14ac:dyDescent="0.25">
      <c r="A5132" s="102">
        <v>5131</v>
      </c>
      <c r="B5132" s="117">
        <v>43832</v>
      </c>
      <c r="C5132" s="104" t="s">
        <v>4939</v>
      </c>
      <c r="D5132" s="104" t="s">
        <v>5491</v>
      </c>
      <c r="E5132" s="106" t="s">
        <v>867</v>
      </c>
      <c r="F5132" s="107" t="s">
        <v>868</v>
      </c>
      <c r="G5132" s="106"/>
      <c r="H5132" s="106"/>
      <c r="I5132" s="102">
        <v>1</v>
      </c>
      <c r="J5132" s="109">
        <v>14.34</v>
      </c>
    </row>
    <row r="5133" spans="1:10" x14ac:dyDescent="0.25">
      <c r="A5133" s="102">
        <v>5132</v>
      </c>
      <c r="B5133" s="117">
        <v>43832</v>
      </c>
      <c r="C5133" s="104" t="s">
        <v>4939</v>
      </c>
      <c r="D5133" s="104" t="s">
        <v>5491</v>
      </c>
      <c r="E5133" s="106" t="s">
        <v>997</v>
      </c>
      <c r="F5133" s="107" t="s">
        <v>998</v>
      </c>
      <c r="G5133" s="106"/>
      <c r="H5133" s="106"/>
      <c r="I5133" s="102">
        <v>10</v>
      </c>
      <c r="J5133" s="109">
        <v>59.900000000000006</v>
      </c>
    </row>
    <row r="5134" spans="1:10" x14ac:dyDescent="0.25">
      <c r="A5134" s="102">
        <v>5133</v>
      </c>
      <c r="B5134" s="117">
        <v>43832</v>
      </c>
      <c r="C5134" s="104" t="s">
        <v>4939</v>
      </c>
      <c r="D5134" s="104" t="s">
        <v>5491</v>
      </c>
      <c r="E5134" s="106" t="s">
        <v>999</v>
      </c>
      <c r="F5134" s="107" t="s">
        <v>1000</v>
      </c>
      <c r="G5134" s="106"/>
      <c r="H5134" s="106"/>
      <c r="I5134" s="102">
        <v>10</v>
      </c>
      <c r="J5134" s="109">
        <v>112.89999999999999</v>
      </c>
    </row>
    <row r="5135" spans="1:10" x14ac:dyDescent="0.25">
      <c r="A5135" s="102">
        <v>5134</v>
      </c>
      <c r="B5135" s="117">
        <v>43832</v>
      </c>
      <c r="C5135" s="104" t="s">
        <v>4939</v>
      </c>
      <c r="D5135" s="104" t="s">
        <v>5491</v>
      </c>
      <c r="E5135" s="106" t="s">
        <v>999</v>
      </c>
      <c r="F5135" s="107" t="s">
        <v>1000</v>
      </c>
      <c r="G5135" s="106"/>
      <c r="H5135" s="106"/>
      <c r="I5135" s="102">
        <v>1</v>
      </c>
      <c r="J5135" s="109">
        <v>0.01</v>
      </c>
    </row>
    <row r="5136" spans="1:10" x14ac:dyDescent="0.25">
      <c r="A5136" s="102">
        <v>5135</v>
      </c>
      <c r="B5136" s="117">
        <v>43832</v>
      </c>
      <c r="C5136" s="104" t="s">
        <v>4939</v>
      </c>
      <c r="D5136" s="104" t="s">
        <v>5491</v>
      </c>
      <c r="E5136" s="106" t="s">
        <v>1584</v>
      </c>
      <c r="F5136" s="107" t="s">
        <v>1585</v>
      </c>
      <c r="G5136" s="106"/>
      <c r="H5136" s="106"/>
      <c r="I5136" s="102">
        <v>1</v>
      </c>
      <c r="J5136" s="109">
        <v>16.68</v>
      </c>
    </row>
    <row r="5137" spans="1:10" x14ac:dyDescent="0.25">
      <c r="A5137" s="102">
        <v>5136</v>
      </c>
      <c r="B5137" s="117">
        <v>43832</v>
      </c>
      <c r="C5137" s="104" t="s">
        <v>4939</v>
      </c>
      <c r="D5137" s="104" t="s">
        <v>5491</v>
      </c>
      <c r="E5137" s="106" t="s">
        <v>1574</v>
      </c>
      <c r="F5137" s="107" t="s">
        <v>1575</v>
      </c>
      <c r="G5137" s="106"/>
      <c r="H5137" s="106"/>
      <c r="I5137" s="102">
        <v>1</v>
      </c>
      <c r="J5137" s="109">
        <v>15.48</v>
      </c>
    </row>
    <row r="5138" spans="1:10" x14ac:dyDescent="0.25">
      <c r="A5138" s="102">
        <v>5137</v>
      </c>
      <c r="B5138" s="117">
        <v>43832</v>
      </c>
      <c r="C5138" s="104" t="s">
        <v>4939</v>
      </c>
      <c r="D5138" s="104" t="s">
        <v>5491</v>
      </c>
      <c r="E5138" s="106" t="s">
        <v>1284</v>
      </c>
      <c r="F5138" s="107" t="s">
        <v>1285</v>
      </c>
      <c r="G5138" s="106"/>
      <c r="H5138" s="106"/>
      <c r="I5138" s="102">
        <v>1</v>
      </c>
      <c r="J5138" s="109">
        <v>32.28</v>
      </c>
    </row>
    <row r="5139" spans="1:10" x14ac:dyDescent="0.25">
      <c r="A5139" s="102">
        <v>5138</v>
      </c>
      <c r="B5139" s="117">
        <v>43832</v>
      </c>
      <c r="C5139" s="104" t="s">
        <v>4939</v>
      </c>
      <c r="D5139" s="104" t="s">
        <v>5491</v>
      </c>
      <c r="E5139" s="106" t="s">
        <v>2739</v>
      </c>
      <c r="F5139" s="107" t="s">
        <v>4742</v>
      </c>
      <c r="G5139" s="106"/>
      <c r="H5139" s="106"/>
      <c r="I5139" s="102">
        <v>1</v>
      </c>
      <c r="J5139" s="109">
        <v>15.48</v>
      </c>
    </row>
    <row r="5140" spans="1:10" x14ac:dyDescent="0.25">
      <c r="A5140" s="102">
        <v>5139</v>
      </c>
      <c r="B5140" s="117">
        <v>43832</v>
      </c>
      <c r="C5140" s="104" t="s">
        <v>4939</v>
      </c>
      <c r="D5140" s="104" t="s">
        <v>5491</v>
      </c>
      <c r="E5140" s="106" t="s">
        <v>2811</v>
      </c>
      <c r="F5140" s="107" t="s">
        <v>4744</v>
      </c>
      <c r="G5140" s="106"/>
      <c r="H5140" s="106"/>
      <c r="I5140" s="102">
        <v>1</v>
      </c>
      <c r="J5140" s="109">
        <v>15.48</v>
      </c>
    </row>
    <row r="5141" spans="1:10" x14ac:dyDescent="0.25">
      <c r="A5141" s="102">
        <v>5140</v>
      </c>
      <c r="B5141" s="117">
        <v>43832</v>
      </c>
      <c r="C5141" s="104" t="s">
        <v>4939</v>
      </c>
      <c r="D5141" s="104" t="s">
        <v>5491</v>
      </c>
      <c r="E5141" s="106" t="s">
        <v>3037</v>
      </c>
      <c r="F5141" s="107" t="s">
        <v>3038</v>
      </c>
      <c r="G5141" s="106"/>
      <c r="H5141" s="106"/>
      <c r="I5141" s="102">
        <v>2</v>
      </c>
      <c r="J5141" s="109">
        <v>67.92</v>
      </c>
    </row>
    <row r="5142" spans="1:10" x14ac:dyDescent="0.25">
      <c r="A5142" s="102">
        <v>5141</v>
      </c>
      <c r="B5142" s="117">
        <v>43832</v>
      </c>
      <c r="C5142" s="104" t="s">
        <v>4939</v>
      </c>
      <c r="D5142" s="104" t="s">
        <v>5491</v>
      </c>
      <c r="E5142" s="106" t="s">
        <v>293</v>
      </c>
      <c r="F5142" s="107" t="s">
        <v>294</v>
      </c>
      <c r="G5142" s="106"/>
      <c r="H5142" s="106"/>
      <c r="I5142" s="102">
        <v>1</v>
      </c>
      <c r="J5142" s="109">
        <v>39.900000000000006</v>
      </c>
    </row>
    <row r="5143" spans="1:10" x14ac:dyDescent="0.25">
      <c r="A5143" s="102">
        <v>5142</v>
      </c>
      <c r="B5143" s="117">
        <v>43832</v>
      </c>
      <c r="C5143" s="104" t="s">
        <v>4939</v>
      </c>
      <c r="D5143" s="104" t="s">
        <v>5491</v>
      </c>
      <c r="E5143" s="106" t="s">
        <v>3435</v>
      </c>
      <c r="F5143" s="107" t="s">
        <v>3436</v>
      </c>
      <c r="G5143" s="106"/>
      <c r="H5143" s="106"/>
      <c r="I5143" s="102">
        <v>1</v>
      </c>
      <c r="J5143" s="109">
        <v>15.48</v>
      </c>
    </row>
    <row r="5144" spans="1:10" x14ac:dyDescent="0.25">
      <c r="A5144" s="102">
        <v>5143</v>
      </c>
      <c r="B5144" s="117">
        <v>43832</v>
      </c>
      <c r="C5144" s="104" t="s">
        <v>4939</v>
      </c>
      <c r="D5144" s="104" t="s">
        <v>5491</v>
      </c>
      <c r="E5144" s="106" t="s">
        <v>3419</v>
      </c>
      <c r="F5144" s="107" t="s">
        <v>3420</v>
      </c>
      <c r="G5144" s="106"/>
      <c r="H5144" s="106"/>
      <c r="I5144" s="102">
        <v>1</v>
      </c>
      <c r="J5144" s="109">
        <v>27.48</v>
      </c>
    </row>
    <row r="5145" spans="1:10" x14ac:dyDescent="0.25">
      <c r="A5145" s="102">
        <v>5144</v>
      </c>
      <c r="B5145" s="117">
        <v>43832</v>
      </c>
      <c r="C5145" s="104" t="s">
        <v>4939</v>
      </c>
      <c r="D5145" s="104" t="s">
        <v>5491</v>
      </c>
      <c r="E5145" s="106" t="s">
        <v>3385</v>
      </c>
      <c r="F5145" s="107" t="s">
        <v>3386</v>
      </c>
      <c r="G5145" s="106"/>
      <c r="H5145" s="106"/>
      <c r="I5145" s="102">
        <v>3</v>
      </c>
      <c r="J5145" s="109">
        <v>86.97</v>
      </c>
    </row>
    <row r="5146" spans="1:10" x14ac:dyDescent="0.25">
      <c r="A5146" s="102">
        <v>5145</v>
      </c>
      <c r="B5146" s="117">
        <v>43832</v>
      </c>
      <c r="C5146" s="104" t="s">
        <v>4939</v>
      </c>
      <c r="D5146" s="104" t="s">
        <v>5491</v>
      </c>
      <c r="E5146" s="106" t="s">
        <v>3393</v>
      </c>
      <c r="F5146" s="107" t="s">
        <v>3394</v>
      </c>
      <c r="G5146" s="106"/>
      <c r="H5146" s="106"/>
      <c r="I5146" s="102">
        <v>2</v>
      </c>
      <c r="J5146" s="109">
        <v>75.8</v>
      </c>
    </row>
    <row r="5147" spans="1:10" x14ac:dyDescent="0.25">
      <c r="A5147" s="102">
        <v>5146</v>
      </c>
      <c r="B5147" s="117">
        <v>43832</v>
      </c>
      <c r="C5147" s="104" t="s">
        <v>4939</v>
      </c>
      <c r="D5147" s="104" t="s">
        <v>5491</v>
      </c>
      <c r="E5147" s="106" t="s">
        <v>3509</v>
      </c>
      <c r="F5147" s="107" t="s">
        <v>3510</v>
      </c>
      <c r="G5147" s="106"/>
      <c r="H5147" s="106"/>
      <c r="I5147" s="102">
        <v>1</v>
      </c>
      <c r="J5147" s="109">
        <v>33.36</v>
      </c>
    </row>
    <row r="5148" spans="1:10" x14ac:dyDescent="0.25">
      <c r="A5148" s="102">
        <v>5147</v>
      </c>
      <c r="B5148" s="117">
        <v>43832</v>
      </c>
      <c r="C5148" s="104" t="s">
        <v>4939</v>
      </c>
      <c r="D5148" s="104" t="s">
        <v>5491</v>
      </c>
      <c r="E5148" s="106" t="s">
        <v>3523</v>
      </c>
      <c r="F5148" s="107" t="s">
        <v>5117</v>
      </c>
      <c r="G5148" s="106"/>
      <c r="H5148" s="106"/>
      <c r="I5148" s="102">
        <v>1</v>
      </c>
      <c r="J5148" s="109">
        <v>35.880000000000003</v>
      </c>
    </row>
    <row r="5149" spans="1:10" x14ac:dyDescent="0.25">
      <c r="A5149" s="102">
        <v>5148</v>
      </c>
      <c r="B5149" s="117">
        <v>43832</v>
      </c>
      <c r="C5149" s="104" t="s">
        <v>4939</v>
      </c>
      <c r="D5149" s="104" t="s">
        <v>5491</v>
      </c>
      <c r="E5149" s="106" t="s">
        <v>3525</v>
      </c>
      <c r="F5149" s="107" t="s">
        <v>5110</v>
      </c>
      <c r="G5149" s="106"/>
      <c r="H5149" s="106"/>
      <c r="I5149" s="102">
        <v>1</v>
      </c>
      <c r="J5149" s="109">
        <v>35.880000000000003</v>
      </c>
    </row>
    <row r="5150" spans="1:10" x14ac:dyDescent="0.25">
      <c r="A5150" s="102">
        <v>5149</v>
      </c>
      <c r="B5150" s="117">
        <v>43832</v>
      </c>
      <c r="C5150" s="104" t="s">
        <v>4939</v>
      </c>
      <c r="D5150" s="104" t="s">
        <v>5491</v>
      </c>
      <c r="E5150" s="106" t="s">
        <v>3517</v>
      </c>
      <c r="F5150" s="107" t="s">
        <v>4973</v>
      </c>
      <c r="G5150" s="106"/>
      <c r="H5150" s="106"/>
      <c r="I5150" s="102">
        <v>1</v>
      </c>
      <c r="J5150" s="109">
        <v>22.68</v>
      </c>
    </row>
    <row r="5151" spans="1:10" x14ac:dyDescent="0.25">
      <c r="A5151" s="102">
        <v>5150</v>
      </c>
      <c r="B5151" s="117">
        <v>43832</v>
      </c>
      <c r="C5151" s="104" t="s">
        <v>4939</v>
      </c>
      <c r="D5151" s="104" t="s">
        <v>5491</v>
      </c>
      <c r="E5151" s="106" t="s">
        <v>3571</v>
      </c>
      <c r="F5151" s="107" t="s">
        <v>3572</v>
      </c>
      <c r="G5151" s="106"/>
      <c r="H5151" s="106"/>
      <c r="I5151" s="102">
        <v>1</v>
      </c>
      <c r="J5151" s="109">
        <v>12.75</v>
      </c>
    </row>
    <row r="5152" spans="1:10" x14ac:dyDescent="0.25">
      <c r="A5152" s="102">
        <v>5151</v>
      </c>
      <c r="B5152" s="117">
        <v>43832</v>
      </c>
      <c r="C5152" s="104" t="s">
        <v>4939</v>
      </c>
      <c r="D5152" s="104" t="s">
        <v>5491</v>
      </c>
      <c r="E5152" s="106" t="s">
        <v>3911</v>
      </c>
      <c r="F5152" s="107" t="s">
        <v>3912</v>
      </c>
      <c r="G5152" s="106"/>
      <c r="H5152" s="106"/>
      <c r="I5152" s="102">
        <v>1</v>
      </c>
      <c r="J5152" s="109">
        <v>17.899999999999999</v>
      </c>
    </row>
    <row r="5153" spans="1:10" x14ac:dyDescent="0.25">
      <c r="A5153" s="102">
        <v>5152</v>
      </c>
      <c r="B5153" s="117">
        <v>43832</v>
      </c>
      <c r="C5153" s="104" t="s">
        <v>4939</v>
      </c>
      <c r="D5153" s="104" t="s">
        <v>5491</v>
      </c>
      <c r="E5153" s="106" t="s">
        <v>3957</v>
      </c>
      <c r="F5153" s="107" t="s">
        <v>3958</v>
      </c>
      <c r="G5153" s="106"/>
      <c r="H5153" s="106"/>
      <c r="I5153" s="102">
        <v>1</v>
      </c>
      <c r="J5153" s="109">
        <v>13.5</v>
      </c>
    </row>
    <row r="5154" spans="1:10" x14ac:dyDescent="0.25">
      <c r="A5154" s="102">
        <v>5153</v>
      </c>
      <c r="B5154" s="117">
        <v>43832</v>
      </c>
      <c r="C5154" s="104" t="s">
        <v>4939</v>
      </c>
      <c r="D5154" s="104" t="s">
        <v>5491</v>
      </c>
      <c r="E5154" s="106" t="s">
        <v>4027</v>
      </c>
      <c r="F5154" s="107" t="s">
        <v>4028</v>
      </c>
      <c r="G5154" s="106"/>
      <c r="H5154" s="106"/>
      <c r="I5154" s="102">
        <v>1</v>
      </c>
      <c r="J5154" s="109">
        <v>17.88</v>
      </c>
    </row>
    <row r="5155" spans="1:10" x14ac:dyDescent="0.25">
      <c r="A5155" s="102">
        <v>5154</v>
      </c>
      <c r="B5155" s="117">
        <v>43832</v>
      </c>
      <c r="C5155" s="104" t="s">
        <v>4939</v>
      </c>
      <c r="D5155" s="104" t="s">
        <v>5491</v>
      </c>
      <c r="E5155" s="106" t="s">
        <v>3565</v>
      </c>
      <c r="F5155" s="107" t="s">
        <v>3566</v>
      </c>
      <c r="G5155" s="106"/>
      <c r="H5155" s="106"/>
      <c r="I5155" s="102">
        <v>1</v>
      </c>
      <c r="J5155" s="109">
        <v>13.799999999999999</v>
      </c>
    </row>
    <row r="5156" spans="1:10" x14ac:dyDescent="0.25">
      <c r="A5156" s="102">
        <v>5155</v>
      </c>
      <c r="B5156" s="117">
        <v>43832</v>
      </c>
      <c r="C5156" s="104" t="s">
        <v>4939</v>
      </c>
      <c r="D5156" s="104" t="s">
        <v>5491</v>
      </c>
      <c r="E5156" s="106" t="s">
        <v>4818</v>
      </c>
      <c r="F5156" s="107" t="s">
        <v>4819</v>
      </c>
      <c r="G5156" s="106"/>
      <c r="H5156" s="106"/>
      <c r="I5156" s="102">
        <v>1</v>
      </c>
      <c r="J5156" s="109">
        <v>49.800000000000004</v>
      </c>
    </row>
    <row r="5157" spans="1:10" x14ac:dyDescent="0.25">
      <c r="A5157" s="102">
        <v>5156</v>
      </c>
      <c r="B5157" s="117">
        <v>43832</v>
      </c>
      <c r="C5157" s="104" t="s">
        <v>4939</v>
      </c>
      <c r="D5157" s="104" t="s">
        <v>5491</v>
      </c>
      <c r="E5157" s="106" t="s">
        <v>1783</v>
      </c>
      <c r="F5157" s="107" t="s">
        <v>1784</v>
      </c>
      <c r="G5157" s="106"/>
      <c r="H5157" s="106"/>
      <c r="I5157" s="102">
        <v>1</v>
      </c>
      <c r="J5157" s="109">
        <v>11.64</v>
      </c>
    </row>
    <row r="5158" spans="1:10" x14ac:dyDescent="0.25">
      <c r="A5158" s="102">
        <v>5157</v>
      </c>
      <c r="B5158" s="117">
        <v>43832</v>
      </c>
      <c r="C5158" s="104" t="s">
        <v>4939</v>
      </c>
      <c r="D5158" s="104" t="s">
        <v>5493</v>
      </c>
      <c r="E5158" s="106" t="s">
        <v>5018</v>
      </c>
      <c r="F5158" s="107" t="s">
        <v>5019</v>
      </c>
      <c r="G5158" s="106"/>
      <c r="H5158" s="106"/>
      <c r="I5158" s="102">
        <v>1</v>
      </c>
      <c r="J5158" s="109">
        <v>17.8</v>
      </c>
    </row>
    <row r="5159" spans="1:10" x14ac:dyDescent="0.25">
      <c r="A5159" s="102">
        <v>5158</v>
      </c>
      <c r="B5159" s="117">
        <v>43832</v>
      </c>
      <c r="C5159" s="104" t="s">
        <v>4939</v>
      </c>
      <c r="D5159" s="104" t="s">
        <v>5493</v>
      </c>
      <c r="E5159" s="106" t="s">
        <v>329</v>
      </c>
      <c r="F5159" s="107" t="s">
        <v>330</v>
      </c>
      <c r="G5159" s="106"/>
      <c r="H5159" s="106"/>
      <c r="I5159" s="102">
        <v>1</v>
      </c>
      <c r="J5159" s="109">
        <v>23</v>
      </c>
    </row>
    <row r="5160" spans="1:10" x14ac:dyDescent="0.25">
      <c r="A5160" s="102">
        <v>5159</v>
      </c>
      <c r="B5160" s="117">
        <v>43832</v>
      </c>
      <c r="C5160" s="104" t="s">
        <v>4939</v>
      </c>
      <c r="D5160" s="104" t="s">
        <v>5493</v>
      </c>
      <c r="E5160" s="106" t="s">
        <v>157</v>
      </c>
      <c r="F5160" s="107" t="s">
        <v>158</v>
      </c>
      <c r="G5160" s="106"/>
      <c r="H5160" s="106"/>
      <c r="I5160" s="102">
        <v>10</v>
      </c>
      <c r="J5160" s="109">
        <v>18.899999999999999</v>
      </c>
    </row>
    <row r="5161" spans="1:10" x14ac:dyDescent="0.25">
      <c r="A5161" s="102">
        <v>5160</v>
      </c>
      <c r="B5161" s="117">
        <v>43832</v>
      </c>
      <c r="C5161" s="104" t="s">
        <v>4939</v>
      </c>
      <c r="D5161" s="104" t="s">
        <v>5493</v>
      </c>
      <c r="E5161" s="106" t="s">
        <v>825</v>
      </c>
      <c r="F5161" s="107" t="s">
        <v>826</v>
      </c>
      <c r="G5161" s="106"/>
      <c r="H5161" s="106"/>
      <c r="I5161" s="102">
        <v>1</v>
      </c>
      <c r="J5161" s="109">
        <v>16.14</v>
      </c>
    </row>
    <row r="5162" spans="1:10" x14ac:dyDescent="0.25">
      <c r="A5162" s="102">
        <v>5161</v>
      </c>
      <c r="B5162" s="117">
        <v>43832</v>
      </c>
      <c r="C5162" s="104" t="s">
        <v>4939</v>
      </c>
      <c r="D5162" s="104" t="s">
        <v>5493</v>
      </c>
      <c r="E5162" s="106" t="s">
        <v>995</v>
      </c>
      <c r="F5162" s="107" t="s">
        <v>996</v>
      </c>
      <c r="G5162" s="106"/>
      <c r="H5162" s="106"/>
      <c r="I5162" s="102">
        <v>3</v>
      </c>
      <c r="J5162" s="109">
        <v>30.599999999999998</v>
      </c>
    </row>
    <row r="5163" spans="1:10" x14ac:dyDescent="0.25">
      <c r="A5163" s="102">
        <v>5162</v>
      </c>
      <c r="B5163" s="117">
        <v>43832</v>
      </c>
      <c r="C5163" s="104" t="s">
        <v>4939</v>
      </c>
      <c r="D5163" s="104" t="s">
        <v>5493</v>
      </c>
      <c r="E5163" s="106" t="s">
        <v>997</v>
      </c>
      <c r="F5163" s="107" t="s">
        <v>998</v>
      </c>
      <c r="G5163" s="106"/>
      <c r="H5163" s="106"/>
      <c r="I5163" s="102">
        <v>5</v>
      </c>
      <c r="J5163" s="109">
        <v>29.950000000000003</v>
      </c>
    </row>
    <row r="5164" spans="1:10" x14ac:dyDescent="0.25">
      <c r="A5164" s="102">
        <v>5163</v>
      </c>
      <c r="B5164" s="117">
        <v>43832</v>
      </c>
      <c r="C5164" s="104" t="s">
        <v>4939</v>
      </c>
      <c r="D5164" s="104" t="s">
        <v>5493</v>
      </c>
      <c r="E5164" s="106" t="s">
        <v>999</v>
      </c>
      <c r="F5164" s="107" t="s">
        <v>1000</v>
      </c>
      <c r="G5164" s="106"/>
      <c r="H5164" s="106"/>
      <c r="I5164" s="102">
        <v>5</v>
      </c>
      <c r="J5164" s="109">
        <v>54.95</v>
      </c>
    </row>
    <row r="5165" spans="1:10" x14ac:dyDescent="0.25">
      <c r="A5165" s="102">
        <v>5164</v>
      </c>
      <c r="B5165" s="117">
        <v>43832</v>
      </c>
      <c r="C5165" s="104" t="s">
        <v>4939</v>
      </c>
      <c r="D5165" s="104" t="s">
        <v>5493</v>
      </c>
      <c r="E5165" s="106" t="s">
        <v>999</v>
      </c>
      <c r="F5165" s="107" t="s">
        <v>1000</v>
      </c>
      <c r="G5165" s="106"/>
      <c r="H5165" s="106"/>
      <c r="I5165" s="102">
        <v>2</v>
      </c>
      <c r="J5165" s="109">
        <v>0.02</v>
      </c>
    </row>
    <row r="5166" spans="1:10" x14ac:dyDescent="0.25">
      <c r="A5166" s="102">
        <v>5165</v>
      </c>
      <c r="B5166" s="117">
        <v>43832</v>
      </c>
      <c r="C5166" s="104" t="s">
        <v>4939</v>
      </c>
      <c r="D5166" s="104" t="s">
        <v>5493</v>
      </c>
      <c r="E5166" s="106" t="s">
        <v>1003</v>
      </c>
      <c r="F5166" s="107" t="s">
        <v>1004</v>
      </c>
      <c r="G5166" s="106"/>
      <c r="H5166" s="106"/>
      <c r="I5166" s="102">
        <v>15</v>
      </c>
      <c r="J5166" s="109">
        <v>164.85</v>
      </c>
    </row>
    <row r="5167" spans="1:10" x14ac:dyDescent="0.25">
      <c r="A5167" s="102">
        <v>5166</v>
      </c>
      <c r="B5167" s="117">
        <v>43832</v>
      </c>
      <c r="C5167" s="104" t="s">
        <v>4939</v>
      </c>
      <c r="D5167" s="104" t="s">
        <v>5493</v>
      </c>
      <c r="E5167" s="106" t="s">
        <v>207</v>
      </c>
      <c r="F5167" s="107" t="s">
        <v>208</v>
      </c>
      <c r="G5167" s="106"/>
      <c r="H5167" s="106"/>
      <c r="I5167" s="102">
        <v>1</v>
      </c>
      <c r="J5167" s="109">
        <v>18</v>
      </c>
    </row>
    <row r="5168" spans="1:10" x14ac:dyDescent="0.25">
      <c r="A5168" s="102">
        <v>5167</v>
      </c>
      <c r="B5168" s="117">
        <v>43832</v>
      </c>
      <c r="C5168" s="104" t="s">
        <v>4939</v>
      </c>
      <c r="D5168" s="104" t="s">
        <v>5493</v>
      </c>
      <c r="E5168" s="106" t="s">
        <v>2781</v>
      </c>
      <c r="F5168" s="107" t="s">
        <v>4741</v>
      </c>
      <c r="G5168" s="106"/>
      <c r="H5168" s="106"/>
      <c r="I5168" s="102">
        <v>1</v>
      </c>
      <c r="J5168" s="109">
        <v>13.74</v>
      </c>
    </row>
    <row r="5169" spans="1:10" x14ac:dyDescent="0.25">
      <c r="A5169" s="102">
        <v>5168</v>
      </c>
      <c r="B5169" s="117">
        <v>43832</v>
      </c>
      <c r="C5169" s="104" t="s">
        <v>4939</v>
      </c>
      <c r="D5169" s="104" t="s">
        <v>5493</v>
      </c>
      <c r="E5169" s="106" t="s">
        <v>293</v>
      </c>
      <c r="F5169" s="107" t="s">
        <v>294</v>
      </c>
      <c r="G5169" s="106"/>
      <c r="H5169" s="106"/>
      <c r="I5169" s="102">
        <v>5</v>
      </c>
      <c r="J5169" s="109">
        <v>199.5</v>
      </c>
    </row>
    <row r="5170" spans="1:10" x14ac:dyDescent="0.25">
      <c r="A5170" s="102">
        <v>5169</v>
      </c>
      <c r="B5170" s="117">
        <v>43832</v>
      </c>
      <c r="C5170" s="104" t="s">
        <v>4939</v>
      </c>
      <c r="D5170" s="104" t="s">
        <v>5493</v>
      </c>
      <c r="E5170" s="106" t="s">
        <v>295</v>
      </c>
      <c r="F5170" s="107" t="s">
        <v>296</v>
      </c>
      <c r="G5170" s="106"/>
      <c r="H5170" s="106"/>
      <c r="I5170" s="102">
        <v>5</v>
      </c>
      <c r="J5170" s="109">
        <v>11.25</v>
      </c>
    </row>
    <row r="5171" spans="1:10" x14ac:dyDescent="0.25">
      <c r="A5171" s="102">
        <v>5170</v>
      </c>
      <c r="B5171" s="117">
        <v>43832</v>
      </c>
      <c r="C5171" s="104" t="s">
        <v>4939</v>
      </c>
      <c r="D5171" s="104" t="s">
        <v>5493</v>
      </c>
      <c r="E5171" s="106" t="s">
        <v>3971</v>
      </c>
      <c r="F5171" s="107" t="s">
        <v>3972</v>
      </c>
      <c r="G5171" s="106"/>
      <c r="H5171" s="106"/>
      <c r="I5171" s="102">
        <v>1</v>
      </c>
      <c r="J5171" s="109">
        <v>11.899999999999999</v>
      </c>
    </row>
    <row r="5172" spans="1:10" x14ac:dyDescent="0.25">
      <c r="A5172" s="102">
        <v>5171</v>
      </c>
      <c r="B5172" s="117">
        <v>43832</v>
      </c>
      <c r="C5172" s="104" t="s">
        <v>4939</v>
      </c>
      <c r="D5172" s="104" t="s">
        <v>5493</v>
      </c>
      <c r="E5172" s="106" t="s">
        <v>3573</v>
      </c>
      <c r="F5172" s="107" t="s">
        <v>3574</v>
      </c>
      <c r="G5172" s="106"/>
      <c r="H5172" s="106"/>
      <c r="I5172" s="102">
        <v>1</v>
      </c>
      <c r="J5172" s="109">
        <v>13</v>
      </c>
    </row>
    <row r="5173" spans="1:10" x14ac:dyDescent="0.25">
      <c r="A5173" s="102">
        <v>5172</v>
      </c>
      <c r="B5173" s="117">
        <v>43832</v>
      </c>
      <c r="C5173" s="104" t="s">
        <v>4939</v>
      </c>
      <c r="D5173" s="104" t="s">
        <v>5493</v>
      </c>
      <c r="E5173" s="106" t="s">
        <v>3751</v>
      </c>
      <c r="F5173" s="107" t="s">
        <v>3752</v>
      </c>
      <c r="G5173" s="106"/>
      <c r="H5173" s="106"/>
      <c r="I5173" s="102">
        <v>1</v>
      </c>
      <c r="J5173" s="109">
        <v>17.5</v>
      </c>
    </row>
    <row r="5174" spans="1:10" x14ac:dyDescent="0.25">
      <c r="A5174" s="102">
        <v>5173</v>
      </c>
      <c r="B5174" s="117">
        <v>43832</v>
      </c>
      <c r="C5174" s="104" t="s">
        <v>4939</v>
      </c>
      <c r="D5174" s="104" t="s">
        <v>5493</v>
      </c>
      <c r="E5174" s="106" t="s">
        <v>4547</v>
      </c>
      <c r="F5174" s="107" t="s">
        <v>4548</v>
      </c>
      <c r="G5174" s="106"/>
      <c r="H5174" s="106"/>
      <c r="I5174" s="102">
        <v>2</v>
      </c>
      <c r="J5174" s="109">
        <v>233.7</v>
      </c>
    </row>
    <row r="5175" spans="1:10" x14ac:dyDescent="0.25">
      <c r="A5175" s="102">
        <v>5174</v>
      </c>
      <c r="B5175" s="117">
        <v>43832</v>
      </c>
      <c r="C5175" s="104" t="s">
        <v>4939</v>
      </c>
      <c r="D5175" s="104" t="s">
        <v>5493</v>
      </c>
      <c r="E5175" s="106" t="s">
        <v>4818</v>
      </c>
      <c r="F5175" s="107" t="s">
        <v>4819</v>
      </c>
      <c r="G5175" s="106"/>
      <c r="H5175" s="106"/>
      <c r="I5175" s="102">
        <v>1</v>
      </c>
      <c r="J5175" s="109">
        <v>49.800000000000004</v>
      </c>
    </row>
    <row r="5176" spans="1:10" x14ac:dyDescent="0.25">
      <c r="A5176" s="102">
        <v>5175</v>
      </c>
      <c r="B5176" s="117">
        <v>43832</v>
      </c>
      <c r="C5176" s="104" t="s">
        <v>4939</v>
      </c>
      <c r="D5176" s="104" t="s">
        <v>5493</v>
      </c>
      <c r="E5176" s="106" t="s">
        <v>1819</v>
      </c>
      <c r="F5176" s="107" t="s">
        <v>1820</v>
      </c>
      <c r="G5176" s="106"/>
      <c r="H5176" s="106"/>
      <c r="I5176" s="102">
        <v>1</v>
      </c>
      <c r="J5176" s="109">
        <v>21.6</v>
      </c>
    </row>
    <row r="5177" spans="1:10" x14ac:dyDescent="0.25">
      <c r="A5177" s="102">
        <v>5176</v>
      </c>
      <c r="B5177" s="117">
        <v>43832</v>
      </c>
      <c r="C5177" s="104" t="s">
        <v>4939</v>
      </c>
      <c r="D5177" s="104" t="s">
        <v>5495</v>
      </c>
      <c r="E5177" s="106" t="s">
        <v>633</v>
      </c>
      <c r="F5177" s="107" t="s">
        <v>634</v>
      </c>
      <c r="G5177" s="106"/>
      <c r="H5177" s="106"/>
      <c r="I5177" s="102">
        <v>1</v>
      </c>
      <c r="J5177" s="109">
        <v>17.88</v>
      </c>
    </row>
    <row r="5178" spans="1:10" x14ac:dyDescent="0.25">
      <c r="A5178" s="102">
        <v>5177</v>
      </c>
      <c r="B5178" s="117">
        <v>43832</v>
      </c>
      <c r="C5178" s="104" t="s">
        <v>4939</v>
      </c>
      <c r="D5178" s="104" t="s">
        <v>5495</v>
      </c>
      <c r="E5178" s="106" t="s">
        <v>777</v>
      </c>
      <c r="F5178" s="107" t="s">
        <v>778</v>
      </c>
      <c r="G5178" s="106"/>
      <c r="H5178" s="106"/>
      <c r="I5178" s="102">
        <v>1</v>
      </c>
      <c r="J5178" s="109">
        <v>14.34</v>
      </c>
    </row>
    <row r="5179" spans="1:10" x14ac:dyDescent="0.25">
      <c r="A5179" s="102">
        <v>5178</v>
      </c>
      <c r="B5179" s="117">
        <v>43832</v>
      </c>
      <c r="C5179" s="104" t="s">
        <v>4939</v>
      </c>
      <c r="D5179" s="104" t="s">
        <v>5495</v>
      </c>
      <c r="E5179" s="106" t="s">
        <v>995</v>
      </c>
      <c r="F5179" s="107" t="s">
        <v>996</v>
      </c>
      <c r="G5179" s="106"/>
      <c r="H5179" s="106"/>
      <c r="I5179" s="102">
        <v>9</v>
      </c>
      <c r="J5179" s="109">
        <v>91.8</v>
      </c>
    </row>
    <row r="5180" spans="1:10" x14ac:dyDescent="0.25">
      <c r="A5180" s="102">
        <v>5179</v>
      </c>
      <c r="B5180" s="117">
        <v>43832</v>
      </c>
      <c r="C5180" s="104" t="s">
        <v>4939</v>
      </c>
      <c r="D5180" s="104" t="s">
        <v>5495</v>
      </c>
      <c r="E5180" s="106" t="s">
        <v>2503</v>
      </c>
      <c r="F5180" s="107" t="s">
        <v>2504</v>
      </c>
      <c r="G5180" s="106"/>
      <c r="H5180" s="106"/>
      <c r="I5180" s="102">
        <v>2</v>
      </c>
      <c r="J5180" s="109">
        <v>11.879999999999999</v>
      </c>
    </row>
    <row r="5181" spans="1:10" x14ac:dyDescent="0.25">
      <c r="A5181" s="102">
        <v>5180</v>
      </c>
      <c r="B5181" s="117">
        <v>43832</v>
      </c>
      <c r="C5181" s="104" t="s">
        <v>4939</v>
      </c>
      <c r="D5181" s="104" t="s">
        <v>5495</v>
      </c>
      <c r="E5181" s="106" t="s">
        <v>2491</v>
      </c>
      <c r="F5181" s="107" t="s">
        <v>2492</v>
      </c>
      <c r="G5181" s="106"/>
      <c r="H5181" s="106"/>
      <c r="I5181" s="102">
        <v>2</v>
      </c>
      <c r="J5181" s="109">
        <v>11.879999999999999</v>
      </c>
    </row>
    <row r="5182" spans="1:10" x14ac:dyDescent="0.25">
      <c r="A5182" s="102">
        <v>5181</v>
      </c>
      <c r="B5182" s="117">
        <v>43832</v>
      </c>
      <c r="C5182" s="104" t="s">
        <v>4939</v>
      </c>
      <c r="D5182" s="104" t="s">
        <v>5495</v>
      </c>
      <c r="E5182" s="106" t="s">
        <v>2517</v>
      </c>
      <c r="F5182" s="107" t="s">
        <v>2518</v>
      </c>
      <c r="G5182" s="106"/>
      <c r="H5182" s="106"/>
      <c r="I5182" s="102">
        <v>1</v>
      </c>
      <c r="J5182" s="109">
        <v>5.9399999999999995</v>
      </c>
    </row>
    <row r="5183" spans="1:10" x14ac:dyDescent="0.25">
      <c r="A5183" s="102">
        <v>5182</v>
      </c>
      <c r="B5183" s="117">
        <v>43832</v>
      </c>
      <c r="C5183" s="104" t="s">
        <v>4939</v>
      </c>
      <c r="D5183" s="104" t="s">
        <v>5495</v>
      </c>
      <c r="E5183" s="106" t="s">
        <v>2703</v>
      </c>
      <c r="F5183" s="107" t="s">
        <v>4722</v>
      </c>
      <c r="G5183" s="106"/>
      <c r="H5183" s="106"/>
      <c r="I5183" s="102">
        <v>1</v>
      </c>
      <c r="J5183" s="109">
        <v>5.9399999999999995</v>
      </c>
    </row>
    <row r="5184" spans="1:10" x14ac:dyDescent="0.25">
      <c r="A5184" s="102">
        <v>5183</v>
      </c>
      <c r="B5184" s="117">
        <v>43832</v>
      </c>
      <c r="C5184" s="104" t="s">
        <v>4939</v>
      </c>
      <c r="D5184" s="104" t="s">
        <v>5495</v>
      </c>
      <c r="E5184" s="106" t="s">
        <v>2723</v>
      </c>
      <c r="F5184" s="107" t="s">
        <v>4733</v>
      </c>
      <c r="G5184" s="106"/>
      <c r="H5184" s="106"/>
      <c r="I5184" s="102">
        <v>1</v>
      </c>
      <c r="J5184" s="109">
        <v>13.080000000000002</v>
      </c>
    </row>
    <row r="5185" spans="1:10" x14ac:dyDescent="0.25">
      <c r="A5185" s="102">
        <v>5184</v>
      </c>
      <c r="B5185" s="117">
        <v>43832</v>
      </c>
      <c r="C5185" s="104" t="s">
        <v>4939</v>
      </c>
      <c r="D5185" s="104" t="s">
        <v>5495</v>
      </c>
      <c r="E5185" s="106" t="s">
        <v>3385</v>
      </c>
      <c r="F5185" s="107" t="s">
        <v>3386</v>
      </c>
      <c r="G5185" s="106"/>
      <c r="H5185" s="106"/>
      <c r="I5185" s="102">
        <v>6</v>
      </c>
      <c r="J5185" s="109">
        <v>173.94</v>
      </c>
    </row>
    <row r="5186" spans="1:10" x14ac:dyDescent="0.25">
      <c r="A5186" s="102">
        <v>5185</v>
      </c>
      <c r="B5186" s="117">
        <v>43832</v>
      </c>
      <c r="C5186" s="104" t="s">
        <v>4939</v>
      </c>
      <c r="D5186" s="104" t="s">
        <v>5495</v>
      </c>
      <c r="E5186" s="106" t="s">
        <v>3543</v>
      </c>
      <c r="F5186" s="107" t="s">
        <v>3544</v>
      </c>
      <c r="G5186" s="106"/>
      <c r="H5186" s="106"/>
      <c r="I5186" s="102">
        <v>50</v>
      </c>
      <c r="J5186" s="109">
        <v>72.5</v>
      </c>
    </row>
    <row r="5187" spans="1:10" x14ac:dyDescent="0.25">
      <c r="A5187" s="102">
        <v>5186</v>
      </c>
      <c r="B5187" s="117">
        <v>43832</v>
      </c>
      <c r="C5187" s="104" t="s">
        <v>4939</v>
      </c>
      <c r="D5187" s="104" t="s">
        <v>5497</v>
      </c>
      <c r="E5187" s="106" t="s">
        <v>2771</v>
      </c>
      <c r="F5187" s="107" t="s">
        <v>4743</v>
      </c>
      <c r="G5187" s="106"/>
      <c r="H5187" s="106"/>
      <c r="I5187" s="102">
        <v>1</v>
      </c>
      <c r="J5187" s="109">
        <v>15.48</v>
      </c>
    </row>
    <row r="5188" spans="1:10" x14ac:dyDescent="0.25">
      <c r="A5188" s="102">
        <v>5187</v>
      </c>
      <c r="B5188" s="117">
        <v>43832</v>
      </c>
      <c r="C5188" s="104" t="s">
        <v>4939</v>
      </c>
      <c r="D5188" s="104" t="s">
        <v>5497</v>
      </c>
      <c r="E5188" s="106" t="s">
        <v>3543</v>
      </c>
      <c r="F5188" s="107" t="s">
        <v>3544</v>
      </c>
      <c r="G5188" s="106"/>
      <c r="H5188" s="106"/>
      <c r="I5188" s="102">
        <v>30</v>
      </c>
      <c r="J5188" s="109">
        <v>43.5</v>
      </c>
    </row>
    <row r="5189" spans="1:10" x14ac:dyDescent="0.25">
      <c r="A5189" s="102">
        <v>5188</v>
      </c>
      <c r="B5189" s="117">
        <v>43832</v>
      </c>
      <c r="C5189" s="104" t="s">
        <v>4939</v>
      </c>
      <c r="D5189" s="104" t="s">
        <v>5497</v>
      </c>
      <c r="E5189" s="106" t="s">
        <v>3713</v>
      </c>
      <c r="F5189" s="107" t="s">
        <v>3714</v>
      </c>
      <c r="G5189" s="106"/>
      <c r="H5189" s="106"/>
      <c r="I5189" s="102">
        <v>1</v>
      </c>
      <c r="J5189" s="109">
        <v>23.799999999999997</v>
      </c>
    </row>
    <row r="5190" spans="1:10" x14ac:dyDescent="0.25">
      <c r="A5190" s="102">
        <v>5189</v>
      </c>
      <c r="B5190" s="117">
        <v>43832</v>
      </c>
      <c r="C5190" s="104" t="s">
        <v>4939</v>
      </c>
      <c r="D5190" s="104" t="s">
        <v>5499</v>
      </c>
      <c r="E5190" s="106" t="s">
        <v>157</v>
      </c>
      <c r="F5190" s="107" t="s">
        <v>158</v>
      </c>
      <c r="G5190" s="106"/>
      <c r="H5190" s="106"/>
      <c r="I5190" s="102">
        <v>10</v>
      </c>
      <c r="J5190" s="109">
        <v>18.899999999999999</v>
      </c>
    </row>
    <row r="5191" spans="1:10" x14ac:dyDescent="0.25">
      <c r="A5191" s="102">
        <v>5190</v>
      </c>
      <c r="B5191" s="117">
        <v>43832</v>
      </c>
      <c r="C5191" s="104" t="s">
        <v>4939</v>
      </c>
      <c r="D5191" s="104" t="s">
        <v>5499</v>
      </c>
      <c r="E5191" s="106" t="s">
        <v>995</v>
      </c>
      <c r="F5191" s="107" t="s">
        <v>996</v>
      </c>
      <c r="G5191" s="106"/>
      <c r="H5191" s="106"/>
      <c r="I5191" s="102">
        <v>1</v>
      </c>
      <c r="J5191" s="109">
        <v>10.199999999999999</v>
      </c>
    </row>
    <row r="5192" spans="1:10" x14ac:dyDescent="0.25">
      <c r="A5192" s="102">
        <v>5191</v>
      </c>
      <c r="B5192" s="117">
        <v>43832</v>
      </c>
      <c r="C5192" s="104" t="s">
        <v>4939</v>
      </c>
      <c r="D5192" s="104" t="s">
        <v>5499</v>
      </c>
      <c r="E5192" s="106" t="s">
        <v>1001</v>
      </c>
      <c r="F5192" s="107" t="s">
        <v>1002</v>
      </c>
      <c r="G5192" s="106"/>
      <c r="H5192" s="106"/>
      <c r="I5192" s="102">
        <v>1</v>
      </c>
      <c r="J5192" s="109">
        <v>5.99</v>
      </c>
    </row>
    <row r="5193" spans="1:10" x14ac:dyDescent="0.25">
      <c r="A5193" s="102">
        <v>5192</v>
      </c>
      <c r="B5193" s="117">
        <v>43832</v>
      </c>
      <c r="C5193" s="104" t="s">
        <v>4939</v>
      </c>
      <c r="D5193" s="104" t="s">
        <v>5499</v>
      </c>
      <c r="E5193" s="106" t="s">
        <v>2405</v>
      </c>
      <c r="F5193" s="107" t="s">
        <v>2406</v>
      </c>
      <c r="G5193" s="106"/>
      <c r="H5193" s="106"/>
      <c r="I5193" s="102">
        <v>1</v>
      </c>
      <c r="J5193" s="109">
        <v>23.88</v>
      </c>
    </row>
    <row r="5194" spans="1:10" x14ac:dyDescent="0.25">
      <c r="A5194" s="102">
        <v>5193</v>
      </c>
      <c r="B5194" s="117">
        <v>43832</v>
      </c>
      <c r="C5194" s="104" t="s">
        <v>4939</v>
      </c>
      <c r="D5194" s="104" t="s">
        <v>5499</v>
      </c>
      <c r="E5194" s="106" t="s">
        <v>2503</v>
      </c>
      <c r="F5194" s="107" t="s">
        <v>2504</v>
      </c>
      <c r="G5194" s="106"/>
      <c r="H5194" s="106"/>
      <c r="I5194" s="102">
        <v>1</v>
      </c>
      <c r="J5194" s="109">
        <v>5.9399999999999995</v>
      </c>
    </row>
    <row r="5195" spans="1:10" x14ac:dyDescent="0.25">
      <c r="A5195" s="102">
        <v>5194</v>
      </c>
      <c r="B5195" s="117">
        <v>43832</v>
      </c>
      <c r="C5195" s="104" t="s">
        <v>4939</v>
      </c>
      <c r="D5195" s="104" t="s">
        <v>5499</v>
      </c>
      <c r="E5195" s="106" t="s">
        <v>2581</v>
      </c>
      <c r="F5195" s="107" t="s">
        <v>2582</v>
      </c>
      <c r="G5195" s="106"/>
      <c r="H5195" s="106"/>
      <c r="I5195" s="102">
        <v>1</v>
      </c>
      <c r="J5195" s="109">
        <v>5.9399999999999995</v>
      </c>
    </row>
    <row r="5196" spans="1:10" x14ac:dyDescent="0.25">
      <c r="A5196" s="102">
        <v>5195</v>
      </c>
      <c r="B5196" s="117">
        <v>43832</v>
      </c>
      <c r="C5196" s="104" t="s">
        <v>4939</v>
      </c>
      <c r="D5196" s="104" t="s">
        <v>5499</v>
      </c>
      <c r="E5196" s="106" t="s">
        <v>2517</v>
      </c>
      <c r="F5196" s="107" t="s">
        <v>2518</v>
      </c>
      <c r="G5196" s="106"/>
      <c r="H5196" s="106"/>
      <c r="I5196" s="102">
        <v>1</v>
      </c>
      <c r="J5196" s="109">
        <v>5.9399999999999995</v>
      </c>
    </row>
    <row r="5197" spans="1:10" x14ac:dyDescent="0.25">
      <c r="A5197" s="102">
        <v>5196</v>
      </c>
      <c r="B5197" s="117">
        <v>43832</v>
      </c>
      <c r="C5197" s="104" t="s">
        <v>4939</v>
      </c>
      <c r="D5197" s="104" t="s">
        <v>5499</v>
      </c>
      <c r="E5197" s="106" t="s">
        <v>2723</v>
      </c>
      <c r="F5197" s="107" t="s">
        <v>4733</v>
      </c>
      <c r="G5197" s="106"/>
      <c r="H5197" s="106"/>
      <c r="I5197" s="102">
        <v>1</v>
      </c>
      <c r="J5197" s="109">
        <v>13.080000000000002</v>
      </c>
    </row>
    <row r="5198" spans="1:10" x14ac:dyDescent="0.25">
      <c r="A5198" s="102">
        <v>5197</v>
      </c>
      <c r="B5198" s="117">
        <v>43832</v>
      </c>
      <c r="C5198" s="104" t="s">
        <v>4939</v>
      </c>
      <c r="D5198" s="104" t="s">
        <v>5499</v>
      </c>
      <c r="E5198" s="106" t="s">
        <v>3037</v>
      </c>
      <c r="F5198" s="107" t="s">
        <v>3038</v>
      </c>
      <c r="G5198" s="106"/>
      <c r="H5198" s="106"/>
      <c r="I5198" s="102">
        <v>1</v>
      </c>
      <c r="J5198" s="109">
        <v>33.96</v>
      </c>
    </row>
    <row r="5199" spans="1:10" x14ac:dyDescent="0.25">
      <c r="A5199" s="102">
        <v>5198</v>
      </c>
      <c r="B5199" s="117">
        <v>43832</v>
      </c>
      <c r="C5199" s="104" t="s">
        <v>4939</v>
      </c>
      <c r="D5199" s="104" t="s">
        <v>5499</v>
      </c>
      <c r="E5199" s="106" t="s">
        <v>295</v>
      </c>
      <c r="F5199" s="107" t="s">
        <v>296</v>
      </c>
      <c r="G5199" s="106"/>
      <c r="H5199" s="106"/>
      <c r="I5199" s="102">
        <v>4</v>
      </c>
      <c r="J5199" s="109">
        <v>9</v>
      </c>
    </row>
    <row r="5200" spans="1:10" x14ac:dyDescent="0.25">
      <c r="A5200" s="102">
        <v>5199</v>
      </c>
      <c r="B5200" s="117">
        <v>43832</v>
      </c>
      <c r="C5200" s="104" t="s">
        <v>4939</v>
      </c>
      <c r="D5200" s="104" t="s">
        <v>5499</v>
      </c>
      <c r="E5200" s="106" t="s">
        <v>3543</v>
      </c>
      <c r="F5200" s="107" t="s">
        <v>3544</v>
      </c>
      <c r="G5200" s="106"/>
      <c r="H5200" s="106"/>
      <c r="I5200" s="102">
        <v>16</v>
      </c>
      <c r="J5200" s="109">
        <v>23.2</v>
      </c>
    </row>
    <row r="5201" spans="1:10" x14ac:dyDescent="0.25">
      <c r="A5201" s="102">
        <v>5200</v>
      </c>
      <c r="B5201" s="117">
        <v>43832</v>
      </c>
      <c r="C5201" s="104" t="s">
        <v>4939</v>
      </c>
      <c r="D5201" s="104" t="s">
        <v>5499</v>
      </c>
      <c r="E5201" s="106" t="s">
        <v>4045</v>
      </c>
      <c r="F5201" s="107" t="s">
        <v>4046</v>
      </c>
      <c r="G5201" s="106"/>
      <c r="H5201" s="106"/>
      <c r="I5201" s="102" t="s">
        <v>5042</v>
      </c>
      <c r="J5201" s="109">
        <v>16</v>
      </c>
    </row>
    <row r="5202" spans="1:10" x14ac:dyDescent="0.25">
      <c r="A5202" s="102">
        <v>5201</v>
      </c>
      <c r="B5202" s="117">
        <v>43832</v>
      </c>
      <c r="C5202" s="104" t="s">
        <v>4939</v>
      </c>
      <c r="D5202" s="104" t="s">
        <v>5499</v>
      </c>
      <c r="E5202" s="106" t="s">
        <v>87</v>
      </c>
      <c r="F5202" s="107" t="s">
        <v>88</v>
      </c>
      <c r="G5202" s="106"/>
      <c r="H5202" s="106"/>
      <c r="I5202" s="102" t="s">
        <v>4944</v>
      </c>
      <c r="J5202" s="109">
        <v>17.450000000000003</v>
      </c>
    </row>
    <row r="5203" spans="1:10" x14ac:dyDescent="0.25">
      <c r="A5203" s="102">
        <v>5202</v>
      </c>
      <c r="B5203" s="117">
        <v>43832</v>
      </c>
      <c r="C5203" s="104" t="s">
        <v>4939</v>
      </c>
      <c r="D5203" s="104" t="s">
        <v>5499</v>
      </c>
      <c r="E5203" s="106" t="s">
        <v>3747</v>
      </c>
      <c r="F5203" s="107" t="s">
        <v>3748</v>
      </c>
      <c r="G5203" s="106"/>
      <c r="H5203" s="106"/>
      <c r="I5203" s="102">
        <v>1</v>
      </c>
      <c r="J5203" s="109">
        <v>15</v>
      </c>
    </row>
    <row r="5204" spans="1:10" x14ac:dyDescent="0.25">
      <c r="A5204" s="102">
        <v>5203</v>
      </c>
      <c r="B5204" s="117">
        <v>43832</v>
      </c>
      <c r="C5204" s="104" t="s">
        <v>4939</v>
      </c>
      <c r="D5204" s="104" t="s">
        <v>5499</v>
      </c>
      <c r="E5204" s="106" t="s">
        <v>3573</v>
      </c>
      <c r="F5204" s="107" t="s">
        <v>3574</v>
      </c>
      <c r="G5204" s="106"/>
      <c r="H5204" s="106"/>
      <c r="I5204" s="102">
        <v>1</v>
      </c>
      <c r="J5204" s="109">
        <v>13</v>
      </c>
    </row>
    <row r="5205" spans="1:10" x14ac:dyDescent="0.25">
      <c r="A5205" s="102">
        <v>5204</v>
      </c>
      <c r="B5205" s="117">
        <v>43832</v>
      </c>
      <c r="C5205" s="104" t="s">
        <v>4939</v>
      </c>
      <c r="D5205" s="104" t="s">
        <v>5501</v>
      </c>
      <c r="E5205" s="106" t="s">
        <v>995</v>
      </c>
      <c r="F5205" s="107" t="s">
        <v>996</v>
      </c>
      <c r="G5205" s="106"/>
      <c r="H5205" s="106"/>
      <c r="I5205" s="102">
        <v>1</v>
      </c>
      <c r="J5205" s="109">
        <v>10.199999999999999</v>
      </c>
    </row>
    <row r="5206" spans="1:10" x14ac:dyDescent="0.25">
      <c r="A5206" s="102">
        <v>5205</v>
      </c>
      <c r="B5206" s="117">
        <v>43832</v>
      </c>
      <c r="C5206" s="104" t="s">
        <v>4939</v>
      </c>
      <c r="D5206" s="104" t="s">
        <v>5501</v>
      </c>
      <c r="E5206" s="106" t="s">
        <v>337</v>
      </c>
      <c r="F5206" s="107" t="s">
        <v>338</v>
      </c>
      <c r="G5206" s="106"/>
      <c r="H5206" s="106"/>
      <c r="I5206" s="102">
        <v>1</v>
      </c>
      <c r="J5206" s="109">
        <v>21.36</v>
      </c>
    </row>
    <row r="5207" spans="1:10" x14ac:dyDescent="0.25">
      <c r="A5207" s="102">
        <v>5206</v>
      </c>
      <c r="B5207" s="117">
        <v>43832</v>
      </c>
      <c r="C5207" s="104" t="s">
        <v>4939</v>
      </c>
      <c r="D5207" s="104" t="s">
        <v>5501</v>
      </c>
      <c r="E5207" s="106" t="s">
        <v>3385</v>
      </c>
      <c r="F5207" s="107" t="s">
        <v>3386</v>
      </c>
      <c r="G5207" s="106"/>
      <c r="H5207" s="106"/>
      <c r="I5207" s="102">
        <v>1</v>
      </c>
      <c r="J5207" s="109">
        <v>28.99</v>
      </c>
    </row>
    <row r="5208" spans="1:10" x14ac:dyDescent="0.25">
      <c r="A5208" s="102">
        <v>5207</v>
      </c>
      <c r="B5208" s="117">
        <v>43832</v>
      </c>
      <c r="C5208" s="104" t="s">
        <v>4939</v>
      </c>
      <c r="D5208" s="104" t="s">
        <v>5501</v>
      </c>
      <c r="E5208" s="106" t="s">
        <v>67</v>
      </c>
      <c r="F5208" s="107" t="s">
        <v>5502</v>
      </c>
      <c r="G5208" s="106"/>
      <c r="H5208" s="106"/>
      <c r="I5208" s="102">
        <v>1</v>
      </c>
      <c r="J5208" s="109">
        <v>15.48</v>
      </c>
    </row>
    <row r="5209" spans="1:10" x14ac:dyDescent="0.25">
      <c r="A5209" s="102">
        <v>5208</v>
      </c>
      <c r="B5209" s="117">
        <v>43832</v>
      </c>
      <c r="C5209" s="104" t="s">
        <v>4939</v>
      </c>
      <c r="D5209" s="104" t="s">
        <v>5504</v>
      </c>
      <c r="E5209" s="106" t="s">
        <v>745</v>
      </c>
      <c r="F5209" s="107" t="s">
        <v>746</v>
      </c>
      <c r="G5209" s="106"/>
      <c r="H5209" s="106"/>
      <c r="I5209" s="102">
        <v>1</v>
      </c>
      <c r="J5209" s="109">
        <v>10.74</v>
      </c>
    </row>
    <row r="5210" spans="1:10" x14ac:dyDescent="0.25">
      <c r="A5210" s="102">
        <v>5209</v>
      </c>
      <c r="B5210" s="117">
        <v>43832</v>
      </c>
      <c r="C5210" s="104" t="s">
        <v>4939</v>
      </c>
      <c r="D5210" s="104" t="s">
        <v>5504</v>
      </c>
      <c r="E5210" s="106" t="s">
        <v>1040</v>
      </c>
      <c r="F5210" s="107" t="s">
        <v>1041</v>
      </c>
      <c r="G5210" s="106"/>
      <c r="H5210" s="106"/>
      <c r="I5210" s="102">
        <v>1</v>
      </c>
      <c r="J5210" s="109">
        <v>33.96</v>
      </c>
    </row>
    <row r="5211" spans="1:10" x14ac:dyDescent="0.25">
      <c r="A5211" s="102">
        <v>5210</v>
      </c>
      <c r="B5211" s="117">
        <v>43832</v>
      </c>
      <c r="C5211" s="104" t="s">
        <v>4939</v>
      </c>
      <c r="D5211" s="104" t="s">
        <v>5504</v>
      </c>
      <c r="E5211" s="106" t="s">
        <v>207</v>
      </c>
      <c r="F5211" s="107" t="s">
        <v>208</v>
      </c>
      <c r="G5211" s="106"/>
      <c r="H5211" s="106"/>
      <c r="I5211" s="102">
        <v>1</v>
      </c>
      <c r="J5211" s="109">
        <v>18</v>
      </c>
    </row>
    <row r="5212" spans="1:10" x14ac:dyDescent="0.25">
      <c r="A5212" s="102">
        <v>5211</v>
      </c>
      <c r="B5212" s="117">
        <v>43832</v>
      </c>
      <c r="C5212" s="104" t="s">
        <v>4939</v>
      </c>
      <c r="D5212" s="104" t="s">
        <v>5504</v>
      </c>
      <c r="E5212" s="106" t="s">
        <v>1142</v>
      </c>
      <c r="F5212" s="107" t="s">
        <v>1143</v>
      </c>
      <c r="G5212" s="106"/>
      <c r="H5212" s="106"/>
      <c r="I5212" s="102">
        <v>1</v>
      </c>
      <c r="J5212" s="109">
        <v>8.9</v>
      </c>
    </row>
    <row r="5213" spans="1:10" x14ac:dyDescent="0.25">
      <c r="A5213" s="102">
        <v>5212</v>
      </c>
      <c r="B5213" s="117">
        <v>43832</v>
      </c>
      <c r="C5213" s="104" t="s">
        <v>4939</v>
      </c>
      <c r="D5213" s="104" t="s">
        <v>5504</v>
      </c>
      <c r="E5213" s="106" t="s">
        <v>1274</v>
      </c>
      <c r="F5213" s="107" t="s">
        <v>1275</v>
      </c>
      <c r="G5213" s="106"/>
      <c r="H5213" s="106"/>
      <c r="I5213" s="102">
        <v>1</v>
      </c>
      <c r="J5213" s="109">
        <v>13.899999999999999</v>
      </c>
    </row>
    <row r="5214" spans="1:10" x14ac:dyDescent="0.25">
      <c r="A5214" s="102">
        <v>5213</v>
      </c>
      <c r="B5214" s="117">
        <v>43832</v>
      </c>
      <c r="C5214" s="104" t="s">
        <v>4939</v>
      </c>
      <c r="D5214" s="104" t="s">
        <v>5504</v>
      </c>
      <c r="E5214" s="106" t="s">
        <v>1288</v>
      </c>
      <c r="F5214" s="107" t="s">
        <v>1289</v>
      </c>
      <c r="G5214" s="106"/>
      <c r="H5214" s="106"/>
      <c r="I5214" s="102">
        <v>1</v>
      </c>
      <c r="J5214" s="109">
        <v>7.9</v>
      </c>
    </row>
    <row r="5215" spans="1:10" x14ac:dyDescent="0.25">
      <c r="A5215" s="102">
        <v>5214</v>
      </c>
      <c r="B5215" s="117">
        <v>43832</v>
      </c>
      <c r="C5215" s="104" t="s">
        <v>4939</v>
      </c>
      <c r="D5215" s="104" t="s">
        <v>5504</v>
      </c>
      <c r="E5215" s="106" t="s">
        <v>1292</v>
      </c>
      <c r="F5215" s="107" t="s">
        <v>1293</v>
      </c>
      <c r="G5215" s="106"/>
      <c r="H5215" s="106"/>
      <c r="I5215" s="102" t="s">
        <v>5054</v>
      </c>
      <c r="J5215" s="109">
        <v>19.080000000000002</v>
      </c>
    </row>
    <row r="5216" spans="1:10" x14ac:dyDescent="0.25">
      <c r="A5216" s="102">
        <v>5215</v>
      </c>
      <c r="B5216" s="117">
        <v>43832</v>
      </c>
      <c r="C5216" s="104" t="s">
        <v>4939</v>
      </c>
      <c r="D5216" s="104" t="s">
        <v>5504</v>
      </c>
      <c r="E5216" s="106" t="s">
        <v>3037</v>
      </c>
      <c r="F5216" s="107" t="s">
        <v>3038</v>
      </c>
      <c r="G5216" s="106"/>
      <c r="H5216" s="106"/>
      <c r="I5216" s="102">
        <v>1</v>
      </c>
      <c r="J5216" s="109">
        <v>33.96</v>
      </c>
    </row>
    <row r="5217" spans="1:10" x14ac:dyDescent="0.25">
      <c r="A5217" s="102">
        <v>5216</v>
      </c>
      <c r="B5217" s="117">
        <v>43832</v>
      </c>
      <c r="C5217" s="104" t="s">
        <v>4939</v>
      </c>
      <c r="D5217" s="104" t="s">
        <v>5506</v>
      </c>
      <c r="E5217" s="106" t="s">
        <v>329</v>
      </c>
      <c r="F5217" s="107" t="s">
        <v>330</v>
      </c>
      <c r="G5217" s="106"/>
      <c r="H5217" s="106"/>
      <c r="I5217" s="102">
        <v>1</v>
      </c>
      <c r="J5217" s="109">
        <v>23</v>
      </c>
    </row>
    <row r="5218" spans="1:10" x14ac:dyDescent="0.25">
      <c r="A5218" s="102">
        <v>5217</v>
      </c>
      <c r="B5218" s="117">
        <v>43832</v>
      </c>
      <c r="C5218" s="104" t="s">
        <v>4939</v>
      </c>
      <c r="D5218" s="104" t="s">
        <v>5506</v>
      </c>
      <c r="E5218" s="106" t="s">
        <v>207</v>
      </c>
      <c r="F5218" s="107" t="s">
        <v>208</v>
      </c>
      <c r="G5218" s="106"/>
      <c r="H5218" s="106"/>
      <c r="I5218" s="102">
        <v>1</v>
      </c>
      <c r="J5218" s="109">
        <v>18</v>
      </c>
    </row>
    <row r="5219" spans="1:10" x14ac:dyDescent="0.25">
      <c r="A5219" s="102">
        <v>5218</v>
      </c>
      <c r="B5219" s="117">
        <v>43832</v>
      </c>
      <c r="C5219" s="104" t="s">
        <v>4939</v>
      </c>
      <c r="D5219" s="104" t="s">
        <v>5506</v>
      </c>
      <c r="E5219" s="106" t="s">
        <v>3385</v>
      </c>
      <c r="F5219" s="107" t="s">
        <v>3386</v>
      </c>
      <c r="G5219" s="106"/>
      <c r="H5219" s="106"/>
      <c r="I5219" s="102">
        <v>5</v>
      </c>
      <c r="J5219" s="109">
        <v>144.94999999999999</v>
      </c>
    </row>
    <row r="5220" spans="1:10" x14ac:dyDescent="0.25">
      <c r="A5220" s="102">
        <v>5219</v>
      </c>
      <c r="B5220" s="117">
        <v>43832</v>
      </c>
      <c r="C5220" s="104" t="s">
        <v>4939</v>
      </c>
      <c r="D5220" s="104" t="s">
        <v>5506</v>
      </c>
      <c r="E5220" s="106" t="s">
        <v>3543</v>
      </c>
      <c r="F5220" s="107" t="s">
        <v>3544</v>
      </c>
      <c r="G5220" s="106"/>
      <c r="H5220" s="106"/>
      <c r="I5220" s="102">
        <v>12</v>
      </c>
      <c r="J5220" s="109">
        <v>17.399999999999999</v>
      </c>
    </row>
    <row r="5221" spans="1:10" x14ac:dyDescent="0.25">
      <c r="A5221" s="102">
        <v>5220</v>
      </c>
      <c r="B5221" s="117">
        <v>43832</v>
      </c>
      <c r="C5221" s="104" t="s">
        <v>4939</v>
      </c>
      <c r="D5221" s="104" t="s">
        <v>5508</v>
      </c>
      <c r="E5221" s="106" t="s">
        <v>633</v>
      </c>
      <c r="F5221" s="107" t="s">
        <v>634</v>
      </c>
      <c r="G5221" s="106"/>
      <c r="H5221" s="106"/>
      <c r="I5221" s="102">
        <v>1</v>
      </c>
      <c r="J5221" s="109">
        <v>17.88</v>
      </c>
    </row>
    <row r="5222" spans="1:10" x14ac:dyDescent="0.25">
      <c r="A5222" s="102">
        <v>5221</v>
      </c>
      <c r="B5222" s="117">
        <v>43832</v>
      </c>
      <c r="C5222" s="104" t="s">
        <v>4939</v>
      </c>
      <c r="D5222" s="104" t="s">
        <v>5508</v>
      </c>
      <c r="E5222" s="106" t="s">
        <v>995</v>
      </c>
      <c r="F5222" s="107" t="s">
        <v>996</v>
      </c>
      <c r="G5222" s="106"/>
      <c r="H5222" s="106"/>
      <c r="I5222" s="102">
        <v>2</v>
      </c>
      <c r="J5222" s="109">
        <v>20.399999999999999</v>
      </c>
    </row>
    <row r="5223" spans="1:10" x14ac:dyDescent="0.25">
      <c r="A5223" s="102">
        <v>5222</v>
      </c>
      <c r="B5223" s="117">
        <v>43832</v>
      </c>
      <c r="C5223" s="104" t="s">
        <v>4939</v>
      </c>
      <c r="D5223" s="104" t="s">
        <v>5508</v>
      </c>
      <c r="E5223" s="106" t="s">
        <v>207</v>
      </c>
      <c r="F5223" s="107" t="s">
        <v>208</v>
      </c>
      <c r="G5223" s="106"/>
      <c r="H5223" s="106"/>
      <c r="I5223" s="102">
        <v>1</v>
      </c>
      <c r="J5223" s="109">
        <v>18</v>
      </c>
    </row>
    <row r="5224" spans="1:10" x14ac:dyDescent="0.25">
      <c r="A5224" s="102">
        <v>5223</v>
      </c>
      <c r="B5224" s="117">
        <v>43832</v>
      </c>
      <c r="C5224" s="104" t="s">
        <v>4939</v>
      </c>
      <c r="D5224" s="104" t="s">
        <v>5508</v>
      </c>
      <c r="E5224" s="106" t="s">
        <v>2503</v>
      </c>
      <c r="F5224" s="107" t="s">
        <v>2504</v>
      </c>
      <c r="G5224" s="106"/>
      <c r="H5224" s="106"/>
      <c r="I5224" s="102">
        <v>12</v>
      </c>
      <c r="J5224" s="109">
        <v>71.28</v>
      </c>
    </row>
    <row r="5225" spans="1:10" x14ac:dyDescent="0.25">
      <c r="A5225" s="102">
        <v>5224</v>
      </c>
      <c r="B5225" s="117">
        <v>43832</v>
      </c>
      <c r="C5225" s="104" t="s">
        <v>4939</v>
      </c>
      <c r="D5225" s="104" t="s">
        <v>5508</v>
      </c>
      <c r="E5225" s="106" t="s">
        <v>2479</v>
      </c>
      <c r="F5225" s="107" t="s">
        <v>2480</v>
      </c>
      <c r="G5225" s="106"/>
      <c r="H5225" s="106"/>
      <c r="I5225" s="102">
        <v>3</v>
      </c>
      <c r="J5225" s="109">
        <v>17.82</v>
      </c>
    </row>
    <row r="5226" spans="1:10" x14ac:dyDescent="0.25">
      <c r="A5226" s="102">
        <v>5225</v>
      </c>
      <c r="B5226" s="117">
        <v>43832</v>
      </c>
      <c r="C5226" s="104" t="s">
        <v>4939</v>
      </c>
      <c r="D5226" s="104" t="s">
        <v>5508</v>
      </c>
      <c r="E5226" s="106" t="s">
        <v>2519</v>
      </c>
      <c r="F5226" s="107" t="s">
        <v>2520</v>
      </c>
      <c r="G5226" s="106"/>
      <c r="H5226" s="106"/>
      <c r="I5226" s="102">
        <v>3</v>
      </c>
      <c r="J5226" s="109">
        <v>17.82</v>
      </c>
    </row>
    <row r="5227" spans="1:10" x14ac:dyDescent="0.25">
      <c r="A5227" s="102">
        <v>5226</v>
      </c>
      <c r="B5227" s="117">
        <v>43832</v>
      </c>
      <c r="C5227" s="104" t="s">
        <v>4939</v>
      </c>
      <c r="D5227" s="104" t="s">
        <v>5508</v>
      </c>
      <c r="E5227" s="106" t="s">
        <v>2537</v>
      </c>
      <c r="F5227" s="107" t="s">
        <v>2538</v>
      </c>
      <c r="G5227" s="106"/>
      <c r="H5227" s="106"/>
      <c r="I5227" s="102">
        <v>1</v>
      </c>
      <c r="J5227" s="109">
        <v>5.9399999999999995</v>
      </c>
    </row>
    <row r="5228" spans="1:10" x14ac:dyDescent="0.25">
      <c r="A5228" s="102">
        <v>5227</v>
      </c>
      <c r="B5228" s="117">
        <v>43832</v>
      </c>
      <c r="C5228" s="104" t="s">
        <v>4939</v>
      </c>
      <c r="D5228" s="104" t="s">
        <v>5508</v>
      </c>
      <c r="E5228" s="106" t="s">
        <v>2549</v>
      </c>
      <c r="F5228" s="107" t="s">
        <v>2550</v>
      </c>
      <c r="G5228" s="106"/>
      <c r="H5228" s="106"/>
      <c r="I5228" s="102">
        <v>2</v>
      </c>
      <c r="J5228" s="109">
        <v>11.879999999999999</v>
      </c>
    </row>
    <row r="5229" spans="1:10" x14ac:dyDescent="0.25">
      <c r="A5229" s="102">
        <v>5228</v>
      </c>
      <c r="B5229" s="117">
        <v>43832</v>
      </c>
      <c r="C5229" s="104" t="s">
        <v>4939</v>
      </c>
      <c r="D5229" s="104" t="s">
        <v>5508</v>
      </c>
      <c r="E5229" s="106" t="s">
        <v>87</v>
      </c>
      <c r="F5229" s="107" t="s">
        <v>88</v>
      </c>
      <c r="G5229" s="106"/>
      <c r="H5229" s="106"/>
      <c r="I5229" s="102" t="s">
        <v>4943</v>
      </c>
      <c r="J5229" s="109">
        <v>41.88</v>
      </c>
    </row>
    <row r="5230" spans="1:10" x14ac:dyDescent="0.25">
      <c r="A5230" s="102">
        <v>5229</v>
      </c>
      <c r="B5230" s="117">
        <v>43832</v>
      </c>
      <c r="C5230" s="104" t="s">
        <v>4939</v>
      </c>
      <c r="D5230" s="104" t="s">
        <v>5508</v>
      </c>
      <c r="E5230" s="106" t="s">
        <v>3907</v>
      </c>
      <c r="F5230" s="107" t="s">
        <v>3908</v>
      </c>
      <c r="G5230" s="106"/>
      <c r="H5230" s="106"/>
      <c r="I5230" s="102">
        <v>1</v>
      </c>
      <c r="J5230" s="109">
        <v>9.8000000000000007</v>
      </c>
    </row>
    <row r="5231" spans="1:10" x14ac:dyDescent="0.25">
      <c r="A5231" s="102">
        <v>5230</v>
      </c>
      <c r="B5231" s="117">
        <v>43832</v>
      </c>
      <c r="C5231" s="104" t="s">
        <v>4939</v>
      </c>
      <c r="D5231" s="104" t="s">
        <v>5508</v>
      </c>
      <c r="E5231" s="106" t="s">
        <v>3911</v>
      </c>
      <c r="F5231" s="107" t="s">
        <v>3912</v>
      </c>
      <c r="G5231" s="106"/>
      <c r="H5231" s="106"/>
      <c r="I5231" s="102">
        <v>1</v>
      </c>
      <c r="J5231" s="109">
        <v>17.899999999999999</v>
      </c>
    </row>
    <row r="5232" spans="1:10" x14ac:dyDescent="0.25">
      <c r="A5232" s="102">
        <v>5231</v>
      </c>
      <c r="B5232" s="117">
        <v>43832</v>
      </c>
      <c r="C5232" s="104" t="s">
        <v>4939</v>
      </c>
      <c r="D5232" s="104" t="s">
        <v>5508</v>
      </c>
      <c r="E5232" s="106" t="s">
        <v>3565</v>
      </c>
      <c r="F5232" s="107" t="s">
        <v>3566</v>
      </c>
      <c r="G5232" s="106"/>
      <c r="H5232" s="106"/>
      <c r="I5232" s="102">
        <v>1</v>
      </c>
      <c r="J5232" s="109">
        <v>13.799999999999999</v>
      </c>
    </row>
    <row r="5233" spans="1:10" x14ac:dyDescent="0.25">
      <c r="A5233" s="102">
        <v>5232</v>
      </c>
      <c r="B5233" s="117">
        <v>43832</v>
      </c>
      <c r="C5233" s="104" t="s">
        <v>4939</v>
      </c>
      <c r="D5233" s="104" t="s">
        <v>5508</v>
      </c>
      <c r="E5233" s="106" t="s">
        <v>4373</v>
      </c>
      <c r="F5233" s="107" t="s">
        <v>4374</v>
      </c>
      <c r="G5233" s="106"/>
      <c r="H5233" s="106"/>
      <c r="I5233" s="102">
        <v>1</v>
      </c>
      <c r="J5233" s="109">
        <v>17.8</v>
      </c>
    </row>
    <row r="5234" spans="1:10" x14ac:dyDescent="0.25">
      <c r="A5234" s="102">
        <v>5233</v>
      </c>
      <c r="B5234" s="117">
        <v>43832</v>
      </c>
      <c r="C5234" s="104" t="s">
        <v>4939</v>
      </c>
      <c r="D5234" s="104" t="s">
        <v>5510</v>
      </c>
      <c r="E5234" s="106" t="s">
        <v>157</v>
      </c>
      <c r="F5234" s="107" t="s">
        <v>158</v>
      </c>
      <c r="G5234" s="106"/>
      <c r="H5234" s="106"/>
      <c r="I5234" s="102">
        <v>10</v>
      </c>
      <c r="J5234" s="109">
        <v>18.899999999999999</v>
      </c>
    </row>
    <row r="5235" spans="1:10" x14ac:dyDescent="0.25">
      <c r="A5235" s="102">
        <v>5234</v>
      </c>
      <c r="B5235" s="117">
        <v>43832</v>
      </c>
      <c r="C5235" s="104" t="s">
        <v>4939</v>
      </c>
      <c r="D5235" s="104" t="s">
        <v>5510</v>
      </c>
      <c r="E5235" s="106" t="s">
        <v>295</v>
      </c>
      <c r="F5235" s="107" t="s">
        <v>296</v>
      </c>
      <c r="G5235" s="106"/>
      <c r="H5235" s="106"/>
      <c r="I5235" s="102">
        <v>5</v>
      </c>
      <c r="J5235" s="109">
        <v>11.25</v>
      </c>
    </row>
    <row r="5236" spans="1:10" x14ac:dyDescent="0.25">
      <c r="A5236" s="102">
        <v>5235</v>
      </c>
      <c r="B5236" s="117">
        <v>43832</v>
      </c>
      <c r="C5236" s="104" t="s">
        <v>4939</v>
      </c>
      <c r="D5236" s="104" t="s">
        <v>5510</v>
      </c>
      <c r="E5236" s="106" t="s">
        <v>3385</v>
      </c>
      <c r="F5236" s="107" t="s">
        <v>3386</v>
      </c>
      <c r="G5236" s="106"/>
      <c r="H5236" s="106"/>
      <c r="I5236" s="102">
        <v>10</v>
      </c>
      <c r="J5236" s="109">
        <v>289.89999999999998</v>
      </c>
    </row>
    <row r="5237" spans="1:10" x14ac:dyDescent="0.25">
      <c r="A5237" s="102">
        <v>5236</v>
      </c>
      <c r="B5237" s="117">
        <v>43832</v>
      </c>
      <c r="C5237" s="104" t="s">
        <v>4939</v>
      </c>
      <c r="D5237" s="104" t="s">
        <v>5512</v>
      </c>
      <c r="E5237" s="106" t="s">
        <v>531</v>
      </c>
      <c r="F5237" s="107" t="s">
        <v>532</v>
      </c>
      <c r="G5237" s="106"/>
      <c r="H5237" s="106"/>
      <c r="I5237" s="102">
        <v>1</v>
      </c>
      <c r="J5237" s="109">
        <v>9.5400000000000009</v>
      </c>
    </row>
    <row r="5238" spans="1:10" x14ac:dyDescent="0.25">
      <c r="A5238" s="102">
        <v>5237</v>
      </c>
      <c r="B5238" s="117">
        <v>43832</v>
      </c>
      <c r="C5238" s="104" t="s">
        <v>4939</v>
      </c>
      <c r="D5238" s="104" t="s">
        <v>5512</v>
      </c>
      <c r="E5238" s="106" t="s">
        <v>1023</v>
      </c>
      <c r="F5238" s="107" t="s">
        <v>1024</v>
      </c>
      <c r="G5238" s="106"/>
      <c r="H5238" s="106"/>
      <c r="I5238" s="102">
        <v>1</v>
      </c>
      <c r="J5238" s="109">
        <v>5.88</v>
      </c>
    </row>
    <row r="5239" spans="1:10" x14ac:dyDescent="0.25">
      <c r="A5239" s="102">
        <v>5238</v>
      </c>
      <c r="B5239" s="117">
        <v>43832</v>
      </c>
      <c r="C5239" s="104" t="s">
        <v>4939</v>
      </c>
      <c r="D5239" s="104" t="s">
        <v>5512</v>
      </c>
      <c r="E5239" s="106" t="s">
        <v>2779</v>
      </c>
      <c r="F5239" s="107" t="s">
        <v>4740</v>
      </c>
      <c r="G5239" s="106"/>
      <c r="H5239" s="106"/>
      <c r="I5239" s="102">
        <v>1</v>
      </c>
      <c r="J5239" s="109">
        <v>13.74</v>
      </c>
    </row>
    <row r="5240" spans="1:10" x14ac:dyDescent="0.25">
      <c r="A5240" s="102">
        <v>5239</v>
      </c>
      <c r="B5240" s="117">
        <v>43832</v>
      </c>
      <c r="C5240" s="104" t="s">
        <v>4939</v>
      </c>
      <c r="D5240" s="104" t="s">
        <v>5512</v>
      </c>
      <c r="E5240" s="106" t="s">
        <v>3385</v>
      </c>
      <c r="F5240" s="107" t="s">
        <v>3386</v>
      </c>
      <c r="G5240" s="106"/>
      <c r="H5240" s="106"/>
      <c r="I5240" s="102">
        <v>20</v>
      </c>
      <c r="J5240" s="109">
        <v>579.79999999999995</v>
      </c>
    </row>
    <row r="5241" spans="1:10" x14ac:dyDescent="0.25">
      <c r="A5241" s="102">
        <v>5240</v>
      </c>
      <c r="B5241" s="117">
        <v>43832</v>
      </c>
      <c r="C5241" s="104" t="s">
        <v>4939</v>
      </c>
      <c r="D5241" s="104" t="s">
        <v>5512</v>
      </c>
      <c r="E5241" s="106" t="s">
        <v>3385</v>
      </c>
      <c r="F5241" s="107" t="s">
        <v>3386</v>
      </c>
      <c r="G5241" s="106"/>
      <c r="H5241" s="106"/>
      <c r="I5241" s="102">
        <v>1</v>
      </c>
      <c r="J5241" s="109">
        <v>0.01</v>
      </c>
    </row>
    <row r="5242" spans="1:10" x14ac:dyDescent="0.25">
      <c r="A5242" s="102">
        <v>5241</v>
      </c>
      <c r="B5242" s="117">
        <v>43832</v>
      </c>
      <c r="C5242" s="104" t="s">
        <v>4939</v>
      </c>
      <c r="D5242" s="104" t="s">
        <v>5512</v>
      </c>
      <c r="E5242" s="106" t="s">
        <v>3515</v>
      </c>
      <c r="F5242" s="107" t="s">
        <v>5130</v>
      </c>
      <c r="G5242" s="106"/>
      <c r="H5242" s="106"/>
      <c r="I5242" s="102">
        <v>1</v>
      </c>
      <c r="J5242" s="109">
        <v>23.52</v>
      </c>
    </row>
    <row r="5243" spans="1:10" x14ac:dyDescent="0.25">
      <c r="A5243" s="102">
        <v>5242</v>
      </c>
      <c r="B5243" s="117">
        <v>43832</v>
      </c>
      <c r="C5243" s="104" t="s">
        <v>4939</v>
      </c>
      <c r="D5243" s="104" t="s">
        <v>5512</v>
      </c>
      <c r="E5243" s="106" t="s">
        <v>87</v>
      </c>
      <c r="F5243" s="107" t="s">
        <v>88</v>
      </c>
      <c r="G5243" s="106"/>
      <c r="H5243" s="106"/>
      <c r="I5243" s="102" t="s">
        <v>4943</v>
      </c>
      <c r="J5243" s="109">
        <v>41.88</v>
      </c>
    </row>
    <row r="5244" spans="1:10" x14ac:dyDescent="0.25">
      <c r="A5244" s="102">
        <v>5243</v>
      </c>
      <c r="B5244" s="117">
        <v>43832</v>
      </c>
      <c r="C5244" s="104" t="s">
        <v>4939</v>
      </c>
      <c r="D5244" s="104" t="s">
        <v>5512</v>
      </c>
      <c r="E5244" s="106" t="s">
        <v>3887</v>
      </c>
      <c r="F5244" s="107" t="s">
        <v>3888</v>
      </c>
      <c r="G5244" s="106"/>
      <c r="H5244" s="106"/>
      <c r="I5244" s="102">
        <v>1</v>
      </c>
      <c r="J5244" s="109">
        <v>15.9</v>
      </c>
    </row>
    <row r="5245" spans="1:10" x14ac:dyDescent="0.25">
      <c r="A5245" s="102">
        <v>5244</v>
      </c>
      <c r="B5245" s="117">
        <v>43832</v>
      </c>
      <c r="C5245" s="104" t="s">
        <v>4939</v>
      </c>
      <c r="D5245" s="104" t="s">
        <v>5512</v>
      </c>
      <c r="E5245" s="106" t="s">
        <v>3903</v>
      </c>
      <c r="F5245" s="107" t="s">
        <v>3904</v>
      </c>
      <c r="G5245" s="106"/>
      <c r="H5245" s="106"/>
      <c r="I5245" s="102">
        <v>2</v>
      </c>
      <c r="J5245" s="109">
        <v>19.5</v>
      </c>
    </row>
    <row r="5246" spans="1:10" x14ac:dyDescent="0.25">
      <c r="A5246" s="102">
        <v>5245</v>
      </c>
      <c r="B5246" s="117">
        <v>43832</v>
      </c>
      <c r="C5246" s="104" t="s">
        <v>4939</v>
      </c>
      <c r="D5246" s="104" t="s">
        <v>5512</v>
      </c>
      <c r="E5246" s="106" t="s">
        <v>3907</v>
      </c>
      <c r="F5246" s="107" t="s">
        <v>3908</v>
      </c>
      <c r="G5246" s="106"/>
      <c r="H5246" s="106"/>
      <c r="I5246" s="102">
        <v>1</v>
      </c>
      <c r="J5246" s="109">
        <v>9.8000000000000007</v>
      </c>
    </row>
    <row r="5247" spans="1:10" x14ac:dyDescent="0.25">
      <c r="A5247" s="102">
        <v>5246</v>
      </c>
      <c r="B5247" s="117">
        <v>43832</v>
      </c>
      <c r="C5247" s="104" t="s">
        <v>4939</v>
      </c>
      <c r="D5247" s="104" t="s">
        <v>5512</v>
      </c>
      <c r="E5247" s="106" t="s">
        <v>4013</v>
      </c>
      <c r="F5247" s="107" t="s">
        <v>4014</v>
      </c>
      <c r="G5247" s="106"/>
      <c r="H5247" s="106"/>
      <c r="I5247" s="102">
        <v>1</v>
      </c>
      <c r="J5247" s="109">
        <v>17.899999999999999</v>
      </c>
    </row>
    <row r="5248" spans="1:10" x14ac:dyDescent="0.25">
      <c r="A5248" s="102">
        <v>5247</v>
      </c>
      <c r="B5248" s="117">
        <v>43832</v>
      </c>
      <c r="C5248" s="104" t="s">
        <v>4939</v>
      </c>
      <c r="D5248" s="104" t="s">
        <v>5512</v>
      </c>
      <c r="E5248" s="106" t="s">
        <v>3555</v>
      </c>
      <c r="F5248" s="107" t="s">
        <v>3556</v>
      </c>
      <c r="G5248" s="106"/>
      <c r="H5248" s="106"/>
      <c r="I5248" s="102">
        <v>1</v>
      </c>
      <c r="J5248" s="109">
        <v>12.9</v>
      </c>
    </row>
    <row r="5249" spans="1:10" x14ac:dyDescent="0.25">
      <c r="A5249" s="102">
        <v>5248</v>
      </c>
      <c r="B5249" s="117">
        <v>43832</v>
      </c>
      <c r="C5249" s="104" t="s">
        <v>4939</v>
      </c>
      <c r="D5249" s="104" t="s">
        <v>5512</v>
      </c>
      <c r="E5249" s="106" t="s">
        <v>4569</v>
      </c>
      <c r="F5249" s="107" t="s">
        <v>4813</v>
      </c>
      <c r="G5249" s="106"/>
      <c r="H5249" s="106"/>
      <c r="I5249" s="102" t="s">
        <v>5044</v>
      </c>
      <c r="J5249" s="109">
        <v>25.83</v>
      </c>
    </row>
    <row r="5250" spans="1:10" x14ac:dyDescent="0.25">
      <c r="A5250" s="102">
        <v>5249</v>
      </c>
      <c r="B5250" s="117">
        <v>43832</v>
      </c>
      <c r="C5250" s="104" t="s">
        <v>4939</v>
      </c>
      <c r="D5250" s="104" t="s">
        <v>5514</v>
      </c>
      <c r="E5250" s="106" t="s">
        <v>329</v>
      </c>
      <c r="F5250" s="107" t="s">
        <v>330</v>
      </c>
      <c r="G5250" s="106"/>
      <c r="H5250" s="106"/>
      <c r="I5250" s="102">
        <v>1</v>
      </c>
      <c r="J5250" s="109">
        <v>23</v>
      </c>
    </row>
    <row r="5251" spans="1:10" x14ac:dyDescent="0.25">
      <c r="A5251" s="102">
        <v>5250</v>
      </c>
      <c r="B5251" s="117">
        <v>43832</v>
      </c>
      <c r="C5251" s="104" t="s">
        <v>4939</v>
      </c>
      <c r="D5251" s="104" t="s">
        <v>5514</v>
      </c>
      <c r="E5251" s="106" t="s">
        <v>157</v>
      </c>
      <c r="F5251" s="107" t="s">
        <v>158</v>
      </c>
      <c r="G5251" s="106"/>
      <c r="H5251" s="106"/>
      <c r="I5251" s="102">
        <v>35</v>
      </c>
      <c r="J5251" s="109">
        <v>66.149999999999991</v>
      </c>
    </row>
    <row r="5252" spans="1:10" x14ac:dyDescent="0.25">
      <c r="A5252" s="102">
        <v>5251</v>
      </c>
      <c r="B5252" s="117">
        <v>43832</v>
      </c>
      <c r="C5252" s="104" t="s">
        <v>4939</v>
      </c>
      <c r="D5252" s="104" t="s">
        <v>5514</v>
      </c>
      <c r="E5252" s="106" t="s">
        <v>3037</v>
      </c>
      <c r="F5252" s="107" t="s">
        <v>3038</v>
      </c>
      <c r="G5252" s="106"/>
      <c r="H5252" s="106"/>
      <c r="I5252" s="102">
        <v>2</v>
      </c>
      <c r="J5252" s="109">
        <v>67.92</v>
      </c>
    </row>
    <row r="5253" spans="1:10" x14ac:dyDescent="0.25">
      <c r="A5253" s="102">
        <v>5252</v>
      </c>
      <c r="B5253" s="117">
        <v>43832</v>
      </c>
      <c r="C5253" s="104" t="s">
        <v>4939</v>
      </c>
      <c r="D5253" s="104" t="s">
        <v>5514</v>
      </c>
      <c r="E5253" s="106" t="s">
        <v>295</v>
      </c>
      <c r="F5253" s="107" t="s">
        <v>296</v>
      </c>
      <c r="G5253" s="106"/>
      <c r="H5253" s="106"/>
      <c r="I5253" s="102">
        <v>10</v>
      </c>
      <c r="J5253" s="109">
        <v>22.5</v>
      </c>
    </row>
    <row r="5254" spans="1:10" x14ac:dyDescent="0.25">
      <c r="A5254" s="102">
        <v>5253</v>
      </c>
      <c r="B5254" s="117">
        <v>43832</v>
      </c>
      <c r="C5254" s="104" t="s">
        <v>4939</v>
      </c>
      <c r="D5254" s="104" t="s">
        <v>5514</v>
      </c>
      <c r="E5254" s="106" t="s">
        <v>3543</v>
      </c>
      <c r="F5254" s="107" t="s">
        <v>3544</v>
      </c>
      <c r="G5254" s="106"/>
      <c r="H5254" s="106"/>
      <c r="I5254" s="102">
        <v>35</v>
      </c>
      <c r="J5254" s="109">
        <v>50.75</v>
      </c>
    </row>
    <row r="5255" spans="1:10" x14ac:dyDescent="0.25">
      <c r="A5255" s="102">
        <v>5254</v>
      </c>
      <c r="B5255" s="117">
        <v>43832</v>
      </c>
      <c r="C5255" s="104" t="s">
        <v>4939</v>
      </c>
      <c r="D5255" s="104" t="s">
        <v>5516</v>
      </c>
      <c r="E5255" s="106" t="s">
        <v>559</v>
      </c>
      <c r="F5255" s="107" t="s">
        <v>560</v>
      </c>
      <c r="G5255" s="106"/>
      <c r="H5255" s="106"/>
      <c r="I5255" s="102">
        <v>1</v>
      </c>
      <c r="J5255" s="109">
        <v>5.9399999999999995</v>
      </c>
    </row>
    <row r="5256" spans="1:10" x14ac:dyDescent="0.25">
      <c r="A5256" s="102">
        <v>5255</v>
      </c>
      <c r="B5256" s="117">
        <v>43832</v>
      </c>
      <c r="C5256" s="104" t="s">
        <v>4939</v>
      </c>
      <c r="D5256" s="104" t="s">
        <v>5516</v>
      </c>
      <c r="E5256" s="106" t="s">
        <v>567</v>
      </c>
      <c r="F5256" s="107" t="s">
        <v>568</v>
      </c>
      <c r="G5256" s="106"/>
      <c r="H5256" s="106"/>
      <c r="I5256" s="102">
        <v>2</v>
      </c>
      <c r="J5256" s="109">
        <v>23.52</v>
      </c>
    </row>
    <row r="5257" spans="1:10" x14ac:dyDescent="0.25">
      <c r="A5257" s="102">
        <v>5256</v>
      </c>
      <c r="B5257" s="117">
        <v>43832</v>
      </c>
      <c r="C5257" s="104" t="s">
        <v>4939</v>
      </c>
      <c r="D5257" s="104" t="s">
        <v>5516</v>
      </c>
      <c r="E5257" s="106" t="s">
        <v>569</v>
      </c>
      <c r="F5257" s="107" t="s">
        <v>570</v>
      </c>
      <c r="G5257" s="106"/>
      <c r="H5257" s="106"/>
      <c r="I5257" s="102">
        <v>2</v>
      </c>
      <c r="J5257" s="109">
        <v>11.879999999999999</v>
      </c>
    </row>
    <row r="5258" spans="1:10" x14ac:dyDescent="0.25">
      <c r="A5258" s="102">
        <v>5257</v>
      </c>
      <c r="B5258" s="117">
        <v>43832</v>
      </c>
      <c r="C5258" s="104" t="s">
        <v>4939</v>
      </c>
      <c r="D5258" s="104" t="s">
        <v>5516</v>
      </c>
      <c r="E5258" s="106" t="s">
        <v>1206</v>
      </c>
      <c r="F5258" s="107" t="s">
        <v>1207</v>
      </c>
      <c r="G5258" s="106"/>
      <c r="H5258" s="106"/>
      <c r="I5258" s="102">
        <v>1</v>
      </c>
      <c r="J5258" s="109">
        <v>7.9</v>
      </c>
    </row>
    <row r="5259" spans="1:10" x14ac:dyDescent="0.25">
      <c r="A5259" s="102">
        <v>5258</v>
      </c>
      <c r="B5259" s="117">
        <v>43832</v>
      </c>
      <c r="C5259" s="104" t="s">
        <v>4939</v>
      </c>
      <c r="D5259" s="104" t="s">
        <v>5516</v>
      </c>
      <c r="E5259" s="106" t="s">
        <v>3421</v>
      </c>
      <c r="F5259" s="107" t="s">
        <v>3422</v>
      </c>
      <c r="G5259" s="106"/>
      <c r="H5259" s="106"/>
      <c r="I5259" s="102">
        <v>1</v>
      </c>
      <c r="J5259" s="109">
        <v>10.08</v>
      </c>
    </row>
    <row r="5260" spans="1:10" x14ac:dyDescent="0.25">
      <c r="A5260" s="102">
        <v>5259</v>
      </c>
      <c r="B5260" s="117">
        <v>43832</v>
      </c>
      <c r="C5260" s="104" t="s">
        <v>4939</v>
      </c>
      <c r="D5260" s="104" t="s">
        <v>5516</v>
      </c>
      <c r="E5260" s="106" t="s">
        <v>3425</v>
      </c>
      <c r="F5260" s="107" t="s">
        <v>3426</v>
      </c>
      <c r="G5260" s="106"/>
      <c r="H5260" s="106"/>
      <c r="I5260" s="102">
        <v>1</v>
      </c>
      <c r="J5260" s="109">
        <v>10.08</v>
      </c>
    </row>
    <row r="5261" spans="1:10" x14ac:dyDescent="0.25">
      <c r="A5261" s="102">
        <v>5260</v>
      </c>
      <c r="B5261" s="117">
        <v>43832</v>
      </c>
      <c r="C5261" s="104" t="s">
        <v>4939</v>
      </c>
      <c r="D5261" s="104" t="s">
        <v>5516</v>
      </c>
      <c r="E5261" s="106" t="s">
        <v>3431</v>
      </c>
      <c r="F5261" s="107" t="s">
        <v>3432</v>
      </c>
      <c r="G5261" s="106"/>
      <c r="H5261" s="106"/>
      <c r="I5261" s="102">
        <v>1</v>
      </c>
      <c r="J5261" s="109">
        <v>10.08</v>
      </c>
    </row>
    <row r="5262" spans="1:10" x14ac:dyDescent="0.25">
      <c r="A5262" s="102">
        <v>5261</v>
      </c>
      <c r="B5262" s="117">
        <v>43832</v>
      </c>
      <c r="C5262" s="104" t="s">
        <v>4939</v>
      </c>
      <c r="D5262" s="104" t="s">
        <v>5516</v>
      </c>
      <c r="E5262" s="106" t="s">
        <v>1785</v>
      </c>
      <c r="F5262" s="107" t="s">
        <v>1786</v>
      </c>
      <c r="G5262" s="106"/>
      <c r="H5262" s="106"/>
      <c r="I5262" s="102">
        <v>1</v>
      </c>
      <c r="J5262" s="109">
        <v>13.200000000000001</v>
      </c>
    </row>
    <row r="5263" spans="1:10" x14ac:dyDescent="0.25">
      <c r="A5263" s="102">
        <v>5262</v>
      </c>
      <c r="B5263" s="117">
        <v>43832</v>
      </c>
      <c r="C5263" s="104" t="s">
        <v>4939</v>
      </c>
      <c r="D5263" s="104" t="s">
        <v>5516</v>
      </c>
      <c r="E5263" s="106" t="s">
        <v>1805</v>
      </c>
      <c r="F5263" s="107" t="s">
        <v>1806</v>
      </c>
      <c r="G5263" s="106"/>
      <c r="H5263" s="106"/>
      <c r="I5263" s="102">
        <v>1</v>
      </c>
      <c r="J5263" s="109">
        <v>12.96</v>
      </c>
    </row>
    <row r="5264" spans="1:10" x14ac:dyDescent="0.25">
      <c r="A5264" s="102">
        <v>5263</v>
      </c>
      <c r="B5264" s="117">
        <v>43832</v>
      </c>
      <c r="C5264" s="104" t="s">
        <v>4939</v>
      </c>
      <c r="D5264" s="104" t="s">
        <v>5518</v>
      </c>
      <c r="E5264" s="106" t="s">
        <v>633</v>
      </c>
      <c r="F5264" s="107" t="s">
        <v>634</v>
      </c>
      <c r="G5264" s="106"/>
      <c r="H5264" s="106"/>
      <c r="I5264" s="102" t="s">
        <v>4943</v>
      </c>
      <c r="J5264" s="109">
        <v>8.94</v>
      </c>
    </row>
    <row r="5265" spans="1:10" x14ac:dyDescent="0.25">
      <c r="A5265" s="102">
        <v>5264</v>
      </c>
      <c r="B5265" s="117">
        <v>43832</v>
      </c>
      <c r="C5265" s="104" t="s">
        <v>4939</v>
      </c>
      <c r="D5265" s="104" t="s">
        <v>5518</v>
      </c>
      <c r="E5265" s="106" t="s">
        <v>157</v>
      </c>
      <c r="F5265" s="107" t="s">
        <v>158</v>
      </c>
      <c r="G5265" s="106"/>
      <c r="H5265" s="106"/>
      <c r="I5265" s="102">
        <v>15</v>
      </c>
      <c r="J5265" s="109">
        <v>28.349999999999998</v>
      </c>
    </row>
    <row r="5266" spans="1:10" x14ac:dyDescent="0.25">
      <c r="A5266" s="102">
        <v>5265</v>
      </c>
      <c r="B5266" s="117">
        <v>43832</v>
      </c>
      <c r="C5266" s="104" t="s">
        <v>4939</v>
      </c>
      <c r="D5266" s="104" t="s">
        <v>5518</v>
      </c>
      <c r="E5266" s="106" t="s">
        <v>1470</v>
      </c>
      <c r="F5266" s="107" t="s">
        <v>5519</v>
      </c>
      <c r="G5266" s="106"/>
      <c r="H5266" s="106"/>
      <c r="I5266" s="102">
        <v>1</v>
      </c>
      <c r="J5266" s="109">
        <v>10.68</v>
      </c>
    </row>
    <row r="5267" spans="1:10" x14ac:dyDescent="0.25">
      <c r="A5267" s="102">
        <v>5266</v>
      </c>
      <c r="B5267" s="117">
        <v>43832</v>
      </c>
      <c r="C5267" s="104" t="s">
        <v>4939</v>
      </c>
      <c r="D5267" s="104" t="s">
        <v>5518</v>
      </c>
      <c r="E5267" s="106" t="s">
        <v>3037</v>
      </c>
      <c r="F5267" s="107" t="s">
        <v>3038</v>
      </c>
      <c r="G5267" s="106"/>
      <c r="H5267" s="106"/>
      <c r="I5267" s="102">
        <v>1</v>
      </c>
      <c r="J5267" s="109">
        <v>33.96</v>
      </c>
    </row>
    <row r="5268" spans="1:10" x14ac:dyDescent="0.25">
      <c r="A5268" s="102">
        <v>5267</v>
      </c>
      <c r="B5268" s="117">
        <v>43832</v>
      </c>
      <c r="C5268" s="104" t="s">
        <v>4939</v>
      </c>
      <c r="D5268" s="104" t="s">
        <v>5518</v>
      </c>
      <c r="E5268" s="106" t="s">
        <v>3543</v>
      </c>
      <c r="F5268" s="107" t="s">
        <v>3544</v>
      </c>
      <c r="G5268" s="106"/>
      <c r="H5268" s="106"/>
      <c r="I5268" s="102">
        <v>18</v>
      </c>
      <c r="J5268" s="109">
        <v>26.099999999999998</v>
      </c>
    </row>
    <row r="5269" spans="1:10" x14ac:dyDescent="0.25">
      <c r="A5269" s="102">
        <v>5268</v>
      </c>
      <c r="B5269" s="117">
        <v>43832</v>
      </c>
      <c r="C5269" s="104" t="s">
        <v>4939</v>
      </c>
      <c r="D5269" s="104" t="s">
        <v>5518</v>
      </c>
      <c r="E5269" s="106" t="s">
        <v>87</v>
      </c>
      <c r="F5269" s="107" t="s">
        <v>88</v>
      </c>
      <c r="G5269" s="106"/>
      <c r="H5269" s="106"/>
      <c r="I5269" s="102" t="s">
        <v>4944</v>
      </c>
      <c r="J5269" s="109">
        <v>17.450000000000003</v>
      </c>
    </row>
    <row r="5270" spans="1:10" x14ac:dyDescent="0.25">
      <c r="A5270" s="102">
        <v>5269</v>
      </c>
      <c r="B5270" s="117">
        <v>43832</v>
      </c>
      <c r="C5270" s="104" t="s">
        <v>4939</v>
      </c>
      <c r="D5270" s="104" t="s">
        <v>5518</v>
      </c>
      <c r="E5270" s="106" t="s">
        <v>3623</v>
      </c>
      <c r="F5270" s="107" t="s">
        <v>3624</v>
      </c>
      <c r="G5270" s="106"/>
      <c r="H5270" s="106"/>
      <c r="I5270" s="102">
        <v>1</v>
      </c>
      <c r="J5270" s="109">
        <v>11.899999999999999</v>
      </c>
    </row>
    <row r="5271" spans="1:10" x14ac:dyDescent="0.25">
      <c r="A5271" s="102">
        <v>5270</v>
      </c>
      <c r="B5271" s="117">
        <v>43832</v>
      </c>
      <c r="C5271" s="104" t="s">
        <v>4939</v>
      </c>
      <c r="D5271" s="104" t="s">
        <v>5521</v>
      </c>
      <c r="E5271" s="106" t="s">
        <v>157</v>
      </c>
      <c r="F5271" s="107" t="s">
        <v>158</v>
      </c>
      <c r="G5271" s="106"/>
      <c r="H5271" s="106"/>
      <c r="I5271" s="102">
        <v>10</v>
      </c>
      <c r="J5271" s="109">
        <v>18.899999999999999</v>
      </c>
    </row>
    <row r="5272" spans="1:10" x14ac:dyDescent="0.25">
      <c r="A5272" s="102">
        <v>5271</v>
      </c>
      <c r="B5272" s="117">
        <v>43832</v>
      </c>
      <c r="C5272" s="104" t="s">
        <v>4939</v>
      </c>
      <c r="D5272" s="104" t="s">
        <v>5521</v>
      </c>
      <c r="E5272" s="106" t="s">
        <v>207</v>
      </c>
      <c r="F5272" s="107" t="s">
        <v>208</v>
      </c>
      <c r="G5272" s="106"/>
      <c r="H5272" s="106"/>
      <c r="I5272" s="102">
        <v>1</v>
      </c>
      <c r="J5272" s="109">
        <v>18</v>
      </c>
    </row>
    <row r="5273" spans="1:10" x14ac:dyDescent="0.25">
      <c r="A5273" s="102">
        <v>5272</v>
      </c>
      <c r="B5273" s="117">
        <v>43832</v>
      </c>
      <c r="C5273" s="104" t="s">
        <v>4939</v>
      </c>
      <c r="D5273" s="104" t="s">
        <v>5521</v>
      </c>
      <c r="E5273" s="106" t="s">
        <v>3037</v>
      </c>
      <c r="F5273" s="107" t="s">
        <v>3038</v>
      </c>
      <c r="G5273" s="106"/>
      <c r="H5273" s="106"/>
      <c r="I5273" s="102">
        <v>1</v>
      </c>
      <c r="J5273" s="109">
        <v>33.96</v>
      </c>
    </row>
    <row r="5274" spans="1:10" x14ac:dyDescent="0.25">
      <c r="A5274" s="102">
        <v>5273</v>
      </c>
      <c r="B5274" s="117">
        <v>43832</v>
      </c>
      <c r="C5274" s="104" t="s">
        <v>4939</v>
      </c>
      <c r="D5274" s="104" t="s">
        <v>5521</v>
      </c>
      <c r="E5274" s="106" t="s">
        <v>295</v>
      </c>
      <c r="F5274" s="107" t="s">
        <v>296</v>
      </c>
      <c r="G5274" s="106"/>
      <c r="H5274" s="106"/>
      <c r="I5274" s="102">
        <v>5</v>
      </c>
      <c r="J5274" s="109">
        <v>11.25</v>
      </c>
    </row>
    <row r="5275" spans="1:10" x14ac:dyDescent="0.25">
      <c r="A5275" s="102">
        <v>5274</v>
      </c>
      <c r="B5275" s="117">
        <v>43832</v>
      </c>
      <c r="C5275" s="104" t="s">
        <v>4939</v>
      </c>
      <c r="D5275" s="104" t="s">
        <v>5521</v>
      </c>
      <c r="E5275" s="106" t="s">
        <v>3543</v>
      </c>
      <c r="F5275" s="107" t="s">
        <v>3544</v>
      </c>
      <c r="G5275" s="106"/>
      <c r="H5275" s="106"/>
      <c r="I5275" s="102">
        <v>20</v>
      </c>
      <c r="J5275" s="109">
        <v>29</v>
      </c>
    </row>
    <row r="5276" spans="1:10" x14ac:dyDescent="0.25">
      <c r="A5276" s="102">
        <v>5275</v>
      </c>
      <c r="B5276" s="117">
        <v>43832</v>
      </c>
      <c r="C5276" s="104" t="s">
        <v>4939</v>
      </c>
      <c r="D5276" s="104" t="s">
        <v>5521</v>
      </c>
      <c r="E5276" s="106" t="s">
        <v>4818</v>
      </c>
      <c r="F5276" s="107" t="s">
        <v>4819</v>
      </c>
      <c r="G5276" s="106"/>
      <c r="H5276" s="106"/>
      <c r="I5276" s="102">
        <v>1</v>
      </c>
      <c r="J5276" s="109">
        <v>49.800000000000004</v>
      </c>
    </row>
    <row r="5277" spans="1:10" x14ac:dyDescent="0.25">
      <c r="A5277" s="102">
        <v>5276</v>
      </c>
      <c r="B5277" s="117">
        <v>43832</v>
      </c>
      <c r="C5277" s="104" t="s">
        <v>4939</v>
      </c>
      <c r="D5277" s="104" t="s">
        <v>5523</v>
      </c>
      <c r="E5277" s="106" t="s">
        <v>563</v>
      </c>
      <c r="F5277" s="107" t="s">
        <v>564</v>
      </c>
      <c r="G5277" s="106"/>
      <c r="H5277" s="106"/>
      <c r="I5277" s="102">
        <v>2</v>
      </c>
      <c r="J5277" s="109">
        <v>29.94</v>
      </c>
    </row>
    <row r="5278" spans="1:10" x14ac:dyDescent="0.25">
      <c r="A5278" s="102">
        <v>5277</v>
      </c>
      <c r="B5278" s="117">
        <v>43832</v>
      </c>
      <c r="C5278" s="104" t="s">
        <v>4939</v>
      </c>
      <c r="D5278" s="104" t="s">
        <v>5523</v>
      </c>
      <c r="E5278" s="106" t="s">
        <v>207</v>
      </c>
      <c r="F5278" s="107" t="s">
        <v>208</v>
      </c>
      <c r="G5278" s="106"/>
      <c r="H5278" s="106"/>
      <c r="I5278" s="102">
        <v>1</v>
      </c>
      <c r="J5278" s="109">
        <v>18</v>
      </c>
    </row>
    <row r="5279" spans="1:10" x14ac:dyDescent="0.25">
      <c r="A5279" s="102">
        <v>5278</v>
      </c>
      <c r="B5279" s="117">
        <v>43832</v>
      </c>
      <c r="C5279" s="104" t="s">
        <v>4939</v>
      </c>
      <c r="D5279" s="104" t="s">
        <v>5523</v>
      </c>
      <c r="E5279" s="106" t="s">
        <v>3037</v>
      </c>
      <c r="F5279" s="107" t="s">
        <v>3038</v>
      </c>
      <c r="G5279" s="106"/>
      <c r="H5279" s="106"/>
      <c r="I5279" s="102">
        <v>1</v>
      </c>
      <c r="J5279" s="109">
        <v>33.96</v>
      </c>
    </row>
    <row r="5280" spans="1:10" x14ac:dyDescent="0.25">
      <c r="A5280" s="102">
        <v>5279</v>
      </c>
      <c r="B5280" s="117">
        <v>43832</v>
      </c>
      <c r="C5280" s="104" t="s">
        <v>4939</v>
      </c>
      <c r="D5280" s="104" t="s">
        <v>5523</v>
      </c>
      <c r="E5280" s="106" t="s">
        <v>4377</v>
      </c>
      <c r="F5280" s="107" t="s">
        <v>4378</v>
      </c>
      <c r="G5280" s="106"/>
      <c r="H5280" s="106"/>
      <c r="I5280" s="102">
        <v>1</v>
      </c>
      <c r="J5280" s="109">
        <v>11.850000000000001</v>
      </c>
    </row>
    <row r="5281" spans="1:10" x14ac:dyDescent="0.25">
      <c r="A5281" s="102">
        <v>5280</v>
      </c>
      <c r="B5281" s="117">
        <v>43832</v>
      </c>
      <c r="C5281" s="104" t="s">
        <v>4939</v>
      </c>
      <c r="D5281" s="104" t="s">
        <v>5523</v>
      </c>
      <c r="E5281" s="106" t="s">
        <v>2125</v>
      </c>
      <c r="F5281" s="107" t="s">
        <v>2126</v>
      </c>
      <c r="G5281" s="106"/>
      <c r="H5281" s="106"/>
      <c r="I5281" s="102">
        <v>2</v>
      </c>
      <c r="J5281" s="109">
        <v>20.8</v>
      </c>
    </row>
    <row r="5282" spans="1:10" x14ac:dyDescent="0.25">
      <c r="A5282" s="102">
        <v>5281</v>
      </c>
      <c r="B5282" s="117">
        <v>43832</v>
      </c>
      <c r="C5282" s="104" t="s">
        <v>4939</v>
      </c>
      <c r="D5282" s="104" t="s">
        <v>5525</v>
      </c>
      <c r="E5282" s="106" t="s">
        <v>157</v>
      </c>
      <c r="F5282" s="107" t="s">
        <v>158</v>
      </c>
      <c r="G5282" s="106"/>
      <c r="H5282" s="106"/>
      <c r="I5282" s="102">
        <v>15</v>
      </c>
      <c r="J5282" s="109">
        <v>28.349999999999998</v>
      </c>
    </row>
    <row r="5283" spans="1:10" x14ac:dyDescent="0.25">
      <c r="A5283" s="102">
        <v>5282</v>
      </c>
      <c r="B5283" s="117">
        <v>43832</v>
      </c>
      <c r="C5283" s="104" t="s">
        <v>4939</v>
      </c>
      <c r="D5283" s="104" t="s">
        <v>5525</v>
      </c>
      <c r="E5283" s="106" t="s">
        <v>3037</v>
      </c>
      <c r="F5283" s="107" t="s">
        <v>3038</v>
      </c>
      <c r="G5283" s="106"/>
      <c r="H5283" s="106"/>
      <c r="I5283" s="102">
        <v>1</v>
      </c>
      <c r="J5283" s="109">
        <v>33.96</v>
      </c>
    </row>
    <row r="5284" spans="1:10" x14ac:dyDescent="0.25">
      <c r="A5284" s="102">
        <v>5283</v>
      </c>
      <c r="B5284" s="117">
        <v>43832</v>
      </c>
      <c r="C5284" s="104" t="s">
        <v>4939</v>
      </c>
      <c r="D5284" s="104" t="s">
        <v>5525</v>
      </c>
      <c r="E5284" s="106" t="s">
        <v>3385</v>
      </c>
      <c r="F5284" s="107" t="s">
        <v>3386</v>
      </c>
      <c r="G5284" s="106"/>
      <c r="H5284" s="106"/>
      <c r="I5284" s="102">
        <v>2</v>
      </c>
      <c r="J5284" s="109">
        <v>57.98</v>
      </c>
    </row>
    <row r="5285" spans="1:10" x14ac:dyDescent="0.25">
      <c r="A5285" s="102">
        <v>5284</v>
      </c>
      <c r="B5285" s="117">
        <v>43832</v>
      </c>
      <c r="C5285" s="104" t="s">
        <v>4939</v>
      </c>
      <c r="D5285" s="104" t="s">
        <v>5527</v>
      </c>
      <c r="E5285" s="106" t="s">
        <v>559</v>
      </c>
      <c r="F5285" s="107" t="s">
        <v>560</v>
      </c>
      <c r="G5285" s="106"/>
      <c r="H5285" s="106"/>
      <c r="I5285" s="102">
        <v>1</v>
      </c>
      <c r="J5285" s="109">
        <v>5.9399999999999995</v>
      </c>
    </row>
    <row r="5286" spans="1:10" x14ac:dyDescent="0.25">
      <c r="A5286" s="102">
        <v>5285</v>
      </c>
      <c r="B5286" s="117">
        <v>43832</v>
      </c>
      <c r="C5286" s="104" t="s">
        <v>4939</v>
      </c>
      <c r="D5286" s="104" t="s">
        <v>5527</v>
      </c>
      <c r="E5286" s="106" t="s">
        <v>3033</v>
      </c>
      <c r="F5286" s="107" t="s">
        <v>3034</v>
      </c>
      <c r="G5286" s="106"/>
      <c r="H5286" s="106"/>
      <c r="I5286" s="102">
        <v>1</v>
      </c>
      <c r="J5286" s="109">
        <v>32.99</v>
      </c>
    </row>
    <row r="5287" spans="1:10" x14ac:dyDescent="0.25">
      <c r="A5287" s="102">
        <v>5286</v>
      </c>
      <c r="B5287" s="117">
        <v>43832</v>
      </c>
      <c r="C5287" s="104" t="s">
        <v>4939</v>
      </c>
      <c r="D5287" s="104" t="s">
        <v>5527</v>
      </c>
      <c r="E5287" s="106" t="s">
        <v>3543</v>
      </c>
      <c r="F5287" s="107" t="s">
        <v>3544</v>
      </c>
      <c r="G5287" s="106"/>
      <c r="H5287" s="106"/>
      <c r="I5287" s="102">
        <v>15</v>
      </c>
      <c r="J5287" s="109">
        <v>21.75</v>
      </c>
    </row>
    <row r="5288" spans="1:10" x14ac:dyDescent="0.25">
      <c r="A5288" s="102">
        <v>5287</v>
      </c>
      <c r="B5288" s="117">
        <v>43832</v>
      </c>
      <c r="C5288" s="104" t="s">
        <v>4939</v>
      </c>
      <c r="D5288" s="104" t="s">
        <v>5529</v>
      </c>
      <c r="E5288" s="106" t="s">
        <v>2503</v>
      </c>
      <c r="F5288" s="107" t="s">
        <v>2504</v>
      </c>
      <c r="G5288" s="106"/>
      <c r="H5288" s="106"/>
      <c r="I5288" s="102">
        <v>2</v>
      </c>
      <c r="J5288" s="109">
        <v>11.879999999999999</v>
      </c>
    </row>
    <row r="5289" spans="1:10" x14ac:dyDescent="0.25">
      <c r="A5289" s="102">
        <v>5288</v>
      </c>
      <c r="B5289" s="117">
        <v>43832</v>
      </c>
      <c r="C5289" s="104" t="s">
        <v>4939</v>
      </c>
      <c r="D5289" s="104" t="s">
        <v>5529</v>
      </c>
      <c r="E5289" s="106" t="s">
        <v>3385</v>
      </c>
      <c r="F5289" s="107" t="s">
        <v>3386</v>
      </c>
      <c r="G5289" s="106"/>
      <c r="H5289" s="106"/>
      <c r="I5289" s="102">
        <v>2</v>
      </c>
      <c r="J5289" s="109">
        <v>57.98</v>
      </c>
    </row>
    <row r="5290" spans="1:10" x14ac:dyDescent="0.25">
      <c r="A5290" s="102">
        <v>5289</v>
      </c>
      <c r="B5290" s="117">
        <v>43832</v>
      </c>
      <c r="C5290" s="104" t="s">
        <v>4939</v>
      </c>
      <c r="D5290" s="104" t="s">
        <v>5529</v>
      </c>
      <c r="E5290" s="106" t="s">
        <v>87</v>
      </c>
      <c r="F5290" s="107" t="s">
        <v>88</v>
      </c>
      <c r="G5290" s="106"/>
      <c r="H5290" s="106"/>
      <c r="I5290" s="102" t="s">
        <v>4957</v>
      </c>
      <c r="J5290" s="109">
        <v>20.94</v>
      </c>
    </row>
    <row r="5291" spans="1:10" x14ac:dyDescent="0.25">
      <c r="A5291" s="102">
        <v>5290</v>
      </c>
      <c r="B5291" s="117">
        <v>43832</v>
      </c>
      <c r="C5291" s="104" t="s">
        <v>4939</v>
      </c>
      <c r="D5291" s="104" t="s">
        <v>5529</v>
      </c>
      <c r="E5291" s="106" t="s">
        <v>4201</v>
      </c>
      <c r="F5291" s="107" t="s">
        <v>4202</v>
      </c>
      <c r="G5291" s="106"/>
      <c r="H5291" s="106"/>
      <c r="I5291" s="102">
        <v>4</v>
      </c>
      <c r="J5291" s="109">
        <v>111.96</v>
      </c>
    </row>
    <row r="5292" spans="1:10" x14ac:dyDescent="0.25">
      <c r="A5292" s="102">
        <v>5291</v>
      </c>
      <c r="B5292" s="117">
        <v>43832</v>
      </c>
      <c r="C5292" s="104" t="s">
        <v>4939</v>
      </c>
      <c r="D5292" s="104" t="s">
        <v>5531</v>
      </c>
      <c r="E5292" s="106" t="s">
        <v>119</v>
      </c>
      <c r="F5292" s="107" t="s">
        <v>120</v>
      </c>
      <c r="G5292" s="106"/>
      <c r="H5292" s="106"/>
      <c r="I5292" s="102">
        <v>5</v>
      </c>
      <c r="J5292" s="109">
        <v>44.95</v>
      </c>
    </row>
    <row r="5293" spans="1:10" x14ac:dyDescent="0.25">
      <c r="A5293" s="102">
        <v>5292</v>
      </c>
      <c r="B5293" s="117">
        <v>43832</v>
      </c>
      <c r="C5293" s="104" t="s">
        <v>4939</v>
      </c>
      <c r="D5293" s="104" t="s">
        <v>5531</v>
      </c>
      <c r="E5293" s="106" t="s">
        <v>1003</v>
      </c>
      <c r="F5293" s="107" t="s">
        <v>1004</v>
      </c>
      <c r="G5293" s="106"/>
      <c r="H5293" s="106"/>
      <c r="I5293" s="102">
        <v>10</v>
      </c>
      <c r="J5293" s="109">
        <v>112.89999999999999</v>
      </c>
    </row>
    <row r="5294" spans="1:10" x14ac:dyDescent="0.25">
      <c r="A5294" s="102">
        <v>5293</v>
      </c>
      <c r="B5294" s="117">
        <v>43832</v>
      </c>
      <c r="C5294" s="104" t="s">
        <v>4939</v>
      </c>
      <c r="D5294" s="104" t="s">
        <v>5531</v>
      </c>
      <c r="E5294" s="106" t="s">
        <v>1003</v>
      </c>
      <c r="F5294" s="107" t="s">
        <v>1004</v>
      </c>
      <c r="G5294" s="106"/>
      <c r="H5294" s="106"/>
      <c r="I5294" s="102">
        <v>1</v>
      </c>
      <c r="J5294" s="109">
        <v>0.01</v>
      </c>
    </row>
    <row r="5295" spans="1:10" x14ac:dyDescent="0.25">
      <c r="A5295" s="102">
        <v>5294</v>
      </c>
      <c r="B5295" s="117">
        <v>43832</v>
      </c>
      <c r="C5295" s="104" t="s">
        <v>4939</v>
      </c>
      <c r="D5295" s="104" t="s">
        <v>5531</v>
      </c>
      <c r="E5295" s="106" t="s">
        <v>1470</v>
      </c>
      <c r="F5295" s="107" t="s">
        <v>1471</v>
      </c>
      <c r="G5295" s="106"/>
      <c r="H5295" s="106"/>
      <c r="I5295" s="102">
        <v>1</v>
      </c>
      <c r="J5295" s="109">
        <v>10.68</v>
      </c>
    </row>
    <row r="5296" spans="1:10" x14ac:dyDescent="0.25">
      <c r="A5296" s="102">
        <v>5295</v>
      </c>
      <c r="B5296" s="117">
        <v>43832</v>
      </c>
      <c r="C5296" s="104" t="s">
        <v>4939</v>
      </c>
      <c r="D5296" s="104" t="s">
        <v>5531</v>
      </c>
      <c r="E5296" s="106" t="s">
        <v>2433</v>
      </c>
      <c r="F5296" s="107" t="s">
        <v>2434</v>
      </c>
      <c r="G5296" s="106"/>
      <c r="H5296" s="106"/>
      <c r="I5296" s="102">
        <v>10</v>
      </c>
      <c r="J5296" s="109">
        <v>104.9</v>
      </c>
    </row>
    <row r="5297" spans="1:10" x14ac:dyDescent="0.25">
      <c r="A5297" s="102">
        <v>5296</v>
      </c>
      <c r="B5297" s="117">
        <v>43832</v>
      </c>
      <c r="C5297" s="104" t="s">
        <v>4939</v>
      </c>
      <c r="D5297" s="104" t="s">
        <v>5531</v>
      </c>
      <c r="E5297" s="106" t="s">
        <v>2479</v>
      </c>
      <c r="F5297" s="107" t="s">
        <v>2480</v>
      </c>
      <c r="G5297" s="106"/>
      <c r="H5297" s="106"/>
      <c r="I5297" s="102">
        <v>1</v>
      </c>
      <c r="J5297" s="109">
        <v>5.9399999999999995</v>
      </c>
    </row>
    <row r="5298" spans="1:10" x14ac:dyDescent="0.25">
      <c r="A5298" s="102">
        <v>5297</v>
      </c>
      <c r="B5298" s="117">
        <v>43832</v>
      </c>
      <c r="C5298" s="104" t="s">
        <v>4939</v>
      </c>
      <c r="D5298" s="104" t="s">
        <v>5531</v>
      </c>
      <c r="E5298" s="106" t="s">
        <v>2707</v>
      </c>
      <c r="F5298" s="107" t="s">
        <v>2708</v>
      </c>
      <c r="G5298" s="106"/>
      <c r="H5298" s="106"/>
      <c r="I5298" s="102">
        <v>1</v>
      </c>
      <c r="J5298" s="109">
        <v>9.48</v>
      </c>
    </row>
    <row r="5299" spans="1:10" x14ac:dyDescent="0.25">
      <c r="A5299" s="102">
        <v>5298</v>
      </c>
      <c r="B5299" s="117">
        <v>43832</v>
      </c>
      <c r="C5299" s="104" t="s">
        <v>4939</v>
      </c>
      <c r="D5299" s="104" t="s">
        <v>5531</v>
      </c>
      <c r="E5299" s="106" t="s">
        <v>2755</v>
      </c>
      <c r="F5299" s="107" t="s">
        <v>2756</v>
      </c>
      <c r="G5299" s="106"/>
      <c r="H5299" s="106"/>
      <c r="I5299" s="102">
        <v>1</v>
      </c>
      <c r="J5299" s="109">
        <v>9.48</v>
      </c>
    </row>
    <row r="5300" spans="1:10" x14ac:dyDescent="0.25">
      <c r="A5300" s="102">
        <v>5299</v>
      </c>
      <c r="B5300" s="117">
        <v>43832</v>
      </c>
      <c r="C5300" s="104" t="s">
        <v>4939</v>
      </c>
      <c r="D5300" s="104" t="s">
        <v>5531</v>
      </c>
      <c r="E5300" s="106" t="s">
        <v>2781</v>
      </c>
      <c r="F5300" s="107" t="s">
        <v>4741</v>
      </c>
      <c r="G5300" s="106"/>
      <c r="H5300" s="106"/>
      <c r="I5300" s="102">
        <v>1</v>
      </c>
      <c r="J5300" s="109">
        <v>13.74</v>
      </c>
    </row>
    <row r="5301" spans="1:10" x14ac:dyDescent="0.25">
      <c r="A5301" s="102">
        <v>5300</v>
      </c>
      <c r="B5301" s="117">
        <v>43832</v>
      </c>
      <c r="C5301" s="104" t="s">
        <v>4939</v>
      </c>
      <c r="D5301" s="104" t="s">
        <v>5531</v>
      </c>
      <c r="E5301" s="106" t="s">
        <v>2807</v>
      </c>
      <c r="F5301" s="107" t="s">
        <v>2808</v>
      </c>
      <c r="G5301" s="106"/>
      <c r="H5301" s="106"/>
      <c r="I5301" s="102">
        <v>1</v>
      </c>
      <c r="J5301" s="109">
        <v>9.48</v>
      </c>
    </row>
    <row r="5302" spans="1:10" x14ac:dyDescent="0.25">
      <c r="A5302" s="102">
        <v>5301</v>
      </c>
      <c r="B5302" s="117">
        <v>43832</v>
      </c>
      <c r="C5302" s="104" t="s">
        <v>4939</v>
      </c>
      <c r="D5302" s="104" t="s">
        <v>5531</v>
      </c>
      <c r="E5302" s="106" t="s">
        <v>4746</v>
      </c>
      <c r="F5302" s="107" t="s">
        <v>4747</v>
      </c>
      <c r="G5302" s="106"/>
      <c r="H5302" s="106"/>
      <c r="I5302" s="102">
        <v>1</v>
      </c>
      <c r="J5302" s="109">
        <v>13.080000000000002</v>
      </c>
    </row>
    <row r="5303" spans="1:10" x14ac:dyDescent="0.25">
      <c r="A5303" s="102">
        <v>5302</v>
      </c>
      <c r="B5303" s="117">
        <v>43832</v>
      </c>
      <c r="C5303" s="104" t="s">
        <v>4939</v>
      </c>
      <c r="D5303" s="104" t="s">
        <v>5531</v>
      </c>
      <c r="E5303" s="106" t="s">
        <v>3033</v>
      </c>
      <c r="F5303" s="107" t="s">
        <v>3034</v>
      </c>
      <c r="G5303" s="106"/>
      <c r="H5303" s="106"/>
      <c r="I5303" s="102">
        <v>3</v>
      </c>
      <c r="J5303" s="109">
        <v>98.97</v>
      </c>
    </row>
    <row r="5304" spans="1:10" x14ac:dyDescent="0.25">
      <c r="A5304" s="102">
        <v>5303</v>
      </c>
      <c r="B5304" s="117">
        <v>43832</v>
      </c>
      <c r="C5304" s="104" t="s">
        <v>4939</v>
      </c>
      <c r="D5304" s="104" t="s">
        <v>5531</v>
      </c>
      <c r="E5304" s="106" t="s">
        <v>3033</v>
      </c>
      <c r="F5304" s="107" t="s">
        <v>3034</v>
      </c>
      <c r="G5304" s="106"/>
      <c r="H5304" s="106"/>
      <c r="I5304" s="102">
        <v>1</v>
      </c>
      <c r="J5304" s="109">
        <v>0.01</v>
      </c>
    </row>
    <row r="5305" spans="1:10" x14ac:dyDescent="0.25">
      <c r="A5305" s="102">
        <v>5304</v>
      </c>
      <c r="B5305" s="117">
        <v>43832</v>
      </c>
      <c r="C5305" s="104" t="s">
        <v>4939</v>
      </c>
      <c r="D5305" s="104" t="s">
        <v>5531</v>
      </c>
      <c r="E5305" s="106" t="s">
        <v>3037</v>
      </c>
      <c r="F5305" s="107" t="s">
        <v>3038</v>
      </c>
      <c r="G5305" s="106"/>
      <c r="H5305" s="106"/>
      <c r="I5305" s="102">
        <v>7</v>
      </c>
      <c r="J5305" s="109">
        <v>237.72</v>
      </c>
    </row>
    <row r="5306" spans="1:10" x14ac:dyDescent="0.25">
      <c r="A5306" s="102">
        <v>5305</v>
      </c>
      <c r="B5306" s="117">
        <v>43832</v>
      </c>
      <c r="C5306" s="104" t="s">
        <v>4939</v>
      </c>
      <c r="D5306" s="104" t="s">
        <v>5531</v>
      </c>
      <c r="E5306" s="106" t="s">
        <v>3525</v>
      </c>
      <c r="F5306" s="107" t="s">
        <v>5110</v>
      </c>
      <c r="G5306" s="106"/>
      <c r="H5306" s="106"/>
      <c r="I5306" s="102">
        <v>1</v>
      </c>
      <c r="J5306" s="109">
        <v>35.880000000000003</v>
      </c>
    </row>
    <row r="5307" spans="1:10" x14ac:dyDescent="0.25">
      <c r="A5307" s="102">
        <v>5306</v>
      </c>
      <c r="B5307" s="117">
        <v>43832</v>
      </c>
      <c r="C5307" s="104" t="s">
        <v>4939</v>
      </c>
      <c r="D5307" s="104" t="s">
        <v>5531</v>
      </c>
      <c r="E5307" s="106" t="s">
        <v>3995</v>
      </c>
      <c r="F5307" s="107" t="s">
        <v>3996</v>
      </c>
      <c r="G5307" s="106"/>
      <c r="H5307" s="106"/>
      <c r="I5307" s="102">
        <v>1</v>
      </c>
      <c r="J5307" s="109">
        <v>29.85</v>
      </c>
    </row>
    <row r="5308" spans="1:10" x14ac:dyDescent="0.25">
      <c r="A5308" s="102">
        <v>5307</v>
      </c>
      <c r="B5308" s="117">
        <v>43832</v>
      </c>
      <c r="C5308" s="104" t="s">
        <v>4939</v>
      </c>
      <c r="D5308" s="104" t="s">
        <v>5531</v>
      </c>
      <c r="E5308" s="106" t="s">
        <v>4569</v>
      </c>
      <c r="F5308" s="107" t="s">
        <v>4813</v>
      </c>
      <c r="G5308" s="106"/>
      <c r="H5308" s="106"/>
      <c r="I5308" s="102">
        <v>1</v>
      </c>
      <c r="J5308" s="109">
        <v>55.35</v>
      </c>
    </row>
    <row r="5309" spans="1:10" x14ac:dyDescent="0.25">
      <c r="A5309" s="102">
        <v>5308</v>
      </c>
      <c r="B5309" s="117">
        <v>43832</v>
      </c>
      <c r="C5309" s="104" t="s">
        <v>4939</v>
      </c>
      <c r="D5309" s="104" t="s">
        <v>5533</v>
      </c>
      <c r="E5309" s="106" t="s">
        <v>157</v>
      </c>
      <c r="F5309" s="107" t="s">
        <v>158</v>
      </c>
      <c r="G5309" s="106"/>
      <c r="H5309" s="106"/>
      <c r="I5309" s="102">
        <v>10</v>
      </c>
      <c r="J5309" s="109">
        <v>18.899999999999999</v>
      </c>
    </row>
    <row r="5310" spans="1:10" x14ac:dyDescent="0.25">
      <c r="A5310" s="102">
        <v>5309</v>
      </c>
      <c r="B5310" s="117">
        <v>43832</v>
      </c>
      <c r="C5310" s="104" t="s">
        <v>4939</v>
      </c>
      <c r="D5310" s="104" t="s">
        <v>5533</v>
      </c>
      <c r="E5310" s="106" t="s">
        <v>997</v>
      </c>
      <c r="F5310" s="107" t="s">
        <v>998</v>
      </c>
      <c r="G5310" s="106"/>
      <c r="H5310" s="106"/>
      <c r="I5310" s="102">
        <v>5</v>
      </c>
      <c r="J5310" s="109">
        <v>29.950000000000003</v>
      </c>
    </row>
    <row r="5311" spans="1:10" x14ac:dyDescent="0.25">
      <c r="A5311" s="102">
        <v>5310</v>
      </c>
      <c r="B5311" s="117">
        <v>43832</v>
      </c>
      <c r="C5311" s="104" t="s">
        <v>4939</v>
      </c>
      <c r="D5311" s="104" t="s">
        <v>5533</v>
      </c>
      <c r="E5311" s="106" t="s">
        <v>1001</v>
      </c>
      <c r="F5311" s="107" t="s">
        <v>1002</v>
      </c>
      <c r="G5311" s="106"/>
      <c r="H5311" s="106"/>
      <c r="I5311" s="102">
        <v>5</v>
      </c>
      <c r="J5311" s="109">
        <v>29.950000000000003</v>
      </c>
    </row>
    <row r="5312" spans="1:10" x14ac:dyDescent="0.25">
      <c r="A5312" s="102">
        <v>5311</v>
      </c>
      <c r="B5312" s="117">
        <v>43832</v>
      </c>
      <c r="C5312" s="104" t="s">
        <v>4939</v>
      </c>
      <c r="D5312" s="104" t="s">
        <v>5533</v>
      </c>
      <c r="E5312" s="106" t="s">
        <v>1003</v>
      </c>
      <c r="F5312" s="107" t="s">
        <v>1004</v>
      </c>
      <c r="G5312" s="106"/>
      <c r="H5312" s="106"/>
      <c r="I5312" s="102">
        <v>3</v>
      </c>
      <c r="J5312" s="109">
        <v>33.869999999999997</v>
      </c>
    </row>
    <row r="5313" spans="1:10" x14ac:dyDescent="0.25">
      <c r="A5313" s="102">
        <v>5312</v>
      </c>
      <c r="B5313" s="117">
        <v>43832</v>
      </c>
      <c r="C5313" s="104" t="s">
        <v>4939</v>
      </c>
      <c r="D5313" s="104" t="s">
        <v>5533</v>
      </c>
      <c r="E5313" s="106" t="s">
        <v>213</v>
      </c>
      <c r="F5313" s="107" t="s">
        <v>214</v>
      </c>
      <c r="G5313" s="106"/>
      <c r="H5313" s="106"/>
      <c r="I5313" s="102" t="s">
        <v>5041</v>
      </c>
      <c r="J5313" s="109">
        <v>13.52</v>
      </c>
    </row>
    <row r="5314" spans="1:10" x14ac:dyDescent="0.25">
      <c r="A5314" s="102">
        <v>5313</v>
      </c>
      <c r="B5314" s="117">
        <v>43832</v>
      </c>
      <c r="C5314" s="104" t="s">
        <v>4939</v>
      </c>
      <c r="D5314" s="104" t="s">
        <v>5533</v>
      </c>
      <c r="E5314" s="106" t="s">
        <v>221</v>
      </c>
      <c r="F5314" s="107" t="s">
        <v>222</v>
      </c>
      <c r="G5314" s="106"/>
      <c r="H5314" s="106"/>
      <c r="I5314" s="102" t="s">
        <v>5042</v>
      </c>
      <c r="J5314" s="109">
        <v>5.4</v>
      </c>
    </row>
    <row r="5315" spans="1:10" x14ac:dyDescent="0.25">
      <c r="A5315" s="102">
        <v>5314</v>
      </c>
      <c r="B5315" s="117">
        <v>43832</v>
      </c>
      <c r="C5315" s="104" t="s">
        <v>4939</v>
      </c>
      <c r="D5315" s="104" t="s">
        <v>5533</v>
      </c>
      <c r="E5315" s="106" t="s">
        <v>1216</v>
      </c>
      <c r="F5315" s="107" t="s">
        <v>1217</v>
      </c>
      <c r="G5315" s="106"/>
      <c r="H5315" s="106"/>
      <c r="I5315" s="102">
        <v>1</v>
      </c>
      <c r="J5315" s="109">
        <v>7.9</v>
      </c>
    </row>
    <row r="5316" spans="1:10" x14ac:dyDescent="0.25">
      <c r="A5316" s="102">
        <v>5315</v>
      </c>
      <c r="B5316" s="117">
        <v>43832</v>
      </c>
      <c r="C5316" s="104" t="s">
        <v>4939</v>
      </c>
      <c r="D5316" s="104" t="s">
        <v>5533</v>
      </c>
      <c r="E5316" s="106" t="s">
        <v>2465</v>
      </c>
      <c r="F5316" s="107" t="s">
        <v>2466</v>
      </c>
      <c r="G5316" s="106"/>
      <c r="H5316" s="106"/>
      <c r="I5316" s="102">
        <v>1</v>
      </c>
      <c r="J5316" s="109">
        <v>5.9399999999999995</v>
      </c>
    </row>
    <row r="5317" spans="1:10" x14ac:dyDescent="0.25">
      <c r="A5317" s="102">
        <v>5316</v>
      </c>
      <c r="B5317" s="117">
        <v>43832</v>
      </c>
      <c r="C5317" s="104" t="s">
        <v>4939</v>
      </c>
      <c r="D5317" s="104" t="s">
        <v>5533</v>
      </c>
      <c r="E5317" s="106" t="s">
        <v>2555</v>
      </c>
      <c r="F5317" s="107" t="s">
        <v>2556</v>
      </c>
      <c r="G5317" s="106"/>
      <c r="H5317" s="106"/>
      <c r="I5317" s="102">
        <v>1</v>
      </c>
      <c r="J5317" s="109">
        <v>5.9399999999999995</v>
      </c>
    </row>
    <row r="5318" spans="1:10" x14ac:dyDescent="0.25">
      <c r="A5318" s="102">
        <v>5317</v>
      </c>
      <c r="B5318" s="117">
        <v>43832</v>
      </c>
      <c r="C5318" s="104" t="s">
        <v>4939</v>
      </c>
      <c r="D5318" s="104" t="s">
        <v>5533</v>
      </c>
      <c r="E5318" s="106" t="s">
        <v>3037</v>
      </c>
      <c r="F5318" s="107" t="s">
        <v>3038</v>
      </c>
      <c r="G5318" s="106"/>
      <c r="H5318" s="106"/>
      <c r="I5318" s="102">
        <v>1</v>
      </c>
      <c r="J5318" s="109">
        <v>33.96</v>
      </c>
    </row>
    <row r="5319" spans="1:10" x14ac:dyDescent="0.25">
      <c r="A5319" s="102">
        <v>5318</v>
      </c>
      <c r="B5319" s="117">
        <v>43832</v>
      </c>
      <c r="C5319" s="104" t="s">
        <v>4939</v>
      </c>
      <c r="D5319" s="104" t="s">
        <v>5533</v>
      </c>
      <c r="E5319" s="106" t="s">
        <v>295</v>
      </c>
      <c r="F5319" s="107" t="s">
        <v>296</v>
      </c>
      <c r="G5319" s="106"/>
      <c r="H5319" s="106"/>
      <c r="I5319" s="102">
        <v>5</v>
      </c>
      <c r="J5319" s="109">
        <v>11.25</v>
      </c>
    </row>
    <row r="5320" spans="1:10" x14ac:dyDescent="0.25">
      <c r="A5320" s="102">
        <v>5319</v>
      </c>
      <c r="B5320" s="117">
        <v>43832</v>
      </c>
      <c r="C5320" s="104" t="s">
        <v>4939</v>
      </c>
      <c r="D5320" s="104" t="s">
        <v>5533</v>
      </c>
      <c r="E5320" s="106" t="s">
        <v>2845</v>
      </c>
      <c r="F5320" s="107" t="s">
        <v>2846</v>
      </c>
      <c r="G5320" s="106"/>
      <c r="H5320" s="106"/>
      <c r="I5320" s="102">
        <v>1</v>
      </c>
      <c r="J5320" s="109">
        <v>29.96</v>
      </c>
    </row>
    <row r="5321" spans="1:10" x14ac:dyDescent="0.25">
      <c r="A5321" s="102">
        <v>5320</v>
      </c>
      <c r="B5321" s="117">
        <v>43832</v>
      </c>
      <c r="C5321" s="104" t="s">
        <v>4939</v>
      </c>
      <c r="D5321" s="104" t="s">
        <v>5533</v>
      </c>
      <c r="E5321" s="106" t="s">
        <v>1807</v>
      </c>
      <c r="F5321" s="107" t="s">
        <v>1808</v>
      </c>
      <c r="G5321" s="106"/>
      <c r="H5321" s="106"/>
      <c r="I5321" s="102">
        <v>1</v>
      </c>
      <c r="J5321" s="109">
        <v>40.08</v>
      </c>
    </row>
    <row r="5322" spans="1:10" x14ac:dyDescent="0.25">
      <c r="A5322" s="102">
        <v>5321</v>
      </c>
      <c r="B5322" s="117">
        <v>43832</v>
      </c>
      <c r="C5322" s="104" t="s">
        <v>4939</v>
      </c>
      <c r="D5322" s="104" t="s">
        <v>5533</v>
      </c>
      <c r="E5322" s="106" t="s">
        <v>1877</v>
      </c>
      <c r="F5322" s="107" t="s">
        <v>5534</v>
      </c>
      <c r="G5322" s="106"/>
      <c r="H5322" s="106"/>
      <c r="I5322" s="102" t="s">
        <v>4942</v>
      </c>
      <c r="J5322" s="109">
        <v>9.42</v>
      </c>
    </row>
    <row r="5323" spans="1:10" x14ac:dyDescent="0.25">
      <c r="A5323" s="102">
        <v>5322</v>
      </c>
      <c r="B5323" s="117">
        <v>43832</v>
      </c>
      <c r="C5323" s="104" t="s">
        <v>4939</v>
      </c>
      <c r="D5323" s="104" t="s">
        <v>5533</v>
      </c>
      <c r="E5323" s="106" t="s">
        <v>1819</v>
      </c>
      <c r="F5323" s="107" t="s">
        <v>1820</v>
      </c>
      <c r="G5323" s="106"/>
      <c r="H5323" s="106"/>
      <c r="I5323" s="102">
        <v>1</v>
      </c>
      <c r="J5323" s="109">
        <v>21.6</v>
      </c>
    </row>
    <row r="5324" spans="1:10" x14ac:dyDescent="0.25">
      <c r="A5324" s="102">
        <v>5323</v>
      </c>
      <c r="B5324" s="117">
        <v>43832</v>
      </c>
      <c r="C5324" s="104" t="s">
        <v>4939</v>
      </c>
      <c r="D5324" s="104" t="s">
        <v>5533</v>
      </c>
      <c r="E5324" s="106" t="s">
        <v>2167</v>
      </c>
      <c r="F5324" s="107" t="s">
        <v>5535</v>
      </c>
      <c r="G5324" s="106"/>
      <c r="H5324" s="106"/>
      <c r="I5324" s="102" t="s">
        <v>4957</v>
      </c>
      <c r="J5324" s="109">
        <v>11.97</v>
      </c>
    </row>
    <row r="5325" spans="1:10" x14ac:dyDescent="0.25">
      <c r="A5325" s="102">
        <v>5324</v>
      </c>
      <c r="B5325" s="117">
        <v>43832</v>
      </c>
      <c r="C5325" s="104" t="s">
        <v>4939</v>
      </c>
      <c r="D5325" s="104" t="s">
        <v>5533</v>
      </c>
      <c r="E5325" s="106" t="s">
        <v>1967</v>
      </c>
      <c r="F5325" s="107" t="s">
        <v>1968</v>
      </c>
      <c r="G5325" s="106"/>
      <c r="H5325" s="106"/>
      <c r="I5325" s="102" t="s">
        <v>4943</v>
      </c>
      <c r="J5325" s="109">
        <v>11.64</v>
      </c>
    </row>
    <row r="5326" spans="1:10" x14ac:dyDescent="0.25">
      <c r="A5326" s="102">
        <v>5325</v>
      </c>
      <c r="B5326" s="117">
        <v>43832</v>
      </c>
      <c r="C5326" s="104" t="s">
        <v>4939</v>
      </c>
      <c r="D5326" s="104" t="s">
        <v>5537</v>
      </c>
      <c r="E5326" s="106" t="s">
        <v>1001</v>
      </c>
      <c r="F5326" s="107" t="s">
        <v>1002</v>
      </c>
      <c r="G5326" s="106"/>
      <c r="H5326" s="106"/>
      <c r="I5326" s="102">
        <v>10</v>
      </c>
      <c r="J5326" s="109">
        <v>59.900000000000006</v>
      </c>
    </row>
    <row r="5327" spans="1:10" x14ac:dyDescent="0.25">
      <c r="A5327" s="102">
        <v>5326</v>
      </c>
      <c r="B5327" s="117">
        <v>43832</v>
      </c>
      <c r="C5327" s="104" t="s">
        <v>4939</v>
      </c>
      <c r="D5327" s="104" t="s">
        <v>5537</v>
      </c>
      <c r="E5327" s="106" t="s">
        <v>1003</v>
      </c>
      <c r="F5327" s="107" t="s">
        <v>1004</v>
      </c>
      <c r="G5327" s="106"/>
      <c r="H5327" s="106"/>
      <c r="I5327" s="102">
        <v>10</v>
      </c>
      <c r="J5327" s="109">
        <v>112.89999999999999</v>
      </c>
    </row>
    <row r="5328" spans="1:10" x14ac:dyDescent="0.25">
      <c r="A5328" s="102">
        <v>5327</v>
      </c>
      <c r="B5328" s="117">
        <v>43832</v>
      </c>
      <c r="C5328" s="104" t="s">
        <v>4939</v>
      </c>
      <c r="D5328" s="104" t="s">
        <v>5537</v>
      </c>
      <c r="E5328" s="106" t="s">
        <v>1003</v>
      </c>
      <c r="F5328" s="107" t="s">
        <v>1004</v>
      </c>
      <c r="G5328" s="106"/>
      <c r="H5328" s="106"/>
      <c r="I5328" s="102">
        <v>1</v>
      </c>
      <c r="J5328" s="109">
        <v>0.01</v>
      </c>
    </row>
    <row r="5329" spans="1:10" x14ac:dyDescent="0.25">
      <c r="A5329" s="102">
        <v>5328</v>
      </c>
      <c r="B5329" s="117">
        <v>43832</v>
      </c>
      <c r="C5329" s="104" t="s">
        <v>4939</v>
      </c>
      <c r="D5329" s="104" t="s">
        <v>5537</v>
      </c>
      <c r="E5329" s="106" t="s">
        <v>2503</v>
      </c>
      <c r="F5329" s="107" t="s">
        <v>2504</v>
      </c>
      <c r="G5329" s="106"/>
      <c r="H5329" s="106"/>
      <c r="I5329" s="102">
        <v>1</v>
      </c>
      <c r="J5329" s="109">
        <v>5.9399999999999995</v>
      </c>
    </row>
    <row r="5330" spans="1:10" x14ac:dyDescent="0.25">
      <c r="A5330" s="102">
        <v>5329</v>
      </c>
      <c r="B5330" s="117">
        <v>43832</v>
      </c>
      <c r="C5330" s="104" t="s">
        <v>4939</v>
      </c>
      <c r="D5330" s="104" t="s">
        <v>5537</v>
      </c>
      <c r="E5330" s="106" t="s">
        <v>2555</v>
      </c>
      <c r="F5330" s="107" t="s">
        <v>2556</v>
      </c>
      <c r="G5330" s="106"/>
      <c r="H5330" s="106"/>
      <c r="I5330" s="102">
        <v>1</v>
      </c>
      <c r="J5330" s="109">
        <v>5.9399999999999995</v>
      </c>
    </row>
    <row r="5331" spans="1:10" x14ac:dyDescent="0.25">
      <c r="A5331" s="102">
        <v>5330</v>
      </c>
      <c r="B5331" s="117">
        <v>43832</v>
      </c>
      <c r="C5331" s="104" t="s">
        <v>4939</v>
      </c>
      <c r="D5331" s="104" t="s">
        <v>5537</v>
      </c>
      <c r="E5331" s="106" t="s">
        <v>2853</v>
      </c>
      <c r="F5331" s="107" t="s">
        <v>2854</v>
      </c>
      <c r="G5331" s="106"/>
      <c r="H5331" s="106"/>
      <c r="I5331" s="102">
        <v>1</v>
      </c>
      <c r="J5331" s="109">
        <v>43.92</v>
      </c>
    </row>
    <row r="5332" spans="1:10" x14ac:dyDescent="0.25">
      <c r="A5332" s="102">
        <v>5331</v>
      </c>
      <c r="B5332" s="117">
        <v>43832</v>
      </c>
      <c r="C5332" s="104" t="s">
        <v>4939</v>
      </c>
      <c r="D5332" s="104" t="s">
        <v>5537</v>
      </c>
      <c r="E5332" s="106" t="s">
        <v>3393</v>
      </c>
      <c r="F5332" s="107" t="s">
        <v>3394</v>
      </c>
      <c r="G5332" s="106"/>
      <c r="H5332" s="106"/>
      <c r="I5332" s="102">
        <v>4</v>
      </c>
      <c r="J5332" s="109">
        <v>151.6</v>
      </c>
    </row>
    <row r="5333" spans="1:10" x14ac:dyDescent="0.25">
      <c r="A5333" s="102">
        <v>5332</v>
      </c>
      <c r="B5333" s="117">
        <v>43832</v>
      </c>
      <c r="C5333" s="104" t="s">
        <v>4939</v>
      </c>
      <c r="D5333" s="104" t="s">
        <v>5537</v>
      </c>
      <c r="E5333" s="106" t="s">
        <v>3883</v>
      </c>
      <c r="F5333" s="107" t="s">
        <v>3884</v>
      </c>
      <c r="G5333" s="106"/>
      <c r="H5333" s="106"/>
      <c r="I5333" s="102">
        <v>1</v>
      </c>
      <c r="J5333" s="109">
        <v>17.940000000000001</v>
      </c>
    </row>
    <row r="5334" spans="1:10" x14ac:dyDescent="0.25">
      <c r="A5334" s="102">
        <v>5333</v>
      </c>
      <c r="B5334" s="117">
        <v>43832</v>
      </c>
      <c r="C5334" s="104" t="s">
        <v>4939</v>
      </c>
      <c r="D5334" s="104" t="s">
        <v>5537</v>
      </c>
      <c r="E5334" s="106" t="s">
        <v>3971</v>
      </c>
      <c r="F5334" s="107" t="s">
        <v>3972</v>
      </c>
      <c r="G5334" s="106"/>
      <c r="H5334" s="106"/>
      <c r="I5334" s="102">
        <v>1</v>
      </c>
      <c r="J5334" s="109">
        <v>11.899999999999999</v>
      </c>
    </row>
    <row r="5335" spans="1:10" x14ac:dyDescent="0.25">
      <c r="A5335" s="102">
        <v>5334</v>
      </c>
      <c r="B5335" s="117">
        <v>43832</v>
      </c>
      <c r="C5335" s="104" t="s">
        <v>4939</v>
      </c>
      <c r="D5335" s="104" t="s">
        <v>5537</v>
      </c>
      <c r="E5335" s="106" t="s">
        <v>3577</v>
      </c>
      <c r="F5335" s="107" t="s">
        <v>3578</v>
      </c>
      <c r="G5335" s="106"/>
      <c r="H5335" s="106"/>
      <c r="I5335" s="102">
        <v>1</v>
      </c>
      <c r="J5335" s="109">
        <v>22.9</v>
      </c>
    </row>
    <row r="5336" spans="1:10" x14ac:dyDescent="0.25">
      <c r="A5336" s="102">
        <v>5335</v>
      </c>
      <c r="B5336" s="117">
        <v>43832</v>
      </c>
      <c r="C5336" s="104" t="s">
        <v>4939</v>
      </c>
      <c r="D5336" s="104" t="s">
        <v>5537</v>
      </c>
      <c r="E5336" s="106" t="s">
        <v>3613</v>
      </c>
      <c r="F5336" s="107" t="s">
        <v>3614</v>
      </c>
      <c r="G5336" s="106"/>
      <c r="H5336" s="106"/>
      <c r="I5336" s="102">
        <v>1</v>
      </c>
      <c r="J5336" s="109">
        <v>12.5</v>
      </c>
    </row>
    <row r="5337" spans="1:10" x14ac:dyDescent="0.25">
      <c r="A5337" s="102">
        <v>5336</v>
      </c>
      <c r="B5337" s="117">
        <v>43832</v>
      </c>
      <c r="C5337" s="104" t="s">
        <v>4939</v>
      </c>
      <c r="D5337" s="104" t="s">
        <v>5537</v>
      </c>
      <c r="E5337" s="106" t="s">
        <v>3617</v>
      </c>
      <c r="F5337" s="107" t="s">
        <v>3618</v>
      </c>
      <c r="G5337" s="106"/>
      <c r="H5337" s="106"/>
      <c r="I5337" s="102">
        <v>1</v>
      </c>
      <c r="J5337" s="109">
        <v>14.34</v>
      </c>
    </row>
    <row r="5338" spans="1:10" x14ac:dyDescent="0.25">
      <c r="A5338" s="102">
        <v>5337</v>
      </c>
      <c r="B5338" s="117">
        <v>43832</v>
      </c>
      <c r="C5338" s="104" t="s">
        <v>4939</v>
      </c>
      <c r="D5338" s="104" t="s">
        <v>5537</v>
      </c>
      <c r="E5338" s="106" t="s">
        <v>3619</v>
      </c>
      <c r="F5338" s="107" t="s">
        <v>3620</v>
      </c>
      <c r="G5338" s="106"/>
      <c r="H5338" s="106"/>
      <c r="I5338" s="102">
        <v>1</v>
      </c>
      <c r="J5338" s="109">
        <v>13.799999999999999</v>
      </c>
    </row>
    <row r="5339" spans="1:10" x14ac:dyDescent="0.25">
      <c r="A5339" s="102">
        <v>5338</v>
      </c>
      <c r="B5339" s="117">
        <v>43832</v>
      </c>
      <c r="C5339" s="104" t="s">
        <v>4939</v>
      </c>
      <c r="D5339" s="104" t="s">
        <v>5537</v>
      </c>
      <c r="E5339" s="106" t="s">
        <v>4293</v>
      </c>
      <c r="F5339" s="107" t="s">
        <v>4294</v>
      </c>
      <c r="G5339" s="106"/>
      <c r="H5339" s="106"/>
      <c r="I5339" s="102">
        <v>1</v>
      </c>
      <c r="J5339" s="109">
        <v>26.85</v>
      </c>
    </row>
    <row r="5340" spans="1:10" x14ac:dyDescent="0.25">
      <c r="A5340" s="102">
        <v>5339</v>
      </c>
      <c r="B5340" s="117">
        <v>43832</v>
      </c>
      <c r="C5340" s="104" t="s">
        <v>4939</v>
      </c>
      <c r="D5340" s="104" t="s">
        <v>5539</v>
      </c>
      <c r="E5340" s="106" t="s">
        <v>633</v>
      </c>
      <c r="F5340" s="107" t="s">
        <v>634</v>
      </c>
      <c r="G5340" s="106"/>
      <c r="H5340" s="106"/>
      <c r="I5340" s="102">
        <v>2</v>
      </c>
      <c r="J5340" s="109">
        <v>35.76</v>
      </c>
    </row>
    <row r="5341" spans="1:10" x14ac:dyDescent="0.25">
      <c r="A5341" s="102">
        <v>5340</v>
      </c>
      <c r="B5341" s="117">
        <v>43832</v>
      </c>
      <c r="C5341" s="104" t="s">
        <v>4939</v>
      </c>
      <c r="D5341" s="104" t="s">
        <v>5539</v>
      </c>
      <c r="E5341" s="106" t="s">
        <v>913</v>
      </c>
      <c r="F5341" s="107" t="s">
        <v>914</v>
      </c>
      <c r="G5341" s="106"/>
      <c r="H5341" s="106"/>
      <c r="I5341" s="102">
        <v>1</v>
      </c>
      <c r="J5341" s="109">
        <v>13.14</v>
      </c>
    </row>
    <row r="5342" spans="1:10" x14ac:dyDescent="0.25">
      <c r="A5342" s="102">
        <v>5341</v>
      </c>
      <c r="B5342" s="117">
        <v>43832</v>
      </c>
      <c r="C5342" s="104" t="s">
        <v>4939</v>
      </c>
      <c r="D5342" s="104" t="s">
        <v>5539</v>
      </c>
      <c r="E5342" s="106" t="s">
        <v>1252</v>
      </c>
      <c r="F5342" s="107" t="s">
        <v>1253</v>
      </c>
      <c r="G5342" s="106"/>
      <c r="H5342" s="106"/>
      <c r="I5342" s="102">
        <v>2</v>
      </c>
      <c r="J5342" s="109">
        <v>15.8</v>
      </c>
    </row>
    <row r="5343" spans="1:10" x14ac:dyDescent="0.25">
      <c r="A5343" s="102">
        <v>5342</v>
      </c>
      <c r="B5343" s="117">
        <v>43832</v>
      </c>
      <c r="C5343" s="104" t="s">
        <v>4939</v>
      </c>
      <c r="D5343" s="104" t="s">
        <v>5539</v>
      </c>
      <c r="E5343" s="106" t="s">
        <v>1272</v>
      </c>
      <c r="F5343" s="107" t="s">
        <v>1273</v>
      </c>
      <c r="G5343" s="106"/>
      <c r="H5343" s="106"/>
      <c r="I5343" s="102">
        <v>2</v>
      </c>
      <c r="J5343" s="109">
        <v>25.5</v>
      </c>
    </row>
    <row r="5344" spans="1:10" x14ac:dyDescent="0.25">
      <c r="A5344" s="102">
        <v>5343</v>
      </c>
      <c r="B5344" s="117">
        <v>43832</v>
      </c>
      <c r="C5344" s="104" t="s">
        <v>4939</v>
      </c>
      <c r="D5344" s="104" t="s">
        <v>5539</v>
      </c>
      <c r="E5344" s="106" t="s">
        <v>2373</v>
      </c>
      <c r="F5344" s="107" t="s">
        <v>2374</v>
      </c>
      <c r="G5344" s="106"/>
      <c r="H5344" s="106"/>
      <c r="I5344" s="102">
        <v>1</v>
      </c>
      <c r="J5344" s="109">
        <v>15.48</v>
      </c>
    </row>
    <row r="5345" spans="1:10" x14ac:dyDescent="0.25">
      <c r="A5345" s="102">
        <v>5344</v>
      </c>
      <c r="B5345" s="117">
        <v>43832</v>
      </c>
      <c r="C5345" s="104" t="s">
        <v>4939</v>
      </c>
      <c r="D5345" s="104" t="s">
        <v>5539</v>
      </c>
      <c r="E5345" s="106" t="s">
        <v>2395</v>
      </c>
      <c r="F5345" s="107" t="s">
        <v>2396</v>
      </c>
      <c r="G5345" s="106"/>
      <c r="H5345" s="106"/>
      <c r="I5345" s="102">
        <v>1</v>
      </c>
      <c r="J5345" s="109">
        <v>16.68</v>
      </c>
    </row>
    <row r="5346" spans="1:10" x14ac:dyDescent="0.25">
      <c r="A5346" s="102">
        <v>5345</v>
      </c>
      <c r="B5346" s="117">
        <v>43832</v>
      </c>
      <c r="C5346" s="104" t="s">
        <v>4939</v>
      </c>
      <c r="D5346" s="104" t="s">
        <v>5539</v>
      </c>
      <c r="E5346" s="106" t="s">
        <v>2745</v>
      </c>
      <c r="F5346" s="107" t="s">
        <v>4724</v>
      </c>
      <c r="G5346" s="106"/>
      <c r="H5346" s="106"/>
      <c r="I5346" s="102">
        <v>1</v>
      </c>
      <c r="J5346" s="109">
        <v>3.54</v>
      </c>
    </row>
    <row r="5347" spans="1:10" x14ac:dyDescent="0.25">
      <c r="A5347" s="102">
        <v>5346</v>
      </c>
      <c r="B5347" s="117">
        <v>43832</v>
      </c>
      <c r="C5347" s="104" t="s">
        <v>4939</v>
      </c>
      <c r="D5347" s="104" t="s">
        <v>5539</v>
      </c>
      <c r="E5347" s="106" t="s">
        <v>2747</v>
      </c>
      <c r="F5347" s="107" t="s">
        <v>4753</v>
      </c>
      <c r="G5347" s="106"/>
      <c r="H5347" s="106"/>
      <c r="I5347" s="102">
        <v>1</v>
      </c>
      <c r="J5347" s="109">
        <v>3.54</v>
      </c>
    </row>
    <row r="5348" spans="1:10" x14ac:dyDescent="0.25">
      <c r="A5348" s="102">
        <v>5347</v>
      </c>
      <c r="B5348" s="117">
        <v>43832</v>
      </c>
      <c r="C5348" s="104" t="s">
        <v>4939</v>
      </c>
      <c r="D5348" s="104" t="s">
        <v>5539</v>
      </c>
      <c r="E5348" s="106" t="s">
        <v>2753</v>
      </c>
      <c r="F5348" s="107" t="s">
        <v>4754</v>
      </c>
      <c r="G5348" s="106"/>
      <c r="H5348" s="106"/>
      <c r="I5348" s="102">
        <v>1</v>
      </c>
      <c r="J5348" s="109">
        <v>3.54</v>
      </c>
    </row>
    <row r="5349" spans="1:10" x14ac:dyDescent="0.25">
      <c r="A5349" s="102">
        <v>5348</v>
      </c>
      <c r="B5349" s="117">
        <v>43832</v>
      </c>
      <c r="C5349" s="104" t="s">
        <v>4939</v>
      </c>
      <c r="D5349" s="104" t="s">
        <v>5539</v>
      </c>
      <c r="E5349" s="106" t="s">
        <v>4726</v>
      </c>
      <c r="F5349" s="107" t="s">
        <v>4727</v>
      </c>
      <c r="G5349" s="106"/>
      <c r="H5349" s="106"/>
      <c r="I5349" s="102">
        <v>1</v>
      </c>
      <c r="J5349" s="109">
        <v>3.54</v>
      </c>
    </row>
    <row r="5350" spans="1:10" x14ac:dyDescent="0.25">
      <c r="A5350" s="102">
        <v>5349</v>
      </c>
      <c r="B5350" s="117">
        <v>43832</v>
      </c>
      <c r="C5350" s="104" t="s">
        <v>4939</v>
      </c>
      <c r="D5350" s="104" t="s">
        <v>5539</v>
      </c>
      <c r="E5350" s="106" t="s">
        <v>4728</v>
      </c>
      <c r="F5350" s="107" t="s">
        <v>4729</v>
      </c>
      <c r="G5350" s="106"/>
      <c r="H5350" s="106"/>
      <c r="I5350" s="102">
        <v>1</v>
      </c>
      <c r="J5350" s="109">
        <v>3.54</v>
      </c>
    </row>
    <row r="5351" spans="1:10" x14ac:dyDescent="0.25">
      <c r="A5351" s="102">
        <v>5350</v>
      </c>
      <c r="B5351" s="117">
        <v>43832</v>
      </c>
      <c r="C5351" s="104" t="s">
        <v>4939</v>
      </c>
      <c r="D5351" s="104" t="s">
        <v>5539</v>
      </c>
      <c r="E5351" s="106" t="s">
        <v>2749</v>
      </c>
      <c r="F5351" s="107" t="s">
        <v>4755</v>
      </c>
      <c r="G5351" s="106"/>
      <c r="H5351" s="106"/>
      <c r="I5351" s="102">
        <v>1</v>
      </c>
      <c r="J5351" s="109">
        <v>3.54</v>
      </c>
    </row>
    <row r="5352" spans="1:10" x14ac:dyDescent="0.25">
      <c r="A5352" s="102">
        <v>5351</v>
      </c>
      <c r="B5352" s="117">
        <v>43832</v>
      </c>
      <c r="C5352" s="104" t="s">
        <v>4939</v>
      </c>
      <c r="D5352" s="104" t="s">
        <v>5539</v>
      </c>
      <c r="E5352" s="106" t="s">
        <v>2811</v>
      </c>
      <c r="F5352" s="107" t="s">
        <v>4744</v>
      </c>
      <c r="G5352" s="106"/>
      <c r="H5352" s="106"/>
      <c r="I5352" s="102">
        <v>1</v>
      </c>
      <c r="J5352" s="109">
        <v>15.48</v>
      </c>
    </row>
    <row r="5353" spans="1:10" x14ac:dyDescent="0.25">
      <c r="A5353" s="102">
        <v>5352</v>
      </c>
      <c r="B5353" s="117">
        <v>43832</v>
      </c>
      <c r="C5353" s="104" t="s">
        <v>4939</v>
      </c>
      <c r="D5353" s="104" t="s">
        <v>5539</v>
      </c>
      <c r="E5353" s="106" t="s">
        <v>4746</v>
      </c>
      <c r="F5353" s="107" t="s">
        <v>4747</v>
      </c>
      <c r="G5353" s="106"/>
      <c r="H5353" s="106"/>
      <c r="I5353" s="102">
        <v>1</v>
      </c>
      <c r="J5353" s="109">
        <v>13.080000000000002</v>
      </c>
    </row>
    <row r="5354" spans="1:10" x14ac:dyDescent="0.25">
      <c r="A5354" s="102">
        <v>5353</v>
      </c>
      <c r="B5354" s="117">
        <v>43832</v>
      </c>
      <c r="C5354" s="104" t="s">
        <v>4939</v>
      </c>
      <c r="D5354" s="104" t="s">
        <v>5539</v>
      </c>
      <c r="E5354" s="106" t="s">
        <v>3389</v>
      </c>
      <c r="F5354" s="107" t="s">
        <v>3390</v>
      </c>
      <c r="G5354" s="106"/>
      <c r="H5354" s="106"/>
      <c r="I5354" s="102">
        <v>1</v>
      </c>
      <c r="J5354" s="109">
        <v>17.88</v>
      </c>
    </row>
    <row r="5355" spans="1:10" x14ac:dyDescent="0.25">
      <c r="A5355" s="102">
        <v>5354</v>
      </c>
      <c r="B5355" s="117">
        <v>43832</v>
      </c>
      <c r="C5355" s="104" t="s">
        <v>4939</v>
      </c>
      <c r="D5355" s="104" t="s">
        <v>5539</v>
      </c>
      <c r="E5355" s="106" t="s">
        <v>3459</v>
      </c>
      <c r="F5355" s="107" t="s">
        <v>3460</v>
      </c>
      <c r="G5355" s="106"/>
      <c r="H5355" s="106"/>
      <c r="I5355" s="102">
        <v>3</v>
      </c>
      <c r="J5355" s="109">
        <v>39.42</v>
      </c>
    </row>
    <row r="5356" spans="1:10" x14ac:dyDescent="0.25">
      <c r="A5356" s="102">
        <v>5355</v>
      </c>
      <c r="B5356" s="117">
        <v>43832</v>
      </c>
      <c r="C5356" s="104" t="s">
        <v>4939</v>
      </c>
      <c r="D5356" s="104" t="s">
        <v>5539</v>
      </c>
      <c r="E5356" s="106" t="s">
        <v>4313</v>
      </c>
      <c r="F5356" s="107" t="s">
        <v>4314</v>
      </c>
      <c r="G5356" s="106"/>
      <c r="H5356" s="106"/>
      <c r="I5356" s="102">
        <v>2</v>
      </c>
      <c r="J5356" s="109">
        <v>17.7</v>
      </c>
    </row>
    <row r="5357" spans="1:10" x14ac:dyDescent="0.25">
      <c r="A5357" s="102">
        <v>5356</v>
      </c>
      <c r="B5357" s="117">
        <v>43832</v>
      </c>
      <c r="C5357" s="104" t="s">
        <v>4939</v>
      </c>
      <c r="D5357" s="104" t="s">
        <v>5541</v>
      </c>
      <c r="E5357" s="106" t="s">
        <v>329</v>
      </c>
      <c r="F5357" s="107" t="s">
        <v>330</v>
      </c>
      <c r="G5357" s="106"/>
      <c r="H5357" s="106"/>
      <c r="I5357" s="102">
        <v>1</v>
      </c>
      <c r="J5357" s="109">
        <v>23</v>
      </c>
    </row>
    <row r="5358" spans="1:10" x14ac:dyDescent="0.25">
      <c r="A5358" s="102">
        <v>5357</v>
      </c>
      <c r="B5358" s="117">
        <v>43832</v>
      </c>
      <c r="C5358" s="104" t="s">
        <v>4939</v>
      </c>
      <c r="D5358" s="104" t="s">
        <v>5541</v>
      </c>
      <c r="E5358" s="106" t="s">
        <v>157</v>
      </c>
      <c r="F5358" s="107" t="s">
        <v>158</v>
      </c>
      <c r="G5358" s="106"/>
      <c r="H5358" s="106"/>
      <c r="I5358" s="102">
        <v>10</v>
      </c>
      <c r="J5358" s="109">
        <v>18.899999999999999</v>
      </c>
    </row>
    <row r="5359" spans="1:10" x14ac:dyDescent="0.25">
      <c r="A5359" s="102">
        <v>5358</v>
      </c>
      <c r="B5359" s="117">
        <v>43832</v>
      </c>
      <c r="C5359" s="104" t="s">
        <v>4939</v>
      </c>
      <c r="D5359" s="104" t="s">
        <v>5541</v>
      </c>
      <c r="E5359" s="106" t="s">
        <v>833</v>
      </c>
      <c r="F5359" s="107" t="s">
        <v>834</v>
      </c>
      <c r="G5359" s="106"/>
      <c r="H5359" s="106"/>
      <c r="I5359" s="102">
        <v>1</v>
      </c>
      <c r="J5359" s="109">
        <v>3.16</v>
      </c>
    </row>
    <row r="5360" spans="1:10" x14ac:dyDescent="0.25">
      <c r="A5360" s="102">
        <v>5359</v>
      </c>
      <c r="B5360" s="117">
        <v>43832</v>
      </c>
      <c r="C5360" s="104" t="s">
        <v>4939</v>
      </c>
      <c r="D5360" s="104" t="s">
        <v>5541</v>
      </c>
      <c r="E5360" s="106" t="s">
        <v>835</v>
      </c>
      <c r="F5360" s="107" t="s">
        <v>836</v>
      </c>
      <c r="G5360" s="106"/>
      <c r="H5360" s="106"/>
      <c r="I5360" s="102">
        <v>1</v>
      </c>
      <c r="J5360" s="109">
        <v>3.16</v>
      </c>
    </row>
    <row r="5361" spans="1:10" x14ac:dyDescent="0.25">
      <c r="A5361" s="102">
        <v>5360</v>
      </c>
      <c r="B5361" s="117">
        <v>43832</v>
      </c>
      <c r="C5361" s="104" t="s">
        <v>4939</v>
      </c>
      <c r="D5361" s="104" t="s">
        <v>5541</v>
      </c>
      <c r="E5361" s="106" t="s">
        <v>837</v>
      </c>
      <c r="F5361" s="107" t="s">
        <v>838</v>
      </c>
      <c r="G5361" s="106"/>
      <c r="H5361" s="106"/>
      <c r="I5361" s="102">
        <v>1</v>
      </c>
      <c r="J5361" s="109">
        <v>3.16</v>
      </c>
    </row>
    <row r="5362" spans="1:10" x14ac:dyDescent="0.25">
      <c r="A5362" s="102">
        <v>5361</v>
      </c>
      <c r="B5362" s="117">
        <v>43832</v>
      </c>
      <c r="C5362" s="104" t="s">
        <v>4939</v>
      </c>
      <c r="D5362" s="104" t="s">
        <v>5541</v>
      </c>
      <c r="E5362" s="106" t="s">
        <v>969</v>
      </c>
      <c r="F5362" s="107" t="s">
        <v>970</v>
      </c>
      <c r="G5362" s="106"/>
      <c r="H5362" s="106"/>
      <c r="I5362" s="102">
        <v>1</v>
      </c>
      <c r="J5362" s="109">
        <v>5.9399999999999995</v>
      </c>
    </row>
    <row r="5363" spans="1:10" x14ac:dyDescent="0.25">
      <c r="A5363" s="102">
        <v>5362</v>
      </c>
      <c r="B5363" s="117">
        <v>43832</v>
      </c>
      <c r="C5363" s="104" t="s">
        <v>4939</v>
      </c>
      <c r="D5363" s="104" t="s">
        <v>5541</v>
      </c>
      <c r="E5363" s="106" t="s">
        <v>1034</v>
      </c>
      <c r="F5363" s="107" t="s">
        <v>1035</v>
      </c>
      <c r="G5363" s="106"/>
      <c r="H5363" s="106"/>
      <c r="I5363" s="102">
        <v>1</v>
      </c>
      <c r="J5363" s="109">
        <v>37.799999999999997</v>
      </c>
    </row>
    <row r="5364" spans="1:10" x14ac:dyDescent="0.25">
      <c r="A5364" s="102">
        <v>5363</v>
      </c>
      <c r="B5364" s="117">
        <v>43832</v>
      </c>
      <c r="C5364" s="104" t="s">
        <v>4939</v>
      </c>
      <c r="D5364" s="104" t="s">
        <v>5541</v>
      </c>
      <c r="E5364" s="106" t="s">
        <v>999</v>
      </c>
      <c r="F5364" s="107" t="s">
        <v>1000</v>
      </c>
      <c r="G5364" s="106"/>
      <c r="H5364" s="106"/>
      <c r="I5364" s="102">
        <v>10</v>
      </c>
      <c r="J5364" s="109">
        <v>112.89999999999999</v>
      </c>
    </row>
    <row r="5365" spans="1:10" x14ac:dyDescent="0.25">
      <c r="A5365" s="102">
        <v>5364</v>
      </c>
      <c r="B5365" s="117">
        <v>43832</v>
      </c>
      <c r="C5365" s="104" t="s">
        <v>4939</v>
      </c>
      <c r="D5365" s="104" t="s">
        <v>5541</v>
      </c>
      <c r="E5365" s="106" t="s">
        <v>1003</v>
      </c>
      <c r="F5365" s="107" t="s">
        <v>1004</v>
      </c>
      <c r="G5365" s="106"/>
      <c r="H5365" s="106"/>
      <c r="I5365" s="102">
        <v>20</v>
      </c>
      <c r="J5365" s="109">
        <v>225.79999999999998</v>
      </c>
    </row>
    <row r="5366" spans="1:10" x14ac:dyDescent="0.25">
      <c r="A5366" s="102">
        <v>5365</v>
      </c>
      <c r="B5366" s="117">
        <v>43832</v>
      </c>
      <c r="C5366" s="104" t="s">
        <v>4939</v>
      </c>
      <c r="D5366" s="104" t="s">
        <v>5541</v>
      </c>
      <c r="E5366" s="106" t="s">
        <v>1003</v>
      </c>
      <c r="F5366" s="107" t="s">
        <v>1004</v>
      </c>
      <c r="G5366" s="106"/>
      <c r="H5366" s="106"/>
      <c r="I5366" s="102">
        <v>3</v>
      </c>
      <c r="J5366" s="109">
        <v>0.03</v>
      </c>
    </row>
    <row r="5367" spans="1:10" x14ac:dyDescent="0.25">
      <c r="A5367" s="102">
        <v>5366</v>
      </c>
      <c r="B5367" s="117">
        <v>43832</v>
      </c>
      <c r="C5367" s="104" t="s">
        <v>4939</v>
      </c>
      <c r="D5367" s="104" t="s">
        <v>5541</v>
      </c>
      <c r="E5367" s="106" t="s">
        <v>207</v>
      </c>
      <c r="F5367" s="107" t="s">
        <v>208</v>
      </c>
      <c r="G5367" s="106"/>
      <c r="H5367" s="106"/>
      <c r="I5367" s="102">
        <v>1</v>
      </c>
      <c r="J5367" s="109">
        <v>18</v>
      </c>
    </row>
    <row r="5368" spans="1:10" x14ac:dyDescent="0.25">
      <c r="A5368" s="102">
        <v>5367</v>
      </c>
      <c r="B5368" s="117">
        <v>43832</v>
      </c>
      <c r="C5368" s="104" t="s">
        <v>4939</v>
      </c>
      <c r="D5368" s="104" t="s">
        <v>5541</v>
      </c>
      <c r="E5368" s="106" t="s">
        <v>1292</v>
      </c>
      <c r="F5368" s="107" t="s">
        <v>1293</v>
      </c>
      <c r="G5368" s="106"/>
      <c r="H5368" s="106"/>
      <c r="I5368" s="102" t="s">
        <v>4957</v>
      </c>
      <c r="J5368" s="109">
        <v>15.9</v>
      </c>
    </row>
    <row r="5369" spans="1:10" x14ac:dyDescent="0.25">
      <c r="A5369" s="102">
        <v>5368</v>
      </c>
      <c r="B5369" s="117">
        <v>43832</v>
      </c>
      <c r="C5369" s="104" t="s">
        <v>4939</v>
      </c>
      <c r="D5369" s="104" t="s">
        <v>5541</v>
      </c>
      <c r="E5369" s="106" t="s">
        <v>275</v>
      </c>
      <c r="F5369" s="107" t="s">
        <v>276</v>
      </c>
      <c r="G5369" s="106"/>
      <c r="H5369" s="106"/>
      <c r="I5369" s="102" t="s">
        <v>5009</v>
      </c>
      <c r="J5369" s="109">
        <v>12</v>
      </c>
    </row>
    <row r="5370" spans="1:10" x14ac:dyDescent="0.25">
      <c r="A5370" s="102">
        <v>5369</v>
      </c>
      <c r="B5370" s="117">
        <v>43832</v>
      </c>
      <c r="C5370" s="104" t="s">
        <v>4939</v>
      </c>
      <c r="D5370" s="104" t="s">
        <v>5541</v>
      </c>
      <c r="E5370" s="106" t="s">
        <v>2685</v>
      </c>
      <c r="F5370" s="107" t="s">
        <v>2686</v>
      </c>
      <c r="G5370" s="106"/>
      <c r="H5370" s="106"/>
      <c r="I5370" s="102">
        <v>1</v>
      </c>
      <c r="J5370" s="109">
        <v>9.48</v>
      </c>
    </row>
    <row r="5371" spans="1:10" x14ac:dyDescent="0.25">
      <c r="A5371" s="102">
        <v>5370</v>
      </c>
      <c r="B5371" s="117">
        <v>43832</v>
      </c>
      <c r="C5371" s="104" t="s">
        <v>4939</v>
      </c>
      <c r="D5371" s="104" t="s">
        <v>5541</v>
      </c>
      <c r="E5371" s="106" t="s">
        <v>2729</v>
      </c>
      <c r="F5371" s="107" t="s">
        <v>2730</v>
      </c>
      <c r="G5371" s="106"/>
      <c r="H5371" s="106"/>
      <c r="I5371" s="102">
        <v>1</v>
      </c>
      <c r="J5371" s="109">
        <v>9.48</v>
      </c>
    </row>
    <row r="5372" spans="1:10" x14ac:dyDescent="0.25">
      <c r="A5372" s="102">
        <v>5371</v>
      </c>
      <c r="B5372" s="117">
        <v>43832</v>
      </c>
      <c r="C5372" s="104" t="s">
        <v>4939</v>
      </c>
      <c r="D5372" s="104" t="s">
        <v>5541</v>
      </c>
      <c r="E5372" s="106" t="s">
        <v>4715</v>
      </c>
      <c r="F5372" s="107" t="s">
        <v>4716</v>
      </c>
      <c r="G5372" s="106"/>
      <c r="H5372" s="106"/>
      <c r="I5372" s="102">
        <v>1</v>
      </c>
      <c r="J5372" s="109">
        <v>9.48</v>
      </c>
    </row>
    <row r="5373" spans="1:10" x14ac:dyDescent="0.25">
      <c r="A5373" s="102">
        <v>5372</v>
      </c>
      <c r="B5373" s="117">
        <v>43832</v>
      </c>
      <c r="C5373" s="104" t="s">
        <v>4939</v>
      </c>
      <c r="D5373" s="104" t="s">
        <v>5541</v>
      </c>
      <c r="E5373" s="106" t="s">
        <v>2689</v>
      </c>
      <c r="F5373" s="107" t="s">
        <v>2690</v>
      </c>
      <c r="G5373" s="106"/>
      <c r="H5373" s="106"/>
      <c r="I5373" s="102">
        <v>1</v>
      </c>
      <c r="J5373" s="109">
        <v>0.12</v>
      </c>
    </row>
    <row r="5374" spans="1:10" x14ac:dyDescent="0.25">
      <c r="A5374" s="102">
        <v>5373</v>
      </c>
      <c r="B5374" s="117">
        <v>43832</v>
      </c>
      <c r="C5374" s="104" t="s">
        <v>4939</v>
      </c>
      <c r="D5374" s="104" t="s">
        <v>5541</v>
      </c>
      <c r="E5374" s="106" t="s">
        <v>2697</v>
      </c>
      <c r="F5374" s="107" t="s">
        <v>2698</v>
      </c>
      <c r="G5374" s="106"/>
      <c r="H5374" s="106"/>
      <c r="I5374" s="102">
        <v>1</v>
      </c>
      <c r="J5374" s="109">
        <v>17.88</v>
      </c>
    </row>
    <row r="5375" spans="1:10" x14ac:dyDescent="0.25">
      <c r="A5375" s="102">
        <v>5374</v>
      </c>
      <c r="B5375" s="117">
        <v>43832</v>
      </c>
      <c r="C5375" s="104" t="s">
        <v>4939</v>
      </c>
      <c r="D5375" s="104" t="s">
        <v>5541</v>
      </c>
      <c r="E5375" s="106" t="s">
        <v>2713</v>
      </c>
      <c r="F5375" s="107" t="s">
        <v>2714</v>
      </c>
      <c r="G5375" s="106"/>
      <c r="H5375" s="106"/>
      <c r="I5375" s="102">
        <v>1</v>
      </c>
      <c r="J5375" s="109">
        <v>16.68</v>
      </c>
    </row>
    <row r="5376" spans="1:10" x14ac:dyDescent="0.25">
      <c r="A5376" s="102">
        <v>5375</v>
      </c>
      <c r="B5376" s="117">
        <v>43832</v>
      </c>
      <c r="C5376" s="104" t="s">
        <v>4939</v>
      </c>
      <c r="D5376" s="104" t="s">
        <v>5541</v>
      </c>
      <c r="E5376" s="106" t="s">
        <v>2755</v>
      </c>
      <c r="F5376" s="107" t="s">
        <v>2756</v>
      </c>
      <c r="G5376" s="106"/>
      <c r="H5376" s="106"/>
      <c r="I5376" s="102">
        <v>1</v>
      </c>
      <c r="J5376" s="109">
        <v>9.48</v>
      </c>
    </row>
    <row r="5377" spans="1:10" x14ac:dyDescent="0.25">
      <c r="A5377" s="102">
        <v>5376</v>
      </c>
      <c r="B5377" s="117">
        <v>43832</v>
      </c>
      <c r="C5377" s="104" t="s">
        <v>4939</v>
      </c>
      <c r="D5377" s="104" t="s">
        <v>5541</v>
      </c>
      <c r="E5377" s="106" t="s">
        <v>4717</v>
      </c>
      <c r="F5377" s="107" t="s">
        <v>4718</v>
      </c>
      <c r="G5377" s="106"/>
      <c r="H5377" s="106"/>
      <c r="I5377" s="102">
        <v>1</v>
      </c>
      <c r="J5377" s="109">
        <v>9.48</v>
      </c>
    </row>
    <row r="5378" spans="1:10" x14ac:dyDescent="0.25">
      <c r="A5378" s="102">
        <v>5377</v>
      </c>
      <c r="B5378" s="117">
        <v>43832</v>
      </c>
      <c r="C5378" s="104" t="s">
        <v>4939</v>
      </c>
      <c r="D5378" s="104" t="s">
        <v>5541</v>
      </c>
      <c r="E5378" s="106" t="s">
        <v>2787</v>
      </c>
      <c r="F5378" s="107" t="s">
        <v>2788</v>
      </c>
      <c r="G5378" s="106"/>
      <c r="H5378" s="106"/>
      <c r="I5378" s="102">
        <v>1</v>
      </c>
      <c r="J5378" s="109">
        <v>9.48</v>
      </c>
    </row>
    <row r="5379" spans="1:10" x14ac:dyDescent="0.25">
      <c r="A5379" s="102">
        <v>5378</v>
      </c>
      <c r="B5379" s="117">
        <v>43832</v>
      </c>
      <c r="C5379" s="104" t="s">
        <v>4939</v>
      </c>
      <c r="D5379" s="104" t="s">
        <v>5541</v>
      </c>
      <c r="E5379" s="106" t="s">
        <v>2735</v>
      </c>
      <c r="F5379" s="107" t="s">
        <v>4738</v>
      </c>
      <c r="G5379" s="106"/>
      <c r="H5379" s="106"/>
      <c r="I5379" s="102">
        <v>1</v>
      </c>
      <c r="J5379" s="109">
        <v>13.74</v>
      </c>
    </row>
    <row r="5380" spans="1:10" x14ac:dyDescent="0.25">
      <c r="A5380" s="102">
        <v>5379</v>
      </c>
      <c r="B5380" s="117">
        <v>43832</v>
      </c>
      <c r="C5380" s="104" t="s">
        <v>4939</v>
      </c>
      <c r="D5380" s="104" t="s">
        <v>5541</v>
      </c>
      <c r="E5380" s="106" t="s">
        <v>2807</v>
      </c>
      <c r="F5380" s="107" t="s">
        <v>2808</v>
      </c>
      <c r="G5380" s="106"/>
      <c r="H5380" s="106"/>
      <c r="I5380" s="102">
        <v>1</v>
      </c>
      <c r="J5380" s="109">
        <v>9.48</v>
      </c>
    </row>
    <row r="5381" spans="1:10" x14ac:dyDescent="0.25">
      <c r="A5381" s="102">
        <v>5380</v>
      </c>
      <c r="B5381" s="117">
        <v>43832</v>
      </c>
      <c r="C5381" s="104" t="s">
        <v>4939</v>
      </c>
      <c r="D5381" s="104" t="s">
        <v>5541</v>
      </c>
      <c r="E5381" s="106" t="s">
        <v>2809</v>
      </c>
      <c r="F5381" s="107" t="s">
        <v>2810</v>
      </c>
      <c r="G5381" s="106"/>
      <c r="H5381" s="106"/>
      <c r="I5381" s="102">
        <v>1</v>
      </c>
      <c r="J5381" s="109">
        <v>0.12</v>
      </c>
    </row>
    <row r="5382" spans="1:10" x14ac:dyDescent="0.25">
      <c r="A5382" s="102">
        <v>5381</v>
      </c>
      <c r="B5382" s="117">
        <v>43832</v>
      </c>
      <c r="C5382" s="104" t="s">
        <v>4939</v>
      </c>
      <c r="D5382" s="104" t="s">
        <v>5541</v>
      </c>
      <c r="E5382" s="106" t="s">
        <v>295</v>
      </c>
      <c r="F5382" s="107" t="s">
        <v>296</v>
      </c>
      <c r="G5382" s="106"/>
      <c r="H5382" s="106"/>
      <c r="I5382" s="102">
        <v>10</v>
      </c>
      <c r="J5382" s="109">
        <v>22.5</v>
      </c>
    </row>
    <row r="5383" spans="1:10" x14ac:dyDescent="0.25">
      <c r="A5383" s="102">
        <v>5382</v>
      </c>
      <c r="B5383" s="117">
        <v>43832</v>
      </c>
      <c r="C5383" s="104" t="s">
        <v>4939</v>
      </c>
      <c r="D5383" s="104" t="s">
        <v>5541</v>
      </c>
      <c r="E5383" s="106" t="s">
        <v>2845</v>
      </c>
      <c r="F5383" s="107" t="s">
        <v>2846</v>
      </c>
      <c r="G5383" s="106"/>
      <c r="H5383" s="106"/>
      <c r="I5383" s="102">
        <v>2</v>
      </c>
      <c r="J5383" s="109">
        <v>59.92</v>
      </c>
    </row>
    <row r="5384" spans="1:10" x14ac:dyDescent="0.25">
      <c r="A5384" s="102">
        <v>5383</v>
      </c>
      <c r="B5384" s="117">
        <v>43832</v>
      </c>
      <c r="C5384" s="104" t="s">
        <v>4939</v>
      </c>
      <c r="D5384" s="104" t="s">
        <v>5541</v>
      </c>
      <c r="E5384" s="106" t="s">
        <v>3193</v>
      </c>
      <c r="F5384" s="107" t="s">
        <v>3194</v>
      </c>
      <c r="G5384" s="106"/>
      <c r="H5384" s="106"/>
      <c r="I5384" s="102">
        <v>1</v>
      </c>
      <c r="J5384" s="109">
        <v>175</v>
      </c>
    </row>
    <row r="5385" spans="1:10" x14ac:dyDescent="0.25">
      <c r="A5385" s="102">
        <v>5384</v>
      </c>
      <c r="B5385" s="117">
        <v>43832</v>
      </c>
      <c r="C5385" s="104" t="s">
        <v>4939</v>
      </c>
      <c r="D5385" s="104" t="s">
        <v>5541</v>
      </c>
      <c r="E5385" s="106" t="s">
        <v>3389</v>
      </c>
      <c r="F5385" s="107" t="s">
        <v>3390</v>
      </c>
      <c r="G5385" s="106"/>
      <c r="H5385" s="106"/>
      <c r="I5385" s="102">
        <v>1</v>
      </c>
      <c r="J5385" s="109">
        <v>17.88</v>
      </c>
    </row>
    <row r="5386" spans="1:10" x14ac:dyDescent="0.25">
      <c r="A5386" s="102">
        <v>5385</v>
      </c>
      <c r="B5386" s="117">
        <v>43832</v>
      </c>
      <c r="C5386" s="104" t="s">
        <v>4939</v>
      </c>
      <c r="D5386" s="104" t="s">
        <v>5541</v>
      </c>
      <c r="E5386" s="106" t="s">
        <v>4043</v>
      </c>
      <c r="F5386" s="107" t="s">
        <v>4044</v>
      </c>
      <c r="G5386" s="106"/>
      <c r="H5386" s="106"/>
      <c r="I5386" s="102">
        <v>1</v>
      </c>
      <c r="J5386" s="109">
        <v>35.94</v>
      </c>
    </row>
    <row r="5387" spans="1:10" x14ac:dyDescent="0.25">
      <c r="A5387" s="102">
        <v>5386</v>
      </c>
      <c r="B5387" s="117">
        <v>43832</v>
      </c>
      <c r="C5387" s="104" t="s">
        <v>4939</v>
      </c>
      <c r="D5387" s="104" t="s">
        <v>5541</v>
      </c>
      <c r="E5387" s="106" t="s">
        <v>3887</v>
      </c>
      <c r="F5387" s="107" t="s">
        <v>3888</v>
      </c>
      <c r="G5387" s="106"/>
      <c r="H5387" s="106"/>
      <c r="I5387" s="102">
        <v>1</v>
      </c>
      <c r="J5387" s="109">
        <v>15.9</v>
      </c>
    </row>
    <row r="5388" spans="1:10" x14ac:dyDescent="0.25">
      <c r="A5388" s="102">
        <v>5387</v>
      </c>
      <c r="B5388" s="117">
        <v>43832</v>
      </c>
      <c r="C5388" s="104" t="s">
        <v>4939</v>
      </c>
      <c r="D5388" s="104" t="s">
        <v>5541</v>
      </c>
      <c r="E5388" s="106" t="s">
        <v>3911</v>
      </c>
      <c r="F5388" s="107" t="s">
        <v>3912</v>
      </c>
      <c r="G5388" s="106"/>
      <c r="H5388" s="106"/>
      <c r="I5388" s="102">
        <v>1</v>
      </c>
      <c r="J5388" s="109">
        <v>17.899999999999999</v>
      </c>
    </row>
    <row r="5389" spans="1:10" x14ac:dyDescent="0.25">
      <c r="A5389" s="102">
        <v>5388</v>
      </c>
      <c r="B5389" s="117">
        <v>43832</v>
      </c>
      <c r="C5389" s="104" t="s">
        <v>4939</v>
      </c>
      <c r="D5389" s="104" t="s">
        <v>5541</v>
      </c>
      <c r="E5389" s="106" t="s">
        <v>3939</v>
      </c>
      <c r="F5389" s="107" t="s">
        <v>3940</v>
      </c>
      <c r="G5389" s="106"/>
      <c r="H5389" s="106"/>
      <c r="I5389" s="102">
        <v>1</v>
      </c>
      <c r="J5389" s="109">
        <v>13.899999999999999</v>
      </c>
    </row>
    <row r="5390" spans="1:10" x14ac:dyDescent="0.25">
      <c r="A5390" s="102">
        <v>5389</v>
      </c>
      <c r="B5390" s="117">
        <v>43832</v>
      </c>
      <c r="C5390" s="104" t="s">
        <v>4939</v>
      </c>
      <c r="D5390" s="104" t="s">
        <v>5541</v>
      </c>
      <c r="E5390" s="106" t="s">
        <v>3551</v>
      </c>
      <c r="F5390" s="107" t="s">
        <v>3552</v>
      </c>
      <c r="G5390" s="106"/>
      <c r="H5390" s="106"/>
      <c r="I5390" s="102">
        <v>1</v>
      </c>
      <c r="J5390" s="109">
        <v>8.6</v>
      </c>
    </row>
    <row r="5391" spans="1:10" x14ac:dyDescent="0.25">
      <c r="A5391" s="102">
        <v>5390</v>
      </c>
      <c r="B5391" s="117">
        <v>43832</v>
      </c>
      <c r="C5391" s="104" t="s">
        <v>4939</v>
      </c>
      <c r="D5391" s="104" t="s">
        <v>5541</v>
      </c>
      <c r="E5391" s="106" t="s">
        <v>3591</v>
      </c>
      <c r="F5391" s="107" t="s">
        <v>3592</v>
      </c>
      <c r="G5391" s="106"/>
      <c r="H5391" s="106"/>
      <c r="I5391" s="102">
        <v>1</v>
      </c>
      <c r="J5391" s="109">
        <v>11.799999999999999</v>
      </c>
    </row>
    <row r="5392" spans="1:10" x14ac:dyDescent="0.25">
      <c r="A5392" s="102">
        <v>5391</v>
      </c>
      <c r="B5392" s="117">
        <v>43832</v>
      </c>
      <c r="C5392" s="104" t="s">
        <v>4939</v>
      </c>
      <c r="D5392" s="104" t="s">
        <v>5541</v>
      </c>
      <c r="E5392" s="106" t="s">
        <v>3613</v>
      </c>
      <c r="F5392" s="107" t="s">
        <v>3614</v>
      </c>
      <c r="G5392" s="106"/>
      <c r="H5392" s="106"/>
      <c r="I5392" s="102">
        <v>1</v>
      </c>
      <c r="J5392" s="109">
        <v>12.5</v>
      </c>
    </row>
    <row r="5393" spans="1:10" x14ac:dyDescent="0.25">
      <c r="A5393" s="102">
        <v>5392</v>
      </c>
      <c r="B5393" s="117">
        <v>43832</v>
      </c>
      <c r="C5393" s="104" t="s">
        <v>4939</v>
      </c>
      <c r="D5393" s="104" t="s">
        <v>5541</v>
      </c>
      <c r="E5393" s="106" t="s">
        <v>4303</v>
      </c>
      <c r="F5393" s="107" t="s">
        <v>4304</v>
      </c>
      <c r="G5393" s="106"/>
      <c r="H5393" s="106"/>
      <c r="I5393" s="102">
        <v>1</v>
      </c>
      <c r="J5393" s="109">
        <v>13.35</v>
      </c>
    </row>
    <row r="5394" spans="1:10" x14ac:dyDescent="0.25">
      <c r="A5394" s="102">
        <v>5393</v>
      </c>
      <c r="B5394" s="117">
        <v>43832</v>
      </c>
      <c r="C5394" s="104" t="s">
        <v>4939</v>
      </c>
      <c r="D5394" s="104" t="s">
        <v>5541</v>
      </c>
      <c r="E5394" s="106" t="s">
        <v>4305</v>
      </c>
      <c r="F5394" s="107" t="s">
        <v>4306</v>
      </c>
      <c r="G5394" s="106"/>
      <c r="H5394" s="106"/>
      <c r="I5394" s="102">
        <v>1</v>
      </c>
      <c r="J5394" s="109">
        <v>14.32</v>
      </c>
    </row>
    <row r="5395" spans="1:10" x14ac:dyDescent="0.25">
      <c r="A5395" s="102">
        <v>5394</v>
      </c>
      <c r="B5395" s="117">
        <v>43832</v>
      </c>
      <c r="C5395" s="104" t="s">
        <v>4939</v>
      </c>
      <c r="D5395" s="104" t="s">
        <v>5541</v>
      </c>
      <c r="E5395" s="106" t="s">
        <v>4341</v>
      </c>
      <c r="F5395" s="107" t="s">
        <v>4342</v>
      </c>
      <c r="G5395" s="106"/>
      <c r="H5395" s="106"/>
      <c r="I5395" s="102">
        <v>2</v>
      </c>
      <c r="J5395" s="109">
        <v>14.24</v>
      </c>
    </row>
    <row r="5396" spans="1:10" x14ac:dyDescent="0.25">
      <c r="A5396" s="102">
        <v>5395</v>
      </c>
      <c r="B5396" s="117">
        <v>43832</v>
      </c>
      <c r="C5396" s="104" t="s">
        <v>4939</v>
      </c>
      <c r="D5396" s="104" t="s">
        <v>5543</v>
      </c>
      <c r="E5396" s="106" t="s">
        <v>157</v>
      </c>
      <c r="F5396" s="107" t="s">
        <v>158</v>
      </c>
      <c r="G5396" s="106"/>
      <c r="H5396" s="106"/>
      <c r="I5396" s="102">
        <v>6</v>
      </c>
      <c r="J5396" s="109">
        <v>11.34</v>
      </c>
    </row>
    <row r="5397" spans="1:10" x14ac:dyDescent="0.25">
      <c r="A5397" s="102">
        <v>5396</v>
      </c>
      <c r="B5397" s="117">
        <v>43832</v>
      </c>
      <c r="C5397" s="104" t="s">
        <v>4939</v>
      </c>
      <c r="D5397" s="104" t="s">
        <v>5543</v>
      </c>
      <c r="E5397" s="106" t="s">
        <v>1040</v>
      </c>
      <c r="F5397" s="107" t="s">
        <v>1041</v>
      </c>
      <c r="G5397" s="106"/>
      <c r="H5397" s="106"/>
      <c r="I5397" s="102">
        <v>1</v>
      </c>
      <c r="J5397" s="109">
        <v>33.96</v>
      </c>
    </row>
    <row r="5398" spans="1:10" x14ac:dyDescent="0.25">
      <c r="A5398" s="102">
        <v>5397</v>
      </c>
      <c r="B5398" s="117">
        <v>43832</v>
      </c>
      <c r="C5398" s="104" t="s">
        <v>4939</v>
      </c>
      <c r="D5398" s="104" t="s">
        <v>5543</v>
      </c>
      <c r="E5398" s="106" t="s">
        <v>995</v>
      </c>
      <c r="F5398" s="107" t="s">
        <v>996</v>
      </c>
      <c r="G5398" s="106"/>
      <c r="H5398" s="106"/>
      <c r="I5398" s="102">
        <v>2</v>
      </c>
      <c r="J5398" s="109">
        <v>20.399999999999999</v>
      </c>
    </row>
    <row r="5399" spans="1:10" x14ac:dyDescent="0.25">
      <c r="A5399" s="102">
        <v>5398</v>
      </c>
      <c r="B5399" s="117">
        <v>43832</v>
      </c>
      <c r="C5399" s="104" t="s">
        <v>4939</v>
      </c>
      <c r="D5399" s="104" t="s">
        <v>5543</v>
      </c>
      <c r="E5399" s="106" t="s">
        <v>1003</v>
      </c>
      <c r="F5399" s="107" t="s">
        <v>1004</v>
      </c>
      <c r="G5399" s="106"/>
      <c r="H5399" s="106"/>
      <c r="I5399" s="102">
        <v>3</v>
      </c>
      <c r="J5399" s="109">
        <v>33.869999999999997</v>
      </c>
    </row>
    <row r="5400" spans="1:10" x14ac:dyDescent="0.25">
      <c r="A5400" s="102">
        <v>5399</v>
      </c>
      <c r="B5400" s="117">
        <v>43832</v>
      </c>
      <c r="C5400" s="104" t="s">
        <v>4939</v>
      </c>
      <c r="D5400" s="104" t="s">
        <v>5543</v>
      </c>
      <c r="E5400" s="106" t="s">
        <v>223</v>
      </c>
      <c r="F5400" s="107" t="s">
        <v>224</v>
      </c>
      <c r="G5400" s="106"/>
      <c r="H5400" s="106"/>
      <c r="I5400" s="102" t="s">
        <v>4942</v>
      </c>
      <c r="J5400" s="109">
        <v>2.9699999999999998</v>
      </c>
    </row>
    <row r="5401" spans="1:10" x14ac:dyDescent="0.25">
      <c r="A5401" s="102">
        <v>5400</v>
      </c>
      <c r="B5401" s="117">
        <v>43832</v>
      </c>
      <c r="C5401" s="104" t="s">
        <v>4939</v>
      </c>
      <c r="D5401" s="104" t="s">
        <v>5543</v>
      </c>
      <c r="E5401" s="106" t="s">
        <v>2217</v>
      </c>
      <c r="F5401" s="107" t="s">
        <v>2218</v>
      </c>
      <c r="G5401" s="106"/>
      <c r="H5401" s="106"/>
      <c r="I5401" s="102">
        <v>1</v>
      </c>
      <c r="J5401" s="109">
        <v>8.2799999999999994</v>
      </c>
    </row>
    <row r="5402" spans="1:10" x14ac:dyDescent="0.25">
      <c r="A5402" s="102">
        <v>5401</v>
      </c>
      <c r="B5402" s="117">
        <v>43832</v>
      </c>
      <c r="C5402" s="104" t="s">
        <v>4939</v>
      </c>
      <c r="D5402" s="104" t="s">
        <v>5543</v>
      </c>
      <c r="E5402" s="106" t="s">
        <v>3037</v>
      </c>
      <c r="F5402" s="107" t="s">
        <v>3038</v>
      </c>
      <c r="G5402" s="106"/>
      <c r="H5402" s="106"/>
      <c r="I5402" s="102">
        <v>1</v>
      </c>
      <c r="J5402" s="109">
        <v>33.96</v>
      </c>
    </row>
    <row r="5403" spans="1:10" x14ac:dyDescent="0.25">
      <c r="A5403" s="102">
        <v>5402</v>
      </c>
      <c r="B5403" s="117">
        <v>43832</v>
      </c>
      <c r="C5403" s="104" t="s">
        <v>4939</v>
      </c>
      <c r="D5403" s="104" t="s">
        <v>5543</v>
      </c>
      <c r="E5403" s="106" t="s">
        <v>295</v>
      </c>
      <c r="F5403" s="107" t="s">
        <v>296</v>
      </c>
      <c r="G5403" s="106"/>
      <c r="H5403" s="106"/>
      <c r="I5403" s="102">
        <v>4</v>
      </c>
      <c r="J5403" s="109">
        <v>9</v>
      </c>
    </row>
    <row r="5404" spans="1:10" x14ac:dyDescent="0.25">
      <c r="A5404" s="102">
        <v>5403</v>
      </c>
      <c r="B5404" s="117">
        <v>43832</v>
      </c>
      <c r="C5404" s="104" t="s">
        <v>4939</v>
      </c>
      <c r="D5404" s="104" t="s">
        <v>5543</v>
      </c>
      <c r="E5404" s="106" t="s">
        <v>1805</v>
      </c>
      <c r="F5404" s="107" t="s">
        <v>1806</v>
      </c>
      <c r="G5404" s="106"/>
      <c r="H5404" s="106"/>
      <c r="I5404" s="102">
        <v>1</v>
      </c>
      <c r="J5404" s="109">
        <v>12.96</v>
      </c>
    </row>
    <row r="5405" spans="1:10" x14ac:dyDescent="0.25">
      <c r="A5405" s="102">
        <v>5404</v>
      </c>
      <c r="B5405" s="117">
        <v>43832</v>
      </c>
      <c r="C5405" s="104" t="s">
        <v>4939</v>
      </c>
      <c r="D5405" s="104" t="s">
        <v>5545</v>
      </c>
      <c r="E5405" s="106" t="s">
        <v>567</v>
      </c>
      <c r="F5405" s="107" t="s">
        <v>568</v>
      </c>
      <c r="G5405" s="106"/>
      <c r="H5405" s="106"/>
      <c r="I5405" s="102">
        <v>1</v>
      </c>
      <c r="J5405" s="109">
        <v>11.76</v>
      </c>
    </row>
    <row r="5406" spans="1:10" x14ac:dyDescent="0.25">
      <c r="A5406" s="102">
        <v>5405</v>
      </c>
      <c r="B5406" s="117">
        <v>43832</v>
      </c>
      <c r="C5406" s="104" t="s">
        <v>4939</v>
      </c>
      <c r="D5406" s="104" t="s">
        <v>5545</v>
      </c>
      <c r="E5406" s="106" t="s">
        <v>571</v>
      </c>
      <c r="F5406" s="107" t="s">
        <v>572</v>
      </c>
      <c r="G5406" s="106"/>
      <c r="H5406" s="106"/>
      <c r="I5406" s="102">
        <v>1</v>
      </c>
      <c r="J5406" s="109">
        <v>9.4499999999999993</v>
      </c>
    </row>
    <row r="5407" spans="1:10" x14ac:dyDescent="0.25">
      <c r="A5407" s="102">
        <v>5406</v>
      </c>
      <c r="B5407" s="117">
        <v>43832</v>
      </c>
      <c r="C5407" s="104" t="s">
        <v>4939</v>
      </c>
      <c r="D5407" s="104" t="s">
        <v>5545</v>
      </c>
      <c r="E5407" s="106" t="s">
        <v>745</v>
      </c>
      <c r="F5407" s="107" t="s">
        <v>746</v>
      </c>
      <c r="G5407" s="106"/>
      <c r="H5407" s="106"/>
      <c r="I5407" s="102">
        <v>1</v>
      </c>
      <c r="J5407" s="109">
        <v>10.74</v>
      </c>
    </row>
    <row r="5408" spans="1:10" x14ac:dyDescent="0.25">
      <c r="A5408" s="102">
        <v>5407</v>
      </c>
      <c r="B5408" s="117">
        <v>43832</v>
      </c>
      <c r="C5408" s="104" t="s">
        <v>4939</v>
      </c>
      <c r="D5408" s="104" t="s">
        <v>5545</v>
      </c>
      <c r="E5408" s="106" t="s">
        <v>157</v>
      </c>
      <c r="F5408" s="107" t="s">
        <v>158</v>
      </c>
      <c r="G5408" s="106"/>
      <c r="H5408" s="106"/>
      <c r="I5408" s="102">
        <v>10</v>
      </c>
      <c r="J5408" s="109">
        <v>18.899999999999999</v>
      </c>
    </row>
    <row r="5409" spans="1:10" x14ac:dyDescent="0.25">
      <c r="A5409" s="102">
        <v>5408</v>
      </c>
      <c r="B5409" s="117">
        <v>43832</v>
      </c>
      <c r="C5409" s="104" t="s">
        <v>4939</v>
      </c>
      <c r="D5409" s="104" t="s">
        <v>5545</v>
      </c>
      <c r="E5409" s="106" t="s">
        <v>999</v>
      </c>
      <c r="F5409" s="107" t="s">
        <v>1000</v>
      </c>
      <c r="G5409" s="106"/>
      <c r="H5409" s="106"/>
      <c r="I5409" s="102">
        <v>5</v>
      </c>
      <c r="J5409" s="109">
        <v>56.449999999999996</v>
      </c>
    </row>
    <row r="5410" spans="1:10" x14ac:dyDescent="0.25">
      <c r="A5410" s="102">
        <v>5409</v>
      </c>
      <c r="B5410" s="117">
        <v>43832</v>
      </c>
      <c r="C5410" s="104" t="s">
        <v>4939</v>
      </c>
      <c r="D5410" s="104" t="s">
        <v>5545</v>
      </c>
      <c r="E5410" s="106" t="s">
        <v>1001</v>
      </c>
      <c r="F5410" s="107" t="s">
        <v>1002</v>
      </c>
      <c r="G5410" s="106"/>
      <c r="H5410" s="106"/>
      <c r="I5410" s="102">
        <v>5</v>
      </c>
      <c r="J5410" s="109">
        <v>29.950000000000003</v>
      </c>
    </row>
    <row r="5411" spans="1:10" x14ac:dyDescent="0.25">
      <c r="A5411" s="102">
        <v>5410</v>
      </c>
      <c r="B5411" s="117">
        <v>43832</v>
      </c>
      <c r="C5411" s="104" t="s">
        <v>4939</v>
      </c>
      <c r="D5411" s="104" t="s">
        <v>5545</v>
      </c>
      <c r="E5411" s="106" t="s">
        <v>1003</v>
      </c>
      <c r="F5411" s="107" t="s">
        <v>1004</v>
      </c>
      <c r="G5411" s="106"/>
      <c r="H5411" s="106"/>
      <c r="I5411" s="102">
        <v>5</v>
      </c>
      <c r="J5411" s="109">
        <v>56.449999999999996</v>
      </c>
    </row>
    <row r="5412" spans="1:10" x14ac:dyDescent="0.25">
      <c r="A5412" s="102">
        <v>5411</v>
      </c>
      <c r="B5412" s="117">
        <v>43832</v>
      </c>
      <c r="C5412" s="104" t="s">
        <v>4939</v>
      </c>
      <c r="D5412" s="104" t="s">
        <v>5545</v>
      </c>
      <c r="E5412" s="106" t="s">
        <v>1003</v>
      </c>
      <c r="F5412" s="107" t="s">
        <v>1004</v>
      </c>
      <c r="G5412" s="106"/>
      <c r="H5412" s="106"/>
      <c r="I5412" s="102">
        <v>1</v>
      </c>
      <c r="J5412" s="109">
        <v>0.01</v>
      </c>
    </row>
    <row r="5413" spans="1:10" x14ac:dyDescent="0.25">
      <c r="A5413" s="102">
        <v>5412</v>
      </c>
      <c r="B5413" s="117">
        <v>43832</v>
      </c>
      <c r="C5413" s="104" t="s">
        <v>4939</v>
      </c>
      <c r="D5413" s="104" t="s">
        <v>5545</v>
      </c>
      <c r="E5413" s="106" t="s">
        <v>2391</v>
      </c>
      <c r="F5413" s="107" t="s">
        <v>2392</v>
      </c>
      <c r="G5413" s="106"/>
      <c r="H5413" s="106"/>
      <c r="I5413" s="102">
        <v>1</v>
      </c>
      <c r="J5413" s="109">
        <v>10.199999999999999</v>
      </c>
    </row>
    <row r="5414" spans="1:10" x14ac:dyDescent="0.25">
      <c r="A5414" s="102">
        <v>5413</v>
      </c>
      <c r="B5414" s="117">
        <v>43832</v>
      </c>
      <c r="C5414" s="104" t="s">
        <v>4939</v>
      </c>
      <c r="D5414" s="104" t="s">
        <v>5545</v>
      </c>
      <c r="E5414" s="106" t="s">
        <v>2569</v>
      </c>
      <c r="F5414" s="107" t="s">
        <v>2570</v>
      </c>
      <c r="G5414" s="106"/>
      <c r="H5414" s="106"/>
      <c r="I5414" s="102">
        <v>1</v>
      </c>
      <c r="J5414" s="109">
        <v>5.9399999999999995</v>
      </c>
    </row>
    <row r="5415" spans="1:10" x14ac:dyDescent="0.25">
      <c r="A5415" s="102">
        <v>5414</v>
      </c>
      <c r="B5415" s="117">
        <v>43832</v>
      </c>
      <c r="C5415" s="104" t="s">
        <v>4939</v>
      </c>
      <c r="D5415" s="104" t="s">
        <v>5545</v>
      </c>
      <c r="E5415" s="106" t="s">
        <v>2465</v>
      </c>
      <c r="F5415" s="107" t="s">
        <v>2466</v>
      </c>
      <c r="G5415" s="106"/>
      <c r="H5415" s="106"/>
      <c r="I5415" s="102">
        <v>1</v>
      </c>
      <c r="J5415" s="109">
        <v>5.9399999999999995</v>
      </c>
    </row>
    <row r="5416" spans="1:10" x14ac:dyDescent="0.25">
      <c r="A5416" s="102">
        <v>5415</v>
      </c>
      <c r="B5416" s="117">
        <v>43832</v>
      </c>
      <c r="C5416" s="104" t="s">
        <v>4939</v>
      </c>
      <c r="D5416" s="104" t="s">
        <v>5545</v>
      </c>
      <c r="E5416" s="106" t="s">
        <v>2519</v>
      </c>
      <c r="F5416" s="107" t="s">
        <v>2520</v>
      </c>
      <c r="G5416" s="106"/>
      <c r="H5416" s="106"/>
      <c r="I5416" s="102">
        <v>1</v>
      </c>
      <c r="J5416" s="109">
        <v>5.9399999999999995</v>
      </c>
    </row>
    <row r="5417" spans="1:10" x14ac:dyDescent="0.25">
      <c r="A5417" s="102">
        <v>5416</v>
      </c>
      <c r="B5417" s="117">
        <v>43832</v>
      </c>
      <c r="C5417" s="104" t="s">
        <v>4939</v>
      </c>
      <c r="D5417" s="104" t="s">
        <v>5545</v>
      </c>
      <c r="E5417" s="106" t="s">
        <v>4746</v>
      </c>
      <c r="F5417" s="107" t="s">
        <v>4747</v>
      </c>
      <c r="G5417" s="106"/>
      <c r="H5417" s="106"/>
      <c r="I5417" s="102">
        <v>1</v>
      </c>
      <c r="J5417" s="109">
        <v>13.080000000000002</v>
      </c>
    </row>
    <row r="5418" spans="1:10" x14ac:dyDescent="0.25">
      <c r="A5418" s="102">
        <v>5417</v>
      </c>
      <c r="B5418" s="117">
        <v>43832</v>
      </c>
      <c r="C5418" s="104" t="s">
        <v>4939</v>
      </c>
      <c r="D5418" s="104" t="s">
        <v>5545</v>
      </c>
      <c r="E5418" s="106" t="s">
        <v>3037</v>
      </c>
      <c r="F5418" s="107" t="s">
        <v>3038</v>
      </c>
      <c r="G5418" s="106"/>
      <c r="H5418" s="106"/>
      <c r="I5418" s="102">
        <v>1</v>
      </c>
      <c r="J5418" s="109">
        <v>33.96</v>
      </c>
    </row>
    <row r="5419" spans="1:10" x14ac:dyDescent="0.25">
      <c r="A5419" s="102">
        <v>5418</v>
      </c>
      <c r="B5419" s="117">
        <v>43832</v>
      </c>
      <c r="C5419" s="104" t="s">
        <v>4939</v>
      </c>
      <c r="D5419" s="104" t="s">
        <v>5545</v>
      </c>
      <c r="E5419" s="106" t="s">
        <v>2845</v>
      </c>
      <c r="F5419" s="107" t="s">
        <v>2846</v>
      </c>
      <c r="G5419" s="106"/>
      <c r="H5419" s="106"/>
      <c r="I5419" s="102">
        <v>1</v>
      </c>
      <c r="J5419" s="109">
        <v>29.96</v>
      </c>
    </row>
    <row r="5420" spans="1:10" x14ac:dyDescent="0.25">
      <c r="A5420" s="102">
        <v>5419</v>
      </c>
      <c r="B5420" s="117">
        <v>43832</v>
      </c>
      <c r="C5420" s="104" t="s">
        <v>4939</v>
      </c>
      <c r="D5420" s="104" t="s">
        <v>5545</v>
      </c>
      <c r="E5420" s="106" t="s">
        <v>3609</v>
      </c>
      <c r="F5420" s="107" t="s">
        <v>3610</v>
      </c>
      <c r="G5420" s="106"/>
      <c r="H5420" s="106"/>
      <c r="I5420" s="102">
        <v>1</v>
      </c>
      <c r="J5420" s="109">
        <v>9.3999999999999986</v>
      </c>
    </row>
    <row r="5421" spans="1:10" x14ac:dyDescent="0.25">
      <c r="A5421" s="102">
        <v>5420</v>
      </c>
      <c r="B5421" s="117">
        <v>43832</v>
      </c>
      <c r="C5421" s="104" t="s">
        <v>4939</v>
      </c>
      <c r="D5421" s="104" t="s">
        <v>5545</v>
      </c>
      <c r="E5421" s="106" t="s">
        <v>3677</v>
      </c>
      <c r="F5421" s="107" t="s">
        <v>3678</v>
      </c>
      <c r="G5421" s="106"/>
      <c r="H5421" s="106"/>
      <c r="I5421" s="102">
        <v>1</v>
      </c>
      <c r="J5421" s="109">
        <v>9.8000000000000007</v>
      </c>
    </row>
    <row r="5422" spans="1:10" x14ac:dyDescent="0.25">
      <c r="A5422" s="102">
        <v>5421</v>
      </c>
      <c r="B5422" s="117">
        <v>43832</v>
      </c>
      <c r="C5422" s="104" t="s">
        <v>4939</v>
      </c>
      <c r="D5422" s="104" t="s">
        <v>5545</v>
      </c>
      <c r="E5422" s="106" t="s">
        <v>4455</v>
      </c>
      <c r="F5422" s="107" t="s">
        <v>4456</v>
      </c>
      <c r="G5422" s="106"/>
      <c r="H5422" s="106"/>
      <c r="I5422" s="102">
        <v>1</v>
      </c>
      <c r="J5422" s="109">
        <v>18.32</v>
      </c>
    </row>
    <row r="5423" spans="1:10" x14ac:dyDescent="0.25">
      <c r="A5423" s="102">
        <v>5422</v>
      </c>
      <c r="B5423" s="117">
        <v>43832</v>
      </c>
      <c r="C5423" s="104" t="s">
        <v>4939</v>
      </c>
      <c r="D5423" s="104" t="s">
        <v>5547</v>
      </c>
      <c r="E5423" s="106" t="s">
        <v>567</v>
      </c>
      <c r="F5423" s="107" t="s">
        <v>568</v>
      </c>
      <c r="G5423" s="106"/>
      <c r="H5423" s="106"/>
      <c r="I5423" s="102">
        <v>1</v>
      </c>
      <c r="J5423" s="109">
        <v>11.76</v>
      </c>
    </row>
    <row r="5424" spans="1:10" x14ac:dyDescent="0.25">
      <c r="A5424" s="102">
        <v>5423</v>
      </c>
      <c r="B5424" s="117">
        <v>43832</v>
      </c>
      <c r="C5424" s="104" t="s">
        <v>4939</v>
      </c>
      <c r="D5424" s="104" t="s">
        <v>5547</v>
      </c>
      <c r="E5424" s="106" t="s">
        <v>337</v>
      </c>
      <c r="F5424" s="107" t="s">
        <v>338</v>
      </c>
      <c r="G5424" s="106"/>
      <c r="H5424" s="106"/>
      <c r="I5424" s="102">
        <v>1</v>
      </c>
      <c r="J5424" s="109">
        <v>21.36</v>
      </c>
    </row>
    <row r="5425" spans="1:10" x14ac:dyDescent="0.25">
      <c r="A5425" s="102">
        <v>5424</v>
      </c>
      <c r="B5425" s="117">
        <v>43832</v>
      </c>
      <c r="C5425" s="104" t="s">
        <v>4939</v>
      </c>
      <c r="D5425" s="104" t="s">
        <v>5549</v>
      </c>
      <c r="E5425" s="106" t="s">
        <v>569</v>
      </c>
      <c r="F5425" s="107" t="s">
        <v>570</v>
      </c>
      <c r="G5425" s="106"/>
      <c r="H5425" s="106"/>
      <c r="I5425" s="102">
        <v>2</v>
      </c>
      <c r="J5425" s="109">
        <v>11.879999999999999</v>
      </c>
    </row>
    <row r="5426" spans="1:10" x14ac:dyDescent="0.25">
      <c r="A5426" s="102">
        <v>5425</v>
      </c>
      <c r="B5426" s="117">
        <v>43832</v>
      </c>
      <c r="C5426" s="104" t="s">
        <v>4939</v>
      </c>
      <c r="D5426" s="104" t="s">
        <v>5549</v>
      </c>
      <c r="E5426" s="106" t="s">
        <v>157</v>
      </c>
      <c r="F5426" s="107" t="s">
        <v>158</v>
      </c>
      <c r="G5426" s="106"/>
      <c r="H5426" s="106"/>
      <c r="I5426" s="102">
        <v>3</v>
      </c>
      <c r="J5426" s="109">
        <v>5.67</v>
      </c>
    </row>
    <row r="5427" spans="1:10" x14ac:dyDescent="0.25">
      <c r="A5427" s="102">
        <v>5426</v>
      </c>
      <c r="B5427" s="117">
        <v>43832</v>
      </c>
      <c r="C5427" s="104" t="s">
        <v>4939</v>
      </c>
      <c r="D5427" s="104" t="s">
        <v>5549</v>
      </c>
      <c r="E5427" s="106" t="s">
        <v>995</v>
      </c>
      <c r="F5427" s="107" t="s">
        <v>996</v>
      </c>
      <c r="G5427" s="106"/>
      <c r="H5427" s="106"/>
      <c r="I5427" s="102">
        <v>2</v>
      </c>
      <c r="J5427" s="109">
        <v>20.399999999999999</v>
      </c>
    </row>
    <row r="5428" spans="1:10" x14ac:dyDescent="0.25">
      <c r="A5428" s="102">
        <v>5427</v>
      </c>
      <c r="B5428" s="117">
        <v>43832</v>
      </c>
      <c r="C5428" s="104" t="s">
        <v>4939</v>
      </c>
      <c r="D5428" s="104" t="s">
        <v>5549</v>
      </c>
      <c r="E5428" s="106" t="s">
        <v>1001</v>
      </c>
      <c r="F5428" s="107" t="s">
        <v>1002</v>
      </c>
      <c r="G5428" s="106"/>
      <c r="H5428" s="106"/>
      <c r="I5428" s="102">
        <v>5</v>
      </c>
      <c r="J5428" s="109">
        <v>29.950000000000003</v>
      </c>
    </row>
    <row r="5429" spans="1:10" x14ac:dyDescent="0.25">
      <c r="A5429" s="102">
        <v>5428</v>
      </c>
      <c r="B5429" s="117">
        <v>43832</v>
      </c>
      <c r="C5429" s="104" t="s">
        <v>4939</v>
      </c>
      <c r="D5429" s="104" t="s">
        <v>5549</v>
      </c>
      <c r="E5429" s="106" t="s">
        <v>2503</v>
      </c>
      <c r="F5429" s="107" t="s">
        <v>2504</v>
      </c>
      <c r="G5429" s="106"/>
      <c r="H5429" s="106"/>
      <c r="I5429" s="102">
        <v>1</v>
      </c>
      <c r="J5429" s="109">
        <v>5.9399999999999995</v>
      </c>
    </row>
    <row r="5430" spans="1:10" x14ac:dyDescent="0.25">
      <c r="A5430" s="102">
        <v>5429</v>
      </c>
      <c r="B5430" s="117">
        <v>43832</v>
      </c>
      <c r="C5430" s="104" t="s">
        <v>4939</v>
      </c>
      <c r="D5430" s="104" t="s">
        <v>5549</v>
      </c>
      <c r="E5430" s="106" t="s">
        <v>2487</v>
      </c>
      <c r="F5430" s="107" t="s">
        <v>2488</v>
      </c>
      <c r="G5430" s="106"/>
      <c r="H5430" s="106"/>
      <c r="I5430" s="102">
        <v>1</v>
      </c>
      <c r="J5430" s="109">
        <v>5.9399999999999995</v>
      </c>
    </row>
    <row r="5431" spans="1:10" x14ac:dyDescent="0.25">
      <c r="A5431" s="102">
        <v>5430</v>
      </c>
      <c r="B5431" s="117">
        <v>43832</v>
      </c>
      <c r="C5431" s="104" t="s">
        <v>4939</v>
      </c>
      <c r="D5431" s="104" t="s">
        <v>5549</v>
      </c>
      <c r="E5431" s="106" t="s">
        <v>2519</v>
      </c>
      <c r="F5431" s="107" t="s">
        <v>2520</v>
      </c>
      <c r="G5431" s="106"/>
      <c r="H5431" s="106"/>
      <c r="I5431" s="102">
        <v>1</v>
      </c>
      <c r="J5431" s="109">
        <v>5.9399999999999995</v>
      </c>
    </row>
    <row r="5432" spans="1:10" x14ac:dyDescent="0.25">
      <c r="A5432" s="102">
        <v>5431</v>
      </c>
      <c r="B5432" s="117">
        <v>43832</v>
      </c>
      <c r="C5432" s="104" t="s">
        <v>4939</v>
      </c>
      <c r="D5432" s="104" t="s">
        <v>5549</v>
      </c>
      <c r="E5432" s="106" t="s">
        <v>2541</v>
      </c>
      <c r="F5432" s="107" t="s">
        <v>2542</v>
      </c>
      <c r="G5432" s="106"/>
      <c r="H5432" s="106"/>
      <c r="I5432" s="102">
        <v>1</v>
      </c>
      <c r="J5432" s="109">
        <v>5.9399999999999995</v>
      </c>
    </row>
    <row r="5433" spans="1:10" x14ac:dyDescent="0.25">
      <c r="A5433" s="102">
        <v>5432</v>
      </c>
      <c r="B5433" s="117">
        <v>43832</v>
      </c>
      <c r="C5433" s="104" t="s">
        <v>4939</v>
      </c>
      <c r="D5433" s="104" t="s">
        <v>5549</v>
      </c>
      <c r="E5433" s="106" t="s">
        <v>3037</v>
      </c>
      <c r="F5433" s="107" t="s">
        <v>3038</v>
      </c>
      <c r="G5433" s="106"/>
      <c r="H5433" s="106"/>
      <c r="I5433" s="102">
        <v>1</v>
      </c>
      <c r="J5433" s="109">
        <v>33.96</v>
      </c>
    </row>
    <row r="5434" spans="1:10" x14ac:dyDescent="0.25">
      <c r="A5434" s="102">
        <v>5433</v>
      </c>
      <c r="B5434" s="117">
        <v>43832</v>
      </c>
      <c r="C5434" s="104" t="s">
        <v>4939</v>
      </c>
      <c r="D5434" s="104" t="s">
        <v>5549</v>
      </c>
      <c r="E5434" s="106" t="s">
        <v>295</v>
      </c>
      <c r="F5434" s="107" t="s">
        <v>296</v>
      </c>
      <c r="G5434" s="106"/>
      <c r="H5434" s="106"/>
      <c r="I5434" s="102">
        <v>2</v>
      </c>
      <c r="J5434" s="109">
        <v>4.5</v>
      </c>
    </row>
    <row r="5435" spans="1:10" x14ac:dyDescent="0.25">
      <c r="A5435" s="102">
        <v>5434</v>
      </c>
      <c r="B5435" s="117">
        <v>43832</v>
      </c>
      <c r="C5435" s="104" t="s">
        <v>4939</v>
      </c>
      <c r="D5435" s="104" t="s">
        <v>5549</v>
      </c>
      <c r="E5435" s="106" t="s">
        <v>2845</v>
      </c>
      <c r="F5435" s="107" t="s">
        <v>2846</v>
      </c>
      <c r="G5435" s="106"/>
      <c r="H5435" s="106"/>
      <c r="I5435" s="102">
        <v>1</v>
      </c>
      <c r="J5435" s="109">
        <v>29.96</v>
      </c>
    </row>
    <row r="5436" spans="1:10" x14ac:dyDescent="0.25">
      <c r="A5436" s="102">
        <v>5435</v>
      </c>
      <c r="B5436" s="117">
        <v>43832</v>
      </c>
      <c r="C5436" s="104" t="s">
        <v>4939</v>
      </c>
      <c r="D5436" s="104" t="s">
        <v>5549</v>
      </c>
      <c r="E5436" s="106" t="s">
        <v>3573</v>
      </c>
      <c r="F5436" s="107" t="s">
        <v>3574</v>
      </c>
      <c r="G5436" s="106"/>
      <c r="H5436" s="106"/>
      <c r="I5436" s="102">
        <v>1</v>
      </c>
      <c r="J5436" s="109">
        <v>13</v>
      </c>
    </row>
    <row r="5437" spans="1:10" x14ac:dyDescent="0.25">
      <c r="A5437" s="102">
        <v>5436</v>
      </c>
      <c r="B5437" s="117">
        <v>43832</v>
      </c>
      <c r="C5437" s="104" t="s">
        <v>4939</v>
      </c>
      <c r="D5437" s="104" t="s">
        <v>5549</v>
      </c>
      <c r="E5437" s="106" t="s">
        <v>2137</v>
      </c>
      <c r="F5437" s="107" t="s">
        <v>2138</v>
      </c>
      <c r="G5437" s="106"/>
      <c r="H5437" s="106"/>
      <c r="I5437" s="102" t="s">
        <v>4972</v>
      </c>
      <c r="J5437" s="109">
        <v>5.64</v>
      </c>
    </row>
    <row r="5438" spans="1:10" x14ac:dyDescent="0.25">
      <c r="A5438" s="102">
        <v>5437</v>
      </c>
      <c r="B5438" s="117">
        <v>43832</v>
      </c>
      <c r="C5438" s="104" t="s">
        <v>4939</v>
      </c>
      <c r="D5438" s="104" t="s">
        <v>5549</v>
      </c>
      <c r="E5438" s="106" t="s">
        <v>2095</v>
      </c>
      <c r="F5438" s="107" t="s">
        <v>2096</v>
      </c>
      <c r="G5438" s="106"/>
      <c r="H5438" s="106"/>
      <c r="I5438" s="102" t="s">
        <v>4972</v>
      </c>
      <c r="J5438" s="109">
        <v>5.64</v>
      </c>
    </row>
    <row r="5439" spans="1:10" x14ac:dyDescent="0.25">
      <c r="A5439" s="102">
        <v>5438</v>
      </c>
      <c r="B5439" s="117">
        <v>43832</v>
      </c>
      <c r="C5439" s="104" t="s">
        <v>4939</v>
      </c>
      <c r="D5439" s="104" t="s">
        <v>5551</v>
      </c>
      <c r="E5439" s="106" t="s">
        <v>567</v>
      </c>
      <c r="F5439" s="107" t="s">
        <v>568</v>
      </c>
      <c r="G5439" s="106"/>
      <c r="H5439" s="106"/>
      <c r="I5439" s="102">
        <v>1</v>
      </c>
      <c r="J5439" s="109">
        <v>11.76</v>
      </c>
    </row>
    <row r="5440" spans="1:10" x14ac:dyDescent="0.25">
      <c r="A5440" s="102">
        <v>5439</v>
      </c>
      <c r="B5440" s="117">
        <v>43832</v>
      </c>
      <c r="C5440" s="104" t="s">
        <v>4939</v>
      </c>
      <c r="D5440" s="104" t="s">
        <v>5551</v>
      </c>
      <c r="E5440" s="106" t="s">
        <v>633</v>
      </c>
      <c r="F5440" s="107" t="s">
        <v>5552</v>
      </c>
      <c r="G5440" s="106"/>
      <c r="H5440" s="106"/>
      <c r="I5440" s="102" t="s">
        <v>4943</v>
      </c>
      <c r="J5440" s="109">
        <v>8.94</v>
      </c>
    </row>
    <row r="5441" spans="1:10" x14ac:dyDescent="0.25">
      <c r="A5441" s="102">
        <v>5440</v>
      </c>
      <c r="B5441" s="117">
        <v>43832</v>
      </c>
      <c r="C5441" s="104" t="s">
        <v>4939</v>
      </c>
      <c r="D5441" s="104" t="s">
        <v>5551</v>
      </c>
      <c r="E5441" s="106" t="s">
        <v>617</v>
      </c>
      <c r="F5441" s="107" t="s">
        <v>5553</v>
      </c>
      <c r="G5441" s="106"/>
      <c r="H5441" s="106"/>
      <c r="I5441" s="102" t="s">
        <v>4943</v>
      </c>
      <c r="J5441" s="109">
        <v>10.74</v>
      </c>
    </row>
    <row r="5442" spans="1:10" x14ac:dyDescent="0.25">
      <c r="A5442" s="102">
        <v>5441</v>
      </c>
      <c r="B5442" s="117">
        <v>43832</v>
      </c>
      <c r="C5442" s="104" t="s">
        <v>4939</v>
      </c>
      <c r="D5442" s="104" t="s">
        <v>5551</v>
      </c>
      <c r="E5442" s="106" t="s">
        <v>639</v>
      </c>
      <c r="F5442" s="107" t="s">
        <v>640</v>
      </c>
      <c r="G5442" s="106"/>
      <c r="H5442" s="106"/>
      <c r="I5442" s="102" t="s">
        <v>4972</v>
      </c>
      <c r="J5442" s="109">
        <v>7.9</v>
      </c>
    </row>
    <row r="5443" spans="1:10" x14ac:dyDescent="0.25">
      <c r="A5443" s="102">
        <v>5442</v>
      </c>
      <c r="B5443" s="117">
        <v>43832</v>
      </c>
      <c r="C5443" s="104" t="s">
        <v>4939</v>
      </c>
      <c r="D5443" s="104" t="s">
        <v>5551</v>
      </c>
      <c r="E5443" s="106" t="s">
        <v>157</v>
      </c>
      <c r="F5443" s="107" t="s">
        <v>158</v>
      </c>
      <c r="G5443" s="106"/>
      <c r="H5443" s="106"/>
      <c r="I5443" s="102">
        <v>10</v>
      </c>
      <c r="J5443" s="109">
        <v>18.899999999999999</v>
      </c>
    </row>
    <row r="5444" spans="1:10" x14ac:dyDescent="0.25">
      <c r="A5444" s="102">
        <v>5443</v>
      </c>
      <c r="B5444" s="117">
        <v>43832</v>
      </c>
      <c r="C5444" s="104" t="s">
        <v>4939</v>
      </c>
      <c r="D5444" s="104" t="s">
        <v>5551</v>
      </c>
      <c r="E5444" s="106" t="s">
        <v>1001</v>
      </c>
      <c r="F5444" s="107" t="s">
        <v>1002</v>
      </c>
      <c r="G5444" s="106"/>
      <c r="H5444" s="106"/>
      <c r="I5444" s="102">
        <v>5</v>
      </c>
      <c r="J5444" s="109">
        <v>29.950000000000003</v>
      </c>
    </row>
    <row r="5445" spans="1:10" x14ac:dyDescent="0.25">
      <c r="A5445" s="102">
        <v>5444</v>
      </c>
      <c r="B5445" s="117">
        <v>43832</v>
      </c>
      <c r="C5445" s="104" t="s">
        <v>4939</v>
      </c>
      <c r="D5445" s="104" t="s">
        <v>5551</v>
      </c>
      <c r="E5445" s="106" t="s">
        <v>2555</v>
      </c>
      <c r="F5445" s="107" t="s">
        <v>2556</v>
      </c>
      <c r="G5445" s="106"/>
      <c r="H5445" s="106"/>
      <c r="I5445" s="102">
        <v>1</v>
      </c>
      <c r="J5445" s="109">
        <v>5.9399999999999995</v>
      </c>
    </row>
    <row r="5446" spans="1:10" x14ac:dyDescent="0.25">
      <c r="A5446" s="102">
        <v>5445</v>
      </c>
      <c r="B5446" s="117">
        <v>43832</v>
      </c>
      <c r="C5446" s="104" t="s">
        <v>4939</v>
      </c>
      <c r="D5446" s="104" t="s">
        <v>5551</v>
      </c>
      <c r="E5446" s="106" t="s">
        <v>2599</v>
      </c>
      <c r="F5446" s="107" t="s">
        <v>2600</v>
      </c>
      <c r="G5446" s="106"/>
      <c r="H5446" s="106"/>
      <c r="I5446" s="102">
        <v>1</v>
      </c>
      <c r="J5446" s="109">
        <v>5.8999999999999995</v>
      </c>
    </row>
    <row r="5447" spans="1:10" x14ac:dyDescent="0.25">
      <c r="A5447" s="102">
        <v>5446</v>
      </c>
      <c r="B5447" s="117">
        <v>43832</v>
      </c>
      <c r="C5447" s="104" t="s">
        <v>4939</v>
      </c>
      <c r="D5447" s="104" t="s">
        <v>5551</v>
      </c>
      <c r="E5447" s="106" t="s">
        <v>2705</v>
      </c>
      <c r="F5447" s="107" t="s">
        <v>4723</v>
      </c>
      <c r="G5447" s="106"/>
      <c r="H5447" s="106"/>
      <c r="I5447" s="102">
        <v>1</v>
      </c>
      <c r="J5447" s="109">
        <v>5.9399999999999995</v>
      </c>
    </row>
    <row r="5448" spans="1:10" x14ac:dyDescent="0.25">
      <c r="A5448" s="102">
        <v>5447</v>
      </c>
      <c r="B5448" s="117">
        <v>43832</v>
      </c>
      <c r="C5448" s="104" t="s">
        <v>4939</v>
      </c>
      <c r="D5448" s="104" t="s">
        <v>5551</v>
      </c>
      <c r="E5448" s="106" t="s">
        <v>2777</v>
      </c>
      <c r="F5448" s="107" t="s">
        <v>4730</v>
      </c>
      <c r="G5448" s="106"/>
      <c r="H5448" s="106"/>
      <c r="I5448" s="102">
        <v>1</v>
      </c>
      <c r="J5448" s="109">
        <v>13.080000000000002</v>
      </c>
    </row>
    <row r="5449" spans="1:10" x14ac:dyDescent="0.25">
      <c r="A5449" s="102">
        <v>5448</v>
      </c>
      <c r="B5449" s="117">
        <v>43832</v>
      </c>
      <c r="C5449" s="104" t="s">
        <v>4939</v>
      </c>
      <c r="D5449" s="104" t="s">
        <v>5551</v>
      </c>
      <c r="E5449" s="106" t="s">
        <v>2739</v>
      </c>
      <c r="F5449" s="107" t="s">
        <v>4742</v>
      </c>
      <c r="G5449" s="106"/>
      <c r="H5449" s="106"/>
      <c r="I5449" s="102">
        <v>1</v>
      </c>
      <c r="J5449" s="109">
        <v>15.48</v>
      </c>
    </row>
    <row r="5450" spans="1:10" x14ac:dyDescent="0.25">
      <c r="A5450" s="102">
        <v>5449</v>
      </c>
      <c r="B5450" s="117">
        <v>43832</v>
      </c>
      <c r="C5450" s="104" t="s">
        <v>4939</v>
      </c>
      <c r="D5450" s="104" t="s">
        <v>5551</v>
      </c>
      <c r="E5450" s="106" t="s">
        <v>3037</v>
      </c>
      <c r="F5450" s="107" t="s">
        <v>3038</v>
      </c>
      <c r="G5450" s="106"/>
      <c r="H5450" s="106"/>
      <c r="I5450" s="102" t="s">
        <v>5035</v>
      </c>
      <c r="J5450" s="109">
        <v>25.47</v>
      </c>
    </row>
    <row r="5451" spans="1:10" x14ac:dyDescent="0.25">
      <c r="A5451" s="102">
        <v>5450</v>
      </c>
      <c r="B5451" s="117">
        <v>43832</v>
      </c>
      <c r="C5451" s="104" t="s">
        <v>4939</v>
      </c>
      <c r="D5451" s="104" t="s">
        <v>5551</v>
      </c>
      <c r="E5451" s="106" t="s">
        <v>3037</v>
      </c>
      <c r="F5451" s="107" t="s">
        <v>3038</v>
      </c>
      <c r="G5451" s="106"/>
      <c r="H5451" s="106"/>
      <c r="I5451" s="102" t="s">
        <v>4957</v>
      </c>
      <c r="J5451" s="109">
        <v>0.01</v>
      </c>
    </row>
    <row r="5452" spans="1:10" x14ac:dyDescent="0.25">
      <c r="A5452" s="102">
        <v>5451</v>
      </c>
      <c r="B5452" s="117">
        <v>43832</v>
      </c>
      <c r="C5452" s="104" t="s">
        <v>4939</v>
      </c>
      <c r="D5452" s="104" t="s">
        <v>5551</v>
      </c>
      <c r="E5452" s="106" t="s">
        <v>295</v>
      </c>
      <c r="F5452" s="107" t="s">
        <v>296</v>
      </c>
      <c r="G5452" s="106"/>
      <c r="H5452" s="106"/>
      <c r="I5452" s="102">
        <v>6</v>
      </c>
      <c r="J5452" s="109">
        <v>13.5</v>
      </c>
    </row>
    <row r="5453" spans="1:10" x14ac:dyDescent="0.25">
      <c r="A5453" s="102">
        <v>5452</v>
      </c>
      <c r="B5453" s="117">
        <v>43832</v>
      </c>
      <c r="C5453" s="104" t="s">
        <v>4939</v>
      </c>
      <c r="D5453" s="104" t="s">
        <v>5551</v>
      </c>
      <c r="E5453" s="106" t="s">
        <v>4043</v>
      </c>
      <c r="F5453" s="107" t="s">
        <v>4044</v>
      </c>
      <c r="G5453" s="106"/>
      <c r="H5453" s="106"/>
      <c r="I5453" s="102">
        <v>1</v>
      </c>
      <c r="J5453" s="109">
        <v>35.94</v>
      </c>
    </row>
    <row r="5454" spans="1:10" x14ac:dyDescent="0.25">
      <c r="A5454" s="102">
        <v>5453</v>
      </c>
      <c r="B5454" s="117">
        <v>43832</v>
      </c>
      <c r="C5454" s="104" t="s">
        <v>4939</v>
      </c>
      <c r="D5454" s="104" t="s">
        <v>5551</v>
      </c>
      <c r="E5454" s="106" t="s">
        <v>85</v>
      </c>
      <c r="F5454" s="107" t="s">
        <v>86</v>
      </c>
      <c r="G5454" s="106"/>
      <c r="H5454" s="106"/>
      <c r="I5454" s="102" t="s">
        <v>5041</v>
      </c>
      <c r="J5454" s="109">
        <v>15.92</v>
      </c>
    </row>
    <row r="5455" spans="1:10" x14ac:dyDescent="0.25">
      <c r="A5455" s="102">
        <v>5454</v>
      </c>
      <c r="B5455" s="117">
        <v>43832</v>
      </c>
      <c r="C5455" s="104" t="s">
        <v>4939</v>
      </c>
      <c r="D5455" s="104" t="s">
        <v>5551</v>
      </c>
      <c r="E5455" s="106" t="s">
        <v>3637</v>
      </c>
      <c r="F5455" s="107" t="s">
        <v>3638</v>
      </c>
      <c r="G5455" s="106"/>
      <c r="H5455" s="106"/>
      <c r="I5455" s="102">
        <v>1</v>
      </c>
      <c r="J5455" s="109">
        <v>19</v>
      </c>
    </row>
    <row r="5456" spans="1:10" x14ac:dyDescent="0.25">
      <c r="A5456" s="102">
        <v>5455</v>
      </c>
      <c r="B5456" s="117">
        <v>43832</v>
      </c>
      <c r="C5456" s="104" t="s">
        <v>4939</v>
      </c>
      <c r="D5456" s="104" t="s">
        <v>5551</v>
      </c>
      <c r="E5456" s="106" t="s">
        <v>3927</v>
      </c>
      <c r="F5456" s="107" t="s">
        <v>3928</v>
      </c>
      <c r="G5456" s="106"/>
      <c r="H5456" s="106"/>
      <c r="I5456" s="102">
        <v>1</v>
      </c>
      <c r="J5456" s="109">
        <v>17.8</v>
      </c>
    </row>
    <row r="5457" spans="1:10" x14ac:dyDescent="0.25">
      <c r="A5457" s="102">
        <v>5456</v>
      </c>
      <c r="B5457" s="117">
        <v>43832</v>
      </c>
      <c r="C5457" s="104" t="s">
        <v>4939</v>
      </c>
      <c r="D5457" s="104" t="s">
        <v>5551</v>
      </c>
      <c r="E5457" s="106" t="s">
        <v>3959</v>
      </c>
      <c r="F5457" s="107" t="s">
        <v>3960</v>
      </c>
      <c r="G5457" s="106"/>
      <c r="H5457" s="106"/>
      <c r="I5457" s="102">
        <v>1</v>
      </c>
      <c r="J5457" s="109">
        <v>6.75</v>
      </c>
    </row>
    <row r="5458" spans="1:10" x14ac:dyDescent="0.25">
      <c r="A5458" s="102">
        <v>5457</v>
      </c>
      <c r="B5458" s="117">
        <v>43832</v>
      </c>
      <c r="C5458" s="104" t="s">
        <v>4939</v>
      </c>
      <c r="D5458" s="104" t="s">
        <v>5551</v>
      </c>
      <c r="E5458" s="106" t="s">
        <v>2153</v>
      </c>
      <c r="F5458" s="107" t="s">
        <v>2154</v>
      </c>
      <c r="G5458" s="106"/>
      <c r="H5458" s="106"/>
      <c r="I5458" s="102" t="s">
        <v>5554</v>
      </c>
      <c r="J5458" s="109">
        <v>21.5</v>
      </c>
    </row>
    <row r="5459" spans="1:10" x14ac:dyDescent="0.25">
      <c r="A5459" s="102">
        <v>5458</v>
      </c>
      <c r="B5459" s="117">
        <v>43832</v>
      </c>
      <c r="C5459" s="104" t="s">
        <v>4939</v>
      </c>
      <c r="D5459" s="104" t="s">
        <v>5556</v>
      </c>
      <c r="E5459" s="106" t="s">
        <v>569</v>
      </c>
      <c r="F5459" s="107" t="s">
        <v>570</v>
      </c>
      <c r="G5459" s="106"/>
      <c r="H5459" s="106"/>
      <c r="I5459" s="102">
        <v>1</v>
      </c>
      <c r="J5459" s="109">
        <v>5.9399999999999995</v>
      </c>
    </row>
    <row r="5460" spans="1:10" x14ac:dyDescent="0.25">
      <c r="A5460" s="102">
        <v>5459</v>
      </c>
      <c r="B5460" s="117">
        <v>43832</v>
      </c>
      <c r="C5460" s="104" t="s">
        <v>4939</v>
      </c>
      <c r="D5460" s="104" t="s">
        <v>5556</v>
      </c>
      <c r="E5460" s="106" t="s">
        <v>571</v>
      </c>
      <c r="F5460" s="107" t="s">
        <v>572</v>
      </c>
      <c r="G5460" s="106"/>
      <c r="H5460" s="106"/>
      <c r="I5460" s="102">
        <v>1</v>
      </c>
      <c r="J5460" s="109">
        <v>9.4499999999999993</v>
      </c>
    </row>
    <row r="5461" spans="1:10" x14ac:dyDescent="0.25">
      <c r="A5461" s="102">
        <v>5460</v>
      </c>
      <c r="B5461" s="117">
        <v>43832</v>
      </c>
      <c r="C5461" s="104" t="s">
        <v>4939</v>
      </c>
      <c r="D5461" s="104" t="s">
        <v>5556</v>
      </c>
      <c r="E5461" s="106" t="s">
        <v>157</v>
      </c>
      <c r="F5461" s="107" t="s">
        <v>158</v>
      </c>
      <c r="G5461" s="106"/>
      <c r="H5461" s="106"/>
      <c r="I5461" s="102">
        <v>5</v>
      </c>
      <c r="J5461" s="109">
        <v>9.4499999999999993</v>
      </c>
    </row>
    <row r="5462" spans="1:10" x14ac:dyDescent="0.25">
      <c r="A5462" s="102">
        <v>5461</v>
      </c>
      <c r="B5462" s="117">
        <v>43832</v>
      </c>
      <c r="C5462" s="104" t="s">
        <v>4939</v>
      </c>
      <c r="D5462" s="104" t="s">
        <v>5556</v>
      </c>
      <c r="E5462" s="106" t="s">
        <v>995</v>
      </c>
      <c r="F5462" s="107" t="s">
        <v>996</v>
      </c>
      <c r="G5462" s="106"/>
      <c r="H5462" s="106"/>
      <c r="I5462" s="102">
        <v>2</v>
      </c>
      <c r="J5462" s="109">
        <v>20.399999999999999</v>
      </c>
    </row>
    <row r="5463" spans="1:10" x14ac:dyDescent="0.25">
      <c r="A5463" s="102">
        <v>5462</v>
      </c>
      <c r="B5463" s="117">
        <v>43832</v>
      </c>
      <c r="C5463" s="104" t="s">
        <v>4939</v>
      </c>
      <c r="D5463" s="104" t="s">
        <v>5556</v>
      </c>
      <c r="E5463" s="106" t="s">
        <v>1001</v>
      </c>
      <c r="F5463" s="107" t="s">
        <v>1002</v>
      </c>
      <c r="G5463" s="106"/>
      <c r="H5463" s="106"/>
      <c r="I5463" s="102">
        <v>5</v>
      </c>
      <c r="J5463" s="109">
        <v>29.950000000000003</v>
      </c>
    </row>
    <row r="5464" spans="1:10" x14ac:dyDescent="0.25">
      <c r="A5464" s="102">
        <v>5463</v>
      </c>
      <c r="B5464" s="117">
        <v>43832</v>
      </c>
      <c r="C5464" s="104" t="s">
        <v>4939</v>
      </c>
      <c r="D5464" s="104" t="s">
        <v>5556</v>
      </c>
      <c r="E5464" s="106" t="s">
        <v>1003</v>
      </c>
      <c r="F5464" s="107" t="s">
        <v>1004</v>
      </c>
      <c r="G5464" s="106"/>
      <c r="H5464" s="106"/>
      <c r="I5464" s="102">
        <v>5</v>
      </c>
      <c r="J5464" s="109">
        <v>56.449999999999996</v>
      </c>
    </row>
    <row r="5465" spans="1:10" x14ac:dyDescent="0.25">
      <c r="A5465" s="102">
        <v>5464</v>
      </c>
      <c r="B5465" s="117">
        <v>43832</v>
      </c>
      <c r="C5465" s="104" t="s">
        <v>4939</v>
      </c>
      <c r="D5465" s="104" t="s">
        <v>5556</v>
      </c>
      <c r="E5465" s="106" t="s">
        <v>207</v>
      </c>
      <c r="F5465" s="107" t="s">
        <v>208</v>
      </c>
      <c r="G5465" s="106"/>
      <c r="H5465" s="106"/>
      <c r="I5465" s="102">
        <v>2</v>
      </c>
      <c r="J5465" s="109">
        <v>36</v>
      </c>
    </row>
    <row r="5466" spans="1:10" x14ac:dyDescent="0.25">
      <c r="A5466" s="102">
        <v>5465</v>
      </c>
      <c r="B5466" s="117">
        <v>43832</v>
      </c>
      <c r="C5466" s="104" t="s">
        <v>4939</v>
      </c>
      <c r="D5466" s="104" t="s">
        <v>5556</v>
      </c>
      <c r="E5466" s="106" t="s">
        <v>1216</v>
      </c>
      <c r="F5466" s="107" t="s">
        <v>1217</v>
      </c>
      <c r="G5466" s="106"/>
      <c r="H5466" s="106"/>
      <c r="I5466" s="102">
        <v>1</v>
      </c>
      <c r="J5466" s="109">
        <v>7.9</v>
      </c>
    </row>
    <row r="5467" spans="1:10" x14ac:dyDescent="0.25">
      <c r="A5467" s="102">
        <v>5466</v>
      </c>
      <c r="B5467" s="117">
        <v>43832</v>
      </c>
      <c r="C5467" s="104" t="s">
        <v>4939</v>
      </c>
      <c r="D5467" s="104" t="s">
        <v>5556</v>
      </c>
      <c r="E5467" s="106" t="s">
        <v>1184</v>
      </c>
      <c r="F5467" s="107" t="s">
        <v>1185</v>
      </c>
      <c r="G5467" s="106"/>
      <c r="H5467" s="106"/>
      <c r="I5467" s="102">
        <v>1</v>
      </c>
      <c r="J5467" s="109">
        <v>8.2799999999999994</v>
      </c>
    </row>
    <row r="5468" spans="1:10" x14ac:dyDescent="0.25">
      <c r="A5468" s="102">
        <v>5467</v>
      </c>
      <c r="B5468" s="117">
        <v>43832</v>
      </c>
      <c r="C5468" s="104" t="s">
        <v>4939</v>
      </c>
      <c r="D5468" s="104" t="s">
        <v>5556</v>
      </c>
      <c r="E5468" s="106" t="s">
        <v>1252</v>
      </c>
      <c r="F5468" s="107" t="s">
        <v>1253</v>
      </c>
      <c r="G5468" s="106"/>
      <c r="H5468" s="106"/>
      <c r="I5468" s="102">
        <v>1</v>
      </c>
      <c r="J5468" s="109">
        <v>7.9</v>
      </c>
    </row>
    <row r="5469" spans="1:10" x14ac:dyDescent="0.25">
      <c r="A5469" s="102">
        <v>5468</v>
      </c>
      <c r="B5469" s="117">
        <v>43832</v>
      </c>
      <c r="C5469" s="104" t="s">
        <v>4939</v>
      </c>
      <c r="D5469" s="104" t="s">
        <v>5556</v>
      </c>
      <c r="E5469" s="106" t="s">
        <v>1262</v>
      </c>
      <c r="F5469" s="107" t="s">
        <v>1263</v>
      </c>
      <c r="G5469" s="106"/>
      <c r="H5469" s="106"/>
      <c r="I5469" s="102">
        <v>1</v>
      </c>
      <c r="J5469" s="109">
        <v>8.9</v>
      </c>
    </row>
    <row r="5470" spans="1:10" x14ac:dyDescent="0.25">
      <c r="A5470" s="102">
        <v>5469</v>
      </c>
      <c r="B5470" s="117">
        <v>43832</v>
      </c>
      <c r="C5470" s="104" t="s">
        <v>4939</v>
      </c>
      <c r="D5470" s="104" t="s">
        <v>5556</v>
      </c>
      <c r="E5470" s="106" t="s">
        <v>2479</v>
      </c>
      <c r="F5470" s="107" t="s">
        <v>2480</v>
      </c>
      <c r="G5470" s="106"/>
      <c r="H5470" s="106"/>
      <c r="I5470" s="102">
        <v>2</v>
      </c>
      <c r="J5470" s="109">
        <v>11.879999999999999</v>
      </c>
    </row>
    <row r="5471" spans="1:10" x14ac:dyDescent="0.25">
      <c r="A5471" s="102">
        <v>5470</v>
      </c>
      <c r="B5471" s="117">
        <v>43832</v>
      </c>
      <c r="C5471" s="104" t="s">
        <v>4939</v>
      </c>
      <c r="D5471" s="104" t="s">
        <v>5556</v>
      </c>
      <c r="E5471" s="106" t="s">
        <v>2845</v>
      </c>
      <c r="F5471" s="107" t="s">
        <v>2846</v>
      </c>
      <c r="G5471" s="106"/>
      <c r="H5471" s="106"/>
      <c r="I5471" s="102">
        <v>1</v>
      </c>
      <c r="J5471" s="109">
        <v>29.96</v>
      </c>
    </row>
    <row r="5472" spans="1:10" x14ac:dyDescent="0.25">
      <c r="A5472" s="102">
        <v>5471</v>
      </c>
      <c r="B5472" s="117">
        <v>43832</v>
      </c>
      <c r="C5472" s="104" t="s">
        <v>4939</v>
      </c>
      <c r="D5472" s="104" t="s">
        <v>5556</v>
      </c>
      <c r="E5472" s="106" t="s">
        <v>3903</v>
      </c>
      <c r="F5472" s="107" t="s">
        <v>3904</v>
      </c>
      <c r="G5472" s="106"/>
      <c r="H5472" s="106"/>
      <c r="I5472" s="102">
        <v>1</v>
      </c>
      <c r="J5472" s="109">
        <v>9.75</v>
      </c>
    </row>
    <row r="5473" spans="1:10" x14ac:dyDescent="0.25">
      <c r="A5473" s="102">
        <v>5472</v>
      </c>
      <c r="B5473" s="117">
        <v>43832</v>
      </c>
      <c r="C5473" s="104" t="s">
        <v>4939</v>
      </c>
      <c r="D5473" s="104" t="s">
        <v>5556</v>
      </c>
      <c r="E5473" s="106" t="s">
        <v>3925</v>
      </c>
      <c r="F5473" s="107" t="s">
        <v>3926</v>
      </c>
      <c r="G5473" s="106"/>
      <c r="H5473" s="106"/>
      <c r="I5473" s="102">
        <v>1</v>
      </c>
      <c r="J5473" s="109">
        <v>33.9</v>
      </c>
    </row>
    <row r="5474" spans="1:10" x14ac:dyDescent="0.25">
      <c r="A5474" s="102">
        <v>5473</v>
      </c>
      <c r="B5474" s="117">
        <v>43832</v>
      </c>
      <c r="C5474" s="104" t="s">
        <v>4939</v>
      </c>
      <c r="D5474" s="104" t="s">
        <v>5556</v>
      </c>
      <c r="E5474" s="106" t="s">
        <v>3555</v>
      </c>
      <c r="F5474" s="107" t="s">
        <v>3556</v>
      </c>
      <c r="G5474" s="106"/>
      <c r="H5474" s="106"/>
      <c r="I5474" s="102">
        <v>1</v>
      </c>
      <c r="J5474" s="109">
        <v>12.9</v>
      </c>
    </row>
    <row r="5475" spans="1:10" x14ac:dyDescent="0.25">
      <c r="A5475" s="102">
        <v>5474</v>
      </c>
      <c r="B5475" s="117">
        <v>43832</v>
      </c>
      <c r="C5475" s="104" t="s">
        <v>4939</v>
      </c>
      <c r="D5475" s="104" t="s">
        <v>5556</v>
      </c>
      <c r="E5475" s="106" t="s">
        <v>3609</v>
      </c>
      <c r="F5475" s="107" t="s">
        <v>3610</v>
      </c>
      <c r="G5475" s="106"/>
      <c r="H5475" s="106"/>
      <c r="I5475" s="102">
        <v>1</v>
      </c>
      <c r="J5475" s="109">
        <v>9.3999999999999986</v>
      </c>
    </row>
    <row r="5476" spans="1:10" x14ac:dyDescent="0.25">
      <c r="A5476" s="102">
        <v>5475</v>
      </c>
      <c r="B5476" s="117">
        <v>43832</v>
      </c>
      <c r="C5476" s="104" t="s">
        <v>4939</v>
      </c>
      <c r="D5476" s="104" t="s">
        <v>5558</v>
      </c>
      <c r="E5476" s="106" t="s">
        <v>569</v>
      </c>
      <c r="F5476" s="107" t="s">
        <v>570</v>
      </c>
      <c r="G5476" s="106"/>
      <c r="H5476" s="106"/>
      <c r="I5476" s="102">
        <v>1</v>
      </c>
      <c r="J5476" s="109">
        <v>5.9399999999999995</v>
      </c>
    </row>
    <row r="5477" spans="1:10" x14ac:dyDescent="0.25">
      <c r="A5477" s="102">
        <v>5476</v>
      </c>
      <c r="B5477" s="117">
        <v>43832</v>
      </c>
      <c r="C5477" s="104" t="s">
        <v>4939</v>
      </c>
      <c r="D5477" s="104" t="s">
        <v>5558</v>
      </c>
      <c r="E5477" s="106" t="s">
        <v>997</v>
      </c>
      <c r="F5477" s="107" t="s">
        <v>998</v>
      </c>
      <c r="G5477" s="106"/>
      <c r="H5477" s="106"/>
      <c r="I5477" s="102">
        <v>3</v>
      </c>
      <c r="J5477" s="109">
        <v>17.97</v>
      </c>
    </row>
    <row r="5478" spans="1:10" x14ac:dyDescent="0.25">
      <c r="A5478" s="102">
        <v>5477</v>
      </c>
      <c r="B5478" s="117">
        <v>43832</v>
      </c>
      <c r="C5478" s="104" t="s">
        <v>4939</v>
      </c>
      <c r="D5478" s="104" t="s">
        <v>5558</v>
      </c>
      <c r="E5478" s="106" t="s">
        <v>1001</v>
      </c>
      <c r="F5478" s="107" t="s">
        <v>1002</v>
      </c>
      <c r="G5478" s="106"/>
      <c r="H5478" s="106"/>
      <c r="I5478" s="102">
        <v>10</v>
      </c>
      <c r="J5478" s="109">
        <v>59.900000000000006</v>
      </c>
    </row>
    <row r="5479" spans="1:10" x14ac:dyDescent="0.25">
      <c r="A5479" s="102">
        <v>5478</v>
      </c>
      <c r="B5479" s="117">
        <v>43832</v>
      </c>
      <c r="C5479" s="104" t="s">
        <v>4939</v>
      </c>
      <c r="D5479" s="104" t="s">
        <v>5558</v>
      </c>
      <c r="E5479" s="106" t="s">
        <v>2515</v>
      </c>
      <c r="F5479" s="107" t="s">
        <v>2516</v>
      </c>
      <c r="G5479" s="106"/>
      <c r="H5479" s="106"/>
      <c r="I5479" s="102">
        <v>1</v>
      </c>
      <c r="J5479" s="109">
        <v>8.34</v>
      </c>
    </row>
    <row r="5480" spans="1:10" x14ac:dyDescent="0.25">
      <c r="A5480" s="102">
        <v>5479</v>
      </c>
      <c r="B5480" s="117">
        <v>43832</v>
      </c>
      <c r="C5480" s="104" t="s">
        <v>4939</v>
      </c>
      <c r="D5480" s="104" t="s">
        <v>5558</v>
      </c>
      <c r="E5480" s="106" t="s">
        <v>2519</v>
      </c>
      <c r="F5480" s="107" t="s">
        <v>2520</v>
      </c>
      <c r="G5480" s="106"/>
      <c r="H5480" s="106"/>
      <c r="I5480" s="102">
        <v>1</v>
      </c>
      <c r="J5480" s="109">
        <v>5.9399999999999995</v>
      </c>
    </row>
    <row r="5481" spans="1:10" x14ac:dyDescent="0.25">
      <c r="A5481" s="102">
        <v>5480</v>
      </c>
      <c r="B5481" s="117">
        <v>43832</v>
      </c>
      <c r="C5481" s="104" t="s">
        <v>4939</v>
      </c>
      <c r="D5481" s="104" t="s">
        <v>5558</v>
      </c>
      <c r="E5481" s="106" t="s">
        <v>267</v>
      </c>
      <c r="F5481" s="107" t="s">
        <v>268</v>
      </c>
      <c r="G5481" s="106"/>
      <c r="H5481" s="106"/>
      <c r="I5481" s="102">
        <v>1</v>
      </c>
      <c r="J5481" s="109">
        <v>2.94</v>
      </c>
    </row>
    <row r="5482" spans="1:10" x14ac:dyDescent="0.25">
      <c r="A5482" s="102">
        <v>5481</v>
      </c>
      <c r="B5482" s="117">
        <v>43832</v>
      </c>
      <c r="C5482" s="104" t="s">
        <v>4939</v>
      </c>
      <c r="D5482" s="104" t="s">
        <v>5558</v>
      </c>
      <c r="E5482" s="106" t="s">
        <v>2781</v>
      </c>
      <c r="F5482" s="107" t="s">
        <v>4741</v>
      </c>
      <c r="G5482" s="106"/>
      <c r="H5482" s="106"/>
      <c r="I5482" s="102">
        <v>1</v>
      </c>
      <c r="J5482" s="109">
        <v>13.74</v>
      </c>
    </row>
    <row r="5483" spans="1:10" x14ac:dyDescent="0.25">
      <c r="A5483" s="102">
        <v>5482</v>
      </c>
      <c r="B5483" s="117">
        <v>43832</v>
      </c>
      <c r="C5483" s="104" t="s">
        <v>4939</v>
      </c>
      <c r="D5483" s="104" t="s">
        <v>5558</v>
      </c>
      <c r="E5483" s="106" t="s">
        <v>2833</v>
      </c>
      <c r="F5483" s="107" t="s">
        <v>2834</v>
      </c>
      <c r="G5483" s="106"/>
      <c r="H5483" s="106"/>
      <c r="I5483" s="102">
        <v>1</v>
      </c>
      <c r="J5483" s="109">
        <v>16.32</v>
      </c>
    </row>
    <row r="5484" spans="1:10" x14ac:dyDescent="0.25">
      <c r="A5484" s="102">
        <v>5483</v>
      </c>
      <c r="B5484" s="117">
        <v>43832</v>
      </c>
      <c r="C5484" s="104" t="s">
        <v>4939</v>
      </c>
      <c r="D5484" s="104" t="s">
        <v>5558</v>
      </c>
      <c r="E5484" s="106" t="s">
        <v>4746</v>
      </c>
      <c r="F5484" s="107" t="s">
        <v>4747</v>
      </c>
      <c r="G5484" s="106"/>
      <c r="H5484" s="106"/>
      <c r="I5484" s="102">
        <v>1</v>
      </c>
      <c r="J5484" s="109">
        <v>13.080000000000002</v>
      </c>
    </row>
    <row r="5485" spans="1:10" x14ac:dyDescent="0.25">
      <c r="A5485" s="102">
        <v>5484</v>
      </c>
      <c r="B5485" s="117">
        <v>43832</v>
      </c>
      <c r="C5485" s="104" t="s">
        <v>4939</v>
      </c>
      <c r="D5485" s="104" t="s">
        <v>5558</v>
      </c>
      <c r="E5485" s="106" t="s">
        <v>3037</v>
      </c>
      <c r="F5485" s="107" t="s">
        <v>3038</v>
      </c>
      <c r="G5485" s="106"/>
      <c r="H5485" s="106"/>
      <c r="I5485" s="102">
        <v>1</v>
      </c>
      <c r="J5485" s="109">
        <v>33.96</v>
      </c>
    </row>
    <row r="5486" spans="1:10" x14ac:dyDescent="0.25">
      <c r="A5486" s="102">
        <v>5485</v>
      </c>
      <c r="B5486" s="117">
        <v>43832</v>
      </c>
      <c r="C5486" s="104" t="s">
        <v>4939</v>
      </c>
      <c r="D5486" s="104" t="s">
        <v>5558</v>
      </c>
      <c r="E5486" s="106" t="s">
        <v>295</v>
      </c>
      <c r="F5486" s="107" t="s">
        <v>296</v>
      </c>
      <c r="G5486" s="106"/>
      <c r="H5486" s="106"/>
      <c r="I5486" s="102">
        <v>5</v>
      </c>
      <c r="J5486" s="109">
        <v>11.25</v>
      </c>
    </row>
    <row r="5487" spans="1:10" x14ac:dyDescent="0.25">
      <c r="A5487" s="102">
        <v>5486</v>
      </c>
      <c r="B5487" s="117">
        <v>43832</v>
      </c>
      <c r="C5487" s="104" t="s">
        <v>4939</v>
      </c>
      <c r="D5487" s="104" t="s">
        <v>5558</v>
      </c>
      <c r="E5487" s="106" t="s">
        <v>4043</v>
      </c>
      <c r="F5487" s="107" t="s">
        <v>4044</v>
      </c>
      <c r="G5487" s="106"/>
      <c r="H5487" s="106"/>
      <c r="I5487" s="102">
        <v>1</v>
      </c>
      <c r="J5487" s="109">
        <v>35.94</v>
      </c>
    </row>
    <row r="5488" spans="1:10" x14ac:dyDescent="0.25">
      <c r="A5488" s="102">
        <v>5487</v>
      </c>
      <c r="B5488" s="117">
        <v>43832</v>
      </c>
      <c r="C5488" s="104" t="s">
        <v>4939</v>
      </c>
      <c r="D5488" s="104" t="s">
        <v>5558</v>
      </c>
      <c r="E5488" s="106" t="s">
        <v>4011</v>
      </c>
      <c r="F5488" s="107" t="s">
        <v>4012</v>
      </c>
      <c r="G5488" s="106"/>
      <c r="H5488" s="106"/>
      <c r="I5488" s="102">
        <v>1</v>
      </c>
      <c r="J5488" s="109">
        <v>9.8000000000000007</v>
      </c>
    </row>
    <row r="5489" spans="1:10" x14ac:dyDescent="0.25">
      <c r="A5489" s="102">
        <v>5488</v>
      </c>
      <c r="B5489" s="117">
        <v>43832</v>
      </c>
      <c r="C5489" s="104" t="s">
        <v>4939</v>
      </c>
      <c r="D5489" s="104" t="s">
        <v>5558</v>
      </c>
      <c r="E5489" s="106" t="s">
        <v>3959</v>
      </c>
      <c r="F5489" s="107" t="s">
        <v>3960</v>
      </c>
      <c r="G5489" s="106"/>
      <c r="H5489" s="106"/>
      <c r="I5489" s="102">
        <v>1</v>
      </c>
      <c r="J5489" s="109">
        <v>6.75</v>
      </c>
    </row>
    <row r="5490" spans="1:10" x14ac:dyDescent="0.25">
      <c r="A5490" s="102">
        <v>5489</v>
      </c>
      <c r="B5490" s="117">
        <v>43832</v>
      </c>
      <c r="C5490" s="104" t="s">
        <v>4939</v>
      </c>
      <c r="D5490" s="104" t="s">
        <v>5558</v>
      </c>
      <c r="E5490" s="106" t="s">
        <v>3961</v>
      </c>
      <c r="F5490" s="107" t="s">
        <v>3962</v>
      </c>
      <c r="G5490" s="106"/>
      <c r="H5490" s="106"/>
      <c r="I5490" s="102">
        <v>1</v>
      </c>
      <c r="J5490" s="109">
        <v>9.9</v>
      </c>
    </row>
    <row r="5491" spans="1:10" x14ac:dyDescent="0.25">
      <c r="A5491" s="102">
        <v>5490</v>
      </c>
      <c r="B5491" s="117">
        <v>43832</v>
      </c>
      <c r="C5491" s="104" t="s">
        <v>4939</v>
      </c>
      <c r="D5491" s="104" t="s">
        <v>5558</v>
      </c>
      <c r="E5491" s="106" t="s">
        <v>3985</v>
      </c>
      <c r="F5491" s="107" t="s">
        <v>3986</v>
      </c>
      <c r="G5491" s="106"/>
      <c r="H5491" s="106"/>
      <c r="I5491" s="102">
        <v>1</v>
      </c>
      <c r="J5491" s="109">
        <v>11.799999999999999</v>
      </c>
    </row>
    <row r="5492" spans="1:10" x14ac:dyDescent="0.25">
      <c r="A5492" s="102">
        <v>5491</v>
      </c>
      <c r="B5492" s="117">
        <v>43832</v>
      </c>
      <c r="C5492" s="104" t="s">
        <v>4939</v>
      </c>
      <c r="D5492" s="104" t="s">
        <v>5558</v>
      </c>
      <c r="E5492" s="106" t="s">
        <v>4027</v>
      </c>
      <c r="F5492" s="107" t="s">
        <v>4028</v>
      </c>
      <c r="G5492" s="106"/>
      <c r="H5492" s="106"/>
      <c r="I5492" s="102">
        <v>1</v>
      </c>
      <c r="J5492" s="109">
        <v>17.88</v>
      </c>
    </row>
    <row r="5493" spans="1:10" x14ac:dyDescent="0.25">
      <c r="A5493" s="102">
        <v>5492</v>
      </c>
      <c r="B5493" s="117">
        <v>43832</v>
      </c>
      <c r="C5493" s="104" t="s">
        <v>4939</v>
      </c>
      <c r="D5493" s="104" t="s">
        <v>5558</v>
      </c>
      <c r="E5493" s="106" t="s">
        <v>4029</v>
      </c>
      <c r="F5493" s="107" t="s">
        <v>4030</v>
      </c>
      <c r="G5493" s="106"/>
      <c r="H5493" s="106"/>
      <c r="I5493" s="102">
        <v>1</v>
      </c>
      <c r="J5493" s="109">
        <v>17.34</v>
      </c>
    </row>
    <row r="5494" spans="1:10" x14ac:dyDescent="0.25">
      <c r="A5494" s="102">
        <v>5493</v>
      </c>
      <c r="B5494" s="117">
        <v>43832</v>
      </c>
      <c r="C5494" s="104" t="s">
        <v>4939</v>
      </c>
      <c r="D5494" s="104" t="s">
        <v>5558</v>
      </c>
      <c r="E5494" s="106" t="s">
        <v>3551</v>
      </c>
      <c r="F5494" s="107" t="s">
        <v>3552</v>
      </c>
      <c r="G5494" s="106"/>
      <c r="H5494" s="106"/>
      <c r="I5494" s="102">
        <v>1</v>
      </c>
      <c r="J5494" s="109">
        <v>8.6</v>
      </c>
    </row>
    <row r="5495" spans="1:10" x14ac:dyDescent="0.25">
      <c r="A5495" s="102">
        <v>5494</v>
      </c>
      <c r="B5495" s="117">
        <v>43832</v>
      </c>
      <c r="C5495" s="104" t="s">
        <v>4939</v>
      </c>
      <c r="D5495" s="104" t="s">
        <v>5558</v>
      </c>
      <c r="E5495" s="106" t="s">
        <v>3805</v>
      </c>
      <c r="F5495" s="107" t="s">
        <v>3806</v>
      </c>
      <c r="G5495" s="106"/>
      <c r="H5495" s="106"/>
      <c r="I5495" s="102">
        <v>1</v>
      </c>
      <c r="J5495" s="109">
        <v>17.899999999999999</v>
      </c>
    </row>
    <row r="5496" spans="1:10" x14ac:dyDescent="0.25">
      <c r="A5496" s="102">
        <v>5495</v>
      </c>
      <c r="B5496" s="117">
        <v>43892</v>
      </c>
      <c r="C5496" s="104" t="s">
        <v>4939</v>
      </c>
      <c r="D5496" s="104" t="s">
        <v>4954</v>
      </c>
      <c r="E5496" s="106" t="s">
        <v>213</v>
      </c>
      <c r="F5496" s="107" t="s">
        <v>214</v>
      </c>
      <c r="G5496" s="106"/>
      <c r="H5496" s="106"/>
      <c r="I5496" s="102">
        <v>1</v>
      </c>
      <c r="J5496" s="109">
        <v>81.12</v>
      </c>
    </row>
    <row r="5497" spans="1:10" x14ac:dyDescent="0.25">
      <c r="A5497" s="102">
        <v>5496</v>
      </c>
      <c r="B5497" s="117">
        <v>43892</v>
      </c>
      <c r="C5497" s="104" t="s">
        <v>4939</v>
      </c>
      <c r="D5497" s="104" t="s">
        <v>4954</v>
      </c>
      <c r="E5497" s="106" t="s">
        <v>1264</v>
      </c>
      <c r="F5497" s="107" t="s">
        <v>1265</v>
      </c>
      <c r="G5497" s="106"/>
      <c r="H5497" s="106"/>
      <c r="I5497" s="102">
        <v>1</v>
      </c>
      <c r="J5497" s="109">
        <v>8.9</v>
      </c>
    </row>
    <row r="5498" spans="1:10" x14ac:dyDescent="0.25">
      <c r="A5498" s="102">
        <v>5497</v>
      </c>
      <c r="B5498" s="117">
        <v>43892</v>
      </c>
      <c r="C5498" s="104" t="s">
        <v>4939</v>
      </c>
      <c r="D5498" s="104" t="s">
        <v>4954</v>
      </c>
      <c r="E5498" s="106" t="s">
        <v>2545</v>
      </c>
      <c r="F5498" s="107" t="s">
        <v>2546</v>
      </c>
      <c r="G5498" s="106"/>
      <c r="H5498" s="106"/>
      <c r="I5498" s="102">
        <v>1</v>
      </c>
      <c r="J5498" s="109">
        <v>16.68</v>
      </c>
    </row>
    <row r="5499" spans="1:10" x14ac:dyDescent="0.25">
      <c r="A5499" s="102">
        <v>5498</v>
      </c>
      <c r="B5499" s="117">
        <v>43892</v>
      </c>
      <c r="C5499" s="104" t="s">
        <v>4939</v>
      </c>
      <c r="D5499" s="104" t="s">
        <v>4954</v>
      </c>
      <c r="E5499" s="106" t="s">
        <v>2653</v>
      </c>
      <c r="F5499" s="107" t="s">
        <v>2654</v>
      </c>
      <c r="G5499" s="106"/>
      <c r="H5499" s="106"/>
      <c r="I5499" s="102">
        <v>1</v>
      </c>
      <c r="J5499" s="109">
        <v>9.9</v>
      </c>
    </row>
    <row r="5500" spans="1:10" x14ac:dyDescent="0.25">
      <c r="A5500" s="102">
        <v>5499</v>
      </c>
      <c r="B5500" s="117">
        <v>43892</v>
      </c>
      <c r="C5500" s="104" t="s">
        <v>4939</v>
      </c>
      <c r="D5500" s="104" t="s">
        <v>4954</v>
      </c>
      <c r="E5500" s="106" t="s">
        <v>3037</v>
      </c>
      <c r="F5500" s="107" t="s">
        <v>3038</v>
      </c>
      <c r="G5500" s="106"/>
      <c r="H5500" s="106"/>
      <c r="I5500" s="102">
        <v>1</v>
      </c>
      <c r="J5500" s="109">
        <v>33.96</v>
      </c>
    </row>
    <row r="5501" spans="1:10" x14ac:dyDescent="0.25">
      <c r="A5501" s="102">
        <v>5500</v>
      </c>
      <c r="B5501" s="117">
        <v>43892</v>
      </c>
      <c r="C5501" s="104" t="s">
        <v>4939</v>
      </c>
      <c r="D5501" s="104" t="s">
        <v>4954</v>
      </c>
      <c r="E5501" s="106" t="s">
        <v>3385</v>
      </c>
      <c r="F5501" s="107" t="s">
        <v>3386</v>
      </c>
      <c r="G5501" s="106"/>
      <c r="H5501" s="106"/>
      <c r="I5501" s="102">
        <v>8</v>
      </c>
      <c r="J5501" s="109">
        <v>231.92</v>
      </c>
    </row>
    <row r="5502" spans="1:10" x14ac:dyDescent="0.25">
      <c r="A5502" s="102">
        <v>5501</v>
      </c>
      <c r="B5502" s="117">
        <v>43892</v>
      </c>
      <c r="C5502" s="104" t="s">
        <v>4939</v>
      </c>
      <c r="D5502" s="104" t="s">
        <v>4954</v>
      </c>
      <c r="E5502" s="106" t="s">
        <v>3749</v>
      </c>
      <c r="F5502" s="107" t="s">
        <v>3750</v>
      </c>
      <c r="G5502" s="106"/>
      <c r="H5502" s="106"/>
      <c r="I5502" s="102">
        <v>1</v>
      </c>
      <c r="J5502" s="109">
        <v>22.740000000000002</v>
      </c>
    </row>
    <row r="5503" spans="1:10" x14ac:dyDescent="0.25">
      <c r="A5503" s="102">
        <v>5502</v>
      </c>
      <c r="B5503" s="117">
        <v>43892</v>
      </c>
      <c r="C5503" s="104" t="s">
        <v>4939</v>
      </c>
      <c r="D5503" s="104" t="s">
        <v>4954</v>
      </c>
      <c r="E5503" s="106" t="s">
        <v>4201</v>
      </c>
      <c r="F5503" s="107" t="s">
        <v>4202</v>
      </c>
      <c r="G5503" s="106"/>
      <c r="H5503" s="106"/>
      <c r="I5503" s="102">
        <v>2</v>
      </c>
      <c r="J5503" s="109">
        <v>55.98</v>
      </c>
    </row>
    <row r="5504" spans="1:10" x14ac:dyDescent="0.25">
      <c r="A5504" s="102">
        <v>5503</v>
      </c>
      <c r="B5504" s="117">
        <v>43892</v>
      </c>
      <c r="C5504" s="104" t="s">
        <v>4939</v>
      </c>
      <c r="D5504" s="104" t="s">
        <v>5561</v>
      </c>
      <c r="E5504" s="106" t="s">
        <v>59</v>
      </c>
      <c r="F5504" s="107" t="s">
        <v>60</v>
      </c>
      <c r="G5504" s="106"/>
      <c r="H5504" s="106"/>
      <c r="I5504" s="102">
        <v>1</v>
      </c>
      <c r="J5504" s="109">
        <v>109</v>
      </c>
    </row>
    <row r="5505" spans="1:10" x14ac:dyDescent="0.25">
      <c r="A5505" s="102">
        <v>5504</v>
      </c>
      <c r="B5505" s="117">
        <v>43892</v>
      </c>
      <c r="C5505" s="104" t="s">
        <v>4939</v>
      </c>
      <c r="D5505" s="104" t="s">
        <v>5561</v>
      </c>
      <c r="E5505" s="106" t="s">
        <v>2263</v>
      </c>
      <c r="F5505" s="107" t="s">
        <v>2264</v>
      </c>
      <c r="G5505" s="106"/>
      <c r="H5505" s="106"/>
      <c r="I5505" s="102" t="s">
        <v>4943</v>
      </c>
      <c r="J5505" s="109">
        <v>20.94</v>
      </c>
    </row>
    <row r="5506" spans="1:10" x14ac:dyDescent="0.25">
      <c r="A5506" s="102">
        <v>5505</v>
      </c>
      <c r="B5506" s="117">
        <v>43892</v>
      </c>
      <c r="C5506" s="104" t="s">
        <v>4939</v>
      </c>
      <c r="D5506" s="104" t="s">
        <v>5561</v>
      </c>
      <c r="E5506" s="106" t="s">
        <v>79</v>
      </c>
      <c r="F5506" s="107" t="s">
        <v>80</v>
      </c>
      <c r="G5506" s="106"/>
      <c r="H5506" s="106"/>
      <c r="I5506" s="102">
        <v>2</v>
      </c>
      <c r="J5506" s="109">
        <v>35.979999999999997</v>
      </c>
    </row>
    <row r="5507" spans="1:10" x14ac:dyDescent="0.25">
      <c r="A5507" s="102">
        <v>5506</v>
      </c>
      <c r="B5507" s="117">
        <v>43892</v>
      </c>
      <c r="C5507" s="104" t="s">
        <v>4939</v>
      </c>
      <c r="D5507" s="104" t="s">
        <v>4940</v>
      </c>
      <c r="E5507" s="106" t="s">
        <v>569</v>
      </c>
      <c r="F5507" s="107" t="s">
        <v>570</v>
      </c>
      <c r="G5507" s="106"/>
      <c r="H5507" s="106"/>
      <c r="I5507" s="102">
        <v>20</v>
      </c>
      <c r="J5507" s="109">
        <v>118.8</v>
      </c>
    </row>
    <row r="5508" spans="1:10" x14ac:dyDescent="0.25">
      <c r="A5508" s="102">
        <v>5507</v>
      </c>
      <c r="B5508" s="117">
        <v>43892</v>
      </c>
      <c r="C5508" s="104" t="s">
        <v>4939</v>
      </c>
      <c r="D5508" s="104" t="s">
        <v>4940</v>
      </c>
      <c r="E5508" s="106" t="s">
        <v>1040</v>
      </c>
      <c r="F5508" s="107" t="s">
        <v>1041</v>
      </c>
      <c r="G5508" s="106"/>
      <c r="H5508" s="106"/>
      <c r="I5508" s="102">
        <v>3</v>
      </c>
      <c r="J5508" s="109">
        <v>101.88</v>
      </c>
    </row>
    <row r="5509" spans="1:10" x14ac:dyDescent="0.25">
      <c r="A5509" s="102">
        <v>5508</v>
      </c>
      <c r="B5509" s="117">
        <v>43892</v>
      </c>
      <c r="C5509" s="104" t="s">
        <v>4939</v>
      </c>
      <c r="D5509" s="104" t="s">
        <v>4940</v>
      </c>
      <c r="E5509" s="106" t="s">
        <v>1236</v>
      </c>
      <c r="F5509" s="107" t="s">
        <v>1237</v>
      </c>
      <c r="G5509" s="106"/>
      <c r="H5509" s="106"/>
      <c r="I5509" s="102">
        <v>1</v>
      </c>
      <c r="J5509" s="109">
        <v>19.350000000000001</v>
      </c>
    </row>
    <row r="5510" spans="1:10" x14ac:dyDescent="0.25">
      <c r="A5510" s="102">
        <v>5509</v>
      </c>
      <c r="B5510" s="117">
        <v>43892</v>
      </c>
      <c r="C5510" s="104" t="s">
        <v>4939</v>
      </c>
      <c r="D5510" s="104" t="s">
        <v>4940</v>
      </c>
      <c r="E5510" s="106" t="s">
        <v>2503</v>
      </c>
      <c r="F5510" s="107" t="s">
        <v>2504</v>
      </c>
      <c r="G5510" s="106"/>
      <c r="H5510" s="106"/>
      <c r="I5510" s="102">
        <v>2</v>
      </c>
      <c r="J5510" s="109">
        <v>11.879999999999999</v>
      </c>
    </row>
    <row r="5511" spans="1:10" x14ac:dyDescent="0.25">
      <c r="A5511" s="102">
        <v>5510</v>
      </c>
      <c r="B5511" s="117">
        <v>43892</v>
      </c>
      <c r="C5511" s="104" t="s">
        <v>4939</v>
      </c>
      <c r="D5511" s="104" t="s">
        <v>4940</v>
      </c>
      <c r="E5511" s="106" t="s">
        <v>2549</v>
      </c>
      <c r="F5511" s="107" t="s">
        <v>2550</v>
      </c>
      <c r="G5511" s="106"/>
      <c r="H5511" s="106"/>
      <c r="I5511" s="102">
        <v>1</v>
      </c>
      <c r="J5511" s="109">
        <v>5.9399999999999995</v>
      </c>
    </row>
    <row r="5512" spans="1:10" x14ac:dyDescent="0.25">
      <c r="A5512" s="102">
        <v>5511</v>
      </c>
      <c r="B5512" s="117">
        <v>43892</v>
      </c>
      <c r="C5512" s="104" t="s">
        <v>4939</v>
      </c>
      <c r="D5512" s="104" t="s">
        <v>4940</v>
      </c>
      <c r="E5512" s="106" t="s">
        <v>2997</v>
      </c>
      <c r="F5512" s="107" t="s">
        <v>2998</v>
      </c>
      <c r="G5512" s="106"/>
      <c r="H5512" s="106"/>
      <c r="I5512" s="102">
        <v>1</v>
      </c>
      <c r="J5512" s="109">
        <v>37.799999999999997</v>
      </c>
    </row>
    <row r="5513" spans="1:10" x14ac:dyDescent="0.25">
      <c r="A5513" s="102">
        <v>5512</v>
      </c>
      <c r="B5513" s="117">
        <v>43892</v>
      </c>
      <c r="C5513" s="104" t="s">
        <v>4939</v>
      </c>
      <c r="D5513" s="104" t="s">
        <v>4940</v>
      </c>
      <c r="E5513" s="106" t="s">
        <v>3033</v>
      </c>
      <c r="F5513" s="107" t="s">
        <v>3034</v>
      </c>
      <c r="G5513" s="106"/>
      <c r="H5513" s="106"/>
      <c r="I5513" s="102">
        <v>10</v>
      </c>
      <c r="J5513" s="109">
        <v>329.90000000000003</v>
      </c>
    </row>
    <row r="5514" spans="1:10" x14ac:dyDescent="0.25">
      <c r="A5514" s="102">
        <v>5513</v>
      </c>
      <c r="B5514" s="117">
        <v>43892</v>
      </c>
      <c r="C5514" s="104" t="s">
        <v>4939</v>
      </c>
      <c r="D5514" s="104" t="s">
        <v>4940</v>
      </c>
      <c r="E5514" s="106" t="s">
        <v>4011</v>
      </c>
      <c r="F5514" s="107" t="s">
        <v>4012</v>
      </c>
      <c r="G5514" s="106"/>
      <c r="H5514" s="106"/>
      <c r="I5514" s="102">
        <v>1</v>
      </c>
      <c r="J5514" s="109">
        <v>9.8000000000000007</v>
      </c>
    </row>
    <row r="5515" spans="1:10" x14ac:dyDescent="0.25">
      <c r="A5515" s="102">
        <v>5514</v>
      </c>
      <c r="B5515" s="117">
        <v>43892</v>
      </c>
      <c r="C5515" s="104" t="s">
        <v>4939</v>
      </c>
      <c r="D5515" s="104" t="s">
        <v>4940</v>
      </c>
      <c r="E5515" s="106" t="s">
        <v>3907</v>
      </c>
      <c r="F5515" s="107" t="s">
        <v>3908</v>
      </c>
      <c r="G5515" s="106"/>
      <c r="H5515" s="106"/>
      <c r="I5515" s="102">
        <v>1</v>
      </c>
      <c r="J5515" s="109">
        <v>9.8000000000000007</v>
      </c>
    </row>
    <row r="5516" spans="1:10" x14ac:dyDescent="0.25">
      <c r="A5516" s="102">
        <v>5515</v>
      </c>
      <c r="B5516" s="117">
        <v>43892</v>
      </c>
      <c r="C5516" s="104" t="s">
        <v>4939</v>
      </c>
      <c r="D5516" s="104" t="s">
        <v>4940</v>
      </c>
      <c r="E5516" s="106" t="s">
        <v>4005</v>
      </c>
      <c r="F5516" s="107" t="s">
        <v>4006</v>
      </c>
      <c r="G5516" s="106"/>
      <c r="H5516" s="106"/>
      <c r="I5516" s="102">
        <v>1</v>
      </c>
      <c r="J5516" s="109">
        <v>14.940000000000001</v>
      </c>
    </row>
    <row r="5517" spans="1:10" x14ac:dyDescent="0.25">
      <c r="A5517" s="102">
        <v>5516</v>
      </c>
      <c r="B5517" s="117">
        <v>43892</v>
      </c>
      <c r="C5517" s="104" t="s">
        <v>4939</v>
      </c>
      <c r="D5517" s="104" t="s">
        <v>4940</v>
      </c>
      <c r="E5517" s="106" t="s">
        <v>3605</v>
      </c>
      <c r="F5517" s="107" t="s">
        <v>3606</v>
      </c>
      <c r="G5517" s="106"/>
      <c r="H5517" s="106"/>
      <c r="I5517" s="102">
        <v>1</v>
      </c>
      <c r="J5517" s="109">
        <v>9.3999999999999986</v>
      </c>
    </row>
    <row r="5518" spans="1:10" x14ac:dyDescent="0.25">
      <c r="A5518" s="102">
        <v>5517</v>
      </c>
      <c r="B5518" s="117">
        <v>43892</v>
      </c>
      <c r="C5518" s="104" t="s">
        <v>4939</v>
      </c>
      <c r="D5518" s="104" t="s">
        <v>4940</v>
      </c>
      <c r="E5518" s="106" t="s">
        <v>3609</v>
      </c>
      <c r="F5518" s="107" t="s">
        <v>3610</v>
      </c>
      <c r="G5518" s="106"/>
      <c r="H5518" s="106"/>
      <c r="I5518" s="102">
        <v>1</v>
      </c>
      <c r="J5518" s="109">
        <v>9.3999999999999986</v>
      </c>
    </row>
    <row r="5519" spans="1:10" x14ac:dyDescent="0.25">
      <c r="A5519" s="102">
        <v>5518</v>
      </c>
      <c r="B5519" s="117">
        <v>43892</v>
      </c>
      <c r="C5519" s="104" t="s">
        <v>4939</v>
      </c>
      <c r="D5519" s="104" t="s">
        <v>4940</v>
      </c>
      <c r="E5519" s="106" t="s">
        <v>3715</v>
      </c>
      <c r="F5519" s="107" t="s">
        <v>3716</v>
      </c>
      <c r="G5519" s="106"/>
      <c r="H5519" s="106"/>
      <c r="I5519" s="102">
        <v>1</v>
      </c>
      <c r="J5519" s="109">
        <v>7.08</v>
      </c>
    </row>
    <row r="5520" spans="1:10" x14ac:dyDescent="0.25">
      <c r="A5520" s="102">
        <v>5519</v>
      </c>
      <c r="B5520" s="117">
        <v>43892</v>
      </c>
      <c r="C5520" s="104" t="s">
        <v>4939</v>
      </c>
      <c r="D5520" s="104" t="s">
        <v>5564</v>
      </c>
      <c r="E5520" s="106" t="s">
        <v>473</v>
      </c>
      <c r="F5520" s="107" t="s">
        <v>474</v>
      </c>
      <c r="G5520" s="106"/>
      <c r="H5520" s="106"/>
      <c r="I5520" s="102">
        <v>2</v>
      </c>
      <c r="J5520" s="109">
        <v>27.599999999999998</v>
      </c>
    </row>
    <row r="5521" spans="1:10" x14ac:dyDescent="0.25">
      <c r="A5521" s="102">
        <v>5520</v>
      </c>
      <c r="B5521" s="117">
        <v>43892</v>
      </c>
      <c r="C5521" s="104" t="s">
        <v>4939</v>
      </c>
      <c r="D5521" s="104" t="s">
        <v>5564</v>
      </c>
      <c r="E5521" s="106" t="s">
        <v>559</v>
      </c>
      <c r="F5521" s="107" t="s">
        <v>560</v>
      </c>
      <c r="G5521" s="106"/>
      <c r="H5521" s="106"/>
      <c r="I5521" s="102">
        <v>1</v>
      </c>
      <c r="J5521" s="109">
        <v>5.9399999999999995</v>
      </c>
    </row>
    <row r="5522" spans="1:10" x14ac:dyDescent="0.25">
      <c r="A5522" s="102">
        <v>5521</v>
      </c>
      <c r="B5522" s="117">
        <v>43892</v>
      </c>
      <c r="C5522" s="104" t="s">
        <v>4939</v>
      </c>
      <c r="D5522" s="104" t="s">
        <v>5564</v>
      </c>
      <c r="E5522" s="106" t="s">
        <v>565</v>
      </c>
      <c r="F5522" s="107" t="s">
        <v>566</v>
      </c>
      <c r="G5522" s="106"/>
      <c r="H5522" s="106"/>
      <c r="I5522" s="102">
        <v>2</v>
      </c>
      <c r="J5522" s="109">
        <v>19.080000000000002</v>
      </c>
    </row>
    <row r="5523" spans="1:10" x14ac:dyDescent="0.25">
      <c r="A5523" s="102">
        <v>5522</v>
      </c>
      <c r="B5523" s="117">
        <v>43892</v>
      </c>
      <c r="C5523" s="104" t="s">
        <v>4939</v>
      </c>
      <c r="D5523" s="104" t="s">
        <v>5564</v>
      </c>
      <c r="E5523" s="106" t="s">
        <v>571</v>
      </c>
      <c r="F5523" s="107" t="s">
        <v>572</v>
      </c>
      <c r="G5523" s="106"/>
      <c r="H5523" s="106"/>
      <c r="I5523" s="102">
        <v>1</v>
      </c>
      <c r="J5523" s="109">
        <v>9.4499999999999993</v>
      </c>
    </row>
    <row r="5524" spans="1:10" x14ac:dyDescent="0.25">
      <c r="A5524" s="102">
        <v>5523</v>
      </c>
      <c r="B5524" s="117">
        <v>43892</v>
      </c>
      <c r="C5524" s="104" t="s">
        <v>4939</v>
      </c>
      <c r="D5524" s="104" t="s">
        <v>5564</v>
      </c>
      <c r="E5524" s="106" t="s">
        <v>633</v>
      </c>
      <c r="F5524" s="107" t="s">
        <v>634</v>
      </c>
      <c r="G5524" s="106"/>
      <c r="H5524" s="106"/>
      <c r="I5524" s="102" t="s">
        <v>5565</v>
      </c>
      <c r="J5524" s="109">
        <v>10.43</v>
      </c>
    </row>
    <row r="5525" spans="1:10" x14ac:dyDescent="0.25">
      <c r="A5525" s="102">
        <v>5524</v>
      </c>
      <c r="B5525" s="117">
        <v>43892</v>
      </c>
      <c r="C5525" s="104" t="s">
        <v>4939</v>
      </c>
      <c r="D5525" s="104" t="s">
        <v>5564</v>
      </c>
      <c r="E5525" s="106" t="s">
        <v>609</v>
      </c>
      <c r="F5525" s="107" t="s">
        <v>610</v>
      </c>
      <c r="G5525" s="106"/>
      <c r="H5525" s="106"/>
      <c r="I5525" s="102">
        <v>2</v>
      </c>
      <c r="J5525" s="109">
        <v>11.879999999999999</v>
      </c>
    </row>
    <row r="5526" spans="1:10" x14ac:dyDescent="0.25">
      <c r="A5526" s="102">
        <v>5525</v>
      </c>
      <c r="B5526" s="117">
        <v>43892</v>
      </c>
      <c r="C5526" s="104" t="s">
        <v>4939</v>
      </c>
      <c r="D5526" s="104" t="s">
        <v>5564</v>
      </c>
      <c r="E5526" s="106" t="s">
        <v>617</v>
      </c>
      <c r="F5526" s="107" t="s">
        <v>618</v>
      </c>
      <c r="G5526" s="106"/>
      <c r="H5526" s="106"/>
      <c r="I5526" s="102">
        <v>1</v>
      </c>
      <c r="J5526" s="109">
        <v>21.48</v>
      </c>
    </row>
    <row r="5527" spans="1:10" x14ac:dyDescent="0.25">
      <c r="A5527" s="102">
        <v>5526</v>
      </c>
      <c r="B5527" s="117">
        <v>43892</v>
      </c>
      <c r="C5527" s="104" t="s">
        <v>4939</v>
      </c>
      <c r="D5527" s="104" t="s">
        <v>5564</v>
      </c>
      <c r="E5527" s="106" t="s">
        <v>639</v>
      </c>
      <c r="F5527" s="107" t="s">
        <v>640</v>
      </c>
      <c r="G5527" s="106"/>
      <c r="H5527" s="106"/>
      <c r="I5527" s="102" t="s">
        <v>4972</v>
      </c>
      <c r="J5527" s="109">
        <v>7.9</v>
      </c>
    </row>
    <row r="5528" spans="1:10" x14ac:dyDescent="0.25">
      <c r="A5528" s="102">
        <v>5527</v>
      </c>
      <c r="B5528" s="117">
        <v>43892</v>
      </c>
      <c r="C5528" s="104" t="s">
        <v>4939</v>
      </c>
      <c r="D5528" s="104" t="s">
        <v>5564</v>
      </c>
      <c r="E5528" s="106" t="s">
        <v>2459</v>
      </c>
      <c r="F5528" s="107" t="s">
        <v>2460</v>
      </c>
      <c r="G5528" s="106"/>
      <c r="H5528" s="106"/>
      <c r="I5528" s="102">
        <v>1</v>
      </c>
      <c r="J5528" s="109">
        <v>5.9399999999999995</v>
      </c>
    </row>
    <row r="5529" spans="1:10" x14ac:dyDescent="0.25">
      <c r="A5529" s="102">
        <v>5528</v>
      </c>
      <c r="B5529" s="117">
        <v>43892</v>
      </c>
      <c r="C5529" s="104" t="s">
        <v>4939</v>
      </c>
      <c r="D5529" s="104" t="s">
        <v>5564</v>
      </c>
      <c r="E5529" s="106" t="s">
        <v>2503</v>
      </c>
      <c r="F5529" s="107" t="s">
        <v>2504</v>
      </c>
      <c r="G5529" s="106"/>
      <c r="H5529" s="106"/>
      <c r="I5529" s="102">
        <v>3</v>
      </c>
      <c r="J5529" s="109">
        <v>17.82</v>
      </c>
    </row>
    <row r="5530" spans="1:10" x14ac:dyDescent="0.25">
      <c r="A5530" s="102">
        <v>5529</v>
      </c>
      <c r="B5530" s="117">
        <v>43892</v>
      </c>
      <c r="C5530" s="104" t="s">
        <v>4939</v>
      </c>
      <c r="D5530" s="104" t="s">
        <v>5564</v>
      </c>
      <c r="E5530" s="106" t="s">
        <v>2569</v>
      </c>
      <c r="F5530" s="107" t="s">
        <v>2570</v>
      </c>
      <c r="G5530" s="106"/>
      <c r="H5530" s="106"/>
      <c r="I5530" s="102">
        <v>2</v>
      </c>
      <c r="J5530" s="109">
        <v>11.879999999999999</v>
      </c>
    </row>
    <row r="5531" spans="1:10" x14ac:dyDescent="0.25">
      <c r="A5531" s="102">
        <v>5530</v>
      </c>
      <c r="B5531" s="117">
        <v>43892</v>
      </c>
      <c r="C5531" s="104" t="s">
        <v>4939</v>
      </c>
      <c r="D5531" s="104" t="s">
        <v>5564</v>
      </c>
      <c r="E5531" s="106" t="s">
        <v>2581</v>
      </c>
      <c r="F5531" s="107" t="s">
        <v>2582</v>
      </c>
      <c r="G5531" s="106"/>
      <c r="H5531" s="106"/>
      <c r="I5531" s="102">
        <v>1</v>
      </c>
      <c r="J5531" s="109">
        <v>5.9399999999999995</v>
      </c>
    </row>
    <row r="5532" spans="1:10" x14ac:dyDescent="0.25">
      <c r="A5532" s="102">
        <v>5531</v>
      </c>
      <c r="B5532" s="117">
        <v>43892</v>
      </c>
      <c r="C5532" s="104" t="s">
        <v>4939</v>
      </c>
      <c r="D5532" s="104" t="s">
        <v>5564</v>
      </c>
      <c r="E5532" s="106" t="s">
        <v>2473</v>
      </c>
      <c r="F5532" s="107" t="s">
        <v>2474</v>
      </c>
      <c r="G5532" s="106"/>
      <c r="H5532" s="106"/>
      <c r="I5532" s="102">
        <v>2</v>
      </c>
      <c r="J5532" s="109">
        <v>11.879999999999999</v>
      </c>
    </row>
    <row r="5533" spans="1:10" x14ac:dyDescent="0.25">
      <c r="A5533" s="102">
        <v>5532</v>
      </c>
      <c r="B5533" s="117">
        <v>43892</v>
      </c>
      <c r="C5533" s="104" t="s">
        <v>4939</v>
      </c>
      <c r="D5533" s="104" t="s">
        <v>5564</v>
      </c>
      <c r="E5533" s="106" t="s">
        <v>2489</v>
      </c>
      <c r="F5533" s="107" t="s">
        <v>2490</v>
      </c>
      <c r="G5533" s="106"/>
      <c r="H5533" s="106"/>
      <c r="I5533" s="102">
        <v>1</v>
      </c>
      <c r="J5533" s="109">
        <v>5.9399999999999995</v>
      </c>
    </row>
    <row r="5534" spans="1:10" x14ac:dyDescent="0.25">
      <c r="A5534" s="102">
        <v>5533</v>
      </c>
      <c r="B5534" s="117">
        <v>43892</v>
      </c>
      <c r="C5534" s="104" t="s">
        <v>4939</v>
      </c>
      <c r="D5534" s="104" t="s">
        <v>5564</v>
      </c>
      <c r="E5534" s="106" t="s">
        <v>2491</v>
      </c>
      <c r="F5534" s="107" t="s">
        <v>2492</v>
      </c>
      <c r="G5534" s="106"/>
      <c r="H5534" s="106"/>
      <c r="I5534" s="102">
        <v>1</v>
      </c>
      <c r="J5534" s="109">
        <v>5.9399999999999995</v>
      </c>
    </row>
    <row r="5535" spans="1:10" x14ac:dyDescent="0.25">
      <c r="A5535" s="102">
        <v>5534</v>
      </c>
      <c r="B5535" s="117">
        <v>43892</v>
      </c>
      <c r="C5535" s="104" t="s">
        <v>4939</v>
      </c>
      <c r="D5535" s="104" t="s">
        <v>5564</v>
      </c>
      <c r="E5535" s="106" t="s">
        <v>2537</v>
      </c>
      <c r="F5535" s="107" t="s">
        <v>2538</v>
      </c>
      <c r="G5535" s="106"/>
      <c r="H5535" s="106"/>
      <c r="I5535" s="102">
        <v>1</v>
      </c>
      <c r="J5535" s="109">
        <v>5.9399999999999995</v>
      </c>
    </row>
    <row r="5536" spans="1:10" x14ac:dyDescent="0.25">
      <c r="A5536" s="102">
        <v>5535</v>
      </c>
      <c r="B5536" s="117">
        <v>43892</v>
      </c>
      <c r="C5536" s="104" t="s">
        <v>4939</v>
      </c>
      <c r="D5536" s="104" t="s">
        <v>5564</v>
      </c>
      <c r="E5536" s="106" t="s">
        <v>2541</v>
      </c>
      <c r="F5536" s="107" t="s">
        <v>2542</v>
      </c>
      <c r="G5536" s="106"/>
      <c r="H5536" s="106"/>
      <c r="I5536" s="102">
        <v>3</v>
      </c>
      <c r="J5536" s="109">
        <v>17.82</v>
      </c>
    </row>
    <row r="5537" spans="1:10" x14ac:dyDescent="0.25">
      <c r="A5537" s="102">
        <v>5536</v>
      </c>
      <c r="B5537" s="117">
        <v>43892</v>
      </c>
      <c r="C5537" s="104" t="s">
        <v>4939</v>
      </c>
      <c r="D5537" s="104" t="s">
        <v>5564</v>
      </c>
      <c r="E5537" s="106" t="s">
        <v>2549</v>
      </c>
      <c r="F5537" s="107" t="s">
        <v>2550</v>
      </c>
      <c r="G5537" s="106"/>
      <c r="H5537" s="106"/>
      <c r="I5537" s="102">
        <v>2</v>
      </c>
      <c r="J5537" s="109">
        <v>11.879999999999999</v>
      </c>
    </row>
    <row r="5538" spans="1:10" x14ac:dyDescent="0.25">
      <c r="A5538" s="102">
        <v>5537</v>
      </c>
      <c r="B5538" s="117">
        <v>43892</v>
      </c>
      <c r="C5538" s="104" t="s">
        <v>4939</v>
      </c>
      <c r="D5538" s="104" t="s">
        <v>5564</v>
      </c>
      <c r="E5538" s="106" t="s">
        <v>2555</v>
      </c>
      <c r="F5538" s="107" t="s">
        <v>2556</v>
      </c>
      <c r="G5538" s="106"/>
      <c r="H5538" s="106"/>
      <c r="I5538" s="102">
        <v>3</v>
      </c>
      <c r="J5538" s="109">
        <v>17.82</v>
      </c>
    </row>
    <row r="5539" spans="1:10" x14ac:dyDescent="0.25">
      <c r="A5539" s="102">
        <v>5538</v>
      </c>
      <c r="B5539" s="117">
        <v>43892</v>
      </c>
      <c r="C5539" s="104" t="s">
        <v>4939</v>
      </c>
      <c r="D5539" s="104" t="s">
        <v>5564</v>
      </c>
      <c r="E5539" s="106" t="s">
        <v>3037</v>
      </c>
      <c r="F5539" s="107" t="s">
        <v>3038</v>
      </c>
      <c r="G5539" s="106"/>
      <c r="H5539" s="106"/>
      <c r="I5539" s="102">
        <v>4</v>
      </c>
      <c r="J5539" s="109">
        <v>135.84</v>
      </c>
    </row>
    <row r="5540" spans="1:10" x14ac:dyDescent="0.25">
      <c r="A5540" s="102">
        <v>5539</v>
      </c>
      <c r="B5540" s="117">
        <v>43892</v>
      </c>
      <c r="C5540" s="104" t="s">
        <v>4939</v>
      </c>
      <c r="D5540" s="104" t="s">
        <v>5564</v>
      </c>
      <c r="E5540" s="106" t="s">
        <v>2845</v>
      </c>
      <c r="F5540" s="107" t="s">
        <v>2846</v>
      </c>
      <c r="G5540" s="106"/>
      <c r="H5540" s="106"/>
      <c r="I5540" s="102">
        <v>2</v>
      </c>
      <c r="J5540" s="109">
        <v>59.92</v>
      </c>
    </row>
    <row r="5541" spans="1:10" x14ac:dyDescent="0.25">
      <c r="A5541" s="102">
        <v>5540</v>
      </c>
      <c r="B5541" s="117">
        <v>43892</v>
      </c>
      <c r="C5541" s="104" t="s">
        <v>4939</v>
      </c>
      <c r="D5541" s="104" t="s">
        <v>5564</v>
      </c>
      <c r="E5541" s="106" t="s">
        <v>4043</v>
      </c>
      <c r="F5541" s="107" t="s">
        <v>4044</v>
      </c>
      <c r="G5541" s="106"/>
      <c r="H5541" s="106"/>
      <c r="I5541" s="102">
        <v>1</v>
      </c>
      <c r="J5541" s="109">
        <v>35.94</v>
      </c>
    </row>
    <row r="5542" spans="1:10" x14ac:dyDescent="0.25">
      <c r="A5542" s="102">
        <v>5541</v>
      </c>
      <c r="B5542" s="117">
        <v>43892</v>
      </c>
      <c r="C5542" s="104" t="s">
        <v>4939</v>
      </c>
      <c r="D5542" s="104" t="s">
        <v>5564</v>
      </c>
      <c r="E5542" s="106" t="s">
        <v>87</v>
      </c>
      <c r="F5542" s="107" t="s">
        <v>88</v>
      </c>
      <c r="G5542" s="106"/>
      <c r="H5542" s="106"/>
      <c r="I5542" s="102">
        <v>1</v>
      </c>
      <c r="J5542" s="109">
        <v>83.76</v>
      </c>
    </row>
    <row r="5543" spans="1:10" x14ac:dyDescent="0.25">
      <c r="A5543" s="102">
        <v>5542</v>
      </c>
      <c r="B5543" s="117">
        <v>43892</v>
      </c>
      <c r="C5543" s="104" t="s">
        <v>4939</v>
      </c>
      <c r="D5543" s="104" t="s">
        <v>5564</v>
      </c>
      <c r="E5543" s="106" t="s">
        <v>3871</v>
      </c>
      <c r="F5543" s="107" t="s">
        <v>3872</v>
      </c>
      <c r="G5543" s="106"/>
      <c r="H5543" s="106"/>
      <c r="I5543" s="102">
        <v>1</v>
      </c>
      <c r="J5543" s="109">
        <v>25</v>
      </c>
    </row>
    <row r="5544" spans="1:10" x14ac:dyDescent="0.25">
      <c r="A5544" s="102">
        <v>5543</v>
      </c>
      <c r="B5544" s="117">
        <v>43892</v>
      </c>
      <c r="C5544" s="104" t="s">
        <v>4939</v>
      </c>
      <c r="D5544" s="104" t="s">
        <v>5564</v>
      </c>
      <c r="E5544" s="106" t="s">
        <v>3903</v>
      </c>
      <c r="F5544" s="107" t="s">
        <v>3904</v>
      </c>
      <c r="G5544" s="106"/>
      <c r="H5544" s="106"/>
      <c r="I5544" s="102">
        <v>1</v>
      </c>
      <c r="J5544" s="109">
        <v>9.75</v>
      </c>
    </row>
    <row r="5545" spans="1:10" x14ac:dyDescent="0.25">
      <c r="A5545" s="102">
        <v>5544</v>
      </c>
      <c r="B5545" s="117">
        <v>43892</v>
      </c>
      <c r="C5545" s="104" t="s">
        <v>4939</v>
      </c>
      <c r="D5545" s="104" t="s">
        <v>5564</v>
      </c>
      <c r="E5545" s="106" t="s">
        <v>4009</v>
      </c>
      <c r="F5545" s="107" t="s">
        <v>4010</v>
      </c>
      <c r="G5545" s="106"/>
      <c r="H5545" s="106"/>
      <c r="I5545" s="102">
        <v>1</v>
      </c>
      <c r="J5545" s="109">
        <v>11.799999999999999</v>
      </c>
    </row>
    <row r="5546" spans="1:10" x14ac:dyDescent="0.25">
      <c r="A5546" s="102">
        <v>5545</v>
      </c>
      <c r="B5546" s="117">
        <v>43892</v>
      </c>
      <c r="C5546" s="104" t="s">
        <v>4939</v>
      </c>
      <c r="D5546" s="104" t="s">
        <v>5564</v>
      </c>
      <c r="E5546" s="106" t="s">
        <v>4029</v>
      </c>
      <c r="F5546" s="107" t="s">
        <v>4030</v>
      </c>
      <c r="G5546" s="106"/>
      <c r="H5546" s="106"/>
      <c r="I5546" s="102">
        <v>1</v>
      </c>
      <c r="J5546" s="109">
        <v>17.34</v>
      </c>
    </row>
    <row r="5547" spans="1:10" x14ac:dyDescent="0.25">
      <c r="A5547" s="102">
        <v>5546</v>
      </c>
      <c r="B5547" s="117">
        <v>43892</v>
      </c>
      <c r="C5547" s="104" t="s">
        <v>4939</v>
      </c>
      <c r="D5547" s="104" t="s">
        <v>5564</v>
      </c>
      <c r="E5547" s="106" t="s">
        <v>3677</v>
      </c>
      <c r="F5547" s="107" t="s">
        <v>3678</v>
      </c>
      <c r="G5547" s="106"/>
      <c r="H5547" s="106"/>
      <c r="I5547" s="102">
        <v>1</v>
      </c>
      <c r="J5547" s="109">
        <v>9.8000000000000007</v>
      </c>
    </row>
    <row r="5548" spans="1:10" x14ac:dyDescent="0.25">
      <c r="A5548" s="102">
        <v>5547</v>
      </c>
      <c r="B5548" s="117">
        <v>43892</v>
      </c>
      <c r="C5548" s="104" t="s">
        <v>4939</v>
      </c>
      <c r="D5548" s="104" t="s">
        <v>5564</v>
      </c>
      <c r="E5548" s="106" t="s">
        <v>4818</v>
      </c>
      <c r="F5548" s="107" t="s">
        <v>4819</v>
      </c>
      <c r="G5548" s="106"/>
      <c r="H5548" s="106"/>
      <c r="I5548" s="102">
        <v>1</v>
      </c>
      <c r="J5548" s="109">
        <v>49.800000000000004</v>
      </c>
    </row>
    <row r="5549" spans="1:10" x14ac:dyDescent="0.25">
      <c r="A5549" s="102">
        <v>5548</v>
      </c>
      <c r="B5549" s="117">
        <v>43892</v>
      </c>
      <c r="C5549" s="104" t="s">
        <v>4939</v>
      </c>
      <c r="D5549" s="104" t="s">
        <v>5564</v>
      </c>
      <c r="E5549" s="106" t="s">
        <v>4453</v>
      </c>
      <c r="F5549" s="107" t="s">
        <v>4454</v>
      </c>
      <c r="G5549" s="106"/>
      <c r="H5549" s="106"/>
      <c r="I5549" s="102">
        <v>1</v>
      </c>
      <c r="J5549" s="109">
        <v>17.849999999999998</v>
      </c>
    </row>
    <row r="5550" spans="1:10" x14ac:dyDescent="0.25">
      <c r="A5550" s="102">
        <v>5549</v>
      </c>
      <c r="B5550" s="117">
        <v>43892</v>
      </c>
      <c r="C5550" s="104" t="s">
        <v>4939</v>
      </c>
      <c r="D5550" s="104" t="s">
        <v>5564</v>
      </c>
      <c r="E5550" s="106" t="s">
        <v>4585</v>
      </c>
      <c r="F5550" s="107" t="s">
        <v>4586</v>
      </c>
      <c r="G5550" s="106"/>
      <c r="H5550" s="106"/>
      <c r="I5550" s="102">
        <v>1</v>
      </c>
      <c r="J5550" s="109">
        <v>14.85</v>
      </c>
    </row>
    <row r="5551" spans="1:10" x14ac:dyDescent="0.25">
      <c r="A5551" s="102">
        <v>5550</v>
      </c>
      <c r="B5551" s="117">
        <v>43892</v>
      </c>
      <c r="C5551" s="104" t="s">
        <v>4939</v>
      </c>
      <c r="D5551" s="104" t="s">
        <v>5564</v>
      </c>
      <c r="E5551" s="106" t="s">
        <v>4225</v>
      </c>
      <c r="F5551" s="107" t="s">
        <v>4226</v>
      </c>
      <c r="G5551" s="106"/>
      <c r="H5551" s="106"/>
      <c r="I5551" s="102">
        <v>1</v>
      </c>
      <c r="J5551" s="109">
        <v>13.35</v>
      </c>
    </row>
    <row r="5552" spans="1:10" x14ac:dyDescent="0.25">
      <c r="A5552" s="102">
        <v>5551</v>
      </c>
      <c r="B5552" s="117">
        <v>43892</v>
      </c>
      <c r="C5552" s="104" t="s">
        <v>4939</v>
      </c>
      <c r="D5552" s="104" t="s">
        <v>5564</v>
      </c>
      <c r="E5552" s="106" t="s">
        <v>4233</v>
      </c>
      <c r="F5552" s="107" t="s">
        <v>4830</v>
      </c>
      <c r="G5552" s="106"/>
      <c r="H5552" s="106"/>
      <c r="I5552" s="102">
        <v>1</v>
      </c>
      <c r="J5552" s="109">
        <v>13.35</v>
      </c>
    </row>
    <row r="5553" spans="1:10" x14ac:dyDescent="0.25">
      <c r="A5553" s="102">
        <v>5552</v>
      </c>
      <c r="B5553" s="117">
        <v>43892</v>
      </c>
      <c r="C5553" s="104" t="s">
        <v>4939</v>
      </c>
      <c r="D5553" s="104" t="s">
        <v>5564</v>
      </c>
      <c r="E5553" s="106" t="s">
        <v>4259</v>
      </c>
      <c r="F5553" s="107" t="s">
        <v>4820</v>
      </c>
      <c r="G5553" s="106"/>
      <c r="H5553" s="106"/>
      <c r="I5553" s="102">
        <v>1</v>
      </c>
      <c r="J5553" s="109">
        <v>20.849999999999998</v>
      </c>
    </row>
    <row r="5554" spans="1:10" x14ac:dyDescent="0.25">
      <c r="A5554" s="102">
        <v>5553</v>
      </c>
      <c r="B5554" s="117">
        <v>43892</v>
      </c>
      <c r="C5554" s="104" t="s">
        <v>4939</v>
      </c>
      <c r="D5554" s="104" t="s">
        <v>5564</v>
      </c>
      <c r="E5554" s="106" t="s">
        <v>4373</v>
      </c>
      <c r="F5554" s="107" t="s">
        <v>4374</v>
      </c>
      <c r="G5554" s="106"/>
      <c r="H5554" s="106"/>
      <c r="I5554" s="102">
        <v>1</v>
      </c>
      <c r="J5554" s="109">
        <v>17.8</v>
      </c>
    </row>
    <row r="5555" spans="1:10" x14ac:dyDescent="0.25">
      <c r="A5555" s="102">
        <v>5554</v>
      </c>
      <c r="B5555" s="117">
        <v>43892</v>
      </c>
      <c r="C5555" s="104" t="s">
        <v>4939</v>
      </c>
      <c r="D5555" s="104" t="s">
        <v>4955</v>
      </c>
      <c r="E5555" s="106" t="s">
        <v>329</v>
      </c>
      <c r="F5555" s="107" t="s">
        <v>330</v>
      </c>
      <c r="G5555" s="106"/>
      <c r="H5555" s="106"/>
      <c r="I5555" s="102">
        <v>2</v>
      </c>
      <c r="J5555" s="109">
        <v>46</v>
      </c>
    </row>
    <row r="5556" spans="1:10" x14ac:dyDescent="0.25">
      <c r="A5556" s="102">
        <v>5555</v>
      </c>
      <c r="B5556" s="117">
        <v>43892</v>
      </c>
      <c r="C5556" s="104" t="s">
        <v>4939</v>
      </c>
      <c r="D5556" s="104" t="s">
        <v>4955</v>
      </c>
      <c r="E5556" s="106" t="s">
        <v>567</v>
      </c>
      <c r="F5556" s="107" t="s">
        <v>568</v>
      </c>
      <c r="G5556" s="106"/>
      <c r="H5556" s="106"/>
      <c r="I5556" s="102">
        <v>1</v>
      </c>
      <c r="J5556" s="109">
        <v>11.76</v>
      </c>
    </row>
    <row r="5557" spans="1:10" x14ac:dyDescent="0.25">
      <c r="A5557" s="102">
        <v>5556</v>
      </c>
      <c r="B5557" s="117">
        <v>43892</v>
      </c>
      <c r="C5557" s="104" t="s">
        <v>4939</v>
      </c>
      <c r="D5557" s="104" t="s">
        <v>4955</v>
      </c>
      <c r="E5557" s="106" t="s">
        <v>569</v>
      </c>
      <c r="F5557" s="107" t="s">
        <v>570</v>
      </c>
      <c r="G5557" s="106"/>
      <c r="H5557" s="106"/>
      <c r="I5557" s="102">
        <v>3</v>
      </c>
      <c r="J5557" s="109">
        <v>17.82</v>
      </c>
    </row>
    <row r="5558" spans="1:10" x14ac:dyDescent="0.25">
      <c r="A5558" s="102">
        <v>5557</v>
      </c>
      <c r="B5558" s="117">
        <v>43892</v>
      </c>
      <c r="C5558" s="104" t="s">
        <v>4939</v>
      </c>
      <c r="D5558" s="104" t="s">
        <v>4955</v>
      </c>
      <c r="E5558" s="106" t="s">
        <v>563</v>
      </c>
      <c r="F5558" s="107" t="s">
        <v>564</v>
      </c>
      <c r="G5558" s="106"/>
      <c r="H5558" s="106"/>
      <c r="I5558" s="102">
        <v>1</v>
      </c>
      <c r="J5558" s="109">
        <v>14.97</v>
      </c>
    </row>
    <row r="5559" spans="1:10" x14ac:dyDescent="0.25">
      <c r="A5559" s="102">
        <v>5558</v>
      </c>
      <c r="B5559" s="117">
        <v>43892</v>
      </c>
      <c r="C5559" s="104" t="s">
        <v>4939</v>
      </c>
      <c r="D5559" s="104" t="s">
        <v>4955</v>
      </c>
      <c r="E5559" s="106" t="s">
        <v>157</v>
      </c>
      <c r="F5559" s="107" t="s">
        <v>158</v>
      </c>
      <c r="G5559" s="106"/>
      <c r="H5559" s="106"/>
      <c r="I5559" s="102">
        <v>25</v>
      </c>
      <c r="J5559" s="109">
        <v>47.25</v>
      </c>
    </row>
    <row r="5560" spans="1:10" x14ac:dyDescent="0.25">
      <c r="A5560" s="102">
        <v>5559</v>
      </c>
      <c r="B5560" s="117">
        <v>43892</v>
      </c>
      <c r="C5560" s="104" t="s">
        <v>4939</v>
      </c>
      <c r="D5560" s="104" t="s">
        <v>4955</v>
      </c>
      <c r="E5560" s="106" t="s">
        <v>2377</v>
      </c>
      <c r="F5560" s="107" t="s">
        <v>2378</v>
      </c>
      <c r="G5560" s="106"/>
      <c r="H5560" s="106"/>
      <c r="I5560" s="102">
        <v>1</v>
      </c>
      <c r="J5560" s="109">
        <v>29.94</v>
      </c>
    </row>
    <row r="5561" spans="1:10" x14ac:dyDescent="0.25">
      <c r="A5561" s="102">
        <v>5560</v>
      </c>
      <c r="B5561" s="117">
        <v>43892</v>
      </c>
      <c r="C5561" s="104" t="s">
        <v>4939</v>
      </c>
      <c r="D5561" s="104" t="s">
        <v>4955</v>
      </c>
      <c r="E5561" s="106" t="s">
        <v>2421</v>
      </c>
      <c r="F5561" s="107" t="s">
        <v>2422</v>
      </c>
      <c r="G5561" s="106"/>
      <c r="H5561" s="106"/>
      <c r="I5561" s="102">
        <v>1</v>
      </c>
      <c r="J5561" s="109">
        <v>53.34</v>
      </c>
    </row>
    <row r="5562" spans="1:10" x14ac:dyDescent="0.25">
      <c r="A5562" s="102">
        <v>5561</v>
      </c>
      <c r="B5562" s="117">
        <v>43892</v>
      </c>
      <c r="C5562" s="104" t="s">
        <v>4939</v>
      </c>
      <c r="D5562" s="104" t="s">
        <v>4955</v>
      </c>
      <c r="E5562" s="106" t="s">
        <v>207</v>
      </c>
      <c r="F5562" s="107" t="s">
        <v>208</v>
      </c>
      <c r="G5562" s="106"/>
      <c r="H5562" s="106"/>
      <c r="I5562" s="102">
        <v>2</v>
      </c>
      <c r="J5562" s="109">
        <v>36</v>
      </c>
    </row>
    <row r="5563" spans="1:10" x14ac:dyDescent="0.25">
      <c r="A5563" s="102">
        <v>5562</v>
      </c>
      <c r="B5563" s="117">
        <v>43892</v>
      </c>
      <c r="C5563" s="104" t="s">
        <v>4939</v>
      </c>
      <c r="D5563" s="104" t="s">
        <v>4955</v>
      </c>
      <c r="E5563" s="106" t="s">
        <v>223</v>
      </c>
      <c r="F5563" s="107" t="s">
        <v>224</v>
      </c>
      <c r="G5563" s="106"/>
      <c r="H5563" s="106"/>
      <c r="I5563" s="102" t="s">
        <v>4965</v>
      </c>
      <c r="J5563" s="109">
        <v>9.9</v>
      </c>
    </row>
    <row r="5564" spans="1:10" x14ac:dyDescent="0.25">
      <c r="A5564" s="102">
        <v>5563</v>
      </c>
      <c r="B5564" s="117">
        <v>43892</v>
      </c>
      <c r="C5564" s="104" t="s">
        <v>4939</v>
      </c>
      <c r="D5564" s="104" t="s">
        <v>4955</v>
      </c>
      <c r="E5564" s="106" t="s">
        <v>1252</v>
      </c>
      <c r="F5564" s="107" t="s">
        <v>1253</v>
      </c>
      <c r="G5564" s="106"/>
      <c r="H5564" s="106"/>
      <c r="I5564" s="102">
        <v>1</v>
      </c>
      <c r="J5564" s="109">
        <v>7.9</v>
      </c>
    </row>
    <row r="5565" spans="1:10" x14ac:dyDescent="0.25">
      <c r="A5565" s="102">
        <v>5564</v>
      </c>
      <c r="B5565" s="117">
        <v>43892</v>
      </c>
      <c r="C5565" s="104" t="s">
        <v>4939</v>
      </c>
      <c r="D5565" s="104" t="s">
        <v>4955</v>
      </c>
      <c r="E5565" s="106" t="s">
        <v>1264</v>
      </c>
      <c r="F5565" s="107" t="s">
        <v>1265</v>
      </c>
      <c r="G5565" s="106"/>
      <c r="H5565" s="106"/>
      <c r="I5565" s="102">
        <v>1</v>
      </c>
      <c r="J5565" s="109">
        <v>8.9</v>
      </c>
    </row>
    <row r="5566" spans="1:10" x14ac:dyDescent="0.25">
      <c r="A5566" s="102">
        <v>5565</v>
      </c>
      <c r="B5566" s="117">
        <v>43892</v>
      </c>
      <c r="C5566" s="104" t="s">
        <v>4939</v>
      </c>
      <c r="D5566" s="104" t="s">
        <v>4955</v>
      </c>
      <c r="E5566" s="106" t="s">
        <v>1334</v>
      </c>
      <c r="F5566" s="107" t="s">
        <v>1335</v>
      </c>
      <c r="G5566" s="106"/>
      <c r="H5566" s="106"/>
      <c r="I5566" s="102">
        <v>1</v>
      </c>
      <c r="J5566" s="109">
        <v>22.35</v>
      </c>
    </row>
    <row r="5567" spans="1:10" x14ac:dyDescent="0.25">
      <c r="A5567" s="102">
        <v>5566</v>
      </c>
      <c r="B5567" s="117">
        <v>43892</v>
      </c>
      <c r="C5567" s="104" t="s">
        <v>4939</v>
      </c>
      <c r="D5567" s="104" t="s">
        <v>4955</v>
      </c>
      <c r="E5567" s="106" t="s">
        <v>249</v>
      </c>
      <c r="F5567" s="107" t="s">
        <v>5010</v>
      </c>
      <c r="G5567" s="106"/>
      <c r="H5567" s="106"/>
      <c r="I5567" s="102">
        <v>1</v>
      </c>
      <c r="J5567" s="109">
        <v>9.9499999999999993</v>
      </c>
    </row>
    <row r="5568" spans="1:10" x14ac:dyDescent="0.25">
      <c r="A5568" s="102">
        <v>5567</v>
      </c>
      <c r="B5568" s="117">
        <v>43892</v>
      </c>
      <c r="C5568" s="104" t="s">
        <v>4939</v>
      </c>
      <c r="D5568" s="104" t="s">
        <v>4955</v>
      </c>
      <c r="E5568" s="106" t="s">
        <v>251</v>
      </c>
      <c r="F5568" s="107" t="s">
        <v>252</v>
      </c>
      <c r="G5568" s="106"/>
      <c r="H5568" s="106"/>
      <c r="I5568" s="102">
        <v>2</v>
      </c>
      <c r="J5568" s="109">
        <v>11.4</v>
      </c>
    </row>
    <row r="5569" spans="1:10" x14ac:dyDescent="0.25">
      <c r="A5569" s="102">
        <v>5568</v>
      </c>
      <c r="B5569" s="117">
        <v>43892</v>
      </c>
      <c r="C5569" s="104" t="s">
        <v>4939</v>
      </c>
      <c r="D5569" s="104" t="s">
        <v>4955</v>
      </c>
      <c r="E5569" s="106" t="s">
        <v>2263</v>
      </c>
      <c r="F5569" s="107" t="s">
        <v>2264</v>
      </c>
      <c r="G5569" s="106"/>
      <c r="H5569" s="106"/>
      <c r="I5569" s="102">
        <v>1</v>
      </c>
      <c r="J5569" s="109">
        <v>41.88</v>
      </c>
    </row>
    <row r="5570" spans="1:10" x14ac:dyDescent="0.25">
      <c r="A5570" s="102">
        <v>5569</v>
      </c>
      <c r="B5570" s="117">
        <v>43892</v>
      </c>
      <c r="C5570" s="104" t="s">
        <v>4939</v>
      </c>
      <c r="D5570" s="104" t="s">
        <v>4955</v>
      </c>
      <c r="E5570" s="106" t="s">
        <v>2287</v>
      </c>
      <c r="F5570" s="107" t="s">
        <v>2288</v>
      </c>
      <c r="G5570" s="106"/>
      <c r="H5570" s="106"/>
      <c r="I5570" s="102" t="s">
        <v>4972</v>
      </c>
      <c r="J5570" s="109">
        <v>7.38</v>
      </c>
    </row>
    <row r="5571" spans="1:10" x14ac:dyDescent="0.25">
      <c r="A5571" s="102">
        <v>5570</v>
      </c>
      <c r="B5571" s="117">
        <v>43892</v>
      </c>
      <c r="C5571" s="104" t="s">
        <v>4939</v>
      </c>
      <c r="D5571" s="104" t="s">
        <v>4955</v>
      </c>
      <c r="E5571" s="106" t="s">
        <v>2391</v>
      </c>
      <c r="F5571" s="107" t="s">
        <v>2392</v>
      </c>
      <c r="G5571" s="106"/>
      <c r="H5571" s="106"/>
      <c r="I5571" s="102">
        <v>1</v>
      </c>
      <c r="J5571" s="109">
        <v>10.199999999999999</v>
      </c>
    </row>
    <row r="5572" spans="1:10" x14ac:dyDescent="0.25">
      <c r="A5572" s="102">
        <v>5571</v>
      </c>
      <c r="B5572" s="117">
        <v>43892</v>
      </c>
      <c r="C5572" s="104" t="s">
        <v>4939</v>
      </c>
      <c r="D5572" s="104" t="s">
        <v>4955</v>
      </c>
      <c r="E5572" s="106" t="s">
        <v>2395</v>
      </c>
      <c r="F5572" s="107" t="s">
        <v>2396</v>
      </c>
      <c r="G5572" s="106"/>
      <c r="H5572" s="106"/>
      <c r="I5572" s="102">
        <v>1</v>
      </c>
      <c r="J5572" s="109">
        <v>16.68</v>
      </c>
    </row>
    <row r="5573" spans="1:10" x14ac:dyDescent="0.25">
      <c r="A5573" s="102">
        <v>5572</v>
      </c>
      <c r="B5573" s="117">
        <v>43892</v>
      </c>
      <c r="C5573" s="104" t="s">
        <v>4939</v>
      </c>
      <c r="D5573" s="104" t="s">
        <v>4955</v>
      </c>
      <c r="E5573" s="106" t="s">
        <v>2745</v>
      </c>
      <c r="F5573" s="107" t="s">
        <v>4724</v>
      </c>
      <c r="G5573" s="106"/>
      <c r="H5573" s="106"/>
      <c r="I5573" s="102">
        <v>1</v>
      </c>
      <c r="J5573" s="109">
        <v>3.54</v>
      </c>
    </row>
    <row r="5574" spans="1:10" x14ac:dyDescent="0.25">
      <c r="A5574" s="102">
        <v>5573</v>
      </c>
      <c r="B5574" s="117">
        <v>43892</v>
      </c>
      <c r="C5574" s="104" t="s">
        <v>4939</v>
      </c>
      <c r="D5574" s="104" t="s">
        <v>4955</v>
      </c>
      <c r="E5574" s="106" t="s">
        <v>2747</v>
      </c>
      <c r="F5574" s="107" t="s">
        <v>4753</v>
      </c>
      <c r="G5574" s="106"/>
      <c r="H5574" s="106"/>
      <c r="I5574" s="102">
        <v>1</v>
      </c>
      <c r="J5574" s="109">
        <v>3.54</v>
      </c>
    </row>
    <row r="5575" spans="1:10" x14ac:dyDescent="0.25">
      <c r="A5575" s="102">
        <v>5574</v>
      </c>
      <c r="B5575" s="117">
        <v>43892</v>
      </c>
      <c r="C5575" s="104" t="s">
        <v>4939</v>
      </c>
      <c r="D5575" s="104" t="s">
        <v>4955</v>
      </c>
      <c r="E5575" s="106" t="s">
        <v>2753</v>
      </c>
      <c r="F5575" s="107" t="s">
        <v>4754</v>
      </c>
      <c r="G5575" s="106"/>
      <c r="H5575" s="106"/>
      <c r="I5575" s="102">
        <v>1</v>
      </c>
      <c r="J5575" s="109">
        <v>3.54</v>
      </c>
    </row>
    <row r="5576" spans="1:10" x14ac:dyDescent="0.25">
      <c r="A5576" s="102">
        <v>5575</v>
      </c>
      <c r="B5576" s="117">
        <v>43892</v>
      </c>
      <c r="C5576" s="104" t="s">
        <v>4939</v>
      </c>
      <c r="D5576" s="104" t="s">
        <v>4955</v>
      </c>
      <c r="E5576" s="106" t="s">
        <v>4726</v>
      </c>
      <c r="F5576" s="107" t="s">
        <v>4727</v>
      </c>
      <c r="G5576" s="106"/>
      <c r="H5576" s="106"/>
      <c r="I5576" s="102">
        <v>1</v>
      </c>
      <c r="J5576" s="109">
        <v>3.54</v>
      </c>
    </row>
    <row r="5577" spans="1:10" x14ac:dyDescent="0.25">
      <c r="A5577" s="102">
        <v>5576</v>
      </c>
      <c r="B5577" s="117">
        <v>43892</v>
      </c>
      <c r="C5577" s="104" t="s">
        <v>4939</v>
      </c>
      <c r="D5577" s="104" t="s">
        <v>4955</v>
      </c>
      <c r="E5577" s="106" t="s">
        <v>4728</v>
      </c>
      <c r="F5577" s="107" t="s">
        <v>4729</v>
      </c>
      <c r="G5577" s="106"/>
      <c r="H5577" s="106"/>
      <c r="I5577" s="102">
        <v>1</v>
      </c>
      <c r="J5577" s="109">
        <v>3.54</v>
      </c>
    </row>
    <row r="5578" spans="1:10" x14ac:dyDescent="0.25">
      <c r="A5578" s="102">
        <v>5577</v>
      </c>
      <c r="B5578" s="117">
        <v>43892</v>
      </c>
      <c r="C5578" s="104" t="s">
        <v>4939</v>
      </c>
      <c r="D5578" s="104" t="s">
        <v>4955</v>
      </c>
      <c r="E5578" s="106" t="s">
        <v>2749</v>
      </c>
      <c r="F5578" s="107" t="s">
        <v>4755</v>
      </c>
      <c r="G5578" s="106"/>
      <c r="H5578" s="106"/>
      <c r="I5578" s="102">
        <v>1</v>
      </c>
      <c r="J5578" s="109">
        <v>3.54</v>
      </c>
    </row>
    <row r="5579" spans="1:10" x14ac:dyDescent="0.25">
      <c r="A5579" s="102">
        <v>5578</v>
      </c>
      <c r="B5579" s="117">
        <v>43892</v>
      </c>
      <c r="C5579" s="104" t="s">
        <v>4939</v>
      </c>
      <c r="D5579" s="104" t="s">
        <v>4955</v>
      </c>
      <c r="E5579" s="106" t="s">
        <v>2801</v>
      </c>
      <c r="F5579" s="107" t="s">
        <v>2802</v>
      </c>
      <c r="G5579" s="106"/>
      <c r="H5579" s="106"/>
      <c r="I5579" s="102">
        <v>3</v>
      </c>
      <c r="J5579" s="109">
        <v>19.62</v>
      </c>
    </row>
    <row r="5580" spans="1:10" x14ac:dyDescent="0.25">
      <c r="A5580" s="102">
        <v>5579</v>
      </c>
      <c r="B5580" s="117">
        <v>43892</v>
      </c>
      <c r="C5580" s="104" t="s">
        <v>4939</v>
      </c>
      <c r="D5580" s="104" t="s">
        <v>4955</v>
      </c>
      <c r="E5580" s="106" t="s">
        <v>2739</v>
      </c>
      <c r="F5580" s="107" t="s">
        <v>4742</v>
      </c>
      <c r="G5580" s="106"/>
      <c r="H5580" s="106"/>
      <c r="I5580" s="102">
        <v>1</v>
      </c>
      <c r="J5580" s="109">
        <v>15.48</v>
      </c>
    </row>
    <row r="5581" spans="1:10" x14ac:dyDescent="0.25">
      <c r="A5581" s="102">
        <v>5580</v>
      </c>
      <c r="B5581" s="117">
        <v>43892</v>
      </c>
      <c r="C5581" s="104" t="s">
        <v>4939</v>
      </c>
      <c r="D5581" s="104" t="s">
        <v>4955</v>
      </c>
      <c r="E5581" s="106" t="s">
        <v>4746</v>
      </c>
      <c r="F5581" s="107" t="s">
        <v>4747</v>
      </c>
      <c r="G5581" s="106"/>
      <c r="H5581" s="106"/>
      <c r="I5581" s="102">
        <v>1</v>
      </c>
      <c r="J5581" s="109">
        <v>13.080000000000002</v>
      </c>
    </row>
    <row r="5582" spans="1:10" x14ac:dyDescent="0.25">
      <c r="A5582" s="102">
        <v>5581</v>
      </c>
      <c r="B5582" s="117">
        <v>43892</v>
      </c>
      <c r="C5582" s="104" t="s">
        <v>4939</v>
      </c>
      <c r="D5582" s="104" t="s">
        <v>4955</v>
      </c>
      <c r="E5582" s="106" t="s">
        <v>295</v>
      </c>
      <c r="F5582" s="107" t="s">
        <v>296</v>
      </c>
      <c r="G5582" s="106"/>
      <c r="H5582" s="106"/>
      <c r="I5582" s="102">
        <v>15</v>
      </c>
      <c r="J5582" s="109">
        <v>33.75</v>
      </c>
    </row>
    <row r="5583" spans="1:10" x14ac:dyDescent="0.25">
      <c r="A5583" s="102">
        <v>5582</v>
      </c>
      <c r="B5583" s="117">
        <v>43892</v>
      </c>
      <c r="C5583" s="104" t="s">
        <v>4939</v>
      </c>
      <c r="D5583" s="104" t="s">
        <v>4955</v>
      </c>
      <c r="E5583" s="106" t="s">
        <v>3515</v>
      </c>
      <c r="F5583" s="107" t="s">
        <v>5130</v>
      </c>
      <c r="G5583" s="106"/>
      <c r="H5583" s="106"/>
      <c r="I5583" s="102">
        <v>1</v>
      </c>
      <c r="J5583" s="109">
        <v>23.52</v>
      </c>
    </row>
    <row r="5584" spans="1:10" x14ac:dyDescent="0.25">
      <c r="A5584" s="102">
        <v>5583</v>
      </c>
      <c r="B5584" s="117">
        <v>43892</v>
      </c>
      <c r="C5584" s="104" t="s">
        <v>4939</v>
      </c>
      <c r="D5584" s="104" t="s">
        <v>4955</v>
      </c>
      <c r="E5584" s="106" t="s">
        <v>3517</v>
      </c>
      <c r="F5584" s="107" t="s">
        <v>4973</v>
      </c>
      <c r="G5584" s="106"/>
      <c r="H5584" s="106"/>
      <c r="I5584" s="102">
        <v>1</v>
      </c>
      <c r="J5584" s="109">
        <v>22.68</v>
      </c>
    </row>
    <row r="5585" spans="1:10" x14ac:dyDescent="0.25">
      <c r="A5585" s="102">
        <v>5584</v>
      </c>
      <c r="B5585" s="117">
        <v>43892</v>
      </c>
      <c r="C5585" s="104" t="s">
        <v>4939</v>
      </c>
      <c r="D5585" s="104" t="s">
        <v>4955</v>
      </c>
      <c r="E5585" s="106" t="s">
        <v>4027</v>
      </c>
      <c r="F5585" s="107" t="s">
        <v>4028</v>
      </c>
      <c r="G5585" s="106"/>
      <c r="H5585" s="106"/>
      <c r="I5585" s="102">
        <v>1</v>
      </c>
      <c r="J5585" s="109">
        <v>17.88</v>
      </c>
    </row>
    <row r="5586" spans="1:10" x14ac:dyDescent="0.25">
      <c r="A5586" s="102">
        <v>5585</v>
      </c>
      <c r="B5586" s="117">
        <v>43892</v>
      </c>
      <c r="C5586" s="104" t="s">
        <v>4939</v>
      </c>
      <c r="D5586" s="104" t="s">
        <v>4955</v>
      </c>
      <c r="E5586" s="106" t="s">
        <v>4029</v>
      </c>
      <c r="F5586" s="107" t="s">
        <v>4030</v>
      </c>
      <c r="G5586" s="106"/>
      <c r="H5586" s="106"/>
      <c r="I5586" s="102">
        <v>1</v>
      </c>
      <c r="J5586" s="109">
        <v>17.34</v>
      </c>
    </row>
    <row r="5587" spans="1:10" x14ac:dyDescent="0.25">
      <c r="A5587" s="102">
        <v>5586</v>
      </c>
      <c r="B5587" s="117">
        <v>43892</v>
      </c>
      <c r="C5587" s="104" t="s">
        <v>4939</v>
      </c>
      <c r="D5587" s="104" t="s">
        <v>4955</v>
      </c>
      <c r="E5587" s="106" t="s">
        <v>4211</v>
      </c>
      <c r="F5587" s="107" t="s">
        <v>4212</v>
      </c>
      <c r="G5587" s="106"/>
      <c r="H5587" s="106"/>
      <c r="I5587" s="102">
        <v>5</v>
      </c>
      <c r="J5587" s="109">
        <v>159.80000000000001</v>
      </c>
    </row>
    <row r="5588" spans="1:10" x14ac:dyDescent="0.25">
      <c r="A5588" s="102">
        <v>5587</v>
      </c>
      <c r="B5588" s="117">
        <v>43892</v>
      </c>
      <c r="C5588" s="104" t="s">
        <v>4939</v>
      </c>
      <c r="D5588" s="104" t="s">
        <v>4955</v>
      </c>
      <c r="E5588" s="106" t="s">
        <v>4225</v>
      </c>
      <c r="F5588" s="107" t="s">
        <v>4226</v>
      </c>
      <c r="G5588" s="106"/>
      <c r="H5588" s="106"/>
      <c r="I5588" s="102">
        <v>1</v>
      </c>
      <c r="J5588" s="109">
        <v>13.35</v>
      </c>
    </row>
    <row r="5589" spans="1:10" x14ac:dyDescent="0.25">
      <c r="A5589" s="102">
        <v>5588</v>
      </c>
      <c r="B5589" s="117">
        <v>43892</v>
      </c>
      <c r="C5589" s="104" t="s">
        <v>4939</v>
      </c>
      <c r="D5589" s="104" t="s">
        <v>4960</v>
      </c>
      <c r="E5589" s="106" t="s">
        <v>329</v>
      </c>
      <c r="F5589" s="107" t="s">
        <v>330</v>
      </c>
      <c r="G5589" s="106"/>
      <c r="H5589" s="106"/>
      <c r="I5589" s="102">
        <v>1</v>
      </c>
      <c r="J5589" s="109">
        <v>23</v>
      </c>
    </row>
    <row r="5590" spans="1:10" x14ac:dyDescent="0.25">
      <c r="A5590" s="102">
        <v>5589</v>
      </c>
      <c r="B5590" s="117">
        <v>43892</v>
      </c>
      <c r="C5590" s="104" t="s">
        <v>4939</v>
      </c>
      <c r="D5590" s="104" t="s">
        <v>4960</v>
      </c>
      <c r="E5590" s="106" t="s">
        <v>609</v>
      </c>
      <c r="F5590" s="107" t="s">
        <v>610</v>
      </c>
      <c r="G5590" s="106"/>
      <c r="H5590" s="106"/>
      <c r="I5590" s="102">
        <v>2</v>
      </c>
      <c r="J5590" s="109">
        <v>11.879999999999999</v>
      </c>
    </row>
    <row r="5591" spans="1:10" x14ac:dyDescent="0.25">
      <c r="A5591" s="102">
        <v>5590</v>
      </c>
      <c r="B5591" s="117">
        <v>43892</v>
      </c>
      <c r="C5591" s="104" t="s">
        <v>4939</v>
      </c>
      <c r="D5591" s="104" t="s">
        <v>4960</v>
      </c>
      <c r="E5591" s="106" t="s">
        <v>157</v>
      </c>
      <c r="F5591" s="107" t="s">
        <v>158</v>
      </c>
      <c r="G5591" s="106"/>
      <c r="H5591" s="106"/>
      <c r="I5591" s="102">
        <v>25</v>
      </c>
      <c r="J5591" s="109">
        <v>47.25</v>
      </c>
    </row>
    <row r="5592" spans="1:10" x14ac:dyDescent="0.25">
      <c r="A5592" s="102">
        <v>5591</v>
      </c>
      <c r="B5592" s="117">
        <v>43892</v>
      </c>
      <c r="C5592" s="104" t="s">
        <v>4939</v>
      </c>
      <c r="D5592" s="104" t="s">
        <v>4960</v>
      </c>
      <c r="E5592" s="106" t="s">
        <v>995</v>
      </c>
      <c r="F5592" s="107" t="s">
        <v>996</v>
      </c>
      <c r="G5592" s="106"/>
      <c r="H5592" s="106"/>
      <c r="I5592" s="102">
        <v>10</v>
      </c>
      <c r="J5592" s="109">
        <v>102</v>
      </c>
    </row>
    <row r="5593" spans="1:10" x14ac:dyDescent="0.25">
      <c r="A5593" s="102">
        <v>5592</v>
      </c>
      <c r="B5593" s="117">
        <v>43892</v>
      </c>
      <c r="C5593" s="104" t="s">
        <v>4939</v>
      </c>
      <c r="D5593" s="104" t="s">
        <v>4960</v>
      </c>
      <c r="E5593" s="106" t="s">
        <v>207</v>
      </c>
      <c r="F5593" s="107" t="s">
        <v>208</v>
      </c>
      <c r="G5593" s="106"/>
      <c r="H5593" s="106"/>
      <c r="I5593" s="102">
        <v>1</v>
      </c>
      <c r="J5593" s="109">
        <v>18</v>
      </c>
    </row>
    <row r="5594" spans="1:10" x14ac:dyDescent="0.25">
      <c r="A5594" s="102">
        <v>5593</v>
      </c>
      <c r="B5594" s="117">
        <v>43892</v>
      </c>
      <c r="C5594" s="104" t="s">
        <v>4939</v>
      </c>
      <c r="D5594" s="104" t="s">
        <v>4960</v>
      </c>
      <c r="E5594" s="106" t="s">
        <v>1216</v>
      </c>
      <c r="F5594" s="107" t="s">
        <v>1217</v>
      </c>
      <c r="G5594" s="106"/>
      <c r="H5594" s="106"/>
      <c r="I5594" s="102">
        <v>1</v>
      </c>
      <c r="J5594" s="109">
        <v>7.9</v>
      </c>
    </row>
    <row r="5595" spans="1:10" x14ac:dyDescent="0.25">
      <c r="A5595" s="102">
        <v>5594</v>
      </c>
      <c r="B5595" s="117">
        <v>43892</v>
      </c>
      <c r="C5595" s="104" t="s">
        <v>4939</v>
      </c>
      <c r="D5595" s="104" t="s">
        <v>4960</v>
      </c>
      <c r="E5595" s="106" t="s">
        <v>1252</v>
      </c>
      <c r="F5595" s="107" t="s">
        <v>1253</v>
      </c>
      <c r="G5595" s="106"/>
      <c r="H5595" s="106"/>
      <c r="I5595" s="102">
        <v>1</v>
      </c>
      <c r="J5595" s="109">
        <v>7.9</v>
      </c>
    </row>
    <row r="5596" spans="1:10" x14ac:dyDescent="0.25">
      <c r="A5596" s="102">
        <v>5595</v>
      </c>
      <c r="B5596" s="117">
        <v>43892</v>
      </c>
      <c r="C5596" s="104" t="s">
        <v>4939</v>
      </c>
      <c r="D5596" s="104" t="s">
        <v>4960</v>
      </c>
      <c r="E5596" s="106" t="s">
        <v>1264</v>
      </c>
      <c r="F5596" s="107" t="s">
        <v>1265</v>
      </c>
      <c r="G5596" s="106"/>
      <c r="H5596" s="106"/>
      <c r="I5596" s="102">
        <v>1</v>
      </c>
      <c r="J5596" s="109">
        <v>8.9</v>
      </c>
    </row>
    <row r="5597" spans="1:10" x14ac:dyDescent="0.25">
      <c r="A5597" s="102">
        <v>5596</v>
      </c>
      <c r="B5597" s="117">
        <v>43892</v>
      </c>
      <c r="C5597" s="104" t="s">
        <v>4939</v>
      </c>
      <c r="D5597" s="104" t="s">
        <v>4960</v>
      </c>
      <c r="E5597" s="106" t="s">
        <v>1272</v>
      </c>
      <c r="F5597" s="107" t="s">
        <v>1273</v>
      </c>
      <c r="G5597" s="106"/>
      <c r="H5597" s="106"/>
      <c r="I5597" s="102">
        <v>1</v>
      </c>
      <c r="J5597" s="109">
        <v>12.75</v>
      </c>
    </row>
    <row r="5598" spans="1:10" x14ac:dyDescent="0.25">
      <c r="A5598" s="102">
        <v>5597</v>
      </c>
      <c r="B5598" s="117">
        <v>43892</v>
      </c>
      <c r="C5598" s="104" t="s">
        <v>4939</v>
      </c>
      <c r="D5598" s="104" t="s">
        <v>4960</v>
      </c>
      <c r="E5598" s="106" t="s">
        <v>1294</v>
      </c>
      <c r="F5598" s="107" t="s">
        <v>1295</v>
      </c>
      <c r="G5598" s="106"/>
      <c r="H5598" s="106"/>
      <c r="I5598" s="102" t="s">
        <v>4957</v>
      </c>
      <c r="J5598" s="109">
        <v>11.25</v>
      </c>
    </row>
    <row r="5599" spans="1:10" x14ac:dyDescent="0.25">
      <c r="A5599" s="102">
        <v>5598</v>
      </c>
      <c r="B5599" s="117">
        <v>43892</v>
      </c>
      <c r="C5599" s="104" t="s">
        <v>4939</v>
      </c>
      <c r="D5599" s="104" t="s">
        <v>4960</v>
      </c>
      <c r="E5599" s="106" t="s">
        <v>2569</v>
      </c>
      <c r="F5599" s="107" t="s">
        <v>2570</v>
      </c>
      <c r="G5599" s="106"/>
      <c r="H5599" s="106"/>
      <c r="I5599" s="102">
        <v>1</v>
      </c>
      <c r="J5599" s="109">
        <v>5.9399999999999995</v>
      </c>
    </row>
    <row r="5600" spans="1:10" x14ac:dyDescent="0.25">
      <c r="A5600" s="102">
        <v>5599</v>
      </c>
      <c r="B5600" s="117">
        <v>43892</v>
      </c>
      <c r="C5600" s="104" t="s">
        <v>4939</v>
      </c>
      <c r="D5600" s="104" t="s">
        <v>4960</v>
      </c>
      <c r="E5600" s="106" t="s">
        <v>2491</v>
      </c>
      <c r="F5600" s="107" t="s">
        <v>2492</v>
      </c>
      <c r="G5600" s="106"/>
      <c r="H5600" s="106"/>
      <c r="I5600" s="102">
        <v>1</v>
      </c>
      <c r="J5600" s="109">
        <v>5.9399999999999995</v>
      </c>
    </row>
    <row r="5601" spans="1:10" x14ac:dyDescent="0.25">
      <c r="A5601" s="102">
        <v>5600</v>
      </c>
      <c r="B5601" s="117">
        <v>43892</v>
      </c>
      <c r="C5601" s="104" t="s">
        <v>4939</v>
      </c>
      <c r="D5601" s="104" t="s">
        <v>4960</v>
      </c>
      <c r="E5601" s="106" t="s">
        <v>2701</v>
      </c>
      <c r="F5601" s="107" t="s">
        <v>4721</v>
      </c>
      <c r="G5601" s="106"/>
      <c r="H5601" s="106"/>
      <c r="I5601" s="102">
        <v>2</v>
      </c>
      <c r="J5601" s="109">
        <v>11.879999999999999</v>
      </c>
    </row>
    <row r="5602" spans="1:10" x14ac:dyDescent="0.25">
      <c r="A5602" s="102">
        <v>5601</v>
      </c>
      <c r="B5602" s="117">
        <v>43892</v>
      </c>
      <c r="C5602" s="104" t="s">
        <v>4939</v>
      </c>
      <c r="D5602" s="104" t="s">
        <v>4960</v>
      </c>
      <c r="E5602" s="106" t="s">
        <v>295</v>
      </c>
      <c r="F5602" s="107" t="s">
        <v>296</v>
      </c>
      <c r="G5602" s="106"/>
      <c r="H5602" s="106"/>
      <c r="I5602" s="102">
        <v>15</v>
      </c>
      <c r="J5602" s="109">
        <v>33.75</v>
      </c>
    </row>
    <row r="5603" spans="1:10" x14ac:dyDescent="0.25">
      <c r="A5603" s="102">
        <v>5602</v>
      </c>
      <c r="B5603" s="117">
        <v>43892</v>
      </c>
      <c r="C5603" s="104" t="s">
        <v>4939</v>
      </c>
      <c r="D5603" s="104" t="s">
        <v>4960</v>
      </c>
      <c r="E5603" s="106" t="s">
        <v>2845</v>
      </c>
      <c r="F5603" s="107" t="s">
        <v>2846</v>
      </c>
      <c r="G5603" s="106"/>
      <c r="H5603" s="106"/>
      <c r="I5603" s="102">
        <v>8</v>
      </c>
      <c r="J5603" s="109">
        <v>239.68</v>
      </c>
    </row>
    <row r="5604" spans="1:10" x14ac:dyDescent="0.25">
      <c r="A5604" s="102">
        <v>5603</v>
      </c>
      <c r="B5604" s="117">
        <v>43892</v>
      </c>
      <c r="C5604" s="104" t="s">
        <v>4939</v>
      </c>
      <c r="D5604" s="104" t="s">
        <v>4960</v>
      </c>
      <c r="E5604" s="106" t="s">
        <v>3459</v>
      </c>
      <c r="F5604" s="107" t="s">
        <v>3460</v>
      </c>
      <c r="G5604" s="106"/>
      <c r="H5604" s="106"/>
      <c r="I5604" s="102">
        <v>1</v>
      </c>
      <c r="J5604" s="109">
        <v>13.14</v>
      </c>
    </row>
    <row r="5605" spans="1:10" x14ac:dyDescent="0.25">
      <c r="A5605" s="102">
        <v>5604</v>
      </c>
      <c r="B5605" s="117">
        <v>43892</v>
      </c>
      <c r="C5605" s="104" t="s">
        <v>4939</v>
      </c>
      <c r="D5605" s="104" t="s">
        <v>4960</v>
      </c>
      <c r="E5605" s="106" t="s">
        <v>4043</v>
      </c>
      <c r="F5605" s="107" t="s">
        <v>4044</v>
      </c>
      <c r="G5605" s="106"/>
      <c r="H5605" s="106"/>
      <c r="I5605" s="102">
        <v>2</v>
      </c>
      <c r="J5605" s="109">
        <v>71.88</v>
      </c>
    </row>
    <row r="5606" spans="1:10" x14ac:dyDescent="0.25">
      <c r="A5606" s="102">
        <v>5605</v>
      </c>
      <c r="B5606" s="117">
        <v>43892</v>
      </c>
      <c r="C5606" s="104" t="s">
        <v>4939</v>
      </c>
      <c r="D5606" s="104" t="s">
        <v>4960</v>
      </c>
      <c r="E5606" s="106" t="s">
        <v>3747</v>
      </c>
      <c r="F5606" s="107" t="s">
        <v>3748</v>
      </c>
      <c r="G5606" s="106"/>
      <c r="H5606" s="106"/>
      <c r="I5606" s="102">
        <v>1</v>
      </c>
      <c r="J5606" s="109">
        <v>15</v>
      </c>
    </row>
    <row r="5607" spans="1:10" x14ac:dyDescent="0.25">
      <c r="A5607" s="102">
        <v>5606</v>
      </c>
      <c r="B5607" s="117">
        <v>43892</v>
      </c>
      <c r="C5607" s="104" t="s">
        <v>4939</v>
      </c>
      <c r="D5607" s="104" t="s">
        <v>4960</v>
      </c>
      <c r="E5607" s="106" t="s">
        <v>3903</v>
      </c>
      <c r="F5607" s="107" t="s">
        <v>3904</v>
      </c>
      <c r="G5607" s="106"/>
      <c r="H5607" s="106"/>
      <c r="I5607" s="102">
        <v>1</v>
      </c>
      <c r="J5607" s="109">
        <v>9.75</v>
      </c>
    </row>
    <row r="5608" spans="1:10" x14ac:dyDescent="0.25">
      <c r="A5608" s="102">
        <v>5607</v>
      </c>
      <c r="B5608" s="117">
        <v>43892</v>
      </c>
      <c r="C5608" s="104" t="s">
        <v>4939</v>
      </c>
      <c r="D5608" s="104" t="s">
        <v>4960</v>
      </c>
      <c r="E5608" s="106" t="s">
        <v>3939</v>
      </c>
      <c r="F5608" s="107" t="s">
        <v>3940</v>
      </c>
      <c r="G5608" s="106"/>
      <c r="H5608" s="106"/>
      <c r="I5608" s="102">
        <v>1</v>
      </c>
      <c r="J5608" s="109">
        <v>13.899999999999999</v>
      </c>
    </row>
    <row r="5609" spans="1:10" x14ac:dyDescent="0.25">
      <c r="A5609" s="102">
        <v>5608</v>
      </c>
      <c r="B5609" s="117">
        <v>43892</v>
      </c>
      <c r="C5609" s="104" t="s">
        <v>4939</v>
      </c>
      <c r="D5609" s="104" t="s">
        <v>4960</v>
      </c>
      <c r="E5609" s="106" t="s">
        <v>4027</v>
      </c>
      <c r="F5609" s="107" t="s">
        <v>4028</v>
      </c>
      <c r="G5609" s="106"/>
      <c r="H5609" s="106"/>
      <c r="I5609" s="102">
        <v>1</v>
      </c>
      <c r="J5609" s="109">
        <v>17.88</v>
      </c>
    </row>
    <row r="5610" spans="1:10" x14ac:dyDescent="0.25">
      <c r="A5610" s="102">
        <v>5609</v>
      </c>
      <c r="B5610" s="117">
        <v>43892</v>
      </c>
      <c r="C5610" s="104" t="s">
        <v>4939</v>
      </c>
      <c r="D5610" s="104" t="s">
        <v>4960</v>
      </c>
      <c r="E5610" s="106" t="s">
        <v>4029</v>
      </c>
      <c r="F5610" s="107" t="s">
        <v>4030</v>
      </c>
      <c r="G5610" s="106"/>
      <c r="H5610" s="106"/>
      <c r="I5610" s="102">
        <v>2</v>
      </c>
      <c r="J5610" s="109">
        <v>34.68</v>
      </c>
    </row>
    <row r="5611" spans="1:10" x14ac:dyDescent="0.25">
      <c r="A5611" s="102">
        <v>5610</v>
      </c>
      <c r="B5611" s="117">
        <v>43892</v>
      </c>
      <c r="C5611" s="104" t="s">
        <v>4939</v>
      </c>
      <c r="D5611" s="104" t="s">
        <v>4960</v>
      </c>
      <c r="E5611" s="106" t="s">
        <v>3573</v>
      </c>
      <c r="F5611" s="107" t="s">
        <v>3574</v>
      </c>
      <c r="G5611" s="106"/>
      <c r="H5611" s="106"/>
      <c r="I5611" s="102">
        <v>1</v>
      </c>
      <c r="J5611" s="109">
        <v>13</v>
      </c>
    </row>
    <row r="5612" spans="1:10" x14ac:dyDescent="0.25">
      <c r="A5612" s="102">
        <v>5611</v>
      </c>
      <c r="B5612" s="117">
        <v>43892</v>
      </c>
      <c r="C5612" s="104" t="s">
        <v>4939</v>
      </c>
      <c r="D5612" s="104" t="s">
        <v>4960</v>
      </c>
      <c r="E5612" s="106" t="s">
        <v>4569</v>
      </c>
      <c r="F5612" s="107" t="s">
        <v>4813</v>
      </c>
      <c r="G5612" s="106"/>
      <c r="H5612" s="106"/>
      <c r="I5612" s="102">
        <v>1</v>
      </c>
      <c r="J5612" s="109">
        <v>55.35</v>
      </c>
    </row>
    <row r="5613" spans="1:10" x14ac:dyDescent="0.25">
      <c r="A5613" s="102">
        <v>5612</v>
      </c>
      <c r="B5613" s="117">
        <v>43892</v>
      </c>
      <c r="C5613" s="104" t="s">
        <v>4939</v>
      </c>
      <c r="D5613" s="104" t="s">
        <v>4960</v>
      </c>
      <c r="E5613" s="106" t="s">
        <v>4453</v>
      </c>
      <c r="F5613" s="107" t="s">
        <v>4454</v>
      </c>
      <c r="G5613" s="106"/>
      <c r="H5613" s="106"/>
      <c r="I5613" s="102">
        <v>1</v>
      </c>
      <c r="J5613" s="109">
        <v>17.849999999999998</v>
      </c>
    </row>
    <row r="5614" spans="1:10" x14ac:dyDescent="0.25">
      <c r="A5614" s="102">
        <v>5613</v>
      </c>
      <c r="B5614" s="117">
        <v>43892</v>
      </c>
      <c r="C5614" s="104" t="s">
        <v>4939</v>
      </c>
      <c r="D5614" s="104" t="s">
        <v>4960</v>
      </c>
      <c r="E5614" s="106" t="s">
        <v>4455</v>
      </c>
      <c r="F5614" s="107" t="s">
        <v>4826</v>
      </c>
      <c r="G5614" s="106"/>
      <c r="H5614" s="106"/>
      <c r="I5614" s="102">
        <v>2</v>
      </c>
      <c r="J5614" s="109">
        <v>36.64</v>
      </c>
    </row>
    <row r="5615" spans="1:10" x14ac:dyDescent="0.25">
      <c r="A5615" s="102">
        <v>5614</v>
      </c>
      <c r="B5615" s="117">
        <v>43892</v>
      </c>
      <c r="C5615" s="104" t="s">
        <v>4939</v>
      </c>
      <c r="D5615" s="104" t="s">
        <v>4960</v>
      </c>
      <c r="E5615" s="106" t="s">
        <v>4467</v>
      </c>
      <c r="F5615" s="107" t="s">
        <v>4468</v>
      </c>
      <c r="G5615" s="106"/>
      <c r="H5615" s="106"/>
      <c r="I5615" s="102">
        <v>1</v>
      </c>
      <c r="J5615" s="109">
        <v>16.350000000000001</v>
      </c>
    </row>
    <row r="5616" spans="1:10" x14ac:dyDescent="0.25">
      <c r="A5616" s="102">
        <v>5615</v>
      </c>
      <c r="B5616" s="117">
        <v>43892</v>
      </c>
      <c r="C5616" s="104" t="s">
        <v>4939</v>
      </c>
      <c r="D5616" s="104" t="s">
        <v>4960</v>
      </c>
      <c r="E5616" s="106" t="s">
        <v>4221</v>
      </c>
      <c r="F5616" s="107" t="s">
        <v>4222</v>
      </c>
      <c r="G5616" s="106"/>
      <c r="H5616" s="106"/>
      <c r="I5616" s="102">
        <v>1</v>
      </c>
      <c r="J5616" s="109">
        <v>14.32</v>
      </c>
    </row>
    <row r="5617" spans="1:10" x14ac:dyDescent="0.25">
      <c r="A5617" s="102">
        <v>5616</v>
      </c>
      <c r="B5617" s="117">
        <v>43892</v>
      </c>
      <c r="C5617" s="104" t="s">
        <v>4939</v>
      </c>
      <c r="D5617" s="104" t="s">
        <v>4960</v>
      </c>
      <c r="E5617" s="106" t="s">
        <v>4259</v>
      </c>
      <c r="F5617" s="107" t="s">
        <v>4820</v>
      </c>
      <c r="G5617" s="106"/>
      <c r="H5617" s="106"/>
      <c r="I5617" s="102">
        <v>1</v>
      </c>
      <c r="J5617" s="109">
        <v>20.849999999999998</v>
      </c>
    </row>
    <row r="5618" spans="1:10" x14ac:dyDescent="0.25">
      <c r="A5618" s="102">
        <v>5617</v>
      </c>
      <c r="B5618" s="117">
        <v>43892</v>
      </c>
      <c r="C5618" s="104" t="s">
        <v>4939</v>
      </c>
      <c r="D5618" s="104" t="s">
        <v>4962</v>
      </c>
      <c r="E5618" s="106" t="s">
        <v>5018</v>
      </c>
      <c r="F5618" s="107" t="s">
        <v>5019</v>
      </c>
      <c r="G5618" s="106"/>
      <c r="H5618" s="106"/>
      <c r="I5618" s="102">
        <v>1</v>
      </c>
      <c r="J5618" s="109">
        <v>17.8</v>
      </c>
    </row>
    <row r="5619" spans="1:10" x14ac:dyDescent="0.25">
      <c r="A5619" s="102">
        <v>5618</v>
      </c>
      <c r="B5619" s="117">
        <v>43892</v>
      </c>
      <c r="C5619" s="104" t="s">
        <v>4939</v>
      </c>
      <c r="D5619" s="104" t="s">
        <v>4962</v>
      </c>
      <c r="E5619" s="106" t="s">
        <v>379</v>
      </c>
      <c r="F5619" s="107" t="s">
        <v>380</v>
      </c>
      <c r="G5619" s="106"/>
      <c r="H5619" s="106"/>
      <c r="I5619" s="102">
        <v>10</v>
      </c>
      <c r="J5619" s="109">
        <v>14.399999999999999</v>
      </c>
    </row>
    <row r="5620" spans="1:10" x14ac:dyDescent="0.25">
      <c r="A5620" s="102">
        <v>5619</v>
      </c>
      <c r="B5620" s="117">
        <v>43892</v>
      </c>
      <c r="C5620" s="104" t="s">
        <v>4939</v>
      </c>
      <c r="D5620" s="104" t="s">
        <v>4962</v>
      </c>
      <c r="E5620" s="106" t="s">
        <v>435</v>
      </c>
      <c r="F5620" s="107" t="s">
        <v>436</v>
      </c>
      <c r="G5620" s="106"/>
      <c r="H5620" s="106"/>
      <c r="I5620" s="102">
        <v>1</v>
      </c>
      <c r="J5620" s="109">
        <v>3.84</v>
      </c>
    </row>
    <row r="5621" spans="1:10" x14ac:dyDescent="0.25">
      <c r="A5621" s="102">
        <v>5620</v>
      </c>
      <c r="B5621" s="117">
        <v>43892</v>
      </c>
      <c r="C5621" s="104" t="s">
        <v>4939</v>
      </c>
      <c r="D5621" s="104" t="s">
        <v>4962</v>
      </c>
      <c r="E5621" s="106" t="s">
        <v>439</v>
      </c>
      <c r="F5621" s="107" t="s">
        <v>440</v>
      </c>
      <c r="G5621" s="106"/>
      <c r="H5621" s="106"/>
      <c r="I5621" s="102">
        <v>1</v>
      </c>
      <c r="J5621" s="109">
        <v>3.84</v>
      </c>
    </row>
    <row r="5622" spans="1:10" x14ac:dyDescent="0.25">
      <c r="A5622" s="102">
        <v>5621</v>
      </c>
      <c r="B5622" s="117">
        <v>43892</v>
      </c>
      <c r="C5622" s="104" t="s">
        <v>4939</v>
      </c>
      <c r="D5622" s="104" t="s">
        <v>4962</v>
      </c>
      <c r="E5622" s="106" t="s">
        <v>157</v>
      </c>
      <c r="F5622" s="107" t="s">
        <v>158</v>
      </c>
      <c r="G5622" s="106"/>
      <c r="H5622" s="106"/>
      <c r="I5622" s="102">
        <v>40</v>
      </c>
      <c r="J5622" s="109">
        <v>75.599999999999994</v>
      </c>
    </row>
    <row r="5623" spans="1:10" x14ac:dyDescent="0.25">
      <c r="A5623" s="102">
        <v>5622</v>
      </c>
      <c r="B5623" s="117">
        <v>43892</v>
      </c>
      <c r="C5623" s="104" t="s">
        <v>4939</v>
      </c>
      <c r="D5623" s="104" t="s">
        <v>4962</v>
      </c>
      <c r="E5623" s="106" t="s">
        <v>995</v>
      </c>
      <c r="F5623" s="107" t="s">
        <v>996</v>
      </c>
      <c r="G5623" s="106"/>
      <c r="H5623" s="106"/>
      <c r="I5623" s="102">
        <v>10</v>
      </c>
      <c r="J5623" s="109">
        <v>102</v>
      </c>
    </row>
    <row r="5624" spans="1:10" x14ac:dyDescent="0.25">
      <c r="A5624" s="102">
        <v>5623</v>
      </c>
      <c r="B5624" s="117">
        <v>43892</v>
      </c>
      <c r="C5624" s="104" t="s">
        <v>4939</v>
      </c>
      <c r="D5624" s="104" t="s">
        <v>4962</v>
      </c>
      <c r="E5624" s="106" t="s">
        <v>1003</v>
      </c>
      <c r="F5624" s="107" t="s">
        <v>1004</v>
      </c>
      <c r="G5624" s="106"/>
      <c r="H5624" s="106"/>
      <c r="I5624" s="102">
        <v>3</v>
      </c>
      <c r="J5624" s="109">
        <v>33.869999999999997</v>
      </c>
    </row>
    <row r="5625" spans="1:10" x14ac:dyDescent="0.25">
      <c r="A5625" s="102">
        <v>5624</v>
      </c>
      <c r="B5625" s="117">
        <v>43892</v>
      </c>
      <c r="C5625" s="104" t="s">
        <v>4939</v>
      </c>
      <c r="D5625" s="104" t="s">
        <v>4962</v>
      </c>
      <c r="E5625" s="106" t="s">
        <v>1023</v>
      </c>
      <c r="F5625" s="107" t="s">
        <v>1024</v>
      </c>
      <c r="G5625" s="106"/>
      <c r="H5625" s="106"/>
      <c r="I5625" s="102">
        <v>1</v>
      </c>
      <c r="J5625" s="109">
        <v>5.88</v>
      </c>
    </row>
    <row r="5626" spans="1:10" x14ac:dyDescent="0.25">
      <c r="A5626" s="102">
        <v>5625</v>
      </c>
      <c r="B5626" s="117">
        <v>43892</v>
      </c>
      <c r="C5626" s="104" t="s">
        <v>4939</v>
      </c>
      <c r="D5626" s="104" t="s">
        <v>4962</v>
      </c>
      <c r="E5626" s="106" t="s">
        <v>207</v>
      </c>
      <c r="F5626" s="107" t="s">
        <v>208</v>
      </c>
      <c r="G5626" s="106"/>
      <c r="H5626" s="106"/>
      <c r="I5626" s="102">
        <v>2</v>
      </c>
      <c r="J5626" s="109">
        <v>36</v>
      </c>
    </row>
    <row r="5627" spans="1:10" x14ac:dyDescent="0.25">
      <c r="A5627" s="102">
        <v>5626</v>
      </c>
      <c r="B5627" s="117">
        <v>43892</v>
      </c>
      <c r="C5627" s="104" t="s">
        <v>4939</v>
      </c>
      <c r="D5627" s="104" t="s">
        <v>4962</v>
      </c>
      <c r="E5627" s="106" t="s">
        <v>1524</v>
      </c>
      <c r="F5627" s="107" t="s">
        <v>1525</v>
      </c>
      <c r="G5627" s="106"/>
      <c r="H5627" s="106"/>
      <c r="I5627" s="102">
        <v>1</v>
      </c>
      <c r="J5627" s="109">
        <v>7.08</v>
      </c>
    </row>
    <row r="5628" spans="1:10" x14ac:dyDescent="0.25">
      <c r="A5628" s="102">
        <v>5627</v>
      </c>
      <c r="B5628" s="117">
        <v>43892</v>
      </c>
      <c r="C5628" s="104" t="s">
        <v>4939</v>
      </c>
      <c r="D5628" s="104" t="s">
        <v>4962</v>
      </c>
      <c r="E5628" s="106" t="s">
        <v>1292</v>
      </c>
      <c r="F5628" s="107" t="s">
        <v>1293</v>
      </c>
      <c r="G5628" s="106"/>
      <c r="H5628" s="106"/>
      <c r="I5628" s="102" t="s">
        <v>5026</v>
      </c>
      <c r="J5628" s="109">
        <v>38.160000000000004</v>
      </c>
    </row>
    <row r="5629" spans="1:10" x14ac:dyDescent="0.25">
      <c r="A5629" s="102">
        <v>5628</v>
      </c>
      <c r="B5629" s="117">
        <v>43892</v>
      </c>
      <c r="C5629" s="104" t="s">
        <v>4939</v>
      </c>
      <c r="D5629" s="104" t="s">
        <v>4962</v>
      </c>
      <c r="E5629" s="106" t="s">
        <v>2385</v>
      </c>
      <c r="F5629" s="107" t="s">
        <v>2386</v>
      </c>
      <c r="G5629" s="106"/>
      <c r="H5629" s="106"/>
      <c r="I5629" s="102">
        <v>1</v>
      </c>
      <c r="J5629" s="109">
        <v>11.879999999999999</v>
      </c>
    </row>
    <row r="5630" spans="1:10" x14ac:dyDescent="0.25">
      <c r="A5630" s="102">
        <v>5629</v>
      </c>
      <c r="B5630" s="117">
        <v>43892</v>
      </c>
      <c r="C5630" s="104" t="s">
        <v>4939</v>
      </c>
      <c r="D5630" s="104" t="s">
        <v>4962</v>
      </c>
      <c r="E5630" s="106" t="s">
        <v>2391</v>
      </c>
      <c r="F5630" s="107" t="s">
        <v>2392</v>
      </c>
      <c r="G5630" s="106"/>
      <c r="H5630" s="106"/>
      <c r="I5630" s="102">
        <v>2</v>
      </c>
      <c r="J5630" s="109">
        <v>20.399999999999999</v>
      </c>
    </row>
    <row r="5631" spans="1:10" x14ac:dyDescent="0.25">
      <c r="A5631" s="102">
        <v>5630</v>
      </c>
      <c r="B5631" s="117">
        <v>43892</v>
      </c>
      <c r="C5631" s="104" t="s">
        <v>4939</v>
      </c>
      <c r="D5631" s="104" t="s">
        <v>4962</v>
      </c>
      <c r="E5631" s="106" t="s">
        <v>2465</v>
      </c>
      <c r="F5631" s="107" t="s">
        <v>2466</v>
      </c>
      <c r="G5631" s="106"/>
      <c r="H5631" s="106"/>
      <c r="I5631" s="102">
        <v>6</v>
      </c>
      <c r="J5631" s="109">
        <v>35.64</v>
      </c>
    </row>
    <row r="5632" spans="1:10" x14ac:dyDescent="0.25">
      <c r="A5632" s="102">
        <v>5631</v>
      </c>
      <c r="B5632" s="117">
        <v>43892</v>
      </c>
      <c r="C5632" s="104" t="s">
        <v>4939</v>
      </c>
      <c r="D5632" s="104" t="s">
        <v>4962</v>
      </c>
      <c r="E5632" s="106" t="s">
        <v>2519</v>
      </c>
      <c r="F5632" s="107" t="s">
        <v>2520</v>
      </c>
      <c r="G5632" s="106"/>
      <c r="H5632" s="106"/>
      <c r="I5632" s="102">
        <v>6</v>
      </c>
      <c r="J5632" s="109">
        <v>35.64</v>
      </c>
    </row>
    <row r="5633" spans="1:10" x14ac:dyDescent="0.25">
      <c r="A5633" s="102">
        <v>5632</v>
      </c>
      <c r="B5633" s="117">
        <v>43892</v>
      </c>
      <c r="C5633" s="104" t="s">
        <v>4939</v>
      </c>
      <c r="D5633" s="104" t="s">
        <v>4962</v>
      </c>
      <c r="E5633" s="106" t="s">
        <v>2535</v>
      </c>
      <c r="F5633" s="107" t="s">
        <v>2536</v>
      </c>
      <c r="G5633" s="106"/>
      <c r="H5633" s="106"/>
      <c r="I5633" s="102">
        <v>6</v>
      </c>
      <c r="J5633" s="109">
        <v>35.64</v>
      </c>
    </row>
    <row r="5634" spans="1:10" x14ac:dyDescent="0.25">
      <c r="A5634" s="102">
        <v>5633</v>
      </c>
      <c r="B5634" s="117">
        <v>43892</v>
      </c>
      <c r="C5634" s="104" t="s">
        <v>4939</v>
      </c>
      <c r="D5634" s="104" t="s">
        <v>4962</v>
      </c>
      <c r="E5634" s="106" t="s">
        <v>2701</v>
      </c>
      <c r="F5634" s="107" t="s">
        <v>4721</v>
      </c>
      <c r="G5634" s="106"/>
      <c r="H5634" s="106"/>
      <c r="I5634" s="102">
        <v>2</v>
      </c>
      <c r="J5634" s="109">
        <v>11.879999999999999</v>
      </c>
    </row>
    <row r="5635" spans="1:10" x14ac:dyDescent="0.25">
      <c r="A5635" s="102">
        <v>5634</v>
      </c>
      <c r="B5635" s="117">
        <v>43892</v>
      </c>
      <c r="C5635" s="104" t="s">
        <v>4939</v>
      </c>
      <c r="D5635" s="104" t="s">
        <v>4962</v>
      </c>
      <c r="E5635" s="106" t="s">
        <v>2745</v>
      </c>
      <c r="F5635" s="107" t="s">
        <v>4724</v>
      </c>
      <c r="G5635" s="106"/>
      <c r="H5635" s="106"/>
      <c r="I5635" s="102">
        <v>1</v>
      </c>
      <c r="J5635" s="109">
        <v>3.54</v>
      </c>
    </row>
    <row r="5636" spans="1:10" x14ac:dyDescent="0.25">
      <c r="A5636" s="102">
        <v>5635</v>
      </c>
      <c r="B5636" s="117">
        <v>43892</v>
      </c>
      <c r="C5636" s="104" t="s">
        <v>4939</v>
      </c>
      <c r="D5636" s="104" t="s">
        <v>4962</v>
      </c>
      <c r="E5636" s="106" t="s">
        <v>2747</v>
      </c>
      <c r="F5636" s="107" t="s">
        <v>4753</v>
      </c>
      <c r="G5636" s="106"/>
      <c r="H5636" s="106"/>
      <c r="I5636" s="102">
        <v>1</v>
      </c>
      <c r="J5636" s="109">
        <v>3.54</v>
      </c>
    </row>
    <row r="5637" spans="1:10" x14ac:dyDescent="0.25">
      <c r="A5637" s="102">
        <v>5636</v>
      </c>
      <c r="B5637" s="117">
        <v>43892</v>
      </c>
      <c r="C5637" s="104" t="s">
        <v>4939</v>
      </c>
      <c r="D5637" s="104" t="s">
        <v>4962</v>
      </c>
      <c r="E5637" s="106" t="s">
        <v>2753</v>
      </c>
      <c r="F5637" s="107" t="s">
        <v>4754</v>
      </c>
      <c r="G5637" s="106"/>
      <c r="H5637" s="106"/>
      <c r="I5637" s="102">
        <v>1</v>
      </c>
      <c r="J5637" s="109">
        <v>3.54</v>
      </c>
    </row>
    <row r="5638" spans="1:10" x14ac:dyDescent="0.25">
      <c r="A5638" s="102">
        <v>5637</v>
      </c>
      <c r="B5638" s="117">
        <v>43892</v>
      </c>
      <c r="C5638" s="104" t="s">
        <v>4939</v>
      </c>
      <c r="D5638" s="104" t="s">
        <v>4962</v>
      </c>
      <c r="E5638" s="106" t="s">
        <v>4726</v>
      </c>
      <c r="F5638" s="107" t="s">
        <v>4727</v>
      </c>
      <c r="G5638" s="106"/>
      <c r="H5638" s="106"/>
      <c r="I5638" s="102">
        <v>1</v>
      </c>
      <c r="J5638" s="109">
        <v>3.54</v>
      </c>
    </row>
    <row r="5639" spans="1:10" x14ac:dyDescent="0.25">
      <c r="A5639" s="102">
        <v>5638</v>
      </c>
      <c r="B5639" s="117">
        <v>43892</v>
      </c>
      <c r="C5639" s="104" t="s">
        <v>4939</v>
      </c>
      <c r="D5639" s="104" t="s">
        <v>4962</v>
      </c>
      <c r="E5639" s="106" t="s">
        <v>4728</v>
      </c>
      <c r="F5639" s="107" t="s">
        <v>4729</v>
      </c>
      <c r="G5639" s="106"/>
      <c r="H5639" s="106"/>
      <c r="I5639" s="102">
        <v>1</v>
      </c>
      <c r="J5639" s="109">
        <v>3.54</v>
      </c>
    </row>
    <row r="5640" spans="1:10" x14ac:dyDescent="0.25">
      <c r="A5640" s="102">
        <v>5639</v>
      </c>
      <c r="B5640" s="117">
        <v>43892</v>
      </c>
      <c r="C5640" s="104" t="s">
        <v>4939</v>
      </c>
      <c r="D5640" s="104" t="s">
        <v>4962</v>
      </c>
      <c r="E5640" s="106" t="s">
        <v>2749</v>
      </c>
      <c r="F5640" s="107" t="s">
        <v>4755</v>
      </c>
      <c r="G5640" s="106"/>
      <c r="H5640" s="106"/>
      <c r="I5640" s="102">
        <v>2</v>
      </c>
      <c r="J5640" s="109">
        <v>7.08</v>
      </c>
    </row>
    <row r="5641" spans="1:10" x14ac:dyDescent="0.25">
      <c r="A5641" s="102">
        <v>5640</v>
      </c>
      <c r="B5641" s="117">
        <v>43892</v>
      </c>
      <c r="C5641" s="104" t="s">
        <v>4939</v>
      </c>
      <c r="D5641" s="104" t="s">
        <v>4962</v>
      </c>
      <c r="E5641" s="106" t="s">
        <v>2781</v>
      </c>
      <c r="F5641" s="107" t="s">
        <v>4741</v>
      </c>
      <c r="G5641" s="106"/>
      <c r="H5641" s="106"/>
      <c r="I5641" s="102">
        <v>6</v>
      </c>
      <c r="J5641" s="109">
        <v>82.44</v>
      </c>
    </row>
    <row r="5642" spans="1:10" x14ac:dyDescent="0.25">
      <c r="A5642" s="102">
        <v>5641</v>
      </c>
      <c r="B5642" s="117">
        <v>43892</v>
      </c>
      <c r="C5642" s="104" t="s">
        <v>4939</v>
      </c>
      <c r="D5642" s="104" t="s">
        <v>4962</v>
      </c>
      <c r="E5642" s="106" t="s">
        <v>2771</v>
      </c>
      <c r="F5642" s="107" t="s">
        <v>4743</v>
      </c>
      <c r="G5642" s="106"/>
      <c r="H5642" s="106"/>
      <c r="I5642" s="102">
        <v>2</v>
      </c>
      <c r="J5642" s="109">
        <v>30.96</v>
      </c>
    </row>
    <row r="5643" spans="1:10" x14ac:dyDescent="0.25">
      <c r="A5643" s="102">
        <v>5642</v>
      </c>
      <c r="B5643" s="117">
        <v>43892</v>
      </c>
      <c r="C5643" s="104" t="s">
        <v>4939</v>
      </c>
      <c r="D5643" s="104" t="s">
        <v>4962</v>
      </c>
      <c r="E5643" s="106" t="s">
        <v>2811</v>
      </c>
      <c r="F5643" s="107" t="s">
        <v>4744</v>
      </c>
      <c r="G5643" s="106"/>
      <c r="H5643" s="106"/>
      <c r="I5643" s="102">
        <v>2</v>
      </c>
      <c r="J5643" s="109">
        <v>30.96</v>
      </c>
    </row>
    <row r="5644" spans="1:10" x14ac:dyDescent="0.25">
      <c r="A5644" s="102">
        <v>5643</v>
      </c>
      <c r="B5644" s="117">
        <v>43892</v>
      </c>
      <c r="C5644" s="104" t="s">
        <v>4939</v>
      </c>
      <c r="D5644" s="104" t="s">
        <v>4962</v>
      </c>
      <c r="E5644" s="106" t="s">
        <v>2743</v>
      </c>
      <c r="F5644" s="107" t="s">
        <v>5244</v>
      </c>
      <c r="G5644" s="106"/>
      <c r="H5644" s="106"/>
      <c r="I5644" s="102">
        <v>2</v>
      </c>
      <c r="J5644" s="109">
        <v>30.96</v>
      </c>
    </row>
    <row r="5645" spans="1:10" x14ac:dyDescent="0.25">
      <c r="A5645" s="102">
        <v>5644</v>
      </c>
      <c r="B5645" s="117">
        <v>43892</v>
      </c>
      <c r="C5645" s="104" t="s">
        <v>4939</v>
      </c>
      <c r="D5645" s="104" t="s">
        <v>4962</v>
      </c>
      <c r="E5645" s="106" t="s">
        <v>3033</v>
      </c>
      <c r="F5645" s="107" t="s">
        <v>3034</v>
      </c>
      <c r="G5645" s="106"/>
      <c r="H5645" s="106"/>
      <c r="I5645" s="102">
        <v>1</v>
      </c>
      <c r="J5645" s="109">
        <v>0.01</v>
      </c>
    </row>
    <row r="5646" spans="1:10" x14ac:dyDescent="0.25">
      <c r="A5646" s="102">
        <v>5645</v>
      </c>
      <c r="B5646" s="117">
        <v>43892</v>
      </c>
      <c r="C5646" s="104" t="s">
        <v>4939</v>
      </c>
      <c r="D5646" s="104" t="s">
        <v>4962</v>
      </c>
      <c r="E5646" s="106" t="s">
        <v>3037</v>
      </c>
      <c r="F5646" s="107" t="s">
        <v>3038</v>
      </c>
      <c r="G5646" s="106"/>
      <c r="H5646" s="106"/>
      <c r="I5646" s="102">
        <v>10</v>
      </c>
      <c r="J5646" s="109">
        <v>339.6</v>
      </c>
    </row>
    <row r="5647" spans="1:10" x14ac:dyDescent="0.25">
      <c r="A5647" s="102">
        <v>5646</v>
      </c>
      <c r="B5647" s="117">
        <v>43892</v>
      </c>
      <c r="C5647" s="104" t="s">
        <v>4939</v>
      </c>
      <c r="D5647" s="104" t="s">
        <v>4962</v>
      </c>
      <c r="E5647" s="106" t="s">
        <v>295</v>
      </c>
      <c r="F5647" s="107" t="s">
        <v>296</v>
      </c>
      <c r="G5647" s="106"/>
      <c r="H5647" s="106"/>
      <c r="I5647" s="102">
        <v>20</v>
      </c>
      <c r="J5647" s="109">
        <v>45</v>
      </c>
    </row>
    <row r="5648" spans="1:10" x14ac:dyDescent="0.25">
      <c r="A5648" s="102">
        <v>5647</v>
      </c>
      <c r="B5648" s="117">
        <v>43892</v>
      </c>
      <c r="C5648" s="104" t="s">
        <v>4939</v>
      </c>
      <c r="D5648" s="104" t="s">
        <v>4962</v>
      </c>
      <c r="E5648" s="106" t="s">
        <v>2845</v>
      </c>
      <c r="F5648" s="107" t="s">
        <v>2846</v>
      </c>
      <c r="G5648" s="106"/>
      <c r="H5648" s="106"/>
      <c r="I5648" s="102">
        <v>8</v>
      </c>
      <c r="J5648" s="109">
        <v>239.68</v>
      </c>
    </row>
    <row r="5649" spans="1:10" x14ac:dyDescent="0.25">
      <c r="A5649" s="102">
        <v>5648</v>
      </c>
      <c r="B5649" s="117">
        <v>43892</v>
      </c>
      <c r="C5649" s="104" t="s">
        <v>4939</v>
      </c>
      <c r="D5649" s="104" t="s">
        <v>4962</v>
      </c>
      <c r="E5649" s="106" t="s">
        <v>3393</v>
      </c>
      <c r="F5649" s="107" t="s">
        <v>3394</v>
      </c>
      <c r="G5649" s="106"/>
      <c r="H5649" s="106"/>
      <c r="I5649" s="102">
        <v>5</v>
      </c>
      <c r="J5649" s="109">
        <v>184.95000000000002</v>
      </c>
    </row>
    <row r="5650" spans="1:10" x14ac:dyDescent="0.25">
      <c r="A5650" s="102">
        <v>5649</v>
      </c>
      <c r="B5650" s="117">
        <v>43892</v>
      </c>
      <c r="C5650" s="104" t="s">
        <v>4939</v>
      </c>
      <c r="D5650" s="104" t="s">
        <v>4962</v>
      </c>
      <c r="E5650" s="106" t="s">
        <v>4043</v>
      </c>
      <c r="F5650" s="107" t="s">
        <v>4044</v>
      </c>
      <c r="G5650" s="106"/>
      <c r="H5650" s="106"/>
      <c r="I5650" s="102">
        <v>2</v>
      </c>
      <c r="J5650" s="109">
        <v>71.88</v>
      </c>
    </row>
    <row r="5651" spans="1:10" x14ac:dyDescent="0.25">
      <c r="A5651" s="102">
        <v>5650</v>
      </c>
      <c r="B5651" s="117">
        <v>43892</v>
      </c>
      <c r="C5651" s="104" t="s">
        <v>4939</v>
      </c>
      <c r="D5651" s="104" t="s">
        <v>4962</v>
      </c>
      <c r="E5651" s="106" t="s">
        <v>87</v>
      </c>
      <c r="F5651" s="107" t="s">
        <v>88</v>
      </c>
      <c r="G5651" s="106"/>
      <c r="H5651" s="106"/>
      <c r="I5651" s="102">
        <v>1</v>
      </c>
      <c r="J5651" s="109">
        <v>83.76</v>
      </c>
    </row>
    <row r="5652" spans="1:10" x14ac:dyDescent="0.25">
      <c r="A5652" s="102">
        <v>5651</v>
      </c>
      <c r="B5652" s="117">
        <v>43892</v>
      </c>
      <c r="C5652" s="104" t="s">
        <v>4939</v>
      </c>
      <c r="D5652" s="104" t="s">
        <v>4962</v>
      </c>
      <c r="E5652" s="106" t="s">
        <v>3907</v>
      </c>
      <c r="F5652" s="107" t="s">
        <v>3908</v>
      </c>
      <c r="G5652" s="106"/>
      <c r="H5652" s="106"/>
      <c r="I5652" s="102">
        <v>2</v>
      </c>
      <c r="J5652" s="109">
        <v>19.600000000000001</v>
      </c>
    </row>
    <row r="5653" spans="1:10" x14ac:dyDescent="0.25">
      <c r="A5653" s="102">
        <v>5652</v>
      </c>
      <c r="B5653" s="117">
        <v>43892</v>
      </c>
      <c r="C5653" s="104" t="s">
        <v>4939</v>
      </c>
      <c r="D5653" s="104" t="s">
        <v>4962</v>
      </c>
      <c r="E5653" s="106" t="s">
        <v>4001</v>
      </c>
      <c r="F5653" s="107" t="s">
        <v>4002</v>
      </c>
      <c r="G5653" s="106"/>
      <c r="H5653" s="106"/>
      <c r="I5653" s="102">
        <v>1</v>
      </c>
      <c r="J5653" s="109">
        <v>13.799999999999999</v>
      </c>
    </row>
    <row r="5654" spans="1:10" x14ac:dyDescent="0.25">
      <c r="A5654" s="102">
        <v>5653</v>
      </c>
      <c r="B5654" s="117">
        <v>43892</v>
      </c>
      <c r="C5654" s="104" t="s">
        <v>4939</v>
      </c>
      <c r="D5654" s="104" t="s">
        <v>4962</v>
      </c>
      <c r="E5654" s="106" t="s">
        <v>4525</v>
      </c>
      <c r="F5654" s="107" t="s">
        <v>4526</v>
      </c>
      <c r="G5654" s="106"/>
      <c r="H5654" s="106"/>
      <c r="I5654" s="102">
        <v>2</v>
      </c>
      <c r="J5654" s="109">
        <v>157.79999999999998</v>
      </c>
    </row>
    <row r="5655" spans="1:10" x14ac:dyDescent="0.25">
      <c r="A5655" s="102">
        <v>5654</v>
      </c>
      <c r="B5655" s="117">
        <v>43892</v>
      </c>
      <c r="C5655" s="104" t="s">
        <v>4939</v>
      </c>
      <c r="D5655" s="104" t="s">
        <v>4962</v>
      </c>
      <c r="E5655" s="106" t="s">
        <v>4818</v>
      </c>
      <c r="F5655" s="107" t="s">
        <v>4819</v>
      </c>
      <c r="G5655" s="106"/>
      <c r="H5655" s="106"/>
      <c r="I5655" s="102">
        <v>1</v>
      </c>
      <c r="J5655" s="109">
        <v>49.800000000000004</v>
      </c>
    </row>
    <row r="5656" spans="1:10" x14ac:dyDescent="0.25">
      <c r="A5656" s="102">
        <v>5655</v>
      </c>
      <c r="B5656" s="117">
        <v>43892</v>
      </c>
      <c r="C5656" s="104" t="s">
        <v>4939</v>
      </c>
      <c r="D5656" s="104" t="s">
        <v>4962</v>
      </c>
      <c r="E5656" s="106" t="s">
        <v>4455</v>
      </c>
      <c r="F5656" s="107" t="s">
        <v>4826</v>
      </c>
      <c r="G5656" s="106"/>
      <c r="H5656" s="106"/>
      <c r="I5656" s="102">
        <v>5</v>
      </c>
      <c r="J5656" s="109">
        <v>91.6</v>
      </c>
    </row>
    <row r="5657" spans="1:10" x14ac:dyDescent="0.25">
      <c r="A5657" s="102">
        <v>5656</v>
      </c>
      <c r="B5657" s="117">
        <v>43892</v>
      </c>
      <c r="C5657" s="104" t="s">
        <v>4939</v>
      </c>
      <c r="D5657" s="104" t="s">
        <v>4962</v>
      </c>
      <c r="E5657" s="106" t="s">
        <v>4493</v>
      </c>
      <c r="F5657" s="107" t="s">
        <v>4494</v>
      </c>
      <c r="G5657" s="106"/>
      <c r="H5657" s="106"/>
      <c r="I5657" s="102">
        <v>1</v>
      </c>
      <c r="J5657" s="109">
        <v>14.85</v>
      </c>
    </row>
    <row r="5658" spans="1:10" x14ac:dyDescent="0.25">
      <c r="A5658" s="102">
        <v>5657</v>
      </c>
      <c r="B5658" s="117">
        <v>43892</v>
      </c>
      <c r="C5658" s="104" t="s">
        <v>4939</v>
      </c>
      <c r="D5658" s="104" t="s">
        <v>4962</v>
      </c>
      <c r="E5658" s="106" t="s">
        <v>4577</v>
      </c>
      <c r="F5658" s="107" t="s">
        <v>4812</v>
      </c>
      <c r="G5658" s="106"/>
      <c r="H5658" s="106"/>
      <c r="I5658" s="102">
        <v>3</v>
      </c>
      <c r="J5658" s="109">
        <v>29.4</v>
      </c>
    </row>
    <row r="5659" spans="1:10" x14ac:dyDescent="0.25">
      <c r="A5659" s="102">
        <v>5658</v>
      </c>
      <c r="B5659" s="117">
        <v>43892</v>
      </c>
      <c r="C5659" s="104" t="s">
        <v>4939</v>
      </c>
      <c r="D5659" s="104" t="s">
        <v>4962</v>
      </c>
      <c r="E5659" s="106" t="s">
        <v>4587</v>
      </c>
      <c r="F5659" s="107" t="s">
        <v>4833</v>
      </c>
      <c r="G5659" s="106"/>
      <c r="H5659" s="106"/>
      <c r="I5659" s="102">
        <v>5</v>
      </c>
      <c r="J5659" s="109">
        <v>78</v>
      </c>
    </row>
    <row r="5660" spans="1:10" x14ac:dyDescent="0.25">
      <c r="A5660" s="102">
        <v>5659</v>
      </c>
      <c r="B5660" s="117">
        <v>43892</v>
      </c>
      <c r="C5660" s="104" t="s">
        <v>4939</v>
      </c>
      <c r="D5660" s="104" t="s">
        <v>4962</v>
      </c>
      <c r="E5660" s="106" t="s">
        <v>4233</v>
      </c>
      <c r="F5660" s="107" t="s">
        <v>4830</v>
      </c>
      <c r="G5660" s="106"/>
      <c r="H5660" s="106"/>
      <c r="I5660" s="102">
        <v>2</v>
      </c>
      <c r="J5660" s="109">
        <v>26.7</v>
      </c>
    </row>
    <row r="5661" spans="1:10" x14ac:dyDescent="0.25">
      <c r="A5661" s="102">
        <v>5660</v>
      </c>
      <c r="B5661" s="117">
        <v>43892</v>
      </c>
      <c r="C5661" s="104" t="s">
        <v>4939</v>
      </c>
      <c r="D5661" s="104" t="s">
        <v>4962</v>
      </c>
      <c r="E5661" s="106" t="s">
        <v>4251</v>
      </c>
      <c r="F5661" s="107" t="s">
        <v>4828</v>
      </c>
      <c r="G5661" s="106"/>
      <c r="H5661" s="106"/>
      <c r="I5661" s="102">
        <v>2</v>
      </c>
      <c r="J5661" s="109">
        <v>41.699999999999996</v>
      </c>
    </row>
    <row r="5662" spans="1:10" x14ac:dyDescent="0.25">
      <c r="A5662" s="102">
        <v>5661</v>
      </c>
      <c r="B5662" s="117">
        <v>43892</v>
      </c>
      <c r="C5662" s="104" t="s">
        <v>4939</v>
      </c>
      <c r="D5662" s="104" t="s">
        <v>4962</v>
      </c>
      <c r="E5662" s="106" t="s">
        <v>4341</v>
      </c>
      <c r="F5662" s="107" t="s">
        <v>4342</v>
      </c>
      <c r="G5662" s="106"/>
      <c r="H5662" s="106"/>
      <c r="I5662" s="102">
        <v>2</v>
      </c>
      <c r="J5662" s="109">
        <v>14.24</v>
      </c>
    </row>
    <row r="5663" spans="1:10" x14ac:dyDescent="0.25">
      <c r="A5663" s="102">
        <v>5662</v>
      </c>
      <c r="B5663" s="117">
        <v>43892</v>
      </c>
      <c r="C5663" s="104" t="s">
        <v>4939</v>
      </c>
      <c r="D5663" s="104" t="s">
        <v>4967</v>
      </c>
      <c r="E5663" s="106" t="s">
        <v>569</v>
      </c>
      <c r="F5663" s="107" t="s">
        <v>570</v>
      </c>
      <c r="G5663" s="106"/>
      <c r="H5663" s="106"/>
      <c r="I5663" s="102">
        <v>1</v>
      </c>
      <c r="J5663" s="109">
        <v>5.9399999999999995</v>
      </c>
    </row>
    <row r="5664" spans="1:10" x14ac:dyDescent="0.25">
      <c r="A5664" s="102">
        <v>5663</v>
      </c>
      <c r="B5664" s="117">
        <v>43892</v>
      </c>
      <c r="C5664" s="104" t="s">
        <v>4939</v>
      </c>
      <c r="D5664" s="104" t="s">
        <v>4967</v>
      </c>
      <c r="E5664" s="106" t="s">
        <v>571</v>
      </c>
      <c r="F5664" s="107" t="s">
        <v>572</v>
      </c>
      <c r="G5664" s="106"/>
      <c r="H5664" s="106"/>
      <c r="I5664" s="102">
        <v>1</v>
      </c>
      <c r="J5664" s="109">
        <v>9.4499999999999993</v>
      </c>
    </row>
    <row r="5665" spans="1:10" x14ac:dyDescent="0.25">
      <c r="A5665" s="102">
        <v>5664</v>
      </c>
      <c r="B5665" s="117">
        <v>43892</v>
      </c>
      <c r="C5665" s="104" t="s">
        <v>4939</v>
      </c>
      <c r="D5665" s="104" t="s">
        <v>4967</v>
      </c>
      <c r="E5665" s="106" t="s">
        <v>633</v>
      </c>
      <c r="F5665" s="107" t="s">
        <v>634</v>
      </c>
      <c r="G5665" s="106"/>
      <c r="H5665" s="106"/>
      <c r="I5665" s="102">
        <v>1</v>
      </c>
      <c r="J5665" s="109">
        <v>17.88</v>
      </c>
    </row>
    <row r="5666" spans="1:10" x14ac:dyDescent="0.25">
      <c r="A5666" s="102">
        <v>5665</v>
      </c>
      <c r="B5666" s="117">
        <v>43892</v>
      </c>
      <c r="C5666" s="104" t="s">
        <v>4939</v>
      </c>
      <c r="D5666" s="104" t="s">
        <v>4967</v>
      </c>
      <c r="E5666" s="106" t="s">
        <v>609</v>
      </c>
      <c r="F5666" s="107" t="s">
        <v>610</v>
      </c>
      <c r="G5666" s="106"/>
      <c r="H5666" s="106"/>
      <c r="I5666" s="102">
        <v>2</v>
      </c>
      <c r="J5666" s="109">
        <v>11.879999999999999</v>
      </c>
    </row>
    <row r="5667" spans="1:10" x14ac:dyDescent="0.25">
      <c r="A5667" s="102">
        <v>5666</v>
      </c>
      <c r="B5667" s="117">
        <v>43892</v>
      </c>
      <c r="C5667" s="104" t="s">
        <v>4939</v>
      </c>
      <c r="D5667" s="104" t="s">
        <v>4967</v>
      </c>
      <c r="E5667" s="106" t="s">
        <v>157</v>
      </c>
      <c r="F5667" s="107" t="s">
        <v>158</v>
      </c>
      <c r="G5667" s="106"/>
      <c r="H5667" s="106"/>
      <c r="I5667" s="102">
        <v>5</v>
      </c>
      <c r="J5667" s="109">
        <v>9.4499999999999993</v>
      </c>
    </row>
    <row r="5668" spans="1:10" x14ac:dyDescent="0.25">
      <c r="A5668" s="102">
        <v>5667</v>
      </c>
      <c r="B5668" s="117">
        <v>43892</v>
      </c>
      <c r="C5668" s="104" t="s">
        <v>4939</v>
      </c>
      <c r="D5668" s="104" t="s">
        <v>4967</v>
      </c>
      <c r="E5668" s="106" t="s">
        <v>1216</v>
      </c>
      <c r="F5668" s="107" t="s">
        <v>1217</v>
      </c>
      <c r="G5668" s="106"/>
      <c r="H5668" s="106"/>
      <c r="I5668" s="102">
        <v>1</v>
      </c>
      <c r="J5668" s="109">
        <v>7.9</v>
      </c>
    </row>
    <row r="5669" spans="1:10" x14ac:dyDescent="0.25">
      <c r="A5669" s="102">
        <v>5668</v>
      </c>
      <c r="B5669" s="117">
        <v>43892</v>
      </c>
      <c r="C5669" s="104" t="s">
        <v>4939</v>
      </c>
      <c r="D5669" s="104" t="s">
        <v>4967</v>
      </c>
      <c r="E5669" s="106" t="s">
        <v>1206</v>
      </c>
      <c r="F5669" s="107" t="s">
        <v>1207</v>
      </c>
      <c r="G5669" s="106"/>
      <c r="H5669" s="106"/>
      <c r="I5669" s="102">
        <v>1</v>
      </c>
      <c r="J5669" s="109">
        <v>7.9</v>
      </c>
    </row>
    <row r="5670" spans="1:10" x14ac:dyDescent="0.25">
      <c r="A5670" s="102">
        <v>5669</v>
      </c>
      <c r="B5670" s="117">
        <v>43892</v>
      </c>
      <c r="C5670" s="104" t="s">
        <v>4939</v>
      </c>
      <c r="D5670" s="104" t="s">
        <v>4967</v>
      </c>
      <c r="E5670" s="106" t="s">
        <v>1184</v>
      </c>
      <c r="F5670" s="107" t="s">
        <v>1185</v>
      </c>
      <c r="G5670" s="106"/>
      <c r="H5670" s="106"/>
      <c r="I5670" s="102">
        <v>1</v>
      </c>
      <c r="J5670" s="109">
        <v>8.2799999999999994</v>
      </c>
    </row>
    <row r="5671" spans="1:10" x14ac:dyDescent="0.25">
      <c r="A5671" s="102">
        <v>5670</v>
      </c>
      <c r="B5671" s="117">
        <v>43892</v>
      </c>
      <c r="C5671" s="104" t="s">
        <v>4939</v>
      </c>
      <c r="D5671" s="104" t="s">
        <v>4967</v>
      </c>
      <c r="E5671" s="106" t="s">
        <v>1252</v>
      </c>
      <c r="F5671" s="107" t="s">
        <v>1253</v>
      </c>
      <c r="G5671" s="106"/>
      <c r="H5671" s="106"/>
      <c r="I5671" s="102">
        <v>1</v>
      </c>
      <c r="J5671" s="109">
        <v>7.9</v>
      </c>
    </row>
    <row r="5672" spans="1:10" x14ac:dyDescent="0.25">
      <c r="A5672" s="102">
        <v>5671</v>
      </c>
      <c r="B5672" s="117">
        <v>43892</v>
      </c>
      <c r="C5672" s="104" t="s">
        <v>4939</v>
      </c>
      <c r="D5672" s="104" t="s">
        <v>4967</v>
      </c>
      <c r="E5672" s="106" t="s">
        <v>2489</v>
      </c>
      <c r="F5672" s="107" t="s">
        <v>2490</v>
      </c>
      <c r="G5672" s="106"/>
      <c r="H5672" s="106"/>
      <c r="I5672" s="102">
        <v>1</v>
      </c>
      <c r="J5672" s="109">
        <v>5.9399999999999995</v>
      </c>
    </row>
    <row r="5673" spans="1:10" x14ac:dyDescent="0.25">
      <c r="A5673" s="102">
        <v>5672</v>
      </c>
      <c r="B5673" s="117">
        <v>43892</v>
      </c>
      <c r="C5673" s="104" t="s">
        <v>4939</v>
      </c>
      <c r="D5673" s="104" t="s">
        <v>4967</v>
      </c>
      <c r="E5673" s="106" t="s">
        <v>2701</v>
      </c>
      <c r="F5673" s="107" t="s">
        <v>4721</v>
      </c>
      <c r="G5673" s="106"/>
      <c r="H5673" s="106"/>
      <c r="I5673" s="102">
        <v>1</v>
      </c>
      <c r="J5673" s="109">
        <v>5.9399999999999995</v>
      </c>
    </row>
    <row r="5674" spans="1:10" x14ac:dyDescent="0.25">
      <c r="A5674" s="102">
        <v>5673</v>
      </c>
      <c r="B5674" s="117">
        <v>43892</v>
      </c>
      <c r="C5674" s="104" t="s">
        <v>4939</v>
      </c>
      <c r="D5674" s="104" t="s">
        <v>4967</v>
      </c>
      <c r="E5674" s="106" t="s">
        <v>2997</v>
      </c>
      <c r="F5674" s="107" t="s">
        <v>2998</v>
      </c>
      <c r="G5674" s="106"/>
      <c r="H5674" s="106"/>
      <c r="I5674" s="102">
        <v>1</v>
      </c>
      <c r="J5674" s="109">
        <v>37.799999999999997</v>
      </c>
    </row>
    <row r="5675" spans="1:10" x14ac:dyDescent="0.25">
      <c r="A5675" s="102">
        <v>5674</v>
      </c>
      <c r="B5675" s="117">
        <v>43892</v>
      </c>
      <c r="C5675" s="104" t="s">
        <v>4939</v>
      </c>
      <c r="D5675" s="104" t="s">
        <v>4967</v>
      </c>
      <c r="E5675" s="106" t="s">
        <v>3035</v>
      </c>
      <c r="F5675" s="107" t="s">
        <v>3036</v>
      </c>
      <c r="G5675" s="106"/>
      <c r="H5675" s="106"/>
      <c r="I5675" s="102">
        <v>1</v>
      </c>
      <c r="J5675" s="109">
        <v>37.9</v>
      </c>
    </row>
    <row r="5676" spans="1:10" x14ac:dyDescent="0.25">
      <c r="A5676" s="102">
        <v>5675</v>
      </c>
      <c r="B5676" s="117">
        <v>43892</v>
      </c>
      <c r="C5676" s="104" t="s">
        <v>4939</v>
      </c>
      <c r="D5676" s="104" t="s">
        <v>4967</v>
      </c>
      <c r="E5676" s="106" t="s">
        <v>3033</v>
      </c>
      <c r="F5676" s="107" t="s">
        <v>3034</v>
      </c>
      <c r="G5676" s="106"/>
      <c r="H5676" s="106"/>
      <c r="I5676" s="102">
        <v>5</v>
      </c>
      <c r="J5676" s="109">
        <v>164.95000000000002</v>
      </c>
    </row>
    <row r="5677" spans="1:10" x14ac:dyDescent="0.25">
      <c r="A5677" s="102">
        <v>5676</v>
      </c>
      <c r="B5677" s="117">
        <v>43892</v>
      </c>
      <c r="C5677" s="104" t="s">
        <v>4939</v>
      </c>
      <c r="D5677" s="104" t="s">
        <v>4967</v>
      </c>
      <c r="E5677" s="106" t="s">
        <v>3033</v>
      </c>
      <c r="F5677" s="107" t="s">
        <v>3034</v>
      </c>
      <c r="G5677" s="106"/>
      <c r="H5677" s="106"/>
      <c r="I5677" s="102">
        <v>1</v>
      </c>
      <c r="J5677" s="109">
        <v>0.01</v>
      </c>
    </row>
    <row r="5678" spans="1:10" x14ac:dyDescent="0.25">
      <c r="A5678" s="102">
        <v>5677</v>
      </c>
      <c r="B5678" s="117">
        <v>43892</v>
      </c>
      <c r="C5678" s="104" t="s">
        <v>4939</v>
      </c>
      <c r="D5678" s="104" t="s">
        <v>4967</v>
      </c>
      <c r="E5678" s="106" t="s">
        <v>3037</v>
      </c>
      <c r="F5678" s="107" t="s">
        <v>3038</v>
      </c>
      <c r="G5678" s="106"/>
      <c r="H5678" s="106"/>
      <c r="I5678" s="102">
        <v>3</v>
      </c>
      <c r="J5678" s="109">
        <v>101.88</v>
      </c>
    </row>
    <row r="5679" spans="1:10" x14ac:dyDescent="0.25">
      <c r="A5679" s="102">
        <v>5678</v>
      </c>
      <c r="B5679" s="117">
        <v>43892</v>
      </c>
      <c r="C5679" s="104" t="s">
        <v>4939</v>
      </c>
      <c r="D5679" s="104" t="s">
        <v>4967</v>
      </c>
      <c r="E5679" s="106" t="s">
        <v>2845</v>
      </c>
      <c r="F5679" s="107" t="s">
        <v>2846</v>
      </c>
      <c r="G5679" s="106"/>
      <c r="H5679" s="106"/>
      <c r="I5679" s="102">
        <v>1</v>
      </c>
      <c r="J5679" s="109">
        <v>29.96</v>
      </c>
    </row>
    <row r="5680" spans="1:10" x14ac:dyDescent="0.25">
      <c r="A5680" s="102">
        <v>5679</v>
      </c>
      <c r="B5680" s="117">
        <v>43892</v>
      </c>
      <c r="C5680" s="104" t="s">
        <v>4939</v>
      </c>
      <c r="D5680" s="104" t="s">
        <v>4967</v>
      </c>
      <c r="E5680" s="106" t="s">
        <v>3969</v>
      </c>
      <c r="F5680" s="107" t="s">
        <v>3970</v>
      </c>
      <c r="G5680" s="106"/>
      <c r="H5680" s="106"/>
      <c r="I5680" s="102">
        <v>1</v>
      </c>
      <c r="J5680" s="109">
        <v>17.899999999999999</v>
      </c>
    </row>
    <row r="5681" spans="1:10" x14ac:dyDescent="0.25">
      <c r="A5681" s="102">
        <v>5680</v>
      </c>
      <c r="B5681" s="117">
        <v>43892</v>
      </c>
      <c r="C5681" s="104" t="s">
        <v>4939</v>
      </c>
      <c r="D5681" s="104" t="s">
        <v>4967</v>
      </c>
      <c r="E5681" s="106" t="s">
        <v>3741</v>
      </c>
      <c r="F5681" s="107" t="s">
        <v>3742</v>
      </c>
      <c r="G5681" s="106"/>
      <c r="H5681" s="106"/>
      <c r="I5681" s="102">
        <v>1</v>
      </c>
      <c r="J5681" s="109">
        <v>17</v>
      </c>
    </row>
    <row r="5682" spans="1:10" x14ac:dyDescent="0.25">
      <c r="A5682" s="102">
        <v>5681</v>
      </c>
      <c r="B5682" s="117">
        <v>43892</v>
      </c>
      <c r="C5682" s="104" t="s">
        <v>4939</v>
      </c>
      <c r="D5682" s="104" t="s">
        <v>4967</v>
      </c>
      <c r="E5682" s="106" t="s">
        <v>4503</v>
      </c>
      <c r="F5682" s="107" t="s">
        <v>4504</v>
      </c>
      <c r="G5682" s="106"/>
      <c r="H5682" s="106"/>
      <c r="I5682" s="102">
        <v>1</v>
      </c>
      <c r="J5682" s="109">
        <v>19.8</v>
      </c>
    </row>
    <row r="5683" spans="1:10" x14ac:dyDescent="0.25">
      <c r="A5683" s="102">
        <v>5682</v>
      </c>
      <c r="B5683" s="117">
        <v>43892</v>
      </c>
      <c r="C5683" s="104" t="s">
        <v>4939</v>
      </c>
      <c r="D5683" s="104" t="s">
        <v>4967</v>
      </c>
      <c r="E5683" s="106" t="s">
        <v>4375</v>
      </c>
      <c r="F5683" s="107" t="s">
        <v>4376</v>
      </c>
      <c r="G5683" s="106"/>
      <c r="H5683" s="106"/>
      <c r="I5683" s="102">
        <v>1</v>
      </c>
      <c r="J5683" s="109">
        <v>23.12</v>
      </c>
    </row>
    <row r="5684" spans="1:10" x14ac:dyDescent="0.25">
      <c r="A5684" s="102">
        <v>5683</v>
      </c>
      <c r="B5684" s="117">
        <v>43892</v>
      </c>
      <c r="C5684" s="104" t="s">
        <v>4939</v>
      </c>
      <c r="D5684" s="104" t="s">
        <v>4969</v>
      </c>
      <c r="E5684" s="106" t="s">
        <v>157</v>
      </c>
      <c r="F5684" s="107" t="s">
        <v>158</v>
      </c>
      <c r="G5684" s="106"/>
      <c r="H5684" s="106"/>
      <c r="I5684" s="102">
        <v>20</v>
      </c>
      <c r="J5684" s="109">
        <v>37.799999999999997</v>
      </c>
    </row>
    <row r="5685" spans="1:10" x14ac:dyDescent="0.25">
      <c r="A5685" s="102">
        <v>5684</v>
      </c>
      <c r="B5685" s="117">
        <v>43892</v>
      </c>
      <c r="C5685" s="104" t="s">
        <v>4939</v>
      </c>
      <c r="D5685" s="104" t="s">
        <v>4969</v>
      </c>
      <c r="E5685" s="106" t="s">
        <v>1216</v>
      </c>
      <c r="F5685" s="107" t="s">
        <v>1217</v>
      </c>
      <c r="G5685" s="106"/>
      <c r="H5685" s="106"/>
      <c r="I5685" s="102">
        <v>1</v>
      </c>
      <c r="J5685" s="109">
        <v>7.9</v>
      </c>
    </row>
    <row r="5686" spans="1:10" x14ac:dyDescent="0.25">
      <c r="A5686" s="102">
        <v>5685</v>
      </c>
      <c r="B5686" s="117">
        <v>43892</v>
      </c>
      <c r="C5686" s="104" t="s">
        <v>4939</v>
      </c>
      <c r="D5686" s="104" t="s">
        <v>4969</v>
      </c>
      <c r="E5686" s="106" t="s">
        <v>2569</v>
      </c>
      <c r="F5686" s="107" t="s">
        <v>2570</v>
      </c>
      <c r="G5686" s="106"/>
      <c r="H5686" s="106"/>
      <c r="I5686" s="102">
        <v>1</v>
      </c>
      <c r="J5686" s="109">
        <v>5.9399999999999995</v>
      </c>
    </row>
    <row r="5687" spans="1:10" x14ac:dyDescent="0.25">
      <c r="A5687" s="102">
        <v>5686</v>
      </c>
      <c r="B5687" s="117">
        <v>43892</v>
      </c>
      <c r="C5687" s="104" t="s">
        <v>4939</v>
      </c>
      <c r="D5687" s="104" t="s">
        <v>4969</v>
      </c>
      <c r="E5687" s="106" t="s">
        <v>3037</v>
      </c>
      <c r="F5687" s="107" t="s">
        <v>3038</v>
      </c>
      <c r="G5687" s="106"/>
      <c r="H5687" s="106"/>
      <c r="I5687" s="102">
        <v>1</v>
      </c>
      <c r="J5687" s="109">
        <v>33.96</v>
      </c>
    </row>
    <row r="5688" spans="1:10" x14ac:dyDescent="0.25">
      <c r="A5688" s="102">
        <v>5687</v>
      </c>
      <c r="B5688" s="117">
        <v>43892</v>
      </c>
      <c r="C5688" s="104" t="s">
        <v>4939</v>
      </c>
      <c r="D5688" s="104" t="s">
        <v>4969</v>
      </c>
      <c r="E5688" s="106" t="s">
        <v>295</v>
      </c>
      <c r="F5688" s="107" t="s">
        <v>296</v>
      </c>
      <c r="G5688" s="106"/>
      <c r="H5688" s="106"/>
      <c r="I5688" s="102">
        <v>10</v>
      </c>
      <c r="J5688" s="109">
        <v>22.5</v>
      </c>
    </row>
    <row r="5689" spans="1:10" x14ac:dyDescent="0.25">
      <c r="A5689" s="102">
        <v>5688</v>
      </c>
      <c r="B5689" s="117">
        <v>43892</v>
      </c>
      <c r="C5689" s="104" t="s">
        <v>4939</v>
      </c>
      <c r="D5689" s="104" t="s">
        <v>4969</v>
      </c>
      <c r="E5689" s="106" t="s">
        <v>3907</v>
      </c>
      <c r="F5689" s="107" t="s">
        <v>3908</v>
      </c>
      <c r="G5689" s="106"/>
      <c r="H5689" s="106"/>
      <c r="I5689" s="102">
        <v>1</v>
      </c>
      <c r="J5689" s="109">
        <v>9.8000000000000007</v>
      </c>
    </row>
    <row r="5690" spans="1:10" x14ac:dyDescent="0.25">
      <c r="A5690" s="102">
        <v>5689</v>
      </c>
      <c r="B5690" s="117">
        <v>43892</v>
      </c>
      <c r="C5690" s="104" t="s">
        <v>4939</v>
      </c>
      <c r="D5690" s="104" t="s">
        <v>4971</v>
      </c>
      <c r="E5690" s="106" t="s">
        <v>565</v>
      </c>
      <c r="F5690" s="107" t="s">
        <v>566</v>
      </c>
      <c r="G5690" s="106"/>
      <c r="H5690" s="106"/>
      <c r="I5690" s="102">
        <v>1</v>
      </c>
      <c r="J5690" s="109">
        <v>9.5400000000000009</v>
      </c>
    </row>
    <row r="5691" spans="1:10" x14ac:dyDescent="0.25">
      <c r="A5691" s="102">
        <v>5690</v>
      </c>
      <c r="B5691" s="117">
        <v>43892</v>
      </c>
      <c r="C5691" s="104" t="s">
        <v>4939</v>
      </c>
      <c r="D5691" s="104" t="s">
        <v>4971</v>
      </c>
      <c r="E5691" s="106" t="s">
        <v>569</v>
      </c>
      <c r="F5691" s="107" t="s">
        <v>570</v>
      </c>
      <c r="G5691" s="106"/>
      <c r="H5691" s="106"/>
      <c r="I5691" s="102">
        <v>4</v>
      </c>
      <c r="J5691" s="109">
        <v>23.759999999999998</v>
      </c>
    </row>
    <row r="5692" spans="1:10" x14ac:dyDescent="0.25">
      <c r="A5692" s="102">
        <v>5691</v>
      </c>
      <c r="B5692" s="117">
        <v>43892</v>
      </c>
      <c r="C5692" s="104" t="s">
        <v>4939</v>
      </c>
      <c r="D5692" s="104" t="s">
        <v>4971</v>
      </c>
      <c r="E5692" s="106" t="s">
        <v>603</v>
      </c>
      <c r="F5692" s="107" t="s">
        <v>604</v>
      </c>
      <c r="G5692" s="106"/>
      <c r="H5692" s="106"/>
      <c r="I5692" s="102" t="s">
        <v>4943</v>
      </c>
      <c r="J5692" s="109">
        <v>15.54</v>
      </c>
    </row>
    <row r="5693" spans="1:10" x14ac:dyDescent="0.25">
      <c r="A5693" s="102">
        <v>5692</v>
      </c>
      <c r="B5693" s="117">
        <v>43892</v>
      </c>
      <c r="C5693" s="104" t="s">
        <v>4939</v>
      </c>
      <c r="D5693" s="104" t="s">
        <v>4971</v>
      </c>
      <c r="E5693" s="106" t="s">
        <v>1294</v>
      </c>
      <c r="F5693" s="107" t="s">
        <v>1295</v>
      </c>
      <c r="G5693" s="106"/>
      <c r="H5693" s="106"/>
      <c r="I5693" s="102" t="s">
        <v>4957</v>
      </c>
      <c r="J5693" s="109">
        <v>11.25</v>
      </c>
    </row>
    <row r="5694" spans="1:10" x14ac:dyDescent="0.25">
      <c r="A5694" s="102">
        <v>5693</v>
      </c>
      <c r="B5694" s="117">
        <v>43892</v>
      </c>
      <c r="C5694" s="104" t="s">
        <v>4939</v>
      </c>
      <c r="D5694" s="104" t="s">
        <v>4971</v>
      </c>
      <c r="E5694" s="106" t="s">
        <v>2473</v>
      </c>
      <c r="F5694" s="107" t="s">
        <v>2474</v>
      </c>
      <c r="G5694" s="106"/>
      <c r="H5694" s="106"/>
      <c r="I5694" s="102">
        <v>1</v>
      </c>
      <c r="J5694" s="109">
        <v>5.9399999999999995</v>
      </c>
    </row>
    <row r="5695" spans="1:10" x14ac:dyDescent="0.25">
      <c r="A5695" s="102">
        <v>5694</v>
      </c>
      <c r="B5695" s="117">
        <v>43892</v>
      </c>
      <c r="C5695" s="104" t="s">
        <v>4939</v>
      </c>
      <c r="D5695" s="104" t="s">
        <v>4971</v>
      </c>
      <c r="E5695" s="106" t="s">
        <v>2541</v>
      </c>
      <c r="F5695" s="107" t="s">
        <v>2542</v>
      </c>
      <c r="G5695" s="106"/>
      <c r="H5695" s="106"/>
      <c r="I5695" s="102">
        <v>3</v>
      </c>
      <c r="J5695" s="109">
        <v>17.82</v>
      </c>
    </row>
    <row r="5696" spans="1:10" x14ac:dyDescent="0.25">
      <c r="A5696" s="102">
        <v>5695</v>
      </c>
      <c r="B5696" s="117">
        <v>43892</v>
      </c>
      <c r="C5696" s="104" t="s">
        <v>4939</v>
      </c>
      <c r="D5696" s="104" t="s">
        <v>4971</v>
      </c>
      <c r="E5696" s="106" t="s">
        <v>2735</v>
      </c>
      <c r="F5696" s="107" t="s">
        <v>4738</v>
      </c>
      <c r="G5696" s="106"/>
      <c r="H5696" s="106"/>
      <c r="I5696" s="102">
        <v>1</v>
      </c>
      <c r="J5696" s="109">
        <v>13.74</v>
      </c>
    </row>
    <row r="5697" spans="1:10" x14ac:dyDescent="0.25">
      <c r="A5697" s="102">
        <v>5696</v>
      </c>
      <c r="B5697" s="117">
        <v>43892</v>
      </c>
      <c r="C5697" s="104" t="s">
        <v>4939</v>
      </c>
      <c r="D5697" s="104" t="s">
        <v>4971</v>
      </c>
      <c r="E5697" s="106" t="s">
        <v>2781</v>
      </c>
      <c r="F5697" s="107" t="s">
        <v>4741</v>
      </c>
      <c r="G5697" s="106"/>
      <c r="H5697" s="106"/>
      <c r="I5697" s="102">
        <v>1</v>
      </c>
      <c r="J5697" s="109">
        <v>13.74</v>
      </c>
    </row>
    <row r="5698" spans="1:10" x14ac:dyDescent="0.25">
      <c r="A5698" s="102">
        <v>5697</v>
      </c>
      <c r="B5698" s="117">
        <v>43892</v>
      </c>
      <c r="C5698" s="104" t="s">
        <v>4939</v>
      </c>
      <c r="D5698" s="104" t="s">
        <v>4971</v>
      </c>
      <c r="E5698" s="106" t="s">
        <v>3033</v>
      </c>
      <c r="F5698" s="107" t="s">
        <v>3034</v>
      </c>
      <c r="G5698" s="106"/>
      <c r="H5698" s="106"/>
      <c r="I5698" s="102">
        <v>1</v>
      </c>
      <c r="J5698" s="109">
        <v>0.01</v>
      </c>
    </row>
    <row r="5699" spans="1:10" x14ac:dyDescent="0.25">
      <c r="A5699" s="102">
        <v>5698</v>
      </c>
      <c r="B5699" s="117">
        <v>43892</v>
      </c>
      <c r="C5699" s="104" t="s">
        <v>4939</v>
      </c>
      <c r="D5699" s="104" t="s">
        <v>4971</v>
      </c>
      <c r="E5699" s="106" t="s">
        <v>3037</v>
      </c>
      <c r="F5699" s="107" t="s">
        <v>3038</v>
      </c>
      <c r="G5699" s="106"/>
      <c r="H5699" s="106"/>
      <c r="I5699" s="102">
        <v>10</v>
      </c>
      <c r="J5699" s="109">
        <v>339.6</v>
      </c>
    </row>
    <row r="5700" spans="1:10" x14ac:dyDescent="0.25">
      <c r="A5700" s="102">
        <v>5699</v>
      </c>
      <c r="B5700" s="117">
        <v>43892</v>
      </c>
      <c r="C5700" s="104" t="s">
        <v>4939</v>
      </c>
      <c r="D5700" s="104" t="s">
        <v>4971</v>
      </c>
      <c r="E5700" s="106" t="s">
        <v>83</v>
      </c>
      <c r="F5700" s="107" t="s">
        <v>84</v>
      </c>
      <c r="G5700" s="106"/>
      <c r="H5700" s="106"/>
      <c r="I5700" s="102" t="s">
        <v>4943</v>
      </c>
      <c r="J5700" s="109">
        <v>38.94</v>
      </c>
    </row>
    <row r="5701" spans="1:10" x14ac:dyDescent="0.25">
      <c r="A5701" s="102">
        <v>5700</v>
      </c>
      <c r="B5701" s="117">
        <v>43892</v>
      </c>
      <c r="C5701" s="104" t="s">
        <v>4939</v>
      </c>
      <c r="D5701" s="104" t="s">
        <v>4971</v>
      </c>
      <c r="E5701" s="106" t="s">
        <v>3547</v>
      </c>
      <c r="F5701" s="107" t="s">
        <v>3548</v>
      </c>
      <c r="G5701" s="106"/>
      <c r="H5701" s="106"/>
      <c r="I5701" s="102">
        <v>1</v>
      </c>
      <c r="J5701" s="109">
        <v>11</v>
      </c>
    </row>
    <row r="5702" spans="1:10" x14ac:dyDescent="0.25">
      <c r="A5702" s="102">
        <v>5701</v>
      </c>
      <c r="B5702" s="117">
        <v>43892</v>
      </c>
      <c r="C5702" s="104" t="s">
        <v>4939</v>
      </c>
      <c r="D5702" s="104" t="s">
        <v>4971</v>
      </c>
      <c r="E5702" s="106" t="s">
        <v>3747</v>
      </c>
      <c r="F5702" s="107" t="s">
        <v>3748</v>
      </c>
      <c r="G5702" s="106"/>
      <c r="H5702" s="106"/>
      <c r="I5702" s="102">
        <v>1</v>
      </c>
      <c r="J5702" s="109">
        <v>15</v>
      </c>
    </row>
    <row r="5703" spans="1:10" x14ac:dyDescent="0.25">
      <c r="A5703" s="102">
        <v>5702</v>
      </c>
      <c r="B5703" s="117">
        <v>43892</v>
      </c>
      <c r="C5703" s="104" t="s">
        <v>4939</v>
      </c>
      <c r="D5703" s="104" t="s">
        <v>4971</v>
      </c>
      <c r="E5703" s="106" t="s">
        <v>3607</v>
      </c>
      <c r="F5703" s="107" t="s">
        <v>3608</v>
      </c>
      <c r="G5703" s="106"/>
      <c r="H5703" s="106"/>
      <c r="I5703" s="102">
        <v>1</v>
      </c>
      <c r="J5703" s="109">
        <v>14.9</v>
      </c>
    </row>
    <row r="5704" spans="1:10" x14ac:dyDescent="0.25">
      <c r="A5704" s="102">
        <v>5703</v>
      </c>
      <c r="B5704" s="117">
        <v>43892</v>
      </c>
      <c r="C5704" s="104" t="s">
        <v>4939</v>
      </c>
      <c r="D5704" s="104" t="s">
        <v>4971</v>
      </c>
      <c r="E5704" s="106" t="s">
        <v>3617</v>
      </c>
      <c r="F5704" s="107" t="s">
        <v>3618</v>
      </c>
      <c r="G5704" s="106"/>
      <c r="H5704" s="106"/>
      <c r="I5704" s="102">
        <v>1</v>
      </c>
      <c r="J5704" s="109">
        <v>14.34</v>
      </c>
    </row>
    <row r="5705" spans="1:10" x14ac:dyDescent="0.25">
      <c r="A5705" s="102">
        <v>5704</v>
      </c>
      <c r="B5705" s="117">
        <v>43892</v>
      </c>
      <c r="C5705" s="104" t="s">
        <v>4939</v>
      </c>
      <c r="D5705" s="104" t="s">
        <v>4971</v>
      </c>
      <c r="E5705" s="106" t="s">
        <v>3679</v>
      </c>
      <c r="F5705" s="107" t="s">
        <v>3680</v>
      </c>
      <c r="G5705" s="106"/>
      <c r="H5705" s="106"/>
      <c r="I5705" s="102">
        <v>1</v>
      </c>
      <c r="J5705" s="109">
        <v>16.899999999999999</v>
      </c>
    </row>
    <row r="5706" spans="1:10" x14ac:dyDescent="0.25">
      <c r="A5706" s="102">
        <v>5705</v>
      </c>
      <c r="B5706" s="117">
        <v>43892</v>
      </c>
      <c r="C5706" s="104" t="s">
        <v>4939</v>
      </c>
      <c r="D5706" s="104" t="s">
        <v>4940</v>
      </c>
      <c r="E5706" s="106" t="s">
        <v>569</v>
      </c>
      <c r="F5706" s="107" t="s">
        <v>570</v>
      </c>
      <c r="G5706" s="106"/>
      <c r="H5706" s="106"/>
      <c r="I5706" s="102">
        <v>1</v>
      </c>
      <c r="J5706" s="109">
        <v>5.9399999999999995</v>
      </c>
    </row>
    <row r="5707" spans="1:10" x14ac:dyDescent="0.25">
      <c r="A5707" s="102">
        <v>5706</v>
      </c>
      <c r="B5707" s="117">
        <v>43892</v>
      </c>
      <c r="C5707" s="104" t="s">
        <v>4939</v>
      </c>
      <c r="D5707" s="104" t="s">
        <v>4940</v>
      </c>
      <c r="E5707" s="106" t="s">
        <v>591</v>
      </c>
      <c r="F5707" s="107" t="s">
        <v>592</v>
      </c>
      <c r="G5707" s="106"/>
      <c r="H5707" s="106"/>
      <c r="I5707" s="102">
        <v>1</v>
      </c>
      <c r="J5707" s="109">
        <v>5.9399999999999995</v>
      </c>
    </row>
    <row r="5708" spans="1:10" x14ac:dyDescent="0.25">
      <c r="A5708" s="102">
        <v>5707</v>
      </c>
      <c r="B5708" s="117">
        <v>43892</v>
      </c>
      <c r="C5708" s="104" t="s">
        <v>4939</v>
      </c>
      <c r="D5708" s="104" t="s">
        <v>4940</v>
      </c>
      <c r="E5708" s="106" t="s">
        <v>2489</v>
      </c>
      <c r="F5708" s="107" t="s">
        <v>2490</v>
      </c>
      <c r="G5708" s="106"/>
      <c r="H5708" s="106"/>
      <c r="I5708" s="102">
        <v>1</v>
      </c>
      <c r="J5708" s="109">
        <v>5.9399999999999995</v>
      </c>
    </row>
    <row r="5709" spans="1:10" x14ac:dyDescent="0.25">
      <c r="A5709" s="102">
        <v>5708</v>
      </c>
      <c r="B5709" s="117">
        <v>43892</v>
      </c>
      <c r="C5709" s="104" t="s">
        <v>4939</v>
      </c>
      <c r="D5709" s="104" t="s">
        <v>4940</v>
      </c>
      <c r="E5709" s="106" t="s">
        <v>2541</v>
      </c>
      <c r="F5709" s="107" t="s">
        <v>2542</v>
      </c>
      <c r="G5709" s="106"/>
      <c r="H5709" s="106"/>
      <c r="I5709" s="102">
        <v>1</v>
      </c>
      <c r="J5709" s="109">
        <v>5.9399999999999995</v>
      </c>
    </row>
    <row r="5710" spans="1:10" x14ac:dyDescent="0.25">
      <c r="A5710" s="102">
        <v>5709</v>
      </c>
      <c r="B5710" s="117">
        <v>43892</v>
      </c>
      <c r="C5710" s="104" t="s">
        <v>4939</v>
      </c>
      <c r="D5710" s="104" t="s">
        <v>4940</v>
      </c>
      <c r="E5710" s="106" t="s">
        <v>4043</v>
      </c>
      <c r="F5710" s="107" t="s">
        <v>4044</v>
      </c>
      <c r="G5710" s="106"/>
      <c r="H5710" s="106"/>
      <c r="I5710" s="102">
        <v>1</v>
      </c>
      <c r="J5710" s="109">
        <v>35.94</v>
      </c>
    </row>
    <row r="5711" spans="1:10" x14ac:dyDescent="0.25">
      <c r="A5711" s="102">
        <v>5710</v>
      </c>
      <c r="B5711" s="117">
        <v>43892</v>
      </c>
      <c r="C5711" s="104" t="s">
        <v>4939</v>
      </c>
      <c r="D5711" s="104" t="s">
        <v>4940</v>
      </c>
      <c r="E5711" s="106" t="s">
        <v>87</v>
      </c>
      <c r="F5711" s="107" t="s">
        <v>88</v>
      </c>
      <c r="G5711" s="106"/>
      <c r="H5711" s="106"/>
      <c r="I5711" s="102">
        <v>2</v>
      </c>
      <c r="J5711" s="109">
        <v>167.52</v>
      </c>
    </row>
    <row r="5712" spans="1:10" x14ac:dyDescent="0.25">
      <c r="A5712" s="102">
        <v>5711</v>
      </c>
      <c r="B5712" s="117">
        <v>43892</v>
      </c>
      <c r="C5712" s="104" t="s">
        <v>4939</v>
      </c>
      <c r="D5712" s="104" t="s">
        <v>4940</v>
      </c>
      <c r="E5712" s="106" t="s">
        <v>3747</v>
      </c>
      <c r="F5712" s="107" t="s">
        <v>3748</v>
      </c>
      <c r="G5712" s="106"/>
      <c r="H5712" s="106"/>
      <c r="I5712" s="102">
        <v>1</v>
      </c>
      <c r="J5712" s="109">
        <v>15</v>
      </c>
    </row>
    <row r="5713" spans="1:10" x14ac:dyDescent="0.25">
      <c r="A5713" s="102">
        <v>5712</v>
      </c>
      <c r="B5713" s="117">
        <v>43892</v>
      </c>
      <c r="C5713" s="104" t="s">
        <v>4939</v>
      </c>
      <c r="D5713" s="104" t="s">
        <v>4940</v>
      </c>
      <c r="E5713" s="106" t="s">
        <v>3903</v>
      </c>
      <c r="F5713" s="107" t="s">
        <v>3904</v>
      </c>
      <c r="G5713" s="106"/>
      <c r="H5713" s="106"/>
      <c r="I5713" s="102">
        <v>1</v>
      </c>
      <c r="J5713" s="109">
        <v>9.75</v>
      </c>
    </row>
    <row r="5714" spans="1:10" x14ac:dyDescent="0.25">
      <c r="A5714" s="102">
        <v>5713</v>
      </c>
      <c r="B5714" s="117">
        <v>43892</v>
      </c>
      <c r="C5714" s="104" t="s">
        <v>4939</v>
      </c>
      <c r="D5714" s="104" t="s">
        <v>4940</v>
      </c>
      <c r="E5714" s="106" t="s">
        <v>3907</v>
      </c>
      <c r="F5714" s="107" t="s">
        <v>3908</v>
      </c>
      <c r="G5714" s="106"/>
      <c r="H5714" s="106"/>
      <c r="I5714" s="102">
        <v>2</v>
      </c>
      <c r="J5714" s="109">
        <v>19.600000000000001</v>
      </c>
    </row>
    <row r="5715" spans="1:10" x14ac:dyDescent="0.25">
      <c r="A5715" s="102">
        <v>5714</v>
      </c>
      <c r="B5715" s="117">
        <v>43892</v>
      </c>
      <c r="C5715" s="104" t="s">
        <v>4939</v>
      </c>
      <c r="D5715" s="104" t="s">
        <v>4940</v>
      </c>
      <c r="E5715" s="106" t="s">
        <v>3565</v>
      </c>
      <c r="F5715" s="107" t="s">
        <v>3566</v>
      </c>
      <c r="G5715" s="106"/>
      <c r="H5715" s="106"/>
      <c r="I5715" s="102">
        <v>1</v>
      </c>
      <c r="J5715" s="109">
        <v>13.799999999999999</v>
      </c>
    </row>
    <row r="5716" spans="1:10" x14ac:dyDescent="0.25">
      <c r="A5716" s="102">
        <v>5715</v>
      </c>
      <c r="B5716" s="117">
        <v>43892</v>
      </c>
      <c r="C5716" s="104" t="s">
        <v>4939</v>
      </c>
      <c r="D5716" s="104" t="s">
        <v>4940</v>
      </c>
      <c r="E5716" s="106" t="s">
        <v>4419</v>
      </c>
      <c r="F5716" s="107" t="s">
        <v>4420</v>
      </c>
      <c r="G5716" s="106"/>
      <c r="H5716" s="106"/>
      <c r="I5716" s="102">
        <v>1</v>
      </c>
      <c r="J5716" s="109">
        <v>11.850000000000001</v>
      </c>
    </row>
    <row r="5717" spans="1:10" x14ac:dyDescent="0.25">
      <c r="A5717" s="102">
        <v>5716</v>
      </c>
      <c r="B5717" s="117">
        <v>43892</v>
      </c>
      <c r="C5717" s="104" t="s">
        <v>4939</v>
      </c>
      <c r="D5717" s="104" t="s">
        <v>5574</v>
      </c>
      <c r="E5717" s="106" t="s">
        <v>329</v>
      </c>
      <c r="F5717" s="107" t="s">
        <v>330</v>
      </c>
      <c r="G5717" s="106"/>
      <c r="H5717" s="106"/>
      <c r="I5717" s="102">
        <v>1</v>
      </c>
      <c r="J5717" s="109">
        <v>23</v>
      </c>
    </row>
    <row r="5718" spans="1:10" x14ac:dyDescent="0.25">
      <c r="A5718" s="102">
        <v>5717</v>
      </c>
      <c r="B5718" s="117">
        <v>43892</v>
      </c>
      <c r="C5718" s="104" t="s">
        <v>4939</v>
      </c>
      <c r="D5718" s="104" t="s">
        <v>5574</v>
      </c>
      <c r="E5718" s="106" t="s">
        <v>473</v>
      </c>
      <c r="F5718" s="107" t="s">
        <v>474</v>
      </c>
      <c r="G5718" s="106"/>
      <c r="H5718" s="106"/>
      <c r="I5718" s="102">
        <v>1</v>
      </c>
      <c r="J5718" s="109">
        <v>13.799999999999999</v>
      </c>
    </row>
    <row r="5719" spans="1:10" x14ac:dyDescent="0.25">
      <c r="A5719" s="102">
        <v>5718</v>
      </c>
      <c r="B5719" s="117">
        <v>43892</v>
      </c>
      <c r="C5719" s="104" t="s">
        <v>4939</v>
      </c>
      <c r="D5719" s="104" t="s">
        <v>5574</v>
      </c>
      <c r="E5719" s="106" t="s">
        <v>569</v>
      </c>
      <c r="F5719" s="107" t="s">
        <v>570</v>
      </c>
      <c r="G5719" s="106"/>
      <c r="H5719" s="106"/>
      <c r="I5719" s="102">
        <v>4</v>
      </c>
      <c r="J5719" s="109">
        <v>23.759999999999998</v>
      </c>
    </row>
    <row r="5720" spans="1:10" x14ac:dyDescent="0.25">
      <c r="A5720" s="102">
        <v>5719</v>
      </c>
      <c r="B5720" s="117">
        <v>43892</v>
      </c>
      <c r="C5720" s="104" t="s">
        <v>4939</v>
      </c>
      <c r="D5720" s="104" t="s">
        <v>5574</v>
      </c>
      <c r="E5720" s="106" t="s">
        <v>743</v>
      </c>
      <c r="F5720" s="107" t="s">
        <v>744</v>
      </c>
      <c r="G5720" s="106"/>
      <c r="H5720" s="106"/>
      <c r="I5720" s="102" t="s">
        <v>4943</v>
      </c>
      <c r="J5720" s="109">
        <v>9.48</v>
      </c>
    </row>
    <row r="5721" spans="1:10" x14ac:dyDescent="0.25">
      <c r="A5721" s="102">
        <v>5720</v>
      </c>
      <c r="B5721" s="117">
        <v>43892</v>
      </c>
      <c r="C5721" s="104" t="s">
        <v>4939</v>
      </c>
      <c r="D5721" s="104" t="s">
        <v>5574</v>
      </c>
      <c r="E5721" s="106" t="s">
        <v>157</v>
      </c>
      <c r="F5721" s="107" t="s">
        <v>158</v>
      </c>
      <c r="G5721" s="106"/>
      <c r="H5721" s="106"/>
      <c r="I5721" s="102">
        <v>15</v>
      </c>
      <c r="J5721" s="109">
        <v>28.349999999999998</v>
      </c>
    </row>
    <row r="5722" spans="1:10" x14ac:dyDescent="0.25">
      <c r="A5722" s="102">
        <v>5721</v>
      </c>
      <c r="B5722" s="117">
        <v>43892</v>
      </c>
      <c r="C5722" s="104" t="s">
        <v>4939</v>
      </c>
      <c r="D5722" s="104" t="s">
        <v>5574</v>
      </c>
      <c r="E5722" s="106" t="s">
        <v>1001</v>
      </c>
      <c r="F5722" s="107" t="s">
        <v>1002</v>
      </c>
      <c r="G5722" s="106"/>
      <c r="H5722" s="106"/>
      <c r="I5722" s="102">
        <v>5</v>
      </c>
      <c r="J5722" s="109">
        <v>29.950000000000003</v>
      </c>
    </row>
    <row r="5723" spans="1:10" x14ac:dyDescent="0.25">
      <c r="A5723" s="102">
        <v>5722</v>
      </c>
      <c r="B5723" s="117">
        <v>43892</v>
      </c>
      <c r="C5723" s="104" t="s">
        <v>4939</v>
      </c>
      <c r="D5723" s="104" t="s">
        <v>5574</v>
      </c>
      <c r="E5723" s="106" t="s">
        <v>1003</v>
      </c>
      <c r="F5723" s="107" t="s">
        <v>1004</v>
      </c>
      <c r="G5723" s="106"/>
      <c r="H5723" s="106"/>
      <c r="I5723" s="102">
        <v>10</v>
      </c>
      <c r="J5723" s="109">
        <v>112.89999999999999</v>
      </c>
    </row>
    <row r="5724" spans="1:10" x14ac:dyDescent="0.25">
      <c r="A5724" s="102">
        <v>5723</v>
      </c>
      <c r="B5724" s="117">
        <v>43892</v>
      </c>
      <c r="C5724" s="104" t="s">
        <v>4939</v>
      </c>
      <c r="D5724" s="104" t="s">
        <v>5574</v>
      </c>
      <c r="E5724" s="106" t="s">
        <v>1003</v>
      </c>
      <c r="F5724" s="107" t="s">
        <v>1004</v>
      </c>
      <c r="G5724" s="106"/>
      <c r="H5724" s="106"/>
      <c r="I5724" s="102">
        <v>1</v>
      </c>
      <c r="J5724" s="109">
        <v>0.01</v>
      </c>
    </row>
    <row r="5725" spans="1:10" x14ac:dyDescent="0.25">
      <c r="A5725" s="102">
        <v>5724</v>
      </c>
      <c r="B5725" s="117">
        <v>43892</v>
      </c>
      <c r="C5725" s="104" t="s">
        <v>4939</v>
      </c>
      <c r="D5725" s="104" t="s">
        <v>5574</v>
      </c>
      <c r="E5725" s="106" t="s">
        <v>207</v>
      </c>
      <c r="F5725" s="107" t="s">
        <v>208</v>
      </c>
      <c r="G5725" s="106"/>
      <c r="H5725" s="106"/>
      <c r="I5725" s="102">
        <v>1</v>
      </c>
      <c r="J5725" s="109">
        <v>18</v>
      </c>
    </row>
    <row r="5726" spans="1:10" x14ac:dyDescent="0.25">
      <c r="A5726" s="102">
        <v>5725</v>
      </c>
      <c r="B5726" s="117">
        <v>43892</v>
      </c>
      <c r="C5726" s="104" t="s">
        <v>4939</v>
      </c>
      <c r="D5726" s="104" t="s">
        <v>5574</v>
      </c>
      <c r="E5726" s="106" t="s">
        <v>1216</v>
      </c>
      <c r="F5726" s="107" t="s">
        <v>1217</v>
      </c>
      <c r="G5726" s="106"/>
      <c r="H5726" s="106"/>
      <c r="I5726" s="102">
        <v>1</v>
      </c>
      <c r="J5726" s="109">
        <v>7.9</v>
      </c>
    </row>
    <row r="5727" spans="1:10" x14ac:dyDescent="0.25">
      <c r="A5727" s="102">
        <v>5726</v>
      </c>
      <c r="B5727" s="117">
        <v>43892</v>
      </c>
      <c r="C5727" s="104" t="s">
        <v>4939</v>
      </c>
      <c r="D5727" s="104" t="s">
        <v>5574</v>
      </c>
      <c r="E5727" s="106" t="s">
        <v>1252</v>
      </c>
      <c r="F5727" s="107" t="s">
        <v>1253</v>
      </c>
      <c r="G5727" s="106"/>
      <c r="H5727" s="106"/>
      <c r="I5727" s="102">
        <v>1</v>
      </c>
      <c r="J5727" s="109">
        <v>7.9</v>
      </c>
    </row>
    <row r="5728" spans="1:10" x14ac:dyDescent="0.25">
      <c r="A5728" s="102">
        <v>5727</v>
      </c>
      <c r="B5728" s="117">
        <v>43892</v>
      </c>
      <c r="C5728" s="104" t="s">
        <v>4939</v>
      </c>
      <c r="D5728" s="104" t="s">
        <v>5574</v>
      </c>
      <c r="E5728" s="106" t="s">
        <v>2503</v>
      </c>
      <c r="F5728" s="107" t="s">
        <v>2504</v>
      </c>
      <c r="G5728" s="106"/>
      <c r="H5728" s="106"/>
      <c r="I5728" s="102">
        <v>2</v>
      </c>
      <c r="J5728" s="109">
        <v>11.879999999999999</v>
      </c>
    </row>
    <row r="5729" spans="1:10" x14ac:dyDescent="0.25">
      <c r="A5729" s="102">
        <v>5728</v>
      </c>
      <c r="B5729" s="117">
        <v>43892</v>
      </c>
      <c r="C5729" s="104" t="s">
        <v>4939</v>
      </c>
      <c r="D5729" s="104" t="s">
        <v>5574</v>
      </c>
      <c r="E5729" s="106" t="s">
        <v>2581</v>
      </c>
      <c r="F5729" s="107" t="s">
        <v>2582</v>
      </c>
      <c r="G5729" s="106"/>
      <c r="H5729" s="106"/>
      <c r="I5729" s="102">
        <v>1</v>
      </c>
      <c r="J5729" s="109">
        <v>5.9399999999999995</v>
      </c>
    </row>
    <row r="5730" spans="1:10" x14ac:dyDescent="0.25">
      <c r="A5730" s="102">
        <v>5729</v>
      </c>
      <c r="B5730" s="117">
        <v>43892</v>
      </c>
      <c r="C5730" s="104" t="s">
        <v>4939</v>
      </c>
      <c r="D5730" s="104" t="s">
        <v>5574</v>
      </c>
      <c r="E5730" s="106" t="s">
        <v>2465</v>
      </c>
      <c r="F5730" s="107" t="s">
        <v>2466</v>
      </c>
      <c r="G5730" s="106"/>
      <c r="H5730" s="106"/>
      <c r="I5730" s="102">
        <v>2</v>
      </c>
      <c r="J5730" s="109">
        <v>11.879999999999999</v>
      </c>
    </row>
    <row r="5731" spans="1:10" x14ac:dyDescent="0.25">
      <c r="A5731" s="102">
        <v>5730</v>
      </c>
      <c r="B5731" s="117">
        <v>43892</v>
      </c>
      <c r="C5731" s="104" t="s">
        <v>4939</v>
      </c>
      <c r="D5731" s="104" t="s">
        <v>5574</v>
      </c>
      <c r="E5731" s="106" t="s">
        <v>2487</v>
      </c>
      <c r="F5731" s="107" t="s">
        <v>2488</v>
      </c>
      <c r="G5731" s="106"/>
      <c r="H5731" s="106"/>
      <c r="I5731" s="102">
        <v>2</v>
      </c>
      <c r="J5731" s="109">
        <v>11.879999999999999</v>
      </c>
    </row>
    <row r="5732" spans="1:10" x14ac:dyDescent="0.25">
      <c r="A5732" s="102">
        <v>5731</v>
      </c>
      <c r="B5732" s="117">
        <v>43892</v>
      </c>
      <c r="C5732" s="104" t="s">
        <v>4939</v>
      </c>
      <c r="D5732" s="104" t="s">
        <v>5574</v>
      </c>
      <c r="E5732" s="106" t="s">
        <v>2555</v>
      </c>
      <c r="F5732" s="107" t="s">
        <v>2556</v>
      </c>
      <c r="G5732" s="106"/>
      <c r="H5732" s="106"/>
      <c r="I5732" s="102">
        <v>1</v>
      </c>
      <c r="J5732" s="109">
        <v>5.9399999999999995</v>
      </c>
    </row>
    <row r="5733" spans="1:10" x14ac:dyDescent="0.25">
      <c r="A5733" s="102">
        <v>5732</v>
      </c>
      <c r="B5733" s="117">
        <v>43892</v>
      </c>
      <c r="C5733" s="104" t="s">
        <v>4939</v>
      </c>
      <c r="D5733" s="104" t="s">
        <v>5574</v>
      </c>
      <c r="E5733" s="106" t="s">
        <v>2817</v>
      </c>
      <c r="F5733" s="107" t="s">
        <v>2818</v>
      </c>
      <c r="G5733" s="106"/>
      <c r="H5733" s="106"/>
      <c r="I5733" s="102">
        <v>1</v>
      </c>
      <c r="J5733" s="109">
        <v>9.48</v>
      </c>
    </row>
    <row r="5734" spans="1:10" x14ac:dyDescent="0.25">
      <c r="A5734" s="102">
        <v>5733</v>
      </c>
      <c r="B5734" s="117">
        <v>43892</v>
      </c>
      <c r="C5734" s="104" t="s">
        <v>4939</v>
      </c>
      <c r="D5734" s="104" t="s">
        <v>5574</v>
      </c>
      <c r="E5734" s="106" t="s">
        <v>2781</v>
      </c>
      <c r="F5734" s="107" t="s">
        <v>4741</v>
      </c>
      <c r="G5734" s="106"/>
      <c r="H5734" s="106"/>
      <c r="I5734" s="102">
        <v>1</v>
      </c>
      <c r="J5734" s="109">
        <v>13.74</v>
      </c>
    </row>
    <row r="5735" spans="1:10" x14ac:dyDescent="0.25">
      <c r="A5735" s="102">
        <v>5734</v>
      </c>
      <c r="B5735" s="117">
        <v>43892</v>
      </c>
      <c r="C5735" s="104" t="s">
        <v>4939</v>
      </c>
      <c r="D5735" s="104" t="s">
        <v>5574</v>
      </c>
      <c r="E5735" s="106" t="s">
        <v>2997</v>
      </c>
      <c r="F5735" s="107" t="s">
        <v>2998</v>
      </c>
      <c r="G5735" s="106"/>
      <c r="H5735" s="106"/>
      <c r="I5735" s="102">
        <v>1</v>
      </c>
      <c r="J5735" s="109">
        <v>37.799999999999997</v>
      </c>
    </row>
    <row r="5736" spans="1:10" x14ac:dyDescent="0.25">
      <c r="A5736" s="102">
        <v>5735</v>
      </c>
      <c r="B5736" s="117">
        <v>43892</v>
      </c>
      <c r="C5736" s="104" t="s">
        <v>4939</v>
      </c>
      <c r="D5736" s="104" t="s">
        <v>5574</v>
      </c>
      <c r="E5736" s="106" t="s">
        <v>3033</v>
      </c>
      <c r="F5736" s="107" t="s">
        <v>3034</v>
      </c>
      <c r="G5736" s="106"/>
      <c r="H5736" s="106"/>
      <c r="I5736" s="102">
        <v>4</v>
      </c>
      <c r="J5736" s="109">
        <v>131.96</v>
      </c>
    </row>
    <row r="5737" spans="1:10" x14ac:dyDescent="0.25">
      <c r="A5737" s="102">
        <v>5736</v>
      </c>
      <c r="B5737" s="117">
        <v>43892</v>
      </c>
      <c r="C5737" s="104" t="s">
        <v>4939</v>
      </c>
      <c r="D5737" s="104" t="s">
        <v>5574</v>
      </c>
      <c r="E5737" s="106" t="s">
        <v>3033</v>
      </c>
      <c r="F5737" s="107" t="s">
        <v>3034</v>
      </c>
      <c r="G5737" s="106"/>
      <c r="H5737" s="106"/>
      <c r="I5737" s="102">
        <v>1</v>
      </c>
      <c r="J5737" s="109">
        <v>0.01</v>
      </c>
    </row>
    <row r="5738" spans="1:10" x14ac:dyDescent="0.25">
      <c r="A5738" s="102">
        <v>5737</v>
      </c>
      <c r="B5738" s="117">
        <v>43892</v>
      </c>
      <c r="C5738" s="104" t="s">
        <v>4939</v>
      </c>
      <c r="D5738" s="104" t="s">
        <v>5574</v>
      </c>
      <c r="E5738" s="106" t="s">
        <v>3037</v>
      </c>
      <c r="F5738" s="107" t="s">
        <v>3038</v>
      </c>
      <c r="G5738" s="106"/>
      <c r="H5738" s="106"/>
      <c r="I5738" s="102">
        <v>5</v>
      </c>
      <c r="J5738" s="109">
        <v>169.8</v>
      </c>
    </row>
    <row r="5739" spans="1:10" x14ac:dyDescent="0.25">
      <c r="A5739" s="102">
        <v>5738</v>
      </c>
      <c r="B5739" s="117">
        <v>43892</v>
      </c>
      <c r="C5739" s="104" t="s">
        <v>4939</v>
      </c>
      <c r="D5739" s="104" t="s">
        <v>5574</v>
      </c>
      <c r="E5739" s="106" t="s">
        <v>295</v>
      </c>
      <c r="F5739" s="107" t="s">
        <v>296</v>
      </c>
      <c r="G5739" s="106"/>
      <c r="H5739" s="106"/>
      <c r="I5739" s="102">
        <v>10</v>
      </c>
      <c r="J5739" s="109">
        <v>22.5</v>
      </c>
    </row>
    <row r="5740" spans="1:10" x14ac:dyDescent="0.25">
      <c r="A5740" s="102">
        <v>5739</v>
      </c>
      <c r="B5740" s="117">
        <v>43892</v>
      </c>
      <c r="C5740" s="104" t="s">
        <v>4939</v>
      </c>
      <c r="D5740" s="104" t="s">
        <v>5574</v>
      </c>
      <c r="E5740" s="106" t="s">
        <v>4043</v>
      </c>
      <c r="F5740" s="107" t="s">
        <v>4044</v>
      </c>
      <c r="G5740" s="106"/>
      <c r="H5740" s="106"/>
      <c r="I5740" s="102">
        <v>1</v>
      </c>
      <c r="J5740" s="109">
        <v>35.94</v>
      </c>
    </row>
    <row r="5741" spans="1:10" x14ac:dyDescent="0.25">
      <c r="A5741" s="102">
        <v>5740</v>
      </c>
      <c r="B5741" s="117">
        <v>43892</v>
      </c>
      <c r="C5741" s="104" t="s">
        <v>4939</v>
      </c>
      <c r="D5741" s="104" t="s">
        <v>5574</v>
      </c>
      <c r="E5741" s="106" t="s">
        <v>3903</v>
      </c>
      <c r="F5741" s="107" t="s">
        <v>3904</v>
      </c>
      <c r="G5741" s="106"/>
      <c r="H5741" s="106"/>
      <c r="I5741" s="102">
        <v>1</v>
      </c>
      <c r="J5741" s="109">
        <v>9.75</v>
      </c>
    </row>
    <row r="5742" spans="1:10" x14ac:dyDescent="0.25">
      <c r="A5742" s="102">
        <v>5741</v>
      </c>
      <c r="B5742" s="117">
        <v>43892</v>
      </c>
      <c r="C5742" s="104" t="s">
        <v>4939</v>
      </c>
      <c r="D5742" s="104" t="s">
        <v>5574</v>
      </c>
      <c r="E5742" s="106" t="s">
        <v>4009</v>
      </c>
      <c r="F5742" s="107" t="s">
        <v>4010</v>
      </c>
      <c r="G5742" s="106"/>
      <c r="H5742" s="106"/>
      <c r="I5742" s="102">
        <v>1</v>
      </c>
      <c r="J5742" s="109">
        <v>11.799999999999999</v>
      </c>
    </row>
    <row r="5743" spans="1:10" x14ac:dyDescent="0.25">
      <c r="A5743" s="102">
        <v>5742</v>
      </c>
      <c r="B5743" s="117">
        <v>43892</v>
      </c>
      <c r="C5743" s="104" t="s">
        <v>4939</v>
      </c>
      <c r="D5743" s="104" t="s">
        <v>5574</v>
      </c>
      <c r="E5743" s="106" t="s">
        <v>4027</v>
      </c>
      <c r="F5743" s="107" t="s">
        <v>4028</v>
      </c>
      <c r="G5743" s="106"/>
      <c r="H5743" s="106"/>
      <c r="I5743" s="102">
        <v>1</v>
      </c>
      <c r="J5743" s="109">
        <v>17.88</v>
      </c>
    </row>
    <row r="5744" spans="1:10" x14ac:dyDescent="0.25">
      <c r="A5744" s="102">
        <v>5743</v>
      </c>
      <c r="B5744" s="117">
        <v>43892</v>
      </c>
      <c r="C5744" s="104" t="s">
        <v>4939</v>
      </c>
      <c r="D5744" s="104" t="s">
        <v>5574</v>
      </c>
      <c r="E5744" s="106" t="s">
        <v>3591</v>
      </c>
      <c r="F5744" s="107" t="s">
        <v>3592</v>
      </c>
      <c r="G5744" s="106"/>
      <c r="H5744" s="106"/>
      <c r="I5744" s="102">
        <v>1</v>
      </c>
      <c r="J5744" s="109">
        <v>11.799999999999999</v>
      </c>
    </row>
    <row r="5745" spans="1:10" x14ac:dyDescent="0.25">
      <c r="A5745" s="102">
        <v>5744</v>
      </c>
      <c r="B5745" s="117">
        <v>43892</v>
      </c>
      <c r="C5745" s="104" t="s">
        <v>4939</v>
      </c>
      <c r="D5745" s="104" t="s">
        <v>5574</v>
      </c>
      <c r="E5745" s="106" t="s">
        <v>3745</v>
      </c>
      <c r="F5745" s="107" t="s">
        <v>3746</v>
      </c>
      <c r="G5745" s="106"/>
      <c r="H5745" s="106"/>
      <c r="I5745" s="102">
        <v>1</v>
      </c>
      <c r="J5745" s="109">
        <v>9.8000000000000007</v>
      </c>
    </row>
    <row r="5746" spans="1:10" x14ac:dyDescent="0.25">
      <c r="A5746" s="102">
        <v>5745</v>
      </c>
      <c r="B5746" s="117">
        <v>43892</v>
      </c>
      <c r="C5746" s="104" t="s">
        <v>4939</v>
      </c>
      <c r="D5746" s="104" t="s">
        <v>5574</v>
      </c>
      <c r="E5746" s="106" t="s">
        <v>4525</v>
      </c>
      <c r="F5746" s="107" t="s">
        <v>4526</v>
      </c>
      <c r="G5746" s="106"/>
      <c r="H5746" s="106"/>
      <c r="I5746" s="102" t="s">
        <v>4943</v>
      </c>
      <c r="J5746" s="109">
        <v>39.449999999999996</v>
      </c>
    </row>
    <row r="5747" spans="1:10" x14ac:dyDescent="0.25">
      <c r="A5747" s="102">
        <v>5746</v>
      </c>
      <c r="B5747" s="117">
        <v>43892</v>
      </c>
      <c r="C5747" s="104" t="s">
        <v>4939</v>
      </c>
      <c r="D5747" s="104" t="s">
        <v>5574</v>
      </c>
      <c r="E5747" s="106" t="s">
        <v>4503</v>
      </c>
      <c r="F5747" s="107" t="s">
        <v>4504</v>
      </c>
      <c r="G5747" s="106"/>
      <c r="H5747" s="106"/>
      <c r="I5747" s="102">
        <v>1</v>
      </c>
      <c r="J5747" s="109">
        <v>19.8</v>
      </c>
    </row>
    <row r="5748" spans="1:10" x14ac:dyDescent="0.25">
      <c r="A5748" s="102">
        <v>5747</v>
      </c>
      <c r="B5748" s="117">
        <v>43892</v>
      </c>
      <c r="C5748" s="104" t="s">
        <v>4939</v>
      </c>
      <c r="D5748" s="104" t="s">
        <v>5574</v>
      </c>
      <c r="E5748" s="106" t="s">
        <v>4455</v>
      </c>
      <c r="F5748" s="107" t="s">
        <v>4826</v>
      </c>
      <c r="G5748" s="106"/>
      <c r="H5748" s="106"/>
      <c r="I5748" s="102">
        <v>1</v>
      </c>
      <c r="J5748" s="109">
        <v>18.32</v>
      </c>
    </row>
    <row r="5749" spans="1:10" x14ac:dyDescent="0.25">
      <c r="A5749" s="102">
        <v>5748</v>
      </c>
      <c r="B5749" s="117">
        <v>43892</v>
      </c>
      <c r="C5749" s="104" t="s">
        <v>4939</v>
      </c>
      <c r="D5749" s="104" t="s">
        <v>5574</v>
      </c>
      <c r="E5749" s="106" t="s">
        <v>4233</v>
      </c>
      <c r="F5749" s="107" t="s">
        <v>4830</v>
      </c>
      <c r="G5749" s="106"/>
      <c r="H5749" s="106"/>
      <c r="I5749" s="102">
        <v>1</v>
      </c>
      <c r="J5749" s="109">
        <v>13.35</v>
      </c>
    </row>
    <row r="5750" spans="1:10" x14ac:dyDescent="0.25">
      <c r="A5750" s="102">
        <v>5749</v>
      </c>
      <c r="B5750" s="117">
        <v>43892</v>
      </c>
      <c r="C5750" s="104" t="s">
        <v>4939</v>
      </c>
      <c r="D5750" s="104" t="s">
        <v>5574</v>
      </c>
      <c r="E5750" s="106" t="s">
        <v>4303</v>
      </c>
      <c r="F5750" s="107" t="s">
        <v>4304</v>
      </c>
      <c r="G5750" s="106"/>
      <c r="H5750" s="106"/>
      <c r="I5750" s="102">
        <v>1</v>
      </c>
      <c r="J5750" s="109">
        <v>13.35</v>
      </c>
    </row>
    <row r="5751" spans="1:10" x14ac:dyDescent="0.25">
      <c r="A5751" s="102">
        <v>5750</v>
      </c>
      <c r="B5751" s="117">
        <v>43892</v>
      </c>
      <c r="C5751" s="104" t="s">
        <v>4939</v>
      </c>
      <c r="D5751" s="104" t="s">
        <v>5574</v>
      </c>
      <c r="E5751" s="106" t="s">
        <v>4305</v>
      </c>
      <c r="F5751" s="107" t="s">
        <v>4306</v>
      </c>
      <c r="G5751" s="106"/>
      <c r="H5751" s="106"/>
      <c r="I5751" s="102">
        <v>1</v>
      </c>
      <c r="J5751" s="109">
        <v>14.32</v>
      </c>
    </row>
    <row r="5752" spans="1:10" x14ac:dyDescent="0.25">
      <c r="A5752" s="102">
        <v>5751</v>
      </c>
      <c r="B5752" s="117">
        <v>43892</v>
      </c>
      <c r="C5752" s="104" t="s">
        <v>4939</v>
      </c>
      <c r="D5752" s="104" t="s">
        <v>4941</v>
      </c>
      <c r="E5752" s="106" t="s">
        <v>329</v>
      </c>
      <c r="F5752" s="107" t="s">
        <v>330</v>
      </c>
      <c r="G5752" s="106"/>
      <c r="H5752" s="106"/>
      <c r="I5752" s="102">
        <v>1</v>
      </c>
      <c r="J5752" s="109">
        <v>23</v>
      </c>
    </row>
    <row r="5753" spans="1:10" x14ac:dyDescent="0.25">
      <c r="A5753" s="102">
        <v>5752</v>
      </c>
      <c r="B5753" s="117">
        <v>43892</v>
      </c>
      <c r="C5753" s="104" t="s">
        <v>4939</v>
      </c>
      <c r="D5753" s="104" t="s">
        <v>4941</v>
      </c>
      <c r="E5753" s="106" t="s">
        <v>473</v>
      </c>
      <c r="F5753" s="107" t="s">
        <v>474</v>
      </c>
      <c r="G5753" s="106"/>
      <c r="H5753" s="106"/>
      <c r="I5753" s="102">
        <v>1</v>
      </c>
      <c r="J5753" s="109">
        <v>13.799999999999999</v>
      </c>
    </row>
    <row r="5754" spans="1:10" x14ac:dyDescent="0.25">
      <c r="A5754" s="102">
        <v>5753</v>
      </c>
      <c r="B5754" s="117">
        <v>43892</v>
      </c>
      <c r="C5754" s="104" t="s">
        <v>4939</v>
      </c>
      <c r="D5754" s="104" t="s">
        <v>4941</v>
      </c>
      <c r="E5754" s="106" t="s">
        <v>503</v>
      </c>
      <c r="F5754" s="107" t="s">
        <v>504</v>
      </c>
      <c r="G5754" s="106"/>
      <c r="H5754" s="106"/>
      <c r="I5754" s="102">
        <v>1</v>
      </c>
      <c r="J5754" s="109">
        <v>9.9</v>
      </c>
    </row>
    <row r="5755" spans="1:10" x14ac:dyDescent="0.25">
      <c r="A5755" s="102">
        <v>5754</v>
      </c>
      <c r="B5755" s="117">
        <v>43892</v>
      </c>
      <c r="C5755" s="104" t="s">
        <v>4939</v>
      </c>
      <c r="D5755" s="104" t="s">
        <v>4941</v>
      </c>
      <c r="E5755" s="106" t="s">
        <v>513</v>
      </c>
      <c r="F5755" s="107" t="s">
        <v>514</v>
      </c>
      <c r="G5755" s="106"/>
      <c r="H5755" s="106"/>
      <c r="I5755" s="102">
        <v>1</v>
      </c>
      <c r="J5755" s="109">
        <v>9.9</v>
      </c>
    </row>
    <row r="5756" spans="1:10" x14ac:dyDescent="0.25">
      <c r="A5756" s="102">
        <v>5755</v>
      </c>
      <c r="B5756" s="117">
        <v>43892</v>
      </c>
      <c r="C5756" s="104" t="s">
        <v>4939</v>
      </c>
      <c r="D5756" s="104" t="s">
        <v>4941</v>
      </c>
      <c r="E5756" s="106" t="s">
        <v>559</v>
      </c>
      <c r="F5756" s="107" t="s">
        <v>560</v>
      </c>
      <c r="G5756" s="106"/>
      <c r="H5756" s="106"/>
      <c r="I5756" s="102">
        <v>2</v>
      </c>
      <c r="J5756" s="109">
        <v>11.879999999999999</v>
      </c>
    </row>
    <row r="5757" spans="1:10" x14ac:dyDescent="0.25">
      <c r="A5757" s="102">
        <v>5756</v>
      </c>
      <c r="B5757" s="117">
        <v>43892</v>
      </c>
      <c r="C5757" s="104" t="s">
        <v>4939</v>
      </c>
      <c r="D5757" s="104" t="s">
        <v>4941</v>
      </c>
      <c r="E5757" s="106" t="s">
        <v>569</v>
      </c>
      <c r="F5757" s="107" t="s">
        <v>570</v>
      </c>
      <c r="G5757" s="106"/>
      <c r="H5757" s="106"/>
      <c r="I5757" s="102">
        <v>5</v>
      </c>
      <c r="J5757" s="109">
        <v>29.7</v>
      </c>
    </row>
    <row r="5758" spans="1:10" x14ac:dyDescent="0.25">
      <c r="A5758" s="102">
        <v>5757</v>
      </c>
      <c r="B5758" s="117">
        <v>43892</v>
      </c>
      <c r="C5758" s="104" t="s">
        <v>4939</v>
      </c>
      <c r="D5758" s="104" t="s">
        <v>4941</v>
      </c>
      <c r="E5758" s="106" t="s">
        <v>989</v>
      </c>
      <c r="F5758" s="107" t="s">
        <v>990</v>
      </c>
      <c r="G5758" s="106"/>
      <c r="H5758" s="106"/>
      <c r="I5758" s="102">
        <v>4</v>
      </c>
      <c r="J5758" s="109">
        <v>11</v>
      </c>
    </row>
    <row r="5759" spans="1:10" x14ac:dyDescent="0.25">
      <c r="A5759" s="102">
        <v>5758</v>
      </c>
      <c r="B5759" s="117">
        <v>43892</v>
      </c>
      <c r="C5759" s="104" t="s">
        <v>4939</v>
      </c>
      <c r="D5759" s="104" t="s">
        <v>4941</v>
      </c>
      <c r="E5759" s="106" t="s">
        <v>207</v>
      </c>
      <c r="F5759" s="107" t="s">
        <v>208</v>
      </c>
      <c r="G5759" s="106"/>
      <c r="H5759" s="106"/>
      <c r="I5759" s="102">
        <v>2</v>
      </c>
      <c r="J5759" s="109">
        <v>36</v>
      </c>
    </row>
    <row r="5760" spans="1:10" x14ac:dyDescent="0.25">
      <c r="A5760" s="102">
        <v>5759</v>
      </c>
      <c r="B5760" s="117">
        <v>43892</v>
      </c>
      <c r="C5760" s="104" t="s">
        <v>4939</v>
      </c>
      <c r="D5760" s="104" t="s">
        <v>4941</v>
      </c>
      <c r="E5760" s="106" t="s">
        <v>2413</v>
      </c>
      <c r="F5760" s="107" t="s">
        <v>2414</v>
      </c>
      <c r="G5760" s="106"/>
      <c r="H5760" s="106"/>
      <c r="I5760" s="102">
        <v>1</v>
      </c>
      <c r="J5760" s="109">
        <v>11.879999999999999</v>
      </c>
    </row>
    <row r="5761" spans="1:10" x14ac:dyDescent="0.25">
      <c r="A5761" s="102">
        <v>5760</v>
      </c>
      <c r="B5761" s="117">
        <v>43892</v>
      </c>
      <c r="C5761" s="104" t="s">
        <v>4939</v>
      </c>
      <c r="D5761" s="104" t="s">
        <v>4941</v>
      </c>
      <c r="E5761" s="106" t="s">
        <v>2551</v>
      </c>
      <c r="F5761" s="107" t="s">
        <v>2552</v>
      </c>
      <c r="G5761" s="106"/>
      <c r="H5761" s="106"/>
      <c r="I5761" s="102">
        <v>1</v>
      </c>
      <c r="J5761" s="109">
        <v>5.9399999999999995</v>
      </c>
    </row>
    <row r="5762" spans="1:10" x14ac:dyDescent="0.25">
      <c r="A5762" s="102">
        <v>5761</v>
      </c>
      <c r="B5762" s="117">
        <v>43892</v>
      </c>
      <c r="C5762" s="104" t="s">
        <v>4939</v>
      </c>
      <c r="D5762" s="104" t="s">
        <v>4941</v>
      </c>
      <c r="E5762" s="106" t="s">
        <v>275</v>
      </c>
      <c r="F5762" s="107" t="s">
        <v>276</v>
      </c>
      <c r="G5762" s="106"/>
      <c r="H5762" s="106"/>
      <c r="I5762" s="102">
        <v>1</v>
      </c>
      <c r="J5762" s="109">
        <v>23.04</v>
      </c>
    </row>
    <row r="5763" spans="1:10" x14ac:dyDescent="0.25">
      <c r="A5763" s="102">
        <v>5762</v>
      </c>
      <c r="B5763" s="117">
        <v>43892</v>
      </c>
      <c r="C5763" s="104" t="s">
        <v>4939</v>
      </c>
      <c r="D5763" s="104" t="s">
        <v>4941</v>
      </c>
      <c r="E5763" s="106" t="s">
        <v>2839</v>
      </c>
      <c r="F5763" s="107" t="s">
        <v>2840</v>
      </c>
      <c r="G5763" s="106"/>
      <c r="H5763" s="106"/>
      <c r="I5763" s="102">
        <v>1</v>
      </c>
      <c r="J5763" s="109">
        <v>9.48</v>
      </c>
    </row>
    <row r="5764" spans="1:10" x14ac:dyDescent="0.25">
      <c r="A5764" s="102">
        <v>5763</v>
      </c>
      <c r="B5764" s="117">
        <v>43892</v>
      </c>
      <c r="C5764" s="104" t="s">
        <v>4939</v>
      </c>
      <c r="D5764" s="104" t="s">
        <v>4941</v>
      </c>
      <c r="E5764" s="106" t="s">
        <v>2697</v>
      </c>
      <c r="F5764" s="107" t="s">
        <v>2698</v>
      </c>
      <c r="G5764" s="106"/>
      <c r="H5764" s="106"/>
      <c r="I5764" s="102">
        <v>1</v>
      </c>
      <c r="J5764" s="109">
        <v>17.88</v>
      </c>
    </row>
    <row r="5765" spans="1:10" x14ac:dyDescent="0.25">
      <c r="A5765" s="102">
        <v>5764</v>
      </c>
      <c r="B5765" s="117">
        <v>43892</v>
      </c>
      <c r="C5765" s="104" t="s">
        <v>4939</v>
      </c>
      <c r="D5765" s="104" t="s">
        <v>4941</v>
      </c>
      <c r="E5765" s="106" t="s">
        <v>2699</v>
      </c>
      <c r="F5765" s="107" t="s">
        <v>4719</v>
      </c>
      <c r="G5765" s="106"/>
      <c r="H5765" s="106"/>
      <c r="I5765" s="102">
        <v>1</v>
      </c>
      <c r="J5765" s="109">
        <v>5.9399999999999995</v>
      </c>
    </row>
    <row r="5766" spans="1:10" x14ac:dyDescent="0.25">
      <c r="A5766" s="102">
        <v>5765</v>
      </c>
      <c r="B5766" s="117">
        <v>43892</v>
      </c>
      <c r="C5766" s="104" t="s">
        <v>4939</v>
      </c>
      <c r="D5766" s="104" t="s">
        <v>4941</v>
      </c>
      <c r="E5766" s="106" t="s">
        <v>2701</v>
      </c>
      <c r="F5766" s="107" t="s">
        <v>4721</v>
      </c>
      <c r="G5766" s="106"/>
      <c r="H5766" s="106"/>
      <c r="I5766" s="102">
        <v>1</v>
      </c>
      <c r="J5766" s="109">
        <v>5.9399999999999995</v>
      </c>
    </row>
    <row r="5767" spans="1:10" x14ac:dyDescent="0.25">
      <c r="A5767" s="102">
        <v>5766</v>
      </c>
      <c r="B5767" s="117">
        <v>43892</v>
      </c>
      <c r="C5767" s="104" t="s">
        <v>4939</v>
      </c>
      <c r="D5767" s="104" t="s">
        <v>4941</v>
      </c>
      <c r="E5767" s="106" t="s">
        <v>2703</v>
      </c>
      <c r="F5767" s="107" t="s">
        <v>4722</v>
      </c>
      <c r="G5767" s="106"/>
      <c r="H5767" s="106"/>
      <c r="I5767" s="102">
        <v>1</v>
      </c>
      <c r="J5767" s="109">
        <v>5.9399999999999995</v>
      </c>
    </row>
    <row r="5768" spans="1:10" x14ac:dyDescent="0.25">
      <c r="A5768" s="102">
        <v>5767</v>
      </c>
      <c r="B5768" s="117">
        <v>43892</v>
      </c>
      <c r="C5768" s="104" t="s">
        <v>4939</v>
      </c>
      <c r="D5768" s="104" t="s">
        <v>4941</v>
      </c>
      <c r="E5768" s="106" t="s">
        <v>2745</v>
      </c>
      <c r="F5768" s="107" t="s">
        <v>4724</v>
      </c>
      <c r="G5768" s="106"/>
      <c r="H5768" s="106"/>
      <c r="I5768" s="102">
        <v>1</v>
      </c>
      <c r="J5768" s="109">
        <v>3.54</v>
      </c>
    </row>
    <row r="5769" spans="1:10" x14ac:dyDescent="0.25">
      <c r="A5769" s="102">
        <v>5768</v>
      </c>
      <c r="B5769" s="117">
        <v>43892</v>
      </c>
      <c r="C5769" s="104" t="s">
        <v>4939</v>
      </c>
      <c r="D5769" s="104" t="s">
        <v>4941</v>
      </c>
      <c r="E5769" s="106" t="s">
        <v>2747</v>
      </c>
      <c r="F5769" s="107" t="s">
        <v>4753</v>
      </c>
      <c r="G5769" s="106"/>
      <c r="H5769" s="106"/>
      <c r="I5769" s="102">
        <v>1</v>
      </c>
      <c r="J5769" s="109">
        <v>3.54</v>
      </c>
    </row>
    <row r="5770" spans="1:10" x14ac:dyDescent="0.25">
      <c r="A5770" s="102">
        <v>5769</v>
      </c>
      <c r="B5770" s="117">
        <v>43892</v>
      </c>
      <c r="C5770" s="104" t="s">
        <v>4939</v>
      </c>
      <c r="D5770" s="104" t="s">
        <v>4941</v>
      </c>
      <c r="E5770" s="106" t="s">
        <v>2753</v>
      </c>
      <c r="F5770" s="107" t="s">
        <v>4754</v>
      </c>
      <c r="G5770" s="106"/>
      <c r="H5770" s="106"/>
      <c r="I5770" s="102">
        <v>1</v>
      </c>
      <c r="J5770" s="109">
        <v>3.54</v>
      </c>
    </row>
    <row r="5771" spans="1:10" x14ac:dyDescent="0.25">
      <c r="A5771" s="102">
        <v>5770</v>
      </c>
      <c r="B5771" s="117">
        <v>43892</v>
      </c>
      <c r="C5771" s="104" t="s">
        <v>4939</v>
      </c>
      <c r="D5771" s="104" t="s">
        <v>4941</v>
      </c>
      <c r="E5771" s="106" t="s">
        <v>4726</v>
      </c>
      <c r="F5771" s="107" t="s">
        <v>4727</v>
      </c>
      <c r="G5771" s="106"/>
      <c r="H5771" s="106"/>
      <c r="I5771" s="102">
        <v>1</v>
      </c>
      <c r="J5771" s="109">
        <v>3.54</v>
      </c>
    </row>
    <row r="5772" spans="1:10" x14ac:dyDescent="0.25">
      <c r="A5772" s="102">
        <v>5771</v>
      </c>
      <c r="B5772" s="117">
        <v>43892</v>
      </c>
      <c r="C5772" s="104" t="s">
        <v>4939</v>
      </c>
      <c r="D5772" s="104" t="s">
        <v>4941</v>
      </c>
      <c r="E5772" s="106" t="s">
        <v>4728</v>
      </c>
      <c r="F5772" s="107" t="s">
        <v>4729</v>
      </c>
      <c r="G5772" s="106"/>
      <c r="H5772" s="106"/>
      <c r="I5772" s="102">
        <v>1</v>
      </c>
      <c r="J5772" s="109">
        <v>3.54</v>
      </c>
    </row>
    <row r="5773" spans="1:10" x14ac:dyDescent="0.25">
      <c r="A5773" s="102">
        <v>5772</v>
      </c>
      <c r="B5773" s="117">
        <v>43892</v>
      </c>
      <c r="C5773" s="104" t="s">
        <v>4939</v>
      </c>
      <c r="D5773" s="104" t="s">
        <v>4941</v>
      </c>
      <c r="E5773" s="106" t="s">
        <v>2749</v>
      </c>
      <c r="F5773" s="107" t="s">
        <v>4755</v>
      </c>
      <c r="G5773" s="106"/>
      <c r="H5773" s="106"/>
      <c r="I5773" s="102">
        <v>1</v>
      </c>
      <c r="J5773" s="109">
        <v>3.54</v>
      </c>
    </row>
    <row r="5774" spans="1:10" x14ac:dyDescent="0.25">
      <c r="A5774" s="102">
        <v>5773</v>
      </c>
      <c r="B5774" s="117">
        <v>43892</v>
      </c>
      <c r="C5774" s="104" t="s">
        <v>4939</v>
      </c>
      <c r="D5774" s="104" t="s">
        <v>4941</v>
      </c>
      <c r="E5774" s="106" t="s">
        <v>2787</v>
      </c>
      <c r="F5774" s="107" t="s">
        <v>2788</v>
      </c>
      <c r="G5774" s="106"/>
      <c r="H5774" s="106"/>
      <c r="I5774" s="102">
        <v>1</v>
      </c>
      <c r="J5774" s="109">
        <v>9.48</v>
      </c>
    </row>
    <row r="5775" spans="1:10" x14ac:dyDescent="0.25">
      <c r="A5775" s="102">
        <v>5774</v>
      </c>
      <c r="B5775" s="117">
        <v>43892</v>
      </c>
      <c r="C5775" s="104" t="s">
        <v>4939</v>
      </c>
      <c r="D5775" s="104" t="s">
        <v>4941</v>
      </c>
      <c r="E5775" s="106" t="s">
        <v>2723</v>
      </c>
      <c r="F5775" s="107" t="s">
        <v>4733</v>
      </c>
      <c r="G5775" s="106"/>
      <c r="H5775" s="106"/>
      <c r="I5775" s="102">
        <v>1</v>
      </c>
      <c r="J5775" s="109">
        <v>13.080000000000002</v>
      </c>
    </row>
    <row r="5776" spans="1:10" x14ac:dyDescent="0.25">
      <c r="A5776" s="102">
        <v>5775</v>
      </c>
      <c r="B5776" s="117">
        <v>43892</v>
      </c>
      <c r="C5776" s="104" t="s">
        <v>4939</v>
      </c>
      <c r="D5776" s="104" t="s">
        <v>4941</v>
      </c>
      <c r="E5776" s="106" t="s">
        <v>2735</v>
      </c>
      <c r="F5776" s="107" t="s">
        <v>4738</v>
      </c>
      <c r="G5776" s="106"/>
      <c r="H5776" s="106"/>
      <c r="I5776" s="102">
        <v>1</v>
      </c>
      <c r="J5776" s="109">
        <v>13.74</v>
      </c>
    </row>
    <row r="5777" spans="1:10" x14ac:dyDescent="0.25">
      <c r="A5777" s="102">
        <v>5776</v>
      </c>
      <c r="B5777" s="117">
        <v>43892</v>
      </c>
      <c r="C5777" s="104" t="s">
        <v>4939</v>
      </c>
      <c r="D5777" s="104" t="s">
        <v>4941</v>
      </c>
      <c r="E5777" s="106" t="s">
        <v>2737</v>
      </c>
      <c r="F5777" s="107" t="s">
        <v>4756</v>
      </c>
      <c r="G5777" s="106"/>
      <c r="H5777" s="106"/>
      <c r="I5777" s="102">
        <v>1</v>
      </c>
      <c r="J5777" s="109">
        <v>13.080000000000002</v>
      </c>
    </row>
    <row r="5778" spans="1:10" x14ac:dyDescent="0.25">
      <c r="A5778" s="102">
        <v>5777</v>
      </c>
      <c r="B5778" s="117">
        <v>43892</v>
      </c>
      <c r="C5778" s="104" t="s">
        <v>4939</v>
      </c>
      <c r="D5778" s="104" t="s">
        <v>4941</v>
      </c>
      <c r="E5778" s="106" t="s">
        <v>2779</v>
      </c>
      <c r="F5778" s="107" t="s">
        <v>4740</v>
      </c>
      <c r="G5778" s="106"/>
      <c r="H5778" s="106"/>
      <c r="I5778" s="102">
        <v>1</v>
      </c>
      <c r="J5778" s="109">
        <v>13.74</v>
      </c>
    </row>
    <row r="5779" spans="1:10" x14ac:dyDescent="0.25">
      <c r="A5779" s="102">
        <v>5778</v>
      </c>
      <c r="B5779" s="117">
        <v>43892</v>
      </c>
      <c r="C5779" s="104" t="s">
        <v>4939</v>
      </c>
      <c r="D5779" s="104" t="s">
        <v>4941</v>
      </c>
      <c r="E5779" s="106" t="s">
        <v>2777</v>
      </c>
      <c r="F5779" s="107" t="s">
        <v>4730</v>
      </c>
      <c r="G5779" s="106"/>
      <c r="H5779" s="106"/>
      <c r="I5779" s="102">
        <v>1</v>
      </c>
      <c r="J5779" s="109">
        <v>13.080000000000002</v>
      </c>
    </row>
    <row r="5780" spans="1:10" x14ac:dyDescent="0.25">
      <c r="A5780" s="102">
        <v>5779</v>
      </c>
      <c r="B5780" s="117">
        <v>43892</v>
      </c>
      <c r="C5780" s="104" t="s">
        <v>4939</v>
      </c>
      <c r="D5780" s="104" t="s">
        <v>4941</v>
      </c>
      <c r="E5780" s="106" t="s">
        <v>2781</v>
      </c>
      <c r="F5780" s="107" t="s">
        <v>4741</v>
      </c>
      <c r="G5780" s="106"/>
      <c r="H5780" s="106"/>
      <c r="I5780" s="102">
        <v>1</v>
      </c>
      <c r="J5780" s="109">
        <v>13.74</v>
      </c>
    </row>
    <row r="5781" spans="1:10" x14ac:dyDescent="0.25">
      <c r="A5781" s="102">
        <v>5780</v>
      </c>
      <c r="B5781" s="117">
        <v>43892</v>
      </c>
      <c r="C5781" s="104" t="s">
        <v>4939</v>
      </c>
      <c r="D5781" s="104" t="s">
        <v>4941</v>
      </c>
      <c r="E5781" s="106" t="s">
        <v>2783</v>
      </c>
      <c r="F5781" s="107" t="s">
        <v>4732</v>
      </c>
      <c r="G5781" s="106"/>
      <c r="H5781" s="106"/>
      <c r="I5781" s="102">
        <v>1</v>
      </c>
      <c r="J5781" s="109">
        <v>13.080000000000002</v>
      </c>
    </row>
    <row r="5782" spans="1:10" x14ac:dyDescent="0.25">
      <c r="A5782" s="102">
        <v>5781</v>
      </c>
      <c r="B5782" s="117">
        <v>43892</v>
      </c>
      <c r="C5782" s="104" t="s">
        <v>4939</v>
      </c>
      <c r="D5782" s="104" t="s">
        <v>4941</v>
      </c>
      <c r="E5782" s="106" t="s">
        <v>4746</v>
      </c>
      <c r="F5782" s="107" t="s">
        <v>4747</v>
      </c>
      <c r="G5782" s="106"/>
      <c r="H5782" s="106"/>
      <c r="I5782" s="102">
        <v>1</v>
      </c>
      <c r="J5782" s="109">
        <v>13.080000000000002</v>
      </c>
    </row>
    <row r="5783" spans="1:10" x14ac:dyDescent="0.25">
      <c r="A5783" s="102">
        <v>5782</v>
      </c>
      <c r="B5783" s="117">
        <v>43892</v>
      </c>
      <c r="C5783" s="104" t="s">
        <v>4939</v>
      </c>
      <c r="D5783" s="104" t="s">
        <v>4941</v>
      </c>
      <c r="E5783" s="106" t="s">
        <v>3887</v>
      </c>
      <c r="F5783" s="107" t="s">
        <v>3888</v>
      </c>
      <c r="G5783" s="106"/>
      <c r="H5783" s="106"/>
      <c r="I5783" s="102">
        <v>1</v>
      </c>
      <c r="J5783" s="109">
        <v>15.9</v>
      </c>
    </row>
    <row r="5784" spans="1:10" x14ac:dyDescent="0.25">
      <c r="A5784" s="102">
        <v>5783</v>
      </c>
      <c r="B5784" s="117">
        <v>43892</v>
      </c>
      <c r="C5784" s="104" t="s">
        <v>4939</v>
      </c>
      <c r="D5784" s="104" t="s">
        <v>4941</v>
      </c>
      <c r="E5784" s="106" t="s">
        <v>3883</v>
      </c>
      <c r="F5784" s="107" t="s">
        <v>3884</v>
      </c>
      <c r="G5784" s="106"/>
      <c r="H5784" s="106"/>
      <c r="I5784" s="102">
        <v>1</v>
      </c>
      <c r="J5784" s="109">
        <v>17.940000000000001</v>
      </c>
    </row>
    <row r="5785" spans="1:10" x14ac:dyDescent="0.25">
      <c r="A5785" s="102">
        <v>5784</v>
      </c>
      <c r="B5785" s="117">
        <v>43892</v>
      </c>
      <c r="C5785" s="104" t="s">
        <v>4939</v>
      </c>
      <c r="D5785" s="104" t="s">
        <v>4941</v>
      </c>
      <c r="E5785" s="106" t="s">
        <v>3911</v>
      </c>
      <c r="F5785" s="107" t="s">
        <v>3912</v>
      </c>
      <c r="G5785" s="106"/>
      <c r="H5785" s="106"/>
      <c r="I5785" s="102">
        <v>1</v>
      </c>
      <c r="J5785" s="109">
        <v>17.899999999999999</v>
      </c>
    </row>
    <row r="5786" spans="1:10" x14ac:dyDescent="0.25">
      <c r="A5786" s="102">
        <v>5785</v>
      </c>
      <c r="B5786" s="117">
        <v>43892</v>
      </c>
      <c r="C5786" s="104" t="s">
        <v>4939</v>
      </c>
      <c r="D5786" s="104" t="s">
        <v>4941</v>
      </c>
      <c r="E5786" s="106" t="s">
        <v>3979</v>
      </c>
      <c r="F5786" s="107" t="s">
        <v>3980</v>
      </c>
      <c r="G5786" s="106"/>
      <c r="H5786" s="106"/>
      <c r="I5786" s="102">
        <v>1</v>
      </c>
      <c r="J5786" s="109">
        <v>5.88</v>
      </c>
    </row>
    <row r="5787" spans="1:10" x14ac:dyDescent="0.25">
      <c r="A5787" s="102">
        <v>5786</v>
      </c>
      <c r="B5787" s="117">
        <v>43892</v>
      </c>
      <c r="C5787" s="104" t="s">
        <v>4939</v>
      </c>
      <c r="D5787" s="104" t="s">
        <v>4941</v>
      </c>
      <c r="E5787" s="106" t="s">
        <v>3985</v>
      </c>
      <c r="F5787" s="107" t="s">
        <v>3986</v>
      </c>
      <c r="G5787" s="106"/>
      <c r="H5787" s="106"/>
      <c r="I5787" s="102">
        <v>1</v>
      </c>
      <c r="J5787" s="109">
        <v>11.799999999999999</v>
      </c>
    </row>
    <row r="5788" spans="1:10" x14ac:dyDescent="0.25">
      <c r="A5788" s="102">
        <v>5787</v>
      </c>
      <c r="B5788" s="117">
        <v>43892</v>
      </c>
      <c r="C5788" s="104" t="s">
        <v>4939</v>
      </c>
      <c r="D5788" s="104" t="s">
        <v>4941</v>
      </c>
      <c r="E5788" s="106" t="s">
        <v>4027</v>
      </c>
      <c r="F5788" s="107" t="s">
        <v>4028</v>
      </c>
      <c r="G5788" s="106"/>
      <c r="H5788" s="106"/>
      <c r="I5788" s="102">
        <v>1</v>
      </c>
      <c r="J5788" s="109">
        <v>17.88</v>
      </c>
    </row>
    <row r="5789" spans="1:10" x14ac:dyDescent="0.25">
      <c r="A5789" s="102">
        <v>5788</v>
      </c>
      <c r="B5789" s="117">
        <v>43892</v>
      </c>
      <c r="C5789" s="104" t="s">
        <v>4939</v>
      </c>
      <c r="D5789" s="104" t="s">
        <v>4941</v>
      </c>
      <c r="E5789" s="106" t="s">
        <v>3553</v>
      </c>
      <c r="F5789" s="107" t="s">
        <v>3554</v>
      </c>
      <c r="G5789" s="106"/>
      <c r="H5789" s="106"/>
      <c r="I5789" s="102">
        <v>1</v>
      </c>
      <c r="J5789" s="109">
        <v>17.940000000000001</v>
      </c>
    </row>
    <row r="5790" spans="1:10" x14ac:dyDescent="0.25">
      <c r="A5790" s="102">
        <v>5789</v>
      </c>
      <c r="B5790" s="117">
        <v>43892</v>
      </c>
      <c r="C5790" s="104" t="s">
        <v>4939</v>
      </c>
      <c r="D5790" s="104" t="s">
        <v>4941</v>
      </c>
      <c r="E5790" s="106" t="s">
        <v>3613</v>
      </c>
      <c r="F5790" s="107" t="s">
        <v>3614</v>
      </c>
      <c r="G5790" s="106"/>
      <c r="H5790" s="106"/>
      <c r="I5790" s="102">
        <v>1</v>
      </c>
      <c r="J5790" s="109">
        <v>12.5</v>
      </c>
    </row>
    <row r="5791" spans="1:10" x14ac:dyDescent="0.25">
      <c r="A5791" s="102">
        <v>5790</v>
      </c>
      <c r="B5791" s="117">
        <v>43892</v>
      </c>
      <c r="C5791" s="104" t="s">
        <v>4939</v>
      </c>
      <c r="D5791" s="104" t="s">
        <v>4941</v>
      </c>
      <c r="E5791" s="106" t="s">
        <v>3623</v>
      </c>
      <c r="F5791" s="107" t="s">
        <v>3624</v>
      </c>
      <c r="G5791" s="106"/>
      <c r="H5791" s="106"/>
      <c r="I5791" s="102">
        <v>1</v>
      </c>
      <c r="J5791" s="109">
        <v>11.899999999999999</v>
      </c>
    </row>
    <row r="5792" spans="1:10" x14ac:dyDescent="0.25">
      <c r="A5792" s="102">
        <v>5791</v>
      </c>
      <c r="B5792" s="117">
        <v>43892</v>
      </c>
      <c r="C5792" s="104" t="s">
        <v>4939</v>
      </c>
      <c r="D5792" s="104" t="s">
        <v>4941</v>
      </c>
      <c r="E5792" s="106" t="s">
        <v>3647</v>
      </c>
      <c r="F5792" s="107" t="s">
        <v>3648</v>
      </c>
      <c r="G5792" s="106"/>
      <c r="H5792" s="106"/>
      <c r="I5792" s="102">
        <v>1</v>
      </c>
      <c r="J5792" s="109">
        <v>18.899999999999999</v>
      </c>
    </row>
    <row r="5793" spans="1:10" x14ac:dyDescent="0.25">
      <c r="A5793" s="102">
        <v>5792</v>
      </c>
      <c r="B5793" s="117">
        <v>43892</v>
      </c>
      <c r="C5793" s="104" t="s">
        <v>4939</v>
      </c>
      <c r="D5793" s="104" t="s">
        <v>4941</v>
      </c>
      <c r="E5793" s="106" t="s">
        <v>3651</v>
      </c>
      <c r="F5793" s="107" t="s">
        <v>3652</v>
      </c>
      <c r="G5793" s="106"/>
      <c r="H5793" s="106"/>
      <c r="I5793" s="102">
        <v>1</v>
      </c>
      <c r="J5793" s="109">
        <v>17.899999999999999</v>
      </c>
    </row>
    <row r="5794" spans="1:10" x14ac:dyDescent="0.25">
      <c r="A5794" s="102">
        <v>5793</v>
      </c>
      <c r="B5794" s="117">
        <v>43892</v>
      </c>
      <c r="C5794" s="104" t="s">
        <v>4939</v>
      </c>
      <c r="D5794" s="104" t="s">
        <v>4941</v>
      </c>
      <c r="E5794" s="106" t="s">
        <v>3715</v>
      </c>
      <c r="F5794" s="107" t="s">
        <v>3716</v>
      </c>
      <c r="G5794" s="106"/>
      <c r="H5794" s="106"/>
      <c r="I5794" s="102">
        <v>1</v>
      </c>
      <c r="J5794" s="109">
        <v>7.08</v>
      </c>
    </row>
    <row r="5795" spans="1:10" x14ac:dyDescent="0.25">
      <c r="A5795" s="102">
        <v>5794</v>
      </c>
      <c r="B5795" s="117">
        <v>43892</v>
      </c>
      <c r="C5795" s="104" t="s">
        <v>4939</v>
      </c>
      <c r="D5795" s="104" t="s">
        <v>4941</v>
      </c>
      <c r="E5795" s="106" t="s">
        <v>3783</v>
      </c>
      <c r="F5795" s="107" t="s">
        <v>3784</v>
      </c>
      <c r="G5795" s="106"/>
      <c r="H5795" s="106"/>
      <c r="I5795" s="102">
        <v>1</v>
      </c>
      <c r="J5795" s="109">
        <v>11.799999999999999</v>
      </c>
    </row>
    <row r="5796" spans="1:10" x14ac:dyDescent="0.25">
      <c r="A5796" s="102">
        <v>5795</v>
      </c>
      <c r="B5796" s="117">
        <v>43892</v>
      </c>
      <c r="C5796" s="104" t="s">
        <v>4939</v>
      </c>
      <c r="D5796" s="104" t="s">
        <v>4945</v>
      </c>
      <c r="E5796" s="106" t="s">
        <v>579</v>
      </c>
      <c r="F5796" s="107" t="s">
        <v>580</v>
      </c>
      <c r="G5796" s="106"/>
      <c r="H5796" s="106"/>
      <c r="I5796" s="102">
        <v>1</v>
      </c>
      <c r="J5796" s="109">
        <v>15.48</v>
      </c>
    </row>
    <row r="5797" spans="1:10" x14ac:dyDescent="0.25">
      <c r="A5797" s="102">
        <v>5796</v>
      </c>
      <c r="B5797" s="117">
        <v>43892</v>
      </c>
      <c r="C5797" s="104" t="s">
        <v>4939</v>
      </c>
      <c r="D5797" s="104" t="s">
        <v>4945</v>
      </c>
      <c r="E5797" s="106" t="s">
        <v>2391</v>
      </c>
      <c r="F5797" s="107" t="s">
        <v>2392</v>
      </c>
      <c r="G5797" s="106"/>
      <c r="H5797" s="106"/>
      <c r="I5797" s="102">
        <v>1</v>
      </c>
      <c r="J5797" s="109">
        <v>10.199999999999999</v>
      </c>
    </row>
    <row r="5798" spans="1:10" x14ac:dyDescent="0.25">
      <c r="A5798" s="102">
        <v>5797</v>
      </c>
      <c r="B5798" s="117">
        <v>43892</v>
      </c>
      <c r="C5798" s="104" t="s">
        <v>4939</v>
      </c>
      <c r="D5798" s="104" t="s">
        <v>4945</v>
      </c>
      <c r="E5798" s="106" t="s">
        <v>2465</v>
      </c>
      <c r="F5798" s="107" t="s">
        <v>2466</v>
      </c>
      <c r="G5798" s="106"/>
      <c r="H5798" s="106"/>
      <c r="I5798" s="102">
        <v>2</v>
      </c>
      <c r="J5798" s="109">
        <v>11.879999999999999</v>
      </c>
    </row>
    <row r="5799" spans="1:10" x14ac:dyDescent="0.25">
      <c r="A5799" s="102">
        <v>5798</v>
      </c>
      <c r="B5799" s="117">
        <v>43892</v>
      </c>
      <c r="C5799" s="104" t="s">
        <v>4939</v>
      </c>
      <c r="D5799" s="104" t="s">
        <v>4945</v>
      </c>
      <c r="E5799" s="106" t="s">
        <v>3037</v>
      </c>
      <c r="F5799" s="107" t="s">
        <v>3038</v>
      </c>
      <c r="G5799" s="106"/>
      <c r="H5799" s="106"/>
      <c r="I5799" s="102">
        <v>2</v>
      </c>
      <c r="J5799" s="109">
        <v>67.92</v>
      </c>
    </row>
    <row r="5800" spans="1:10" x14ac:dyDescent="0.25">
      <c r="A5800" s="102">
        <v>5799</v>
      </c>
      <c r="B5800" s="117">
        <v>43892</v>
      </c>
      <c r="C5800" s="104" t="s">
        <v>4939</v>
      </c>
      <c r="D5800" s="104" t="s">
        <v>4945</v>
      </c>
      <c r="E5800" s="106" t="s">
        <v>2859</v>
      </c>
      <c r="F5800" s="107" t="s">
        <v>2860</v>
      </c>
      <c r="G5800" s="106"/>
      <c r="H5800" s="106"/>
      <c r="I5800" s="102">
        <v>1</v>
      </c>
      <c r="J5800" s="109">
        <v>28.200000000000003</v>
      </c>
    </row>
    <row r="5801" spans="1:10" x14ac:dyDescent="0.25">
      <c r="A5801" s="102">
        <v>5800</v>
      </c>
      <c r="B5801" s="117">
        <v>43892</v>
      </c>
      <c r="C5801" s="104" t="s">
        <v>4939</v>
      </c>
      <c r="D5801" s="104" t="s">
        <v>4946</v>
      </c>
      <c r="E5801" s="106" t="s">
        <v>329</v>
      </c>
      <c r="F5801" s="107" t="s">
        <v>330</v>
      </c>
      <c r="G5801" s="106"/>
      <c r="H5801" s="106"/>
      <c r="I5801" s="102">
        <v>2</v>
      </c>
      <c r="J5801" s="109">
        <v>46</v>
      </c>
    </row>
    <row r="5802" spans="1:10" x14ac:dyDescent="0.25">
      <c r="A5802" s="102">
        <v>5801</v>
      </c>
      <c r="B5802" s="117">
        <v>43892</v>
      </c>
      <c r="C5802" s="104" t="s">
        <v>4939</v>
      </c>
      <c r="D5802" s="104" t="s">
        <v>4946</v>
      </c>
      <c r="E5802" s="106" t="s">
        <v>207</v>
      </c>
      <c r="F5802" s="107" t="s">
        <v>208</v>
      </c>
      <c r="G5802" s="106"/>
      <c r="H5802" s="106"/>
      <c r="I5802" s="102">
        <v>1</v>
      </c>
      <c r="J5802" s="109">
        <v>18</v>
      </c>
    </row>
    <row r="5803" spans="1:10" x14ac:dyDescent="0.25">
      <c r="A5803" s="102">
        <v>5802</v>
      </c>
      <c r="B5803" s="117">
        <v>43892</v>
      </c>
      <c r="C5803" s="104" t="s">
        <v>4939</v>
      </c>
      <c r="D5803" s="104" t="s">
        <v>4946</v>
      </c>
      <c r="E5803" s="106" t="s">
        <v>2433</v>
      </c>
      <c r="F5803" s="107" t="s">
        <v>2434</v>
      </c>
      <c r="G5803" s="106"/>
      <c r="H5803" s="106"/>
      <c r="I5803" s="102">
        <v>10</v>
      </c>
      <c r="J5803" s="109">
        <v>109.9</v>
      </c>
    </row>
    <row r="5804" spans="1:10" x14ac:dyDescent="0.25">
      <c r="A5804" s="102">
        <v>5803</v>
      </c>
      <c r="B5804" s="117">
        <v>43892</v>
      </c>
      <c r="C5804" s="104" t="s">
        <v>4939</v>
      </c>
      <c r="D5804" s="104" t="s">
        <v>4946</v>
      </c>
      <c r="E5804" s="106" t="s">
        <v>73</v>
      </c>
      <c r="F5804" s="107" t="s">
        <v>74</v>
      </c>
      <c r="G5804" s="106"/>
      <c r="H5804" s="106"/>
      <c r="I5804" s="102">
        <v>1</v>
      </c>
      <c r="J5804" s="109">
        <v>20.28</v>
      </c>
    </row>
    <row r="5805" spans="1:10" x14ac:dyDescent="0.25">
      <c r="A5805" s="102">
        <v>5804</v>
      </c>
      <c r="B5805" s="117">
        <v>43892</v>
      </c>
      <c r="C5805" s="104" t="s">
        <v>4939</v>
      </c>
      <c r="D5805" s="104" t="s">
        <v>4946</v>
      </c>
      <c r="E5805" s="106" t="s">
        <v>4389</v>
      </c>
      <c r="F5805" s="107" t="s">
        <v>4390</v>
      </c>
      <c r="G5805" s="106"/>
      <c r="H5805" s="106"/>
      <c r="I5805" s="102">
        <v>1</v>
      </c>
      <c r="J5805" s="109">
        <v>20.849999999999998</v>
      </c>
    </row>
    <row r="5806" spans="1:10" x14ac:dyDescent="0.25">
      <c r="A5806" s="102">
        <v>5805</v>
      </c>
      <c r="B5806" s="117">
        <v>43892</v>
      </c>
      <c r="C5806" s="104" t="s">
        <v>4939</v>
      </c>
      <c r="D5806" s="104" t="s">
        <v>4947</v>
      </c>
      <c r="E5806" s="106" t="s">
        <v>157</v>
      </c>
      <c r="F5806" s="107" t="s">
        <v>158</v>
      </c>
      <c r="G5806" s="106"/>
      <c r="H5806" s="106"/>
      <c r="I5806" s="102">
        <v>10</v>
      </c>
      <c r="J5806" s="109">
        <v>18.899999999999999</v>
      </c>
    </row>
    <row r="5807" spans="1:10" x14ac:dyDescent="0.25">
      <c r="A5807" s="102">
        <v>5806</v>
      </c>
      <c r="B5807" s="117">
        <v>43892</v>
      </c>
      <c r="C5807" s="104" t="s">
        <v>4939</v>
      </c>
      <c r="D5807" s="104" t="s">
        <v>4947</v>
      </c>
      <c r="E5807" s="106" t="s">
        <v>2433</v>
      </c>
      <c r="F5807" s="107" t="s">
        <v>2434</v>
      </c>
      <c r="G5807" s="106"/>
      <c r="H5807" s="106"/>
      <c r="I5807" s="102">
        <v>3</v>
      </c>
      <c r="J5807" s="109">
        <v>32.97</v>
      </c>
    </row>
    <row r="5808" spans="1:10" x14ac:dyDescent="0.25">
      <c r="A5808" s="102">
        <v>5807</v>
      </c>
      <c r="B5808" s="117">
        <v>43892</v>
      </c>
      <c r="C5808" s="104" t="s">
        <v>4939</v>
      </c>
      <c r="D5808" s="104" t="s">
        <v>4948</v>
      </c>
      <c r="E5808" s="106" t="s">
        <v>569</v>
      </c>
      <c r="F5808" s="107" t="s">
        <v>570</v>
      </c>
      <c r="G5808" s="106"/>
      <c r="H5808" s="106"/>
      <c r="I5808" s="102">
        <v>3</v>
      </c>
      <c r="J5808" s="109">
        <v>17.82</v>
      </c>
    </row>
    <row r="5809" spans="1:10" x14ac:dyDescent="0.25">
      <c r="A5809" s="102">
        <v>5808</v>
      </c>
      <c r="B5809" s="117">
        <v>43892</v>
      </c>
      <c r="C5809" s="104" t="s">
        <v>4939</v>
      </c>
      <c r="D5809" s="104" t="s">
        <v>4948</v>
      </c>
      <c r="E5809" s="106" t="s">
        <v>157</v>
      </c>
      <c r="F5809" s="107" t="s">
        <v>158</v>
      </c>
      <c r="G5809" s="106"/>
      <c r="H5809" s="106"/>
      <c r="I5809" s="102">
        <v>5</v>
      </c>
      <c r="J5809" s="109">
        <v>9.4499999999999993</v>
      </c>
    </row>
    <row r="5810" spans="1:10" x14ac:dyDescent="0.25">
      <c r="A5810" s="102">
        <v>5809</v>
      </c>
      <c r="B5810" s="117">
        <v>43892</v>
      </c>
      <c r="C5810" s="104" t="s">
        <v>4939</v>
      </c>
      <c r="D5810" s="104" t="s">
        <v>4948</v>
      </c>
      <c r="E5810" s="106" t="s">
        <v>2431</v>
      </c>
      <c r="F5810" s="107" t="s">
        <v>2432</v>
      </c>
      <c r="G5810" s="106"/>
      <c r="H5810" s="106"/>
      <c r="I5810" s="102">
        <v>1</v>
      </c>
      <c r="J5810" s="109">
        <v>14</v>
      </c>
    </row>
    <row r="5811" spans="1:10" x14ac:dyDescent="0.25">
      <c r="A5811" s="102">
        <v>5810</v>
      </c>
      <c r="B5811" s="117">
        <v>43892</v>
      </c>
      <c r="C5811" s="104" t="s">
        <v>4939</v>
      </c>
      <c r="D5811" s="104" t="s">
        <v>4948</v>
      </c>
      <c r="E5811" s="106" t="s">
        <v>2433</v>
      </c>
      <c r="F5811" s="107" t="s">
        <v>2434</v>
      </c>
      <c r="G5811" s="106"/>
      <c r="H5811" s="106"/>
      <c r="I5811" s="102">
        <v>5</v>
      </c>
      <c r="J5811" s="109">
        <v>54.95</v>
      </c>
    </row>
    <row r="5812" spans="1:10" x14ac:dyDescent="0.25">
      <c r="A5812" s="102">
        <v>5811</v>
      </c>
      <c r="B5812" s="117">
        <v>43892</v>
      </c>
      <c r="C5812" s="104" t="s">
        <v>4939</v>
      </c>
      <c r="D5812" s="104" t="s">
        <v>4948</v>
      </c>
      <c r="E5812" s="106" t="s">
        <v>3037</v>
      </c>
      <c r="F5812" s="107" t="s">
        <v>3038</v>
      </c>
      <c r="G5812" s="106"/>
      <c r="H5812" s="106"/>
      <c r="I5812" s="102">
        <v>1</v>
      </c>
      <c r="J5812" s="109">
        <v>33.96</v>
      </c>
    </row>
    <row r="5813" spans="1:10" x14ac:dyDescent="0.25">
      <c r="A5813" s="102">
        <v>5812</v>
      </c>
      <c r="B5813" s="117">
        <v>43892</v>
      </c>
      <c r="C5813" s="104" t="s">
        <v>4939</v>
      </c>
      <c r="D5813" s="104" t="s">
        <v>4948</v>
      </c>
      <c r="E5813" s="106" t="s">
        <v>3087</v>
      </c>
      <c r="F5813" s="107" t="s">
        <v>3088</v>
      </c>
      <c r="G5813" s="106"/>
      <c r="H5813" s="106"/>
      <c r="I5813" s="102">
        <v>3</v>
      </c>
      <c r="J5813" s="109">
        <v>63</v>
      </c>
    </row>
    <row r="5814" spans="1:10" x14ac:dyDescent="0.25">
      <c r="A5814" s="102">
        <v>5813</v>
      </c>
      <c r="B5814" s="117">
        <v>43892</v>
      </c>
      <c r="C5814" s="104" t="s">
        <v>4939</v>
      </c>
      <c r="D5814" s="104" t="s">
        <v>4948</v>
      </c>
      <c r="E5814" s="106" t="s">
        <v>3875</v>
      </c>
      <c r="F5814" s="107" t="s">
        <v>3876</v>
      </c>
      <c r="G5814" s="106"/>
      <c r="H5814" s="106"/>
      <c r="I5814" s="102">
        <v>1</v>
      </c>
      <c r="J5814" s="109">
        <v>49.800000000000004</v>
      </c>
    </row>
    <row r="5815" spans="1:10" x14ac:dyDescent="0.25">
      <c r="A5815" s="102">
        <v>5814</v>
      </c>
      <c r="B5815" s="117">
        <v>43892</v>
      </c>
      <c r="C5815" s="104" t="s">
        <v>4939</v>
      </c>
      <c r="D5815" s="104" t="s">
        <v>4949</v>
      </c>
      <c r="E5815" s="106" t="s">
        <v>989</v>
      </c>
      <c r="F5815" s="107" t="s">
        <v>990</v>
      </c>
      <c r="G5815" s="106"/>
      <c r="H5815" s="106"/>
      <c r="I5815" s="102">
        <v>5</v>
      </c>
      <c r="J5815" s="109">
        <v>13.75</v>
      </c>
    </row>
    <row r="5816" spans="1:10" x14ac:dyDescent="0.25">
      <c r="A5816" s="102">
        <v>5815</v>
      </c>
      <c r="B5816" s="117">
        <v>43892</v>
      </c>
      <c r="C5816" s="104" t="s">
        <v>4939</v>
      </c>
      <c r="D5816" s="104" t="s">
        <v>4949</v>
      </c>
      <c r="E5816" s="106" t="s">
        <v>999</v>
      </c>
      <c r="F5816" s="107" t="s">
        <v>1000</v>
      </c>
      <c r="G5816" s="106"/>
      <c r="H5816" s="106"/>
      <c r="I5816" s="102">
        <v>5</v>
      </c>
      <c r="J5816" s="109">
        <v>56.449999999999996</v>
      </c>
    </row>
    <row r="5817" spans="1:10" x14ac:dyDescent="0.25">
      <c r="A5817" s="102">
        <v>5816</v>
      </c>
      <c r="B5817" s="117">
        <v>43892</v>
      </c>
      <c r="C5817" s="104" t="s">
        <v>4939</v>
      </c>
      <c r="D5817" s="104" t="s">
        <v>4949</v>
      </c>
      <c r="E5817" s="106" t="s">
        <v>1001</v>
      </c>
      <c r="F5817" s="107" t="s">
        <v>1002</v>
      </c>
      <c r="G5817" s="106"/>
      <c r="H5817" s="106"/>
      <c r="I5817" s="102">
        <v>5</v>
      </c>
      <c r="J5817" s="109">
        <v>29.950000000000003</v>
      </c>
    </row>
    <row r="5818" spans="1:10" x14ac:dyDescent="0.25">
      <c r="A5818" s="102">
        <v>5817</v>
      </c>
      <c r="B5818" s="117">
        <v>43892</v>
      </c>
      <c r="C5818" s="104" t="s">
        <v>4939</v>
      </c>
      <c r="D5818" s="104" t="s">
        <v>4949</v>
      </c>
      <c r="E5818" s="106" t="s">
        <v>1003</v>
      </c>
      <c r="F5818" s="107" t="s">
        <v>1004</v>
      </c>
      <c r="G5818" s="106"/>
      <c r="H5818" s="106"/>
      <c r="I5818" s="102">
        <v>5</v>
      </c>
      <c r="J5818" s="109">
        <v>56.449999999999996</v>
      </c>
    </row>
    <row r="5819" spans="1:10" x14ac:dyDescent="0.25">
      <c r="A5819" s="102">
        <v>5818</v>
      </c>
      <c r="B5819" s="117">
        <v>43892</v>
      </c>
      <c r="C5819" s="104" t="s">
        <v>4939</v>
      </c>
      <c r="D5819" s="104" t="s">
        <v>4949</v>
      </c>
      <c r="E5819" s="106" t="s">
        <v>1003</v>
      </c>
      <c r="F5819" s="107" t="s">
        <v>1004</v>
      </c>
      <c r="G5819" s="106"/>
      <c r="H5819" s="106"/>
      <c r="I5819" s="102">
        <v>1</v>
      </c>
      <c r="J5819" s="109">
        <v>0.01</v>
      </c>
    </row>
    <row r="5820" spans="1:10" x14ac:dyDescent="0.25">
      <c r="A5820" s="102">
        <v>5819</v>
      </c>
      <c r="B5820" s="117">
        <v>43892</v>
      </c>
      <c r="C5820" s="104" t="s">
        <v>4939</v>
      </c>
      <c r="D5820" s="104" t="s">
        <v>4949</v>
      </c>
      <c r="E5820" s="106" t="s">
        <v>1342</v>
      </c>
      <c r="F5820" s="107" t="s">
        <v>1343</v>
      </c>
      <c r="G5820" s="106"/>
      <c r="H5820" s="106"/>
      <c r="I5820" s="102">
        <v>4</v>
      </c>
      <c r="J5820" s="109">
        <v>35.6</v>
      </c>
    </row>
    <row r="5821" spans="1:10" x14ac:dyDescent="0.25">
      <c r="A5821" s="102">
        <v>5820</v>
      </c>
      <c r="B5821" s="117">
        <v>43892</v>
      </c>
      <c r="C5821" s="104" t="s">
        <v>4939</v>
      </c>
      <c r="D5821" s="104" t="s">
        <v>4949</v>
      </c>
      <c r="E5821" s="106" t="s">
        <v>1378</v>
      </c>
      <c r="F5821" s="107" t="s">
        <v>1379</v>
      </c>
      <c r="G5821" s="106"/>
      <c r="H5821" s="106"/>
      <c r="I5821" s="102">
        <v>1</v>
      </c>
      <c r="J5821" s="109">
        <v>0.05</v>
      </c>
    </row>
    <row r="5822" spans="1:10" x14ac:dyDescent="0.25">
      <c r="A5822" s="102">
        <v>5821</v>
      </c>
      <c r="B5822" s="117">
        <v>43892</v>
      </c>
      <c r="C5822" s="104" t="s">
        <v>4939</v>
      </c>
      <c r="D5822" s="104" t="s">
        <v>4949</v>
      </c>
      <c r="E5822" s="106" t="s">
        <v>1252</v>
      </c>
      <c r="F5822" s="107" t="s">
        <v>1253</v>
      </c>
      <c r="G5822" s="106"/>
      <c r="H5822" s="106"/>
      <c r="I5822" s="102">
        <v>4</v>
      </c>
      <c r="J5822" s="109">
        <v>31.6</v>
      </c>
    </row>
    <row r="5823" spans="1:10" x14ac:dyDescent="0.25">
      <c r="A5823" s="102">
        <v>5822</v>
      </c>
      <c r="B5823" s="117">
        <v>43892</v>
      </c>
      <c r="C5823" s="104" t="s">
        <v>4939</v>
      </c>
      <c r="D5823" s="104" t="s">
        <v>4949</v>
      </c>
      <c r="E5823" s="106" t="s">
        <v>1258</v>
      </c>
      <c r="F5823" s="107" t="s">
        <v>1259</v>
      </c>
      <c r="G5823" s="106"/>
      <c r="H5823" s="106"/>
      <c r="I5823" s="102">
        <v>1</v>
      </c>
      <c r="J5823" s="109">
        <v>0.05</v>
      </c>
    </row>
    <row r="5824" spans="1:10" x14ac:dyDescent="0.25">
      <c r="A5824" s="102">
        <v>5823</v>
      </c>
      <c r="B5824" s="117">
        <v>43892</v>
      </c>
      <c r="C5824" s="104" t="s">
        <v>4939</v>
      </c>
      <c r="D5824" s="104" t="s">
        <v>4949</v>
      </c>
      <c r="E5824" s="106" t="s">
        <v>1280</v>
      </c>
      <c r="F5824" s="107" t="s">
        <v>1281</v>
      </c>
      <c r="G5824" s="106"/>
      <c r="H5824" s="106"/>
      <c r="I5824" s="102">
        <v>2</v>
      </c>
      <c r="J5824" s="109">
        <v>17.8</v>
      </c>
    </row>
    <row r="5825" spans="1:10" x14ac:dyDescent="0.25">
      <c r="A5825" s="102">
        <v>5824</v>
      </c>
      <c r="B5825" s="117">
        <v>43892</v>
      </c>
      <c r="C5825" s="104" t="s">
        <v>4939</v>
      </c>
      <c r="D5825" s="104" t="s">
        <v>4949</v>
      </c>
      <c r="E5825" s="106" t="s">
        <v>251</v>
      </c>
      <c r="F5825" s="107" t="s">
        <v>252</v>
      </c>
      <c r="G5825" s="106"/>
      <c r="H5825" s="106"/>
      <c r="I5825" s="102">
        <v>1</v>
      </c>
      <c r="J5825" s="109">
        <v>5.7</v>
      </c>
    </row>
    <row r="5826" spans="1:10" x14ac:dyDescent="0.25">
      <c r="A5826" s="102">
        <v>5825</v>
      </c>
      <c r="B5826" s="117">
        <v>43892</v>
      </c>
      <c r="C5826" s="104" t="s">
        <v>4939</v>
      </c>
      <c r="D5826" s="104" t="s">
        <v>4949</v>
      </c>
      <c r="E5826" s="106" t="s">
        <v>2569</v>
      </c>
      <c r="F5826" s="107" t="s">
        <v>2570</v>
      </c>
      <c r="G5826" s="106"/>
      <c r="H5826" s="106"/>
      <c r="I5826" s="102">
        <v>1</v>
      </c>
      <c r="J5826" s="109">
        <v>5.9399999999999995</v>
      </c>
    </row>
    <row r="5827" spans="1:10" x14ac:dyDescent="0.25">
      <c r="A5827" s="102">
        <v>5826</v>
      </c>
      <c r="B5827" s="117">
        <v>43892</v>
      </c>
      <c r="C5827" s="104" t="s">
        <v>4939</v>
      </c>
      <c r="D5827" s="104" t="s">
        <v>4949</v>
      </c>
      <c r="E5827" s="106" t="s">
        <v>2489</v>
      </c>
      <c r="F5827" s="107" t="s">
        <v>2490</v>
      </c>
      <c r="G5827" s="106"/>
      <c r="H5827" s="106"/>
      <c r="I5827" s="102">
        <v>2</v>
      </c>
      <c r="J5827" s="109">
        <v>11.879999999999999</v>
      </c>
    </row>
    <row r="5828" spans="1:10" x14ac:dyDescent="0.25">
      <c r="A5828" s="102">
        <v>5827</v>
      </c>
      <c r="B5828" s="117">
        <v>43892</v>
      </c>
      <c r="C5828" s="104" t="s">
        <v>4939</v>
      </c>
      <c r="D5828" s="104" t="s">
        <v>4949</v>
      </c>
      <c r="E5828" s="106" t="s">
        <v>2555</v>
      </c>
      <c r="F5828" s="107" t="s">
        <v>2556</v>
      </c>
      <c r="G5828" s="106"/>
      <c r="H5828" s="106"/>
      <c r="I5828" s="102">
        <v>2</v>
      </c>
      <c r="J5828" s="109">
        <v>11.879999999999999</v>
      </c>
    </row>
    <row r="5829" spans="1:10" x14ac:dyDescent="0.25">
      <c r="A5829" s="102">
        <v>5828</v>
      </c>
      <c r="B5829" s="117">
        <v>43892</v>
      </c>
      <c r="C5829" s="104" t="s">
        <v>4939</v>
      </c>
      <c r="D5829" s="104" t="s">
        <v>4949</v>
      </c>
      <c r="E5829" s="106" t="s">
        <v>2693</v>
      </c>
      <c r="F5829" s="107" t="s">
        <v>5199</v>
      </c>
      <c r="G5829" s="106"/>
      <c r="H5829" s="106"/>
      <c r="I5829" s="102">
        <v>1</v>
      </c>
      <c r="J5829" s="109">
        <v>15.48</v>
      </c>
    </row>
    <row r="5830" spans="1:10" x14ac:dyDescent="0.25">
      <c r="A5830" s="102">
        <v>5829</v>
      </c>
      <c r="B5830" s="117">
        <v>43892</v>
      </c>
      <c r="C5830" s="104" t="s">
        <v>4939</v>
      </c>
      <c r="D5830" s="104" t="s">
        <v>4949</v>
      </c>
      <c r="E5830" s="106" t="s">
        <v>2739</v>
      </c>
      <c r="F5830" s="107" t="s">
        <v>4742</v>
      </c>
      <c r="G5830" s="106"/>
      <c r="H5830" s="106"/>
      <c r="I5830" s="102">
        <v>1</v>
      </c>
      <c r="J5830" s="109">
        <v>15.48</v>
      </c>
    </row>
    <row r="5831" spans="1:10" x14ac:dyDescent="0.25">
      <c r="A5831" s="102">
        <v>5830</v>
      </c>
      <c r="B5831" s="117">
        <v>43892</v>
      </c>
      <c r="C5831" s="104" t="s">
        <v>4939</v>
      </c>
      <c r="D5831" s="104" t="s">
        <v>4949</v>
      </c>
      <c r="E5831" s="106" t="s">
        <v>2771</v>
      </c>
      <c r="F5831" s="107" t="s">
        <v>4743</v>
      </c>
      <c r="G5831" s="106"/>
      <c r="H5831" s="106"/>
      <c r="I5831" s="102">
        <v>1</v>
      </c>
      <c r="J5831" s="109">
        <v>15.48</v>
      </c>
    </row>
    <row r="5832" spans="1:10" x14ac:dyDescent="0.25">
      <c r="A5832" s="102">
        <v>5831</v>
      </c>
      <c r="B5832" s="117">
        <v>43892</v>
      </c>
      <c r="C5832" s="104" t="s">
        <v>4939</v>
      </c>
      <c r="D5832" s="104" t="s">
        <v>4949</v>
      </c>
      <c r="E5832" s="106" t="s">
        <v>2811</v>
      </c>
      <c r="F5832" s="107" t="s">
        <v>4744</v>
      </c>
      <c r="G5832" s="106"/>
      <c r="H5832" s="106"/>
      <c r="I5832" s="102">
        <v>1</v>
      </c>
      <c r="J5832" s="109">
        <v>15.48</v>
      </c>
    </row>
    <row r="5833" spans="1:10" x14ac:dyDescent="0.25">
      <c r="A5833" s="102">
        <v>5832</v>
      </c>
      <c r="B5833" s="117">
        <v>43892</v>
      </c>
      <c r="C5833" s="104" t="s">
        <v>4939</v>
      </c>
      <c r="D5833" s="104" t="s">
        <v>4949</v>
      </c>
      <c r="E5833" s="106" t="s">
        <v>4746</v>
      </c>
      <c r="F5833" s="107" t="s">
        <v>4747</v>
      </c>
      <c r="G5833" s="106"/>
      <c r="H5833" s="106"/>
      <c r="I5833" s="102">
        <v>1</v>
      </c>
      <c r="J5833" s="109">
        <v>13.080000000000002</v>
      </c>
    </row>
    <row r="5834" spans="1:10" x14ac:dyDescent="0.25">
      <c r="A5834" s="102">
        <v>5833</v>
      </c>
      <c r="B5834" s="117">
        <v>43892</v>
      </c>
      <c r="C5834" s="104" t="s">
        <v>4939</v>
      </c>
      <c r="D5834" s="104" t="s">
        <v>4949</v>
      </c>
      <c r="E5834" s="106" t="s">
        <v>3935</v>
      </c>
      <c r="F5834" s="107" t="s">
        <v>3936</v>
      </c>
      <c r="G5834" s="106"/>
      <c r="H5834" s="106"/>
      <c r="I5834" s="102">
        <v>1</v>
      </c>
      <c r="J5834" s="109">
        <v>14.9</v>
      </c>
    </row>
    <row r="5835" spans="1:10" x14ac:dyDescent="0.25">
      <c r="A5835" s="102">
        <v>5834</v>
      </c>
      <c r="B5835" s="117">
        <v>43892</v>
      </c>
      <c r="C5835" s="104" t="s">
        <v>4939</v>
      </c>
      <c r="D5835" s="104" t="s">
        <v>4949</v>
      </c>
      <c r="E5835" s="106" t="s">
        <v>3953</v>
      </c>
      <c r="F5835" s="107" t="s">
        <v>3954</v>
      </c>
      <c r="G5835" s="106"/>
      <c r="H5835" s="106"/>
      <c r="I5835" s="102">
        <v>1</v>
      </c>
      <c r="J5835" s="109">
        <v>8.4</v>
      </c>
    </row>
    <row r="5836" spans="1:10" x14ac:dyDescent="0.25">
      <c r="A5836" s="102">
        <v>5835</v>
      </c>
      <c r="B5836" s="117">
        <v>43892</v>
      </c>
      <c r="C5836" s="104" t="s">
        <v>4939</v>
      </c>
      <c r="D5836" s="104" t="s">
        <v>4949</v>
      </c>
      <c r="E5836" s="106" t="s">
        <v>3987</v>
      </c>
      <c r="F5836" s="107" t="s">
        <v>3988</v>
      </c>
      <c r="G5836" s="106"/>
      <c r="H5836" s="106"/>
      <c r="I5836" s="102">
        <v>1</v>
      </c>
      <c r="J5836" s="109">
        <v>29.94</v>
      </c>
    </row>
    <row r="5837" spans="1:10" x14ac:dyDescent="0.25">
      <c r="A5837" s="102">
        <v>5836</v>
      </c>
      <c r="B5837" s="117">
        <v>43892</v>
      </c>
      <c r="C5837" s="104" t="s">
        <v>4939</v>
      </c>
      <c r="D5837" s="104" t="s">
        <v>4949</v>
      </c>
      <c r="E5837" s="106" t="s">
        <v>4029</v>
      </c>
      <c r="F5837" s="107" t="s">
        <v>4030</v>
      </c>
      <c r="G5837" s="106"/>
      <c r="H5837" s="106"/>
      <c r="I5837" s="102">
        <v>2</v>
      </c>
      <c r="J5837" s="109">
        <v>34.68</v>
      </c>
    </row>
    <row r="5838" spans="1:10" x14ac:dyDescent="0.25">
      <c r="A5838" s="102">
        <v>5837</v>
      </c>
      <c r="B5838" s="117">
        <v>43892</v>
      </c>
      <c r="C5838" s="104" t="s">
        <v>4939</v>
      </c>
      <c r="D5838" s="104" t="s">
        <v>4949</v>
      </c>
      <c r="E5838" s="106" t="s">
        <v>3683</v>
      </c>
      <c r="F5838" s="107" t="s">
        <v>3684</v>
      </c>
      <c r="G5838" s="106"/>
      <c r="H5838" s="106"/>
      <c r="I5838" s="102">
        <v>1</v>
      </c>
      <c r="J5838" s="109">
        <v>39.799999999999997</v>
      </c>
    </row>
    <row r="5839" spans="1:10" x14ac:dyDescent="0.25">
      <c r="A5839" s="102">
        <v>5838</v>
      </c>
      <c r="B5839" s="117">
        <v>43892</v>
      </c>
      <c r="C5839" s="104" t="s">
        <v>4939</v>
      </c>
      <c r="D5839" s="104" t="s">
        <v>4949</v>
      </c>
      <c r="E5839" s="106" t="s">
        <v>3731</v>
      </c>
      <c r="F5839" s="107" t="s">
        <v>3732</v>
      </c>
      <c r="G5839" s="106"/>
      <c r="H5839" s="106"/>
      <c r="I5839" s="102">
        <v>1</v>
      </c>
      <c r="J5839" s="109">
        <v>11.34</v>
      </c>
    </row>
    <row r="5840" spans="1:10" x14ac:dyDescent="0.25">
      <c r="A5840" s="102">
        <v>5839</v>
      </c>
      <c r="B5840" s="117">
        <v>43892</v>
      </c>
      <c r="C5840" s="104" t="s">
        <v>4939</v>
      </c>
      <c r="D5840" s="104" t="s">
        <v>4949</v>
      </c>
      <c r="E5840" s="106" t="s">
        <v>3753</v>
      </c>
      <c r="F5840" s="107" t="s">
        <v>3754</v>
      </c>
      <c r="G5840" s="106"/>
      <c r="H5840" s="106"/>
      <c r="I5840" s="102">
        <v>1</v>
      </c>
      <c r="J5840" s="109">
        <v>10.9</v>
      </c>
    </row>
    <row r="5841" spans="1:10" x14ac:dyDescent="0.25">
      <c r="A5841" s="102">
        <v>5840</v>
      </c>
      <c r="B5841" s="117">
        <v>43892</v>
      </c>
      <c r="C5841" s="104" t="s">
        <v>4939</v>
      </c>
      <c r="D5841" s="104" t="s">
        <v>4949</v>
      </c>
      <c r="E5841" s="106" t="s">
        <v>4345</v>
      </c>
      <c r="F5841" s="107" t="s">
        <v>4827</v>
      </c>
      <c r="G5841" s="106"/>
      <c r="H5841" s="106"/>
      <c r="I5841" s="102">
        <v>1</v>
      </c>
      <c r="J5841" s="109">
        <v>17.899999999999999</v>
      </c>
    </row>
    <row r="5842" spans="1:10" x14ac:dyDescent="0.25">
      <c r="A5842" s="102">
        <v>5841</v>
      </c>
      <c r="B5842" s="117">
        <v>43892</v>
      </c>
      <c r="C5842" s="104" t="s">
        <v>4939</v>
      </c>
      <c r="D5842" s="104" t="s">
        <v>4949</v>
      </c>
      <c r="E5842" s="106" t="s">
        <v>4221</v>
      </c>
      <c r="F5842" s="107" t="s">
        <v>4222</v>
      </c>
      <c r="G5842" s="106"/>
      <c r="H5842" s="106"/>
      <c r="I5842" s="102">
        <v>2</v>
      </c>
      <c r="J5842" s="109">
        <v>28.64</v>
      </c>
    </row>
    <row r="5843" spans="1:10" x14ac:dyDescent="0.25">
      <c r="A5843" s="102">
        <v>5842</v>
      </c>
      <c r="B5843" s="117">
        <v>43892</v>
      </c>
      <c r="C5843" s="104" t="s">
        <v>4939</v>
      </c>
      <c r="D5843" s="104" t="s">
        <v>4949</v>
      </c>
      <c r="E5843" s="106" t="s">
        <v>4247</v>
      </c>
      <c r="F5843" s="107" t="s">
        <v>4248</v>
      </c>
      <c r="G5843" s="106"/>
      <c r="H5843" s="106"/>
      <c r="I5843" s="102">
        <v>1</v>
      </c>
      <c r="J5843" s="109">
        <v>21.52</v>
      </c>
    </row>
    <row r="5844" spans="1:10" x14ac:dyDescent="0.25">
      <c r="A5844" s="102">
        <v>5843</v>
      </c>
      <c r="B5844" s="117">
        <v>43892</v>
      </c>
      <c r="C5844" s="104" t="s">
        <v>4939</v>
      </c>
      <c r="D5844" s="104" t="s">
        <v>4951</v>
      </c>
      <c r="E5844" s="106" t="s">
        <v>651</v>
      </c>
      <c r="F5844" s="107" t="s">
        <v>652</v>
      </c>
      <c r="G5844" s="106"/>
      <c r="H5844" s="106"/>
      <c r="I5844" s="102">
        <v>1</v>
      </c>
      <c r="J5844" s="109">
        <v>19.899999999999999</v>
      </c>
    </row>
    <row r="5845" spans="1:10" x14ac:dyDescent="0.25">
      <c r="A5845" s="102">
        <v>5844</v>
      </c>
      <c r="B5845" s="117">
        <v>43892</v>
      </c>
      <c r="C5845" s="104" t="s">
        <v>4939</v>
      </c>
      <c r="D5845" s="104" t="s">
        <v>4951</v>
      </c>
      <c r="E5845" s="106" t="s">
        <v>999</v>
      </c>
      <c r="F5845" s="107" t="s">
        <v>1000</v>
      </c>
      <c r="G5845" s="106"/>
      <c r="H5845" s="106"/>
      <c r="I5845" s="102">
        <v>2</v>
      </c>
      <c r="J5845" s="109">
        <v>22.58</v>
      </c>
    </row>
    <row r="5846" spans="1:10" x14ac:dyDescent="0.25">
      <c r="A5846" s="102">
        <v>5845</v>
      </c>
      <c r="B5846" s="117">
        <v>43892</v>
      </c>
      <c r="C5846" s="104" t="s">
        <v>4939</v>
      </c>
      <c r="D5846" s="104" t="s">
        <v>4951</v>
      </c>
      <c r="E5846" s="106" t="s">
        <v>1216</v>
      </c>
      <c r="F5846" s="107" t="s">
        <v>1217</v>
      </c>
      <c r="G5846" s="106"/>
      <c r="H5846" s="106"/>
      <c r="I5846" s="102">
        <v>1</v>
      </c>
      <c r="J5846" s="109">
        <v>7.9</v>
      </c>
    </row>
    <row r="5847" spans="1:10" x14ac:dyDescent="0.25">
      <c r="A5847" s="102">
        <v>5846</v>
      </c>
      <c r="B5847" s="117">
        <v>43892</v>
      </c>
      <c r="C5847" s="104" t="s">
        <v>4939</v>
      </c>
      <c r="D5847" s="104" t="s">
        <v>4951</v>
      </c>
      <c r="E5847" s="106" t="s">
        <v>1194</v>
      </c>
      <c r="F5847" s="107" t="s">
        <v>1195</v>
      </c>
      <c r="G5847" s="106"/>
      <c r="H5847" s="106"/>
      <c r="I5847" s="102">
        <v>4</v>
      </c>
      <c r="J5847" s="109">
        <v>27.799999999999997</v>
      </c>
    </row>
    <row r="5848" spans="1:10" x14ac:dyDescent="0.25">
      <c r="A5848" s="102">
        <v>5847</v>
      </c>
      <c r="B5848" s="117">
        <v>43892</v>
      </c>
      <c r="C5848" s="104" t="s">
        <v>4939</v>
      </c>
      <c r="D5848" s="104" t="s">
        <v>4951</v>
      </c>
      <c r="E5848" s="106" t="s">
        <v>1206</v>
      </c>
      <c r="F5848" s="107" t="s">
        <v>1207</v>
      </c>
      <c r="G5848" s="106"/>
      <c r="H5848" s="106"/>
      <c r="I5848" s="102">
        <v>1</v>
      </c>
      <c r="J5848" s="109">
        <v>7.9</v>
      </c>
    </row>
    <row r="5849" spans="1:10" x14ac:dyDescent="0.25">
      <c r="A5849" s="102">
        <v>5848</v>
      </c>
      <c r="B5849" s="117">
        <v>43892</v>
      </c>
      <c r="C5849" s="104" t="s">
        <v>4939</v>
      </c>
      <c r="D5849" s="104" t="s">
        <v>4951</v>
      </c>
      <c r="E5849" s="106" t="s">
        <v>1378</v>
      </c>
      <c r="F5849" s="107" t="s">
        <v>1379</v>
      </c>
      <c r="G5849" s="106"/>
      <c r="H5849" s="106"/>
      <c r="I5849" s="102">
        <v>1</v>
      </c>
      <c r="J5849" s="109">
        <v>0.05</v>
      </c>
    </row>
    <row r="5850" spans="1:10" x14ac:dyDescent="0.25">
      <c r="A5850" s="102">
        <v>5849</v>
      </c>
      <c r="B5850" s="117">
        <v>43892</v>
      </c>
      <c r="C5850" s="104" t="s">
        <v>4939</v>
      </c>
      <c r="D5850" s="104" t="s">
        <v>4951</v>
      </c>
      <c r="E5850" s="106" t="s">
        <v>1252</v>
      </c>
      <c r="F5850" s="107" t="s">
        <v>1253</v>
      </c>
      <c r="G5850" s="106"/>
      <c r="H5850" s="106"/>
      <c r="I5850" s="102">
        <v>1</v>
      </c>
      <c r="J5850" s="109">
        <v>7.9</v>
      </c>
    </row>
    <row r="5851" spans="1:10" x14ac:dyDescent="0.25">
      <c r="A5851" s="102">
        <v>5850</v>
      </c>
      <c r="B5851" s="117">
        <v>43892</v>
      </c>
      <c r="C5851" s="104" t="s">
        <v>4939</v>
      </c>
      <c r="D5851" s="104" t="s">
        <v>4951</v>
      </c>
      <c r="E5851" s="106" t="s">
        <v>1258</v>
      </c>
      <c r="F5851" s="107" t="s">
        <v>1259</v>
      </c>
      <c r="G5851" s="106"/>
      <c r="H5851" s="106"/>
      <c r="I5851" s="102">
        <v>1</v>
      </c>
      <c r="J5851" s="109">
        <v>0.05</v>
      </c>
    </row>
    <row r="5852" spans="1:10" x14ac:dyDescent="0.25">
      <c r="A5852" s="102">
        <v>5851</v>
      </c>
      <c r="B5852" s="117">
        <v>43892</v>
      </c>
      <c r="C5852" s="104" t="s">
        <v>4939</v>
      </c>
      <c r="D5852" s="104" t="s">
        <v>4951</v>
      </c>
      <c r="E5852" s="106" t="s">
        <v>1264</v>
      </c>
      <c r="F5852" s="107" t="s">
        <v>1265</v>
      </c>
      <c r="G5852" s="106"/>
      <c r="H5852" s="106"/>
      <c r="I5852" s="102">
        <v>1</v>
      </c>
      <c r="J5852" s="109">
        <v>8.9</v>
      </c>
    </row>
    <row r="5853" spans="1:10" x14ac:dyDescent="0.25">
      <c r="A5853" s="102">
        <v>5852</v>
      </c>
      <c r="B5853" s="117">
        <v>43892</v>
      </c>
      <c r="C5853" s="104" t="s">
        <v>4939</v>
      </c>
      <c r="D5853" s="104" t="s">
        <v>4951</v>
      </c>
      <c r="E5853" s="106" t="s">
        <v>1266</v>
      </c>
      <c r="F5853" s="107" t="s">
        <v>1267</v>
      </c>
      <c r="G5853" s="106"/>
      <c r="H5853" s="106"/>
      <c r="I5853" s="102">
        <v>1</v>
      </c>
      <c r="J5853" s="109">
        <v>7.9</v>
      </c>
    </row>
    <row r="5854" spans="1:10" x14ac:dyDescent="0.25">
      <c r="A5854" s="102">
        <v>5853</v>
      </c>
      <c r="B5854" s="117">
        <v>43892</v>
      </c>
      <c r="C5854" s="104" t="s">
        <v>4939</v>
      </c>
      <c r="D5854" s="104" t="s">
        <v>4951</v>
      </c>
      <c r="E5854" s="106" t="s">
        <v>1268</v>
      </c>
      <c r="F5854" s="107" t="s">
        <v>1269</v>
      </c>
      <c r="G5854" s="106"/>
      <c r="H5854" s="106"/>
      <c r="I5854" s="102">
        <v>1</v>
      </c>
      <c r="J5854" s="109">
        <v>7.9</v>
      </c>
    </row>
    <row r="5855" spans="1:10" x14ac:dyDescent="0.25">
      <c r="A5855" s="102">
        <v>5854</v>
      </c>
      <c r="B5855" s="117">
        <v>43892</v>
      </c>
      <c r="C5855" s="104" t="s">
        <v>4939</v>
      </c>
      <c r="D5855" s="104" t="s">
        <v>4951</v>
      </c>
      <c r="E5855" s="106" t="s">
        <v>1272</v>
      </c>
      <c r="F5855" s="107" t="s">
        <v>1273</v>
      </c>
      <c r="G5855" s="106"/>
      <c r="H5855" s="106"/>
      <c r="I5855" s="102">
        <v>2</v>
      </c>
      <c r="J5855" s="109">
        <v>25.5</v>
      </c>
    </row>
    <row r="5856" spans="1:10" x14ac:dyDescent="0.25">
      <c r="A5856" s="102">
        <v>5855</v>
      </c>
      <c r="B5856" s="117">
        <v>43892</v>
      </c>
      <c r="C5856" s="104" t="s">
        <v>4939</v>
      </c>
      <c r="D5856" s="104" t="s">
        <v>4951</v>
      </c>
      <c r="E5856" s="106" t="s">
        <v>1280</v>
      </c>
      <c r="F5856" s="107" t="s">
        <v>1281</v>
      </c>
      <c r="G5856" s="106"/>
      <c r="H5856" s="106"/>
      <c r="I5856" s="102">
        <v>1</v>
      </c>
      <c r="J5856" s="109">
        <v>8.9</v>
      </c>
    </row>
    <row r="5857" spans="1:10" x14ac:dyDescent="0.25">
      <c r="A5857" s="102">
        <v>5856</v>
      </c>
      <c r="B5857" s="117">
        <v>43892</v>
      </c>
      <c r="C5857" s="104" t="s">
        <v>4939</v>
      </c>
      <c r="D5857" s="104" t="s">
        <v>4951</v>
      </c>
      <c r="E5857" s="106" t="s">
        <v>2531</v>
      </c>
      <c r="F5857" s="107" t="s">
        <v>2532</v>
      </c>
      <c r="G5857" s="106"/>
      <c r="H5857" s="106"/>
      <c r="I5857" s="102">
        <v>1</v>
      </c>
      <c r="J5857" s="109">
        <v>6.8999999999999995</v>
      </c>
    </row>
    <row r="5858" spans="1:10" x14ac:dyDescent="0.25">
      <c r="A5858" s="102">
        <v>5857</v>
      </c>
      <c r="B5858" s="117">
        <v>43892</v>
      </c>
      <c r="C5858" s="104" t="s">
        <v>4939</v>
      </c>
      <c r="D5858" s="104" t="s">
        <v>4951</v>
      </c>
      <c r="E5858" s="106" t="s">
        <v>2697</v>
      </c>
      <c r="F5858" s="107" t="s">
        <v>2698</v>
      </c>
      <c r="G5858" s="106"/>
      <c r="H5858" s="106"/>
      <c r="I5858" s="102">
        <v>1</v>
      </c>
      <c r="J5858" s="109">
        <v>17.88</v>
      </c>
    </row>
    <row r="5859" spans="1:10" x14ac:dyDescent="0.25">
      <c r="A5859" s="102">
        <v>5858</v>
      </c>
      <c r="B5859" s="117">
        <v>43892</v>
      </c>
      <c r="C5859" s="104" t="s">
        <v>4939</v>
      </c>
      <c r="D5859" s="104" t="s">
        <v>4951</v>
      </c>
      <c r="E5859" s="106" t="s">
        <v>2713</v>
      </c>
      <c r="F5859" s="107" t="s">
        <v>2714</v>
      </c>
      <c r="G5859" s="106"/>
      <c r="H5859" s="106"/>
      <c r="I5859" s="102">
        <v>1</v>
      </c>
      <c r="J5859" s="109">
        <v>16.68</v>
      </c>
    </row>
    <row r="5860" spans="1:10" x14ac:dyDescent="0.25">
      <c r="A5860" s="102">
        <v>5859</v>
      </c>
      <c r="B5860" s="117">
        <v>43892</v>
      </c>
      <c r="C5860" s="104" t="s">
        <v>4939</v>
      </c>
      <c r="D5860" s="104" t="s">
        <v>4951</v>
      </c>
      <c r="E5860" s="106" t="s">
        <v>2735</v>
      </c>
      <c r="F5860" s="107" t="s">
        <v>4738</v>
      </c>
      <c r="G5860" s="106"/>
      <c r="H5860" s="106"/>
      <c r="I5860" s="102">
        <v>1</v>
      </c>
      <c r="J5860" s="109">
        <v>13.74</v>
      </c>
    </row>
    <row r="5861" spans="1:10" x14ac:dyDescent="0.25">
      <c r="A5861" s="102">
        <v>5860</v>
      </c>
      <c r="B5861" s="117">
        <v>43892</v>
      </c>
      <c r="C5861" s="104" t="s">
        <v>4939</v>
      </c>
      <c r="D5861" s="104" t="s">
        <v>4951</v>
      </c>
      <c r="E5861" s="106" t="s">
        <v>2739</v>
      </c>
      <c r="F5861" s="107" t="s">
        <v>4742</v>
      </c>
      <c r="G5861" s="106"/>
      <c r="H5861" s="106"/>
      <c r="I5861" s="102">
        <v>1</v>
      </c>
      <c r="J5861" s="109">
        <v>15.48</v>
      </c>
    </row>
    <row r="5862" spans="1:10" x14ac:dyDescent="0.25">
      <c r="A5862" s="102">
        <v>5861</v>
      </c>
      <c r="B5862" s="117">
        <v>43892</v>
      </c>
      <c r="C5862" s="104" t="s">
        <v>4939</v>
      </c>
      <c r="D5862" s="104" t="s">
        <v>4951</v>
      </c>
      <c r="E5862" s="106" t="s">
        <v>2771</v>
      </c>
      <c r="F5862" s="107" t="s">
        <v>4743</v>
      </c>
      <c r="G5862" s="106"/>
      <c r="H5862" s="106"/>
      <c r="I5862" s="102">
        <v>1</v>
      </c>
      <c r="J5862" s="109">
        <v>15.48</v>
      </c>
    </row>
    <row r="5863" spans="1:10" x14ac:dyDescent="0.25">
      <c r="A5863" s="102">
        <v>5862</v>
      </c>
      <c r="B5863" s="117">
        <v>43892</v>
      </c>
      <c r="C5863" s="104" t="s">
        <v>4939</v>
      </c>
      <c r="D5863" s="104" t="s">
        <v>4951</v>
      </c>
      <c r="E5863" s="106" t="s">
        <v>4746</v>
      </c>
      <c r="F5863" s="107" t="s">
        <v>4747</v>
      </c>
      <c r="G5863" s="106"/>
      <c r="H5863" s="106"/>
      <c r="I5863" s="102">
        <v>1</v>
      </c>
      <c r="J5863" s="109">
        <v>13.080000000000002</v>
      </c>
    </row>
    <row r="5864" spans="1:10" x14ac:dyDescent="0.25">
      <c r="A5864" s="102">
        <v>5863</v>
      </c>
      <c r="B5864" s="117">
        <v>43892</v>
      </c>
      <c r="C5864" s="104" t="s">
        <v>4939</v>
      </c>
      <c r="D5864" s="104" t="s">
        <v>4951</v>
      </c>
      <c r="E5864" s="106" t="s">
        <v>3037</v>
      </c>
      <c r="F5864" s="107" t="s">
        <v>3038</v>
      </c>
      <c r="G5864" s="106"/>
      <c r="H5864" s="106"/>
      <c r="I5864" s="102">
        <v>3</v>
      </c>
      <c r="J5864" s="109">
        <v>101.88</v>
      </c>
    </row>
    <row r="5865" spans="1:10" x14ac:dyDescent="0.25">
      <c r="A5865" s="102">
        <v>5864</v>
      </c>
      <c r="B5865" s="117">
        <v>43892</v>
      </c>
      <c r="C5865" s="104" t="s">
        <v>4939</v>
      </c>
      <c r="D5865" s="104" t="s">
        <v>4951</v>
      </c>
      <c r="E5865" s="106" t="s">
        <v>2951</v>
      </c>
      <c r="F5865" s="107" t="s">
        <v>2952</v>
      </c>
      <c r="G5865" s="106"/>
      <c r="H5865" s="106"/>
      <c r="I5865" s="102">
        <v>1</v>
      </c>
      <c r="J5865" s="109">
        <v>19.080000000000002</v>
      </c>
    </row>
    <row r="5866" spans="1:10" x14ac:dyDescent="0.25">
      <c r="A5866" s="102">
        <v>5865</v>
      </c>
      <c r="B5866" s="117">
        <v>43892</v>
      </c>
      <c r="C5866" s="104" t="s">
        <v>4939</v>
      </c>
      <c r="D5866" s="104" t="s">
        <v>4951</v>
      </c>
      <c r="E5866" s="106" t="s">
        <v>3981</v>
      </c>
      <c r="F5866" s="107" t="s">
        <v>3982</v>
      </c>
      <c r="G5866" s="106"/>
      <c r="H5866" s="106"/>
      <c r="I5866" s="102">
        <v>1</v>
      </c>
      <c r="J5866" s="109">
        <v>13.799999999999999</v>
      </c>
    </row>
    <row r="5867" spans="1:10" x14ac:dyDescent="0.25">
      <c r="A5867" s="102">
        <v>5866</v>
      </c>
      <c r="B5867" s="117">
        <v>43892</v>
      </c>
      <c r="C5867" s="104" t="s">
        <v>4939</v>
      </c>
      <c r="D5867" s="104" t="s">
        <v>4951</v>
      </c>
      <c r="E5867" s="106" t="s">
        <v>3683</v>
      </c>
      <c r="F5867" s="107" t="s">
        <v>3684</v>
      </c>
      <c r="G5867" s="106"/>
      <c r="H5867" s="106"/>
      <c r="I5867" s="102">
        <v>1</v>
      </c>
      <c r="J5867" s="109">
        <v>39.799999999999997</v>
      </c>
    </row>
    <row r="5868" spans="1:10" x14ac:dyDescent="0.25">
      <c r="A5868" s="102">
        <v>5867</v>
      </c>
      <c r="B5868" s="117">
        <v>43892</v>
      </c>
      <c r="C5868" s="104" t="s">
        <v>4939</v>
      </c>
      <c r="D5868" s="104" t="s">
        <v>4951</v>
      </c>
      <c r="E5868" s="106" t="s">
        <v>3717</v>
      </c>
      <c r="F5868" s="107" t="s">
        <v>3718</v>
      </c>
      <c r="G5868" s="106"/>
      <c r="H5868" s="106"/>
      <c r="I5868" s="102">
        <v>1</v>
      </c>
      <c r="J5868" s="109">
        <v>10.9</v>
      </c>
    </row>
    <row r="5869" spans="1:10" x14ac:dyDescent="0.25">
      <c r="A5869" s="102">
        <v>5868</v>
      </c>
      <c r="B5869" s="117">
        <v>43892</v>
      </c>
      <c r="C5869" s="104" t="s">
        <v>4939</v>
      </c>
      <c r="D5869" s="104" t="s">
        <v>4951</v>
      </c>
      <c r="E5869" s="106" t="s">
        <v>3773</v>
      </c>
      <c r="F5869" s="107" t="s">
        <v>3774</v>
      </c>
      <c r="G5869" s="106"/>
      <c r="H5869" s="106"/>
      <c r="I5869" s="102">
        <v>1</v>
      </c>
      <c r="J5869" s="109">
        <v>16.899999999999999</v>
      </c>
    </row>
    <row r="5870" spans="1:10" x14ac:dyDescent="0.25">
      <c r="A5870" s="102">
        <v>5869</v>
      </c>
      <c r="B5870" s="117">
        <v>43892</v>
      </c>
      <c r="C5870" s="104" t="s">
        <v>4939</v>
      </c>
      <c r="D5870" s="104" t="s">
        <v>4951</v>
      </c>
      <c r="E5870" s="106" t="s">
        <v>3833</v>
      </c>
      <c r="F5870" s="107" t="s">
        <v>3834</v>
      </c>
      <c r="G5870" s="106"/>
      <c r="H5870" s="106"/>
      <c r="I5870" s="102">
        <v>1</v>
      </c>
      <c r="J5870" s="109">
        <v>16.899999999999999</v>
      </c>
    </row>
    <row r="5871" spans="1:10" x14ac:dyDescent="0.25">
      <c r="A5871" s="102">
        <v>5870</v>
      </c>
      <c r="B5871" s="117">
        <v>43892</v>
      </c>
      <c r="C5871" s="104" t="s">
        <v>4939</v>
      </c>
      <c r="D5871" s="104" t="s">
        <v>4951</v>
      </c>
      <c r="E5871" s="106" t="s">
        <v>3859</v>
      </c>
      <c r="F5871" s="107" t="s">
        <v>3860</v>
      </c>
      <c r="G5871" s="106"/>
      <c r="H5871" s="106"/>
      <c r="I5871" s="102">
        <v>1</v>
      </c>
      <c r="J5871" s="109">
        <v>19.14</v>
      </c>
    </row>
    <row r="5872" spans="1:10" x14ac:dyDescent="0.25">
      <c r="A5872" s="102">
        <v>5871</v>
      </c>
      <c r="B5872" s="117">
        <v>43892</v>
      </c>
      <c r="C5872" s="104" t="s">
        <v>4939</v>
      </c>
      <c r="D5872" s="104" t="s">
        <v>4951</v>
      </c>
      <c r="E5872" s="106" t="s">
        <v>4587</v>
      </c>
      <c r="F5872" s="107" t="s">
        <v>4833</v>
      </c>
      <c r="G5872" s="106"/>
      <c r="H5872" s="106"/>
      <c r="I5872" s="102">
        <v>2</v>
      </c>
      <c r="J5872" s="109">
        <v>31.84</v>
      </c>
    </row>
    <row r="5873" spans="1:10" x14ac:dyDescent="0.25">
      <c r="A5873" s="102">
        <v>5872</v>
      </c>
      <c r="B5873" s="117">
        <v>43892</v>
      </c>
      <c r="C5873" s="104" t="s">
        <v>4939</v>
      </c>
      <c r="D5873" s="104" t="s">
        <v>4996</v>
      </c>
      <c r="E5873" s="106" t="s">
        <v>379</v>
      </c>
      <c r="F5873" s="107" t="s">
        <v>380</v>
      </c>
      <c r="G5873" s="106"/>
      <c r="H5873" s="106"/>
      <c r="I5873" s="102">
        <v>10</v>
      </c>
      <c r="J5873" s="109">
        <v>14.399999999999999</v>
      </c>
    </row>
    <row r="5874" spans="1:10" x14ac:dyDescent="0.25">
      <c r="A5874" s="102">
        <v>5873</v>
      </c>
      <c r="B5874" s="117">
        <v>43892</v>
      </c>
      <c r="C5874" s="104" t="s">
        <v>4939</v>
      </c>
      <c r="D5874" s="104" t="s">
        <v>4996</v>
      </c>
      <c r="E5874" s="106" t="s">
        <v>329</v>
      </c>
      <c r="F5874" s="107" t="s">
        <v>330</v>
      </c>
      <c r="G5874" s="106"/>
      <c r="H5874" s="106"/>
      <c r="I5874" s="102">
        <v>1</v>
      </c>
      <c r="J5874" s="109">
        <v>23</v>
      </c>
    </row>
    <row r="5875" spans="1:10" x14ac:dyDescent="0.25">
      <c r="A5875" s="102">
        <v>5874</v>
      </c>
      <c r="B5875" s="117">
        <v>43892</v>
      </c>
      <c r="C5875" s="104" t="s">
        <v>4939</v>
      </c>
      <c r="D5875" s="104" t="s">
        <v>4996</v>
      </c>
      <c r="E5875" s="106" t="s">
        <v>609</v>
      </c>
      <c r="F5875" s="107" t="s">
        <v>610</v>
      </c>
      <c r="G5875" s="106"/>
      <c r="H5875" s="106"/>
      <c r="I5875" s="102">
        <v>1</v>
      </c>
      <c r="J5875" s="109">
        <v>5.9399999999999995</v>
      </c>
    </row>
    <row r="5876" spans="1:10" x14ac:dyDescent="0.25">
      <c r="A5876" s="102">
        <v>5875</v>
      </c>
      <c r="B5876" s="117">
        <v>43892</v>
      </c>
      <c r="C5876" s="104" t="s">
        <v>4939</v>
      </c>
      <c r="D5876" s="104" t="s">
        <v>4996</v>
      </c>
      <c r="E5876" s="106" t="s">
        <v>799</v>
      </c>
      <c r="F5876" s="107" t="s">
        <v>800</v>
      </c>
      <c r="G5876" s="106"/>
      <c r="H5876" s="106"/>
      <c r="I5876" s="102">
        <v>1</v>
      </c>
      <c r="J5876" s="109">
        <v>9.36</v>
      </c>
    </row>
    <row r="5877" spans="1:10" x14ac:dyDescent="0.25">
      <c r="A5877" s="102">
        <v>5876</v>
      </c>
      <c r="B5877" s="117">
        <v>43892</v>
      </c>
      <c r="C5877" s="104" t="s">
        <v>4939</v>
      </c>
      <c r="D5877" s="104" t="s">
        <v>4996</v>
      </c>
      <c r="E5877" s="106" t="s">
        <v>157</v>
      </c>
      <c r="F5877" s="107" t="s">
        <v>158</v>
      </c>
      <c r="G5877" s="106"/>
      <c r="H5877" s="106"/>
      <c r="I5877" s="102">
        <v>13</v>
      </c>
      <c r="J5877" s="109">
        <v>24.57</v>
      </c>
    </row>
    <row r="5878" spans="1:10" x14ac:dyDescent="0.25">
      <c r="A5878" s="102">
        <v>5877</v>
      </c>
      <c r="B5878" s="117">
        <v>43892</v>
      </c>
      <c r="C5878" s="104" t="s">
        <v>4939</v>
      </c>
      <c r="D5878" s="104" t="s">
        <v>4996</v>
      </c>
      <c r="E5878" s="106" t="s">
        <v>1252</v>
      </c>
      <c r="F5878" s="107" t="s">
        <v>1253</v>
      </c>
      <c r="G5878" s="106"/>
      <c r="H5878" s="106"/>
      <c r="I5878" s="102">
        <v>1</v>
      </c>
      <c r="J5878" s="109">
        <v>7.9</v>
      </c>
    </row>
    <row r="5879" spans="1:10" x14ac:dyDescent="0.25">
      <c r="A5879" s="102">
        <v>5878</v>
      </c>
      <c r="B5879" s="117">
        <v>43892</v>
      </c>
      <c r="C5879" s="104" t="s">
        <v>4939</v>
      </c>
      <c r="D5879" s="104" t="s">
        <v>4996</v>
      </c>
      <c r="E5879" s="106" t="s">
        <v>1264</v>
      </c>
      <c r="F5879" s="107" t="s">
        <v>1265</v>
      </c>
      <c r="G5879" s="106"/>
      <c r="H5879" s="106"/>
      <c r="I5879" s="102">
        <v>1</v>
      </c>
      <c r="J5879" s="109">
        <v>8.9</v>
      </c>
    </row>
    <row r="5880" spans="1:10" x14ac:dyDescent="0.25">
      <c r="A5880" s="102">
        <v>5879</v>
      </c>
      <c r="B5880" s="117">
        <v>43892</v>
      </c>
      <c r="C5880" s="104" t="s">
        <v>4939</v>
      </c>
      <c r="D5880" s="104" t="s">
        <v>4996</v>
      </c>
      <c r="E5880" s="106" t="s">
        <v>249</v>
      </c>
      <c r="F5880" s="107" t="s">
        <v>5010</v>
      </c>
      <c r="G5880" s="106"/>
      <c r="H5880" s="106"/>
      <c r="I5880" s="102">
        <v>1</v>
      </c>
      <c r="J5880" s="109">
        <v>9.9499999999999993</v>
      </c>
    </row>
    <row r="5881" spans="1:10" x14ac:dyDescent="0.25">
      <c r="A5881" s="102">
        <v>5880</v>
      </c>
      <c r="B5881" s="117">
        <v>43892</v>
      </c>
      <c r="C5881" s="104" t="s">
        <v>4939</v>
      </c>
      <c r="D5881" s="104" t="s">
        <v>4996</v>
      </c>
      <c r="E5881" s="106" t="s">
        <v>251</v>
      </c>
      <c r="F5881" s="107" t="s">
        <v>252</v>
      </c>
      <c r="G5881" s="106"/>
      <c r="H5881" s="106"/>
      <c r="I5881" s="102">
        <v>1</v>
      </c>
      <c r="J5881" s="109">
        <v>5.7</v>
      </c>
    </row>
    <row r="5882" spans="1:10" x14ac:dyDescent="0.25">
      <c r="A5882" s="102">
        <v>5881</v>
      </c>
      <c r="B5882" s="117">
        <v>43892</v>
      </c>
      <c r="C5882" s="104" t="s">
        <v>4939</v>
      </c>
      <c r="D5882" s="104" t="s">
        <v>4996</v>
      </c>
      <c r="E5882" s="106" t="s">
        <v>2391</v>
      </c>
      <c r="F5882" s="107" t="s">
        <v>2392</v>
      </c>
      <c r="G5882" s="106"/>
      <c r="H5882" s="106"/>
      <c r="I5882" s="102">
        <v>1</v>
      </c>
      <c r="J5882" s="109">
        <v>10.199999999999999</v>
      </c>
    </row>
    <row r="5883" spans="1:10" x14ac:dyDescent="0.25">
      <c r="A5883" s="102">
        <v>5882</v>
      </c>
      <c r="B5883" s="117">
        <v>43892</v>
      </c>
      <c r="C5883" s="104" t="s">
        <v>4939</v>
      </c>
      <c r="D5883" s="104" t="s">
        <v>4996</v>
      </c>
      <c r="E5883" s="106" t="s">
        <v>2997</v>
      </c>
      <c r="F5883" s="107" t="s">
        <v>2998</v>
      </c>
      <c r="G5883" s="106"/>
      <c r="H5883" s="106"/>
      <c r="I5883" s="102">
        <v>1</v>
      </c>
      <c r="J5883" s="109">
        <v>37.799999999999997</v>
      </c>
    </row>
    <row r="5884" spans="1:10" x14ac:dyDescent="0.25">
      <c r="A5884" s="102">
        <v>5883</v>
      </c>
      <c r="B5884" s="117">
        <v>43892</v>
      </c>
      <c r="C5884" s="104" t="s">
        <v>4939</v>
      </c>
      <c r="D5884" s="104" t="s">
        <v>4996</v>
      </c>
      <c r="E5884" s="106" t="s">
        <v>3037</v>
      </c>
      <c r="F5884" s="107" t="s">
        <v>3038</v>
      </c>
      <c r="G5884" s="106"/>
      <c r="H5884" s="106"/>
      <c r="I5884" s="102">
        <v>2</v>
      </c>
      <c r="J5884" s="109">
        <v>67.92</v>
      </c>
    </row>
    <row r="5885" spans="1:10" x14ac:dyDescent="0.25">
      <c r="A5885" s="102">
        <v>5884</v>
      </c>
      <c r="B5885" s="117">
        <v>43892</v>
      </c>
      <c r="C5885" s="104" t="s">
        <v>4939</v>
      </c>
      <c r="D5885" s="104" t="s">
        <v>4996</v>
      </c>
      <c r="E5885" s="106" t="s">
        <v>2987</v>
      </c>
      <c r="F5885" s="107" t="s">
        <v>2988</v>
      </c>
      <c r="G5885" s="106"/>
      <c r="H5885" s="106"/>
      <c r="I5885" s="102">
        <v>1</v>
      </c>
      <c r="J5885" s="109">
        <v>20.28</v>
      </c>
    </row>
    <row r="5886" spans="1:10" x14ac:dyDescent="0.25">
      <c r="A5886" s="102">
        <v>5885</v>
      </c>
      <c r="B5886" s="117">
        <v>43892</v>
      </c>
      <c r="C5886" s="104" t="s">
        <v>4939</v>
      </c>
      <c r="D5886" s="104" t="s">
        <v>4996</v>
      </c>
      <c r="E5886" s="106" t="s">
        <v>3747</v>
      </c>
      <c r="F5886" s="107" t="s">
        <v>3748</v>
      </c>
      <c r="G5886" s="106"/>
      <c r="H5886" s="106"/>
      <c r="I5886" s="102">
        <v>1</v>
      </c>
      <c r="J5886" s="109">
        <v>15</v>
      </c>
    </row>
    <row r="5887" spans="1:10" x14ac:dyDescent="0.25">
      <c r="A5887" s="102">
        <v>5886</v>
      </c>
      <c r="B5887" s="117">
        <v>43892</v>
      </c>
      <c r="C5887" s="104" t="s">
        <v>4939</v>
      </c>
      <c r="D5887" s="104" t="s">
        <v>4996</v>
      </c>
      <c r="E5887" s="106" t="s">
        <v>3905</v>
      </c>
      <c r="F5887" s="107" t="s">
        <v>3906</v>
      </c>
      <c r="G5887" s="106"/>
      <c r="H5887" s="106"/>
      <c r="I5887" s="102">
        <v>1</v>
      </c>
      <c r="J5887" s="109">
        <v>13.899999999999999</v>
      </c>
    </row>
    <row r="5888" spans="1:10" x14ac:dyDescent="0.25">
      <c r="A5888" s="102">
        <v>5887</v>
      </c>
      <c r="B5888" s="117">
        <v>43892</v>
      </c>
      <c r="C5888" s="104" t="s">
        <v>4939</v>
      </c>
      <c r="D5888" s="104" t="s">
        <v>4996</v>
      </c>
      <c r="E5888" s="106" t="s">
        <v>4027</v>
      </c>
      <c r="F5888" s="107" t="s">
        <v>4028</v>
      </c>
      <c r="G5888" s="106"/>
      <c r="H5888" s="106"/>
      <c r="I5888" s="102">
        <v>1</v>
      </c>
      <c r="J5888" s="109">
        <v>17.88</v>
      </c>
    </row>
    <row r="5889" spans="1:10" x14ac:dyDescent="0.25">
      <c r="A5889" s="102">
        <v>5888</v>
      </c>
      <c r="B5889" s="117">
        <v>43892</v>
      </c>
      <c r="C5889" s="104" t="s">
        <v>4939</v>
      </c>
      <c r="D5889" s="104" t="s">
        <v>5584</v>
      </c>
      <c r="E5889" s="106" t="s">
        <v>559</v>
      </c>
      <c r="F5889" s="107" t="s">
        <v>560</v>
      </c>
      <c r="G5889" s="106"/>
      <c r="H5889" s="106"/>
      <c r="I5889" s="102">
        <v>1</v>
      </c>
      <c r="J5889" s="109">
        <v>5.9399999999999995</v>
      </c>
    </row>
    <row r="5890" spans="1:10" x14ac:dyDescent="0.25">
      <c r="A5890" s="102">
        <v>5889</v>
      </c>
      <c r="B5890" s="117">
        <v>43892</v>
      </c>
      <c r="C5890" s="104" t="s">
        <v>4939</v>
      </c>
      <c r="D5890" s="104" t="s">
        <v>5584</v>
      </c>
      <c r="E5890" s="106" t="s">
        <v>569</v>
      </c>
      <c r="F5890" s="107" t="s">
        <v>570</v>
      </c>
      <c r="G5890" s="106"/>
      <c r="H5890" s="106"/>
      <c r="I5890" s="102">
        <v>1</v>
      </c>
      <c r="J5890" s="109">
        <v>5.9399999999999995</v>
      </c>
    </row>
    <row r="5891" spans="1:10" x14ac:dyDescent="0.25">
      <c r="A5891" s="102">
        <v>5890</v>
      </c>
      <c r="B5891" s="117">
        <v>43892</v>
      </c>
      <c r="C5891" s="104" t="s">
        <v>4939</v>
      </c>
      <c r="D5891" s="104" t="s">
        <v>5584</v>
      </c>
      <c r="E5891" s="106" t="s">
        <v>1272</v>
      </c>
      <c r="F5891" s="107" t="s">
        <v>1273</v>
      </c>
      <c r="G5891" s="106"/>
      <c r="H5891" s="106"/>
      <c r="I5891" s="102">
        <v>1</v>
      </c>
      <c r="J5891" s="109">
        <v>12.75</v>
      </c>
    </row>
    <row r="5892" spans="1:10" x14ac:dyDescent="0.25">
      <c r="A5892" s="102">
        <v>5891</v>
      </c>
      <c r="B5892" s="117">
        <v>43892</v>
      </c>
      <c r="C5892" s="104" t="s">
        <v>4939</v>
      </c>
      <c r="D5892" s="104" t="s">
        <v>5584</v>
      </c>
      <c r="E5892" s="106" t="s">
        <v>2205</v>
      </c>
      <c r="F5892" s="107" t="s">
        <v>2206</v>
      </c>
      <c r="G5892" s="106"/>
      <c r="H5892" s="106"/>
      <c r="I5892" s="102">
        <v>1</v>
      </c>
      <c r="J5892" s="109">
        <v>14.28</v>
      </c>
    </row>
    <row r="5893" spans="1:10" x14ac:dyDescent="0.25">
      <c r="A5893" s="102">
        <v>5892</v>
      </c>
      <c r="B5893" s="117">
        <v>43892</v>
      </c>
      <c r="C5893" s="104" t="s">
        <v>4939</v>
      </c>
      <c r="D5893" s="104" t="s">
        <v>5584</v>
      </c>
      <c r="E5893" s="106" t="s">
        <v>3037</v>
      </c>
      <c r="F5893" s="107" t="s">
        <v>3038</v>
      </c>
      <c r="G5893" s="106"/>
      <c r="H5893" s="106"/>
      <c r="I5893" s="102">
        <v>1</v>
      </c>
      <c r="J5893" s="109">
        <v>33.96</v>
      </c>
    </row>
    <row r="5894" spans="1:10" x14ac:dyDescent="0.25">
      <c r="A5894" s="102">
        <v>5893</v>
      </c>
      <c r="B5894" s="117">
        <v>43892</v>
      </c>
      <c r="C5894" s="104" t="s">
        <v>4939</v>
      </c>
      <c r="D5894" s="104" t="s">
        <v>5584</v>
      </c>
      <c r="E5894" s="106" t="s">
        <v>4455</v>
      </c>
      <c r="F5894" s="107" t="s">
        <v>4826</v>
      </c>
      <c r="G5894" s="106"/>
      <c r="H5894" s="106"/>
      <c r="I5894" s="102">
        <v>1</v>
      </c>
      <c r="J5894" s="109">
        <v>18.32</v>
      </c>
    </row>
    <row r="5895" spans="1:10" x14ac:dyDescent="0.25">
      <c r="A5895" s="102">
        <v>5894</v>
      </c>
      <c r="B5895" s="117">
        <v>43892</v>
      </c>
      <c r="C5895" s="104" t="s">
        <v>4939</v>
      </c>
      <c r="D5895" s="104" t="s">
        <v>5584</v>
      </c>
      <c r="E5895" s="106" t="s">
        <v>4267</v>
      </c>
      <c r="F5895" s="107" t="s">
        <v>4268</v>
      </c>
      <c r="G5895" s="106"/>
      <c r="H5895" s="106"/>
      <c r="I5895" s="102">
        <v>1</v>
      </c>
      <c r="J5895" s="109">
        <v>17.849999999999998</v>
      </c>
    </row>
    <row r="5896" spans="1:10" x14ac:dyDescent="0.25">
      <c r="A5896" s="102">
        <v>5895</v>
      </c>
      <c r="B5896" s="117">
        <v>43892</v>
      </c>
      <c r="C5896" s="104" t="s">
        <v>4939</v>
      </c>
      <c r="D5896" s="104" t="s">
        <v>5586</v>
      </c>
      <c r="E5896" s="106" t="s">
        <v>567</v>
      </c>
      <c r="F5896" s="107" t="s">
        <v>568</v>
      </c>
      <c r="G5896" s="106"/>
      <c r="H5896" s="106"/>
      <c r="I5896" s="102">
        <v>2</v>
      </c>
      <c r="J5896" s="109">
        <v>23.52</v>
      </c>
    </row>
    <row r="5897" spans="1:10" x14ac:dyDescent="0.25">
      <c r="A5897" s="102">
        <v>5896</v>
      </c>
      <c r="B5897" s="117">
        <v>43892</v>
      </c>
      <c r="C5897" s="104" t="s">
        <v>4939</v>
      </c>
      <c r="D5897" s="104" t="s">
        <v>5586</v>
      </c>
      <c r="E5897" s="106" t="s">
        <v>569</v>
      </c>
      <c r="F5897" s="107" t="s">
        <v>570</v>
      </c>
      <c r="G5897" s="106"/>
      <c r="H5897" s="106"/>
      <c r="I5897" s="102">
        <v>4</v>
      </c>
      <c r="J5897" s="109">
        <v>23.759999999999998</v>
      </c>
    </row>
    <row r="5898" spans="1:10" x14ac:dyDescent="0.25">
      <c r="A5898" s="102">
        <v>5897</v>
      </c>
      <c r="B5898" s="117">
        <v>43892</v>
      </c>
      <c r="C5898" s="104" t="s">
        <v>4939</v>
      </c>
      <c r="D5898" s="104" t="s">
        <v>5586</v>
      </c>
      <c r="E5898" s="106" t="s">
        <v>3037</v>
      </c>
      <c r="F5898" s="107" t="s">
        <v>3038</v>
      </c>
      <c r="G5898" s="106"/>
      <c r="H5898" s="106"/>
      <c r="I5898" s="102">
        <v>1</v>
      </c>
      <c r="J5898" s="109">
        <v>33.96</v>
      </c>
    </row>
    <row r="5899" spans="1:10" x14ac:dyDescent="0.25">
      <c r="A5899" s="102">
        <v>5898</v>
      </c>
      <c r="B5899" s="117">
        <v>43892</v>
      </c>
      <c r="C5899" s="104" t="s">
        <v>4939</v>
      </c>
      <c r="D5899" s="104" t="s">
        <v>5586</v>
      </c>
      <c r="E5899" s="106" t="s">
        <v>3087</v>
      </c>
      <c r="F5899" s="107" t="s">
        <v>3088</v>
      </c>
      <c r="G5899" s="106"/>
      <c r="H5899" s="106"/>
      <c r="I5899" s="102">
        <v>1</v>
      </c>
      <c r="J5899" s="109">
        <v>21</v>
      </c>
    </row>
    <row r="5900" spans="1:10" x14ac:dyDescent="0.25">
      <c r="A5900" s="102">
        <v>5899</v>
      </c>
      <c r="B5900" s="117">
        <v>43892</v>
      </c>
      <c r="C5900" s="104" t="s">
        <v>4939</v>
      </c>
      <c r="D5900" s="104" t="s">
        <v>5588</v>
      </c>
      <c r="E5900" s="106" t="s">
        <v>157</v>
      </c>
      <c r="F5900" s="107" t="s">
        <v>158</v>
      </c>
      <c r="G5900" s="106"/>
      <c r="H5900" s="106"/>
      <c r="I5900" s="102">
        <v>10</v>
      </c>
      <c r="J5900" s="109">
        <v>18.899999999999999</v>
      </c>
    </row>
    <row r="5901" spans="1:10" x14ac:dyDescent="0.25">
      <c r="A5901" s="102">
        <v>5900</v>
      </c>
      <c r="B5901" s="117">
        <v>43892</v>
      </c>
      <c r="C5901" s="104" t="s">
        <v>4939</v>
      </c>
      <c r="D5901" s="104" t="s">
        <v>5588</v>
      </c>
      <c r="E5901" s="106" t="s">
        <v>987</v>
      </c>
      <c r="F5901" s="107" t="s">
        <v>988</v>
      </c>
      <c r="G5901" s="106"/>
      <c r="H5901" s="106"/>
      <c r="I5901" s="102">
        <v>6</v>
      </c>
      <c r="J5901" s="109">
        <v>29.94</v>
      </c>
    </row>
    <row r="5902" spans="1:10" x14ac:dyDescent="0.25">
      <c r="A5902" s="102">
        <v>5901</v>
      </c>
      <c r="B5902" s="117">
        <v>43892</v>
      </c>
      <c r="C5902" s="104" t="s">
        <v>4939</v>
      </c>
      <c r="D5902" s="104" t="s">
        <v>5588</v>
      </c>
      <c r="E5902" s="106" t="s">
        <v>995</v>
      </c>
      <c r="F5902" s="107" t="s">
        <v>996</v>
      </c>
      <c r="G5902" s="106"/>
      <c r="H5902" s="106"/>
      <c r="I5902" s="102">
        <v>6</v>
      </c>
      <c r="J5902" s="109">
        <v>61.199999999999996</v>
      </c>
    </row>
    <row r="5903" spans="1:10" x14ac:dyDescent="0.25">
      <c r="A5903" s="102">
        <v>5902</v>
      </c>
      <c r="B5903" s="117">
        <v>43892</v>
      </c>
      <c r="C5903" s="104" t="s">
        <v>4939</v>
      </c>
      <c r="D5903" s="104" t="s">
        <v>5588</v>
      </c>
      <c r="E5903" s="106" t="s">
        <v>989</v>
      </c>
      <c r="F5903" s="107" t="s">
        <v>990</v>
      </c>
      <c r="G5903" s="106"/>
      <c r="H5903" s="106"/>
      <c r="I5903" s="102">
        <v>10</v>
      </c>
      <c r="J5903" s="109">
        <v>27.5</v>
      </c>
    </row>
    <row r="5904" spans="1:10" x14ac:dyDescent="0.25">
      <c r="A5904" s="102">
        <v>5903</v>
      </c>
      <c r="B5904" s="117">
        <v>43892</v>
      </c>
      <c r="C5904" s="104" t="s">
        <v>4939</v>
      </c>
      <c r="D5904" s="104" t="s">
        <v>5588</v>
      </c>
      <c r="E5904" s="106" t="s">
        <v>1003</v>
      </c>
      <c r="F5904" s="107" t="s">
        <v>1004</v>
      </c>
      <c r="G5904" s="106"/>
      <c r="H5904" s="106"/>
      <c r="I5904" s="102">
        <v>10</v>
      </c>
      <c r="J5904" s="109">
        <v>112.89999999999999</v>
      </c>
    </row>
    <row r="5905" spans="1:10" x14ac:dyDescent="0.25">
      <c r="A5905" s="102">
        <v>5904</v>
      </c>
      <c r="B5905" s="117">
        <v>43892</v>
      </c>
      <c r="C5905" s="104" t="s">
        <v>4939</v>
      </c>
      <c r="D5905" s="104" t="s">
        <v>5588</v>
      </c>
      <c r="E5905" s="106" t="s">
        <v>1003</v>
      </c>
      <c r="F5905" s="107" t="s">
        <v>1004</v>
      </c>
      <c r="G5905" s="106"/>
      <c r="H5905" s="106"/>
      <c r="I5905" s="102">
        <v>1</v>
      </c>
      <c r="J5905" s="109">
        <v>0.01</v>
      </c>
    </row>
    <row r="5906" spans="1:10" x14ac:dyDescent="0.25">
      <c r="A5906" s="102">
        <v>5905</v>
      </c>
      <c r="B5906" s="117">
        <v>43892</v>
      </c>
      <c r="C5906" s="104" t="s">
        <v>4939</v>
      </c>
      <c r="D5906" s="104" t="s">
        <v>5588</v>
      </c>
      <c r="E5906" s="106" t="s">
        <v>2459</v>
      </c>
      <c r="F5906" s="107" t="s">
        <v>2460</v>
      </c>
      <c r="G5906" s="106"/>
      <c r="H5906" s="106"/>
      <c r="I5906" s="102">
        <v>2</v>
      </c>
      <c r="J5906" s="109">
        <v>11.879999999999999</v>
      </c>
    </row>
    <row r="5907" spans="1:10" x14ac:dyDescent="0.25">
      <c r="A5907" s="102">
        <v>5906</v>
      </c>
      <c r="B5907" s="117">
        <v>43892</v>
      </c>
      <c r="C5907" s="104" t="s">
        <v>4939</v>
      </c>
      <c r="D5907" s="104" t="s">
        <v>5588</v>
      </c>
      <c r="E5907" s="106" t="s">
        <v>2529</v>
      </c>
      <c r="F5907" s="107" t="s">
        <v>2530</v>
      </c>
      <c r="G5907" s="106"/>
      <c r="H5907" s="106"/>
      <c r="I5907" s="102">
        <v>1</v>
      </c>
      <c r="J5907" s="109">
        <v>6.8999999999999995</v>
      </c>
    </row>
    <row r="5908" spans="1:10" x14ac:dyDescent="0.25">
      <c r="A5908" s="102">
        <v>5907</v>
      </c>
      <c r="B5908" s="117">
        <v>43892</v>
      </c>
      <c r="C5908" s="104" t="s">
        <v>4939</v>
      </c>
      <c r="D5908" s="104" t="s">
        <v>5588</v>
      </c>
      <c r="E5908" s="106" t="s">
        <v>3037</v>
      </c>
      <c r="F5908" s="107" t="s">
        <v>3038</v>
      </c>
      <c r="G5908" s="106"/>
      <c r="H5908" s="106"/>
      <c r="I5908" s="102">
        <v>2</v>
      </c>
      <c r="J5908" s="109">
        <v>67.92</v>
      </c>
    </row>
    <row r="5909" spans="1:10" x14ac:dyDescent="0.25">
      <c r="A5909" s="102">
        <v>5908</v>
      </c>
      <c r="B5909" s="117">
        <v>43892</v>
      </c>
      <c r="C5909" s="104" t="s">
        <v>4939</v>
      </c>
      <c r="D5909" s="104" t="s">
        <v>5588</v>
      </c>
      <c r="E5909" s="106" t="s">
        <v>2847</v>
      </c>
      <c r="F5909" s="107" t="s">
        <v>2848</v>
      </c>
      <c r="G5909" s="106"/>
      <c r="H5909" s="106"/>
      <c r="I5909" s="102">
        <v>1</v>
      </c>
      <c r="J5909" s="109">
        <v>34.32</v>
      </c>
    </row>
    <row r="5910" spans="1:10" x14ac:dyDescent="0.25">
      <c r="A5910" s="102">
        <v>5909</v>
      </c>
      <c r="B5910" s="117">
        <v>43892</v>
      </c>
      <c r="C5910" s="104" t="s">
        <v>4939</v>
      </c>
      <c r="D5910" s="104" t="s">
        <v>5588</v>
      </c>
      <c r="E5910" s="106" t="s">
        <v>3903</v>
      </c>
      <c r="F5910" s="107" t="s">
        <v>3904</v>
      </c>
      <c r="G5910" s="106"/>
      <c r="H5910" s="106"/>
      <c r="I5910" s="102">
        <v>1</v>
      </c>
      <c r="J5910" s="109">
        <v>9.75</v>
      </c>
    </row>
    <row r="5911" spans="1:10" x14ac:dyDescent="0.25">
      <c r="A5911" s="102">
        <v>5910</v>
      </c>
      <c r="B5911" s="117">
        <v>43892</v>
      </c>
      <c r="C5911" s="104" t="s">
        <v>4939</v>
      </c>
      <c r="D5911" s="104" t="s">
        <v>5588</v>
      </c>
      <c r="E5911" s="106" t="s">
        <v>3907</v>
      </c>
      <c r="F5911" s="107" t="s">
        <v>3908</v>
      </c>
      <c r="G5911" s="106"/>
      <c r="H5911" s="106"/>
      <c r="I5911" s="102">
        <v>1</v>
      </c>
      <c r="J5911" s="109">
        <v>9.8000000000000007</v>
      </c>
    </row>
    <row r="5912" spans="1:10" x14ac:dyDescent="0.25">
      <c r="A5912" s="102">
        <v>5911</v>
      </c>
      <c r="B5912" s="117">
        <v>43892</v>
      </c>
      <c r="C5912" s="104" t="s">
        <v>4939</v>
      </c>
      <c r="D5912" s="104" t="s">
        <v>5588</v>
      </c>
      <c r="E5912" s="106" t="s">
        <v>3917</v>
      </c>
      <c r="F5912" s="107" t="s">
        <v>3918</v>
      </c>
      <c r="G5912" s="106"/>
      <c r="H5912" s="106"/>
      <c r="I5912" s="102">
        <v>1</v>
      </c>
      <c r="J5912" s="109">
        <v>11.799999999999999</v>
      </c>
    </row>
    <row r="5913" spans="1:10" x14ac:dyDescent="0.25">
      <c r="A5913" s="102">
        <v>5912</v>
      </c>
      <c r="B5913" s="117">
        <v>43892</v>
      </c>
      <c r="C5913" s="104" t="s">
        <v>4939</v>
      </c>
      <c r="D5913" s="104" t="s">
        <v>5588</v>
      </c>
      <c r="E5913" s="106" t="s">
        <v>4207</v>
      </c>
      <c r="F5913" s="107" t="s">
        <v>4208</v>
      </c>
      <c r="G5913" s="106"/>
      <c r="H5913" s="106"/>
      <c r="I5913" s="102">
        <v>1</v>
      </c>
      <c r="J5913" s="109">
        <v>25.349999999999998</v>
      </c>
    </row>
    <row r="5914" spans="1:10" x14ac:dyDescent="0.25">
      <c r="A5914" s="102">
        <v>5913</v>
      </c>
      <c r="B5914" s="117">
        <v>43892</v>
      </c>
      <c r="C5914" s="104" t="s">
        <v>4939</v>
      </c>
      <c r="D5914" s="104" t="s">
        <v>5588</v>
      </c>
      <c r="E5914" s="106" t="s">
        <v>4225</v>
      </c>
      <c r="F5914" s="107" t="s">
        <v>4226</v>
      </c>
      <c r="G5914" s="106"/>
      <c r="H5914" s="106"/>
      <c r="I5914" s="102">
        <v>1</v>
      </c>
      <c r="J5914" s="109">
        <v>13.35</v>
      </c>
    </row>
    <row r="5915" spans="1:10" x14ac:dyDescent="0.25">
      <c r="A5915" s="102">
        <v>5914</v>
      </c>
      <c r="B5915" s="117">
        <v>43892</v>
      </c>
      <c r="C5915" s="104" t="s">
        <v>4939</v>
      </c>
      <c r="D5915" s="104" t="s">
        <v>4964</v>
      </c>
      <c r="E5915" s="106" t="s">
        <v>473</v>
      </c>
      <c r="F5915" s="107" t="s">
        <v>474</v>
      </c>
      <c r="G5915" s="106"/>
      <c r="H5915" s="106"/>
      <c r="I5915" s="102">
        <v>1</v>
      </c>
      <c r="J5915" s="109">
        <v>13.799999999999999</v>
      </c>
    </row>
    <row r="5916" spans="1:10" x14ac:dyDescent="0.25">
      <c r="A5916" s="102">
        <v>5915</v>
      </c>
      <c r="B5916" s="117">
        <v>43892</v>
      </c>
      <c r="C5916" s="104" t="s">
        <v>4939</v>
      </c>
      <c r="D5916" s="104" t="s">
        <v>4964</v>
      </c>
      <c r="E5916" s="106" t="s">
        <v>569</v>
      </c>
      <c r="F5916" s="107" t="s">
        <v>570</v>
      </c>
      <c r="G5916" s="106"/>
      <c r="H5916" s="106"/>
      <c r="I5916" s="102">
        <v>2</v>
      </c>
      <c r="J5916" s="109">
        <v>11.879999999999999</v>
      </c>
    </row>
    <row r="5917" spans="1:10" x14ac:dyDescent="0.25">
      <c r="A5917" s="102">
        <v>5916</v>
      </c>
      <c r="B5917" s="117">
        <v>43892</v>
      </c>
      <c r="C5917" s="104" t="s">
        <v>4939</v>
      </c>
      <c r="D5917" s="104" t="s">
        <v>4964</v>
      </c>
      <c r="E5917" s="106" t="s">
        <v>157</v>
      </c>
      <c r="F5917" s="107" t="s">
        <v>158</v>
      </c>
      <c r="G5917" s="106"/>
      <c r="H5917" s="106"/>
      <c r="I5917" s="102">
        <v>10</v>
      </c>
      <c r="J5917" s="109">
        <v>18.899999999999999</v>
      </c>
    </row>
    <row r="5918" spans="1:10" x14ac:dyDescent="0.25">
      <c r="A5918" s="102">
        <v>5917</v>
      </c>
      <c r="B5918" s="117">
        <v>43892</v>
      </c>
      <c r="C5918" s="104" t="s">
        <v>4939</v>
      </c>
      <c r="D5918" s="104" t="s">
        <v>4964</v>
      </c>
      <c r="E5918" s="106" t="s">
        <v>987</v>
      </c>
      <c r="F5918" s="107" t="s">
        <v>988</v>
      </c>
      <c r="G5918" s="106"/>
      <c r="H5918" s="106"/>
      <c r="I5918" s="102">
        <v>8</v>
      </c>
      <c r="J5918" s="109">
        <v>39.92</v>
      </c>
    </row>
    <row r="5919" spans="1:10" x14ac:dyDescent="0.25">
      <c r="A5919" s="102">
        <v>5918</v>
      </c>
      <c r="B5919" s="117">
        <v>43892</v>
      </c>
      <c r="C5919" s="104" t="s">
        <v>4939</v>
      </c>
      <c r="D5919" s="104" t="s">
        <v>4964</v>
      </c>
      <c r="E5919" s="106" t="s">
        <v>995</v>
      </c>
      <c r="F5919" s="107" t="s">
        <v>996</v>
      </c>
      <c r="G5919" s="106"/>
      <c r="H5919" s="106"/>
      <c r="I5919" s="102">
        <v>2</v>
      </c>
      <c r="J5919" s="109">
        <v>20.399999999999999</v>
      </c>
    </row>
    <row r="5920" spans="1:10" x14ac:dyDescent="0.25">
      <c r="A5920" s="102">
        <v>5919</v>
      </c>
      <c r="B5920" s="117">
        <v>43892</v>
      </c>
      <c r="C5920" s="104" t="s">
        <v>4939</v>
      </c>
      <c r="D5920" s="104" t="s">
        <v>4964</v>
      </c>
      <c r="E5920" s="106" t="s">
        <v>997</v>
      </c>
      <c r="F5920" s="107" t="s">
        <v>998</v>
      </c>
      <c r="G5920" s="106"/>
      <c r="H5920" s="106"/>
      <c r="I5920" s="102">
        <v>3</v>
      </c>
      <c r="J5920" s="109">
        <v>17.97</v>
      </c>
    </row>
    <row r="5921" spans="1:10" x14ac:dyDescent="0.25">
      <c r="A5921" s="102">
        <v>5920</v>
      </c>
      <c r="B5921" s="117">
        <v>43892</v>
      </c>
      <c r="C5921" s="104" t="s">
        <v>4939</v>
      </c>
      <c r="D5921" s="104" t="s">
        <v>4964</v>
      </c>
      <c r="E5921" s="106" t="s">
        <v>999</v>
      </c>
      <c r="F5921" s="107" t="s">
        <v>1000</v>
      </c>
      <c r="G5921" s="106"/>
      <c r="H5921" s="106"/>
      <c r="I5921" s="102">
        <v>10</v>
      </c>
      <c r="J5921" s="109">
        <v>112.89999999999999</v>
      </c>
    </row>
    <row r="5922" spans="1:10" x14ac:dyDescent="0.25">
      <c r="A5922" s="102">
        <v>5921</v>
      </c>
      <c r="B5922" s="117">
        <v>43892</v>
      </c>
      <c r="C5922" s="104" t="s">
        <v>4939</v>
      </c>
      <c r="D5922" s="104" t="s">
        <v>4964</v>
      </c>
      <c r="E5922" s="106" t="s">
        <v>999</v>
      </c>
      <c r="F5922" s="107" t="s">
        <v>1000</v>
      </c>
      <c r="G5922" s="106"/>
      <c r="H5922" s="106"/>
      <c r="I5922" s="102">
        <v>1</v>
      </c>
      <c r="J5922" s="109">
        <v>0.01</v>
      </c>
    </row>
    <row r="5923" spans="1:10" x14ac:dyDescent="0.25">
      <c r="A5923" s="102">
        <v>5922</v>
      </c>
      <c r="B5923" s="117">
        <v>43892</v>
      </c>
      <c r="C5923" s="104" t="s">
        <v>4939</v>
      </c>
      <c r="D5923" s="104" t="s">
        <v>4964</v>
      </c>
      <c r="E5923" s="106" t="s">
        <v>1019</v>
      </c>
      <c r="F5923" s="107" t="s">
        <v>1020</v>
      </c>
      <c r="G5923" s="106"/>
      <c r="H5923" s="106"/>
      <c r="I5923" s="102">
        <v>1</v>
      </c>
      <c r="J5923" s="109">
        <v>5.88</v>
      </c>
    </row>
    <row r="5924" spans="1:10" x14ac:dyDescent="0.25">
      <c r="A5924" s="102">
        <v>5923</v>
      </c>
      <c r="B5924" s="117">
        <v>43892</v>
      </c>
      <c r="C5924" s="104" t="s">
        <v>4939</v>
      </c>
      <c r="D5924" s="104" t="s">
        <v>4964</v>
      </c>
      <c r="E5924" s="106" t="s">
        <v>251</v>
      </c>
      <c r="F5924" s="107" t="s">
        <v>252</v>
      </c>
      <c r="G5924" s="106"/>
      <c r="H5924" s="106"/>
      <c r="I5924" s="102">
        <v>1</v>
      </c>
      <c r="J5924" s="109">
        <v>5.7</v>
      </c>
    </row>
    <row r="5925" spans="1:10" x14ac:dyDescent="0.25">
      <c r="A5925" s="102">
        <v>5924</v>
      </c>
      <c r="B5925" s="117">
        <v>43892</v>
      </c>
      <c r="C5925" s="104" t="s">
        <v>4939</v>
      </c>
      <c r="D5925" s="104" t="s">
        <v>4964</v>
      </c>
      <c r="E5925" s="106" t="s">
        <v>2503</v>
      </c>
      <c r="F5925" s="107" t="s">
        <v>2504</v>
      </c>
      <c r="G5925" s="106"/>
      <c r="H5925" s="106"/>
      <c r="I5925" s="102">
        <v>1</v>
      </c>
      <c r="J5925" s="109">
        <v>5.9399999999999995</v>
      </c>
    </row>
    <row r="5926" spans="1:10" x14ac:dyDescent="0.25">
      <c r="A5926" s="102">
        <v>5925</v>
      </c>
      <c r="B5926" s="117">
        <v>43892</v>
      </c>
      <c r="C5926" s="104" t="s">
        <v>4939</v>
      </c>
      <c r="D5926" s="104" t="s">
        <v>4964</v>
      </c>
      <c r="E5926" s="106" t="s">
        <v>2581</v>
      </c>
      <c r="F5926" s="107" t="s">
        <v>2582</v>
      </c>
      <c r="G5926" s="106"/>
      <c r="H5926" s="106"/>
      <c r="I5926" s="102">
        <v>1</v>
      </c>
      <c r="J5926" s="109">
        <v>5.9399999999999995</v>
      </c>
    </row>
    <row r="5927" spans="1:10" x14ac:dyDescent="0.25">
      <c r="A5927" s="102">
        <v>5926</v>
      </c>
      <c r="B5927" s="117">
        <v>43892</v>
      </c>
      <c r="C5927" s="104" t="s">
        <v>4939</v>
      </c>
      <c r="D5927" s="104" t="s">
        <v>4964</v>
      </c>
      <c r="E5927" s="106" t="s">
        <v>2513</v>
      </c>
      <c r="F5927" s="107" t="s">
        <v>2514</v>
      </c>
      <c r="G5927" s="106"/>
      <c r="H5927" s="106"/>
      <c r="I5927" s="102">
        <v>1</v>
      </c>
      <c r="J5927" s="109">
        <v>6.8999999999999995</v>
      </c>
    </row>
    <row r="5928" spans="1:10" x14ac:dyDescent="0.25">
      <c r="A5928" s="102">
        <v>5927</v>
      </c>
      <c r="B5928" s="117">
        <v>43892</v>
      </c>
      <c r="C5928" s="104" t="s">
        <v>4939</v>
      </c>
      <c r="D5928" s="104" t="s">
        <v>4964</v>
      </c>
      <c r="E5928" s="106" t="s">
        <v>2489</v>
      </c>
      <c r="F5928" s="107" t="s">
        <v>2490</v>
      </c>
      <c r="G5928" s="106"/>
      <c r="H5928" s="106"/>
      <c r="I5928" s="102">
        <v>1</v>
      </c>
      <c r="J5928" s="109">
        <v>5.9399999999999995</v>
      </c>
    </row>
    <row r="5929" spans="1:10" x14ac:dyDescent="0.25">
      <c r="A5929" s="102">
        <v>5928</v>
      </c>
      <c r="B5929" s="117">
        <v>43892</v>
      </c>
      <c r="C5929" s="104" t="s">
        <v>4939</v>
      </c>
      <c r="D5929" s="104" t="s">
        <v>4964</v>
      </c>
      <c r="E5929" s="106" t="s">
        <v>2519</v>
      </c>
      <c r="F5929" s="107" t="s">
        <v>2520</v>
      </c>
      <c r="G5929" s="106"/>
      <c r="H5929" s="106"/>
      <c r="I5929" s="102">
        <v>1</v>
      </c>
      <c r="J5929" s="109">
        <v>5.9399999999999995</v>
      </c>
    </row>
    <row r="5930" spans="1:10" x14ac:dyDescent="0.25">
      <c r="A5930" s="102">
        <v>5929</v>
      </c>
      <c r="B5930" s="117">
        <v>43892</v>
      </c>
      <c r="C5930" s="104" t="s">
        <v>4939</v>
      </c>
      <c r="D5930" s="104" t="s">
        <v>4964</v>
      </c>
      <c r="E5930" s="106" t="s">
        <v>2535</v>
      </c>
      <c r="F5930" s="107" t="s">
        <v>2536</v>
      </c>
      <c r="G5930" s="106"/>
      <c r="H5930" s="106"/>
      <c r="I5930" s="102">
        <v>1</v>
      </c>
      <c r="J5930" s="109">
        <v>5.9399999999999995</v>
      </c>
    </row>
    <row r="5931" spans="1:10" x14ac:dyDescent="0.25">
      <c r="A5931" s="102">
        <v>5930</v>
      </c>
      <c r="B5931" s="117">
        <v>43892</v>
      </c>
      <c r="C5931" s="104" t="s">
        <v>4939</v>
      </c>
      <c r="D5931" s="104" t="s">
        <v>4964</v>
      </c>
      <c r="E5931" s="106" t="s">
        <v>2555</v>
      </c>
      <c r="F5931" s="107" t="s">
        <v>2556</v>
      </c>
      <c r="G5931" s="106"/>
      <c r="H5931" s="106"/>
      <c r="I5931" s="102">
        <v>1</v>
      </c>
      <c r="J5931" s="109">
        <v>5.9399999999999995</v>
      </c>
    </row>
    <row r="5932" spans="1:10" x14ac:dyDescent="0.25">
      <c r="A5932" s="102">
        <v>5931</v>
      </c>
      <c r="B5932" s="117">
        <v>43892</v>
      </c>
      <c r="C5932" s="104" t="s">
        <v>4939</v>
      </c>
      <c r="D5932" s="104" t="s">
        <v>4964</v>
      </c>
      <c r="E5932" s="106" t="s">
        <v>3037</v>
      </c>
      <c r="F5932" s="107" t="s">
        <v>3038</v>
      </c>
      <c r="G5932" s="106"/>
      <c r="H5932" s="106"/>
      <c r="I5932" s="102">
        <v>1</v>
      </c>
      <c r="J5932" s="109">
        <v>33.96</v>
      </c>
    </row>
    <row r="5933" spans="1:10" x14ac:dyDescent="0.25">
      <c r="A5933" s="102">
        <v>5932</v>
      </c>
      <c r="B5933" s="117">
        <v>43892</v>
      </c>
      <c r="C5933" s="104" t="s">
        <v>4939</v>
      </c>
      <c r="D5933" s="104" t="s">
        <v>4964</v>
      </c>
      <c r="E5933" s="106" t="s">
        <v>295</v>
      </c>
      <c r="F5933" s="107" t="s">
        <v>296</v>
      </c>
      <c r="G5933" s="106"/>
      <c r="H5933" s="106"/>
      <c r="I5933" s="102">
        <v>10</v>
      </c>
      <c r="J5933" s="109">
        <v>22.5</v>
      </c>
    </row>
    <row r="5934" spans="1:10" x14ac:dyDescent="0.25">
      <c r="A5934" s="102">
        <v>5933</v>
      </c>
      <c r="B5934" s="117">
        <v>43892</v>
      </c>
      <c r="C5934" s="104" t="s">
        <v>4939</v>
      </c>
      <c r="D5934" s="104" t="s">
        <v>4964</v>
      </c>
      <c r="E5934" s="106" t="s">
        <v>3939</v>
      </c>
      <c r="F5934" s="107" t="s">
        <v>3940</v>
      </c>
      <c r="G5934" s="106"/>
      <c r="H5934" s="106"/>
      <c r="I5934" s="102">
        <v>1</v>
      </c>
      <c r="J5934" s="109">
        <v>13.899999999999999</v>
      </c>
    </row>
    <row r="5935" spans="1:10" x14ac:dyDescent="0.25">
      <c r="A5935" s="102">
        <v>5934</v>
      </c>
      <c r="B5935" s="117">
        <v>43892</v>
      </c>
      <c r="C5935" s="104" t="s">
        <v>4939</v>
      </c>
      <c r="D5935" s="104" t="s">
        <v>4964</v>
      </c>
      <c r="E5935" s="106" t="s">
        <v>3555</v>
      </c>
      <c r="F5935" s="107" t="s">
        <v>3556</v>
      </c>
      <c r="G5935" s="106"/>
      <c r="H5935" s="106"/>
      <c r="I5935" s="102">
        <v>1</v>
      </c>
      <c r="J5935" s="109">
        <v>12.9</v>
      </c>
    </row>
    <row r="5936" spans="1:10" x14ac:dyDescent="0.25">
      <c r="A5936" s="102">
        <v>5935</v>
      </c>
      <c r="B5936" s="117">
        <v>43892</v>
      </c>
      <c r="C5936" s="104" t="s">
        <v>4939</v>
      </c>
      <c r="D5936" s="104" t="s">
        <v>4964</v>
      </c>
      <c r="E5936" s="106" t="s">
        <v>3577</v>
      </c>
      <c r="F5936" s="107" t="s">
        <v>3578</v>
      </c>
      <c r="G5936" s="106"/>
      <c r="H5936" s="106"/>
      <c r="I5936" s="102">
        <v>1</v>
      </c>
      <c r="J5936" s="109">
        <v>22.9</v>
      </c>
    </row>
    <row r="5937" spans="1:10" x14ac:dyDescent="0.25">
      <c r="A5937" s="102">
        <v>5936</v>
      </c>
      <c r="B5937" s="117">
        <v>43892</v>
      </c>
      <c r="C5937" s="104" t="s">
        <v>4939</v>
      </c>
      <c r="D5937" s="104" t="s">
        <v>4964</v>
      </c>
      <c r="E5937" s="106" t="s">
        <v>3741</v>
      </c>
      <c r="F5937" s="107" t="s">
        <v>3742</v>
      </c>
      <c r="G5937" s="106"/>
      <c r="H5937" s="106"/>
      <c r="I5937" s="102">
        <v>1</v>
      </c>
      <c r="J5937" s="109">
        <v>17</v>
      </c>
    </row>
    <row r="5938" spans="1:10" x14ac:dyDescent="0.25">
      <c r="A5938" s="102">
        <v>5937</v>
      </c>
      <c r="B5938" s="117">
        <v>43892</v>
      </c>
      <c r="C5938" s="104" t="s">
        <v>4939</v>
      </c>
      <c r="D5938" s="104" t="s">
        <v>4964</v>
      </c>
      <c r="E5938" s="106" t="s">
        <v>4453</v>
      </c>
      <c r="F5938" s="107" t="s">
        <v>4454</v>
      </c>
      <c r="G5938" s="106"/>
      <c r="H5938" s="106"/>
      <c r="I5938" s="102">
        <v>1</v>
      </c>
      <c r="J5938" s="109">
        <v>17.849999999999998</v>
      </c>
    </row>
    <row r="5939" spans="1:10" x14ac:dyDescent="0.25">
      <c r="A5939" s="102">
        <v>5938</v>
      </c>
      <c r="B5939" s="117">
        <v>43892</v>
      </c>
      <c r="C5939" s="104" t="s">
        <v>4939</v>
      </c>
      <c r="D5939" s="104" t="s">
        <v>4964</v>
      </c>
      <c r="E5939" s="106" t="s">
        <v>4225</v>
      </c>
      <c r="F5939" s="107" t="s">
        <v>4226</v>
      </c>
      <c r="G5939" s="106"/>
      <c r="H5939" s="106"/>
      <c r="I5939" s="102">
        <v>1</v>
      </c>
      <c r="J5939" s="109">
        <v>13.35</v>
      </c>
    </row>
    <row r="5940" spans="1:10" x14ac:dyDescent="0.25">
      <c r="A5940" s="102">
        <v>5939</v>
      </c>
      <c r="B5940" s="117">
        <v>43892</v>
      </c>
      <c r="C5940" s="104" t="s">
        <v>4939</v>
      </c>
      <c r="D5940" s="104" t="s">
        <v>4964</v>
      </c>
      <c r="E5940" s="106" t="s">
        <v>4259</v>
      </c>
      <c r="F5940" s="107" t="s">
        <v>4820</v>
      </c>
      <c r="G5940" s="106"/>
      <c r="H5940" s="106"/>
      <c r="I5940" s="102">
        <v>1</v>
      </c>
      <c r="J5940" s="109">
        <v>20.849999999999998</v>
      </c>
    </row>
    <row r="5941" spans="1:10" x14ac:dyDescent="0.25">
      <c r="A5941" s="102">
        <v>5940</v>
      </c>
      <c r="B5941" s="117">
        <v>43892</v>
      </c>
      <c r="C5941" s="104" t="s">
        <v>4939</v>
      </c>
      <c r="D5941" s="104" t="s">
        <v>4964</v>
      </c>
      <c r="E5941" s="106" t="s">
        <v>4385</v>
      </c>
      <c r="F5941" s="107" t="s">
        <v>4619</v>
      </c>
      <c r="G5941" s="106"/>
      <c r="H5941" s="106"/>
      <c r="I5941" s="102">
        <v>1</v>
      </c>
      <c r="J5941" s="109">
        <v>20.849999999999998</v>
      </c>
    </row>
    <row r="5942" spans="1:10" x14ac:dyDescent="0.25">
      <c r="A5942" s="102">
        <v>5941</v>
      </c>
      <c r="B5942" s="117">
        <v>43892</v>
      </c>
      <c r="C5942" s="104" t="s">
        <v>4939</v>
      </c>
      <c r="D5942" s="104" t="s">
        <v>4966</v>
      </c>
      <c r="E5942" s="106" t="s">
        <v>157</v>
      </c>
      <c r="F5942" s="107" t="s">
        <v>158</v>
      </c>
      <c r="G5942" s="106"/>
      <c r="H5942" s="106"/>
      <c r="I5942" s="102">
        <v>20</v>
      </c>
      <c r="J5942" s="109">
        <v>37.799999999999997</v>
      </c>
    </row>
    <row r="5943" spans="1:10" x14ac:dyDescent="0.25">
      <c r="A5943" s="102">
        <v>5942</v>
      </c>
      <c r="B5943" s="117">
        <v>43892</v>
      </c>
      <c r="C5943" s="104" t="s">
        <v>4939</v>
      </c>
      <c r="D5943" s="104" t="s">
        <v>4966</v>
      </c>
      <c r="E5943" s="106" t="s">
        <v>987</v>
      </c>
      <c r="F5943" s="107" t="s">
        <v>988</v>
      </c>
      <c r="G5943" s="106"/>
      <c r="H5943" s="106"/>
      <c r="I5943" s="102">
        <v>5</v>
      </c>
      <c r="J5943" s="109">
        <v>24.950000000000003</v>
      </c>
    </row>
    <row r="5944" spans="1:10" x14ac:dyDescent="0.25">
      <c r="A5944" s="102">
        <v>5943</v>
      </c>
      <c r="B5944" s="117">
        <v>43892</v>
      </c>
      <c r="C5944" s="104" t="s">
        <v>4939</v>
      </c>
      <c r="D5944" s="104" t="s">
        <v>4966</v>
      </c>
      <c r="E5944" s="106" t="s">
        <v>995</v>
      </c>
      <c r="F5944" s="107" t="s">
        <v>996</v>
      </c>
      <c r="G5944" s="106"/>
      <c r="H5944" s="106"/>
      <c r="I5944" s="102">
        <v>5</v>
      </c>
      <c r="J5944" s="109">
        <v>51</v>
      </c>
    </row>
    <row r="5945" spans="1:10" x14ac:dyDescent="0.25">
      <c r="A5945" s="102">
        <v>5944</v>
      </c>
      <c r="B5945" s="117">
        <v>43892</v>
      </c>
      <c r="C5945" s="104" t="s">
        <v>4939</v>
      </c>
      <c r="D5945" s="104" t="s">
        <v>4966</v>
      </c>
      <c r="E5945" s="106" t="s">
        <v>989</v>
      </c>
      <c r="F5945" s="107" t="s">
        <v>990</v>
      </c>
      <c r="G5945" s="106"/>
      <c r="H5945" s="106"/>
      <c r="I5945" s="102">
        <v>5</v>
      </c>
      <c r="J5945" s="109">
        <v>13.75</v>
      </c>
    </row>
    <row r="5946" spans="1:10" x14ac:dyDescent="0.25">
      <c r="A5946" s="102">
        <v>5945</v>
      </c>
      <c r="B5946" s="117">
        <v>43892</v>
      </c>
      <c r="C5946" s="104" t="s">
        <v>4939</v>
      </c>
      <c r="D5946" s="104" t="s">
        <v>4966</v>
      </c>
      <c r="E5946" s="106" t="s">
        <v>1001</v>
      </c>
      <c r="F5946" s="107" t="s">
        <v>1002</v>
      </c>
      <c r="G5946" s="106"/>
      <c r="H5946" s="106"/>
      <c r="I5946" s="102">
        <v>5</v>
      </c>
      <c r="J5946" s="109">
        <v>29.950000000000003</v>
      </c>
    </row>
    <row r="5947" spans="1:10" x14ac:dyDescent="0.25">
      <c r="A5947" s="102">
        <v>5946</v>
      </c>
      <c r="B5947" s="117">
        <v>43892</v>
      </c>
      <c r="C5947" s="104" t="s">
        <v>4939</v>
      </c>
      <c r="D5947" s="104" t="s">
        <v>4966</v>
      </c>
      <c r="E5947" s="106" t="s">
        <v>1003</v>
      </c>
      <c r="F5947" s="107" t="s">
        <v>1004</v>
      </c>
      <c r="G5947" s="106"/>
      <c r="H5947" s="106"/>
      <c r="I5947" s="102">
        <v>5</v>
      </c>
      <c r="J5947" s="109">
        <v>56.449999999999996</v>
      </c>
    </row>
    <row r="5948" spans="1:10" x14ac:dyDescent="0.25">
      <c r="A5948" s="102">
        <v>5947</v>
      </c>
      <c r="B5948" s="117">
        <v>43892</v>
      </c>
      <c r="C5948" s="104" t="s">
        <v>4939</v>
      </c>
      <c r="D5948" s="104" t="s">
        <v>4966</v>
      </c>
      <c r="E5948" s="106" t="s">
        <v>1142</v>
      </c>
      <c r="F5948" s="107" t="s">
        <v>1143</v>
      </c>
      <c r="G5948" s="106"/>
      <c r="H5948" s="106"/>
      <c r="I5948" s="102">
        <v>1</v>
      </c>
      <c r="J5948" s="109">
        <v>8.9</v>
      </c>
    </row>
    <row r="5949" spans="1:10" x14ac:dyDescent="0.25">
      <c r="A5949" s="102">
        <v>5948</v>
      </c>
      <c r="B5949" s="117">
        <v>43892</v>
      </c>
      <c r="C5949" s="104" t="s">
        <v>4939</v>
      </c>
      <c r="D5949" s="104" t="s">
        <v>4966</v>
      </c>
      <c r="E5949" s="106" t="s">
        <v>2503</v>
      </c>
      <c r="F5949" s="107" t="s">
        <v>2504</v>
      </c>
      <c r="G5949" s="106"/>
      <c r="H5949" s="106"/>
      <c r="I5949" s="102">
        <v>2</v>
      </c>
      <c r="J5949" s="109">
        <v>11.879999999999999</v>
      </c>
    </row>
    <row r="5950" spans="1:10" x14ac:dyDescent="0.25">
      <c r="A5950" s="102">
        <v>5949</v>
      </c>
      <c r="B5950" s="117">
        <v>43892</v>
      </c>
      <c r="C5950" s="104" t="s">
        <v>4939</v>
      </c>
      <c r="D5950" s="104" t="s">
        <v>4966</v>
      </c>
      <c r="E5950" s="106" t="s">
        <v>2517</v>
      </c>
      <c r="F5950" s="107" t="s">
        <v>2518</v>
      </c>
      <c r="G5950" s="106"/>
      <c r="H5950" s="106"/>
      <c r="I5950" s="102">
        <v>1</v>
      </c>
      <c r="J5950" s="109">
        <v>5.9399999999999995</v>
      </c>
    </row>
    <row r="5951" spans="1:10" x14ac:dyDescent="0.25">
      <c r="A5951" s="102">
        <v>5950</v>
      </c>
      <c r="B5951" s="117">
        <v>43892</v>
      </c>
      <c r="C5951" s="104" t="s">
        <v>4939</v>
      </c>
      <c r="D5951" s="104" t="s">
        <v>4966</v>
      </c>
      <c r="E5951" s="106" t="s">
        <v>2519</v>
      </c>
      <c r="F5951" s="107" t="s">
        <v>2520</v>
      </c>
      <c r="G5951" s="106"/>
      <c r="H5951" s="106"/>
      <c r="I5951" s="102">
        <v>1</v>
      </c>
      <c r="J5951" s="109">
        <v>5.9399999999999995</v>
      </c>
    </row>
    <row r="5952" spans="1:10" x14ac:dyDescent="0.25">
      <c r="A5952" s="102">
        <v>5951</v>
      </c>
      <c r="B5952" s="117">
        <v>43892</v>
      </c>
      <c r="C5952" s="104" t="s">
        <v>4939</v>
      </c>
      <c r="D5952" s="104" t="s">
        <v>4966</v>
      </c>
      <c r="E5952" s="106" t="s">
        <v>2541</v>
      </c>
      <c r="F5952" s="107" t="s">
        <v>2542</v>
      </c>
      <c r="G5952" s="106"/>
      <c r="H5952" s="106"/>
      <c r="I5952" s="102">
        <v>2</v>
      </c>
      <c r="J5952" s="109">
        <v>11.879999999999999</v>
      </c>
    </row>
    <row r="5953" spans="1:10" x14ac:dyDescent="0.25">
      <c r="A5953" s="102">
        <v>5952</v>
      </c>
      <c r="B5953" s="117">
        <v>43892</v>
      </c>
      <c r="C5953" s="104" t="s">
        <v>4939</v>
      </c>
      <c r="D5953" s="104" t="s">
        <v>4966</v>
      </c>
      <c r="E5953" s="106" t="s">
        <v>2599</v>
      </c>
      <c r="F5953" s="107" t="s">
        <v>2600</v>
      </c>
      <c r="G5953" s="106"/>
      <c r="H5953" s="106"/>
      <c r="I5953" s="102">
        <v>1</v>
      </c>
      <c r="J5953" s="109">
        <v>5.8999999999999995</v>
      </c>
    </row>
    <row r="5954" spans="1:10" x14ac:dyDescent="0.25">
      <c r="A5954" s="102">
        <v>5953</v>
      </c>
      <c r="B5954" s="117">
        <v>43892</v>
      </c>
      <c r="C5954" s="104" t="s">
        <v>4939</v>
      </c>
      <c r="D5954" s="104" t="s">
        <v>4966</v>
      </c>
      <c r="E5954" s="106" t="s">
        <v>2697</v>
      </c>
      <c r="F5954" s="107" t="s">
        <v>2698</v>
      </c>
      <c r="G5954" s="106"/>
      <c r="H5954" s="106"/>
      <c r="I5954" s="102">
        <v>1</v>
      </c>
      <c r="J5954" s="109">
        <v>17.88</v>
      </c>
    </row>
    <row r="5955" spans="1:10" x14ac:dyDescent="0.25">
      <c r="A5955" s="102">
        <v>5954</v>
      </c>
      <c r="B5955" s="117">
        <v>43892</v>
      </c>
      <c r="C5955" s="104" t="s">
        <v>4939</v>
      </c>
      <c r="D5955" s="104" t="s">
        <v>4966</v>
      </c>
      <c r="E5955" s="106" t="s">
        <v>2713</v>
      </c>
      <c r="F5955" s="107" t="s">
        <v>2714</v>
      </c>
      <c r="G5955" s="106"/>
      <c r="H5955" s="106"/>
      <c r="I5955" s="102">
        <v>1</v>
      </c>
      <c r="J5955" s="109">
        <v>16.68</v>
      </c>
    </row>
    <row r="5956" spans="1:10" x14ac:dyDescent="0.25">
      <c r="A5956" s="102">
        <v>5955</v>
      </c>
      <c r="B5956" s="117">
        <v>43892</v>
      </c>
      <c r="C5956" s="104" t="s">
        <v>4939</v>
      </c>
      <c r="D5956" s="104" t="s">
        <v>4966</v>
      </c>
      <c r="E5956" s="106" t="s">
        <v>2739</v>
      </c>
      <c r="F5956" s="107" t="s">
        <v>4742</v>
      </c>
      <c r="G5956" s="106"/>
      <c r="H5956" s="106"/>
      <c r="I5956" s="102">
        <v>1</v>
      </c>
      <c r="J5956" s="109">
        <v>15.48</v>
      </c>
    </row>
    <row r="5957" spans="1:10" x14ac:dyDescent="0.25">
      <c r="A5957" s="102">
        <v>5956</v>
      </c>
      <c r="B5957" s="117">
        <v>43892</v>
      </c>
      <c r="C5957" s="104" t="s">
        <v>4939</v>
      </c>
      <c r="D5957" s="104" t="s">
        <v>4966</v>
      </c>
      <c r="E5957" s="106" t="s">
        <v>2771</v>
      </c>
      <c r="F5957" s="107" t="s">
        <v>4743</v>
      </c>
      <c r="G5957" s="106"/>
      <c r="H5957" s="106"/>
      <c r="I5957" s="102">
        <v>1</v>
      </c>
      <c r="J5957" s="109">
        <v>15.48</v>
      </c>
    </row>
    <row r="5958" spans="1:10" x14ac:dyDescent="0.25">
      <c r="A5958" s="102">
        <v>5957</v>
      </c>
      <c r="B5958" s="117">
        <v>43892</v>
      </c>
      <c r="C5958" s="104" t="s">
        <v>4939</v>
      </c>
      <c r="D5958" s="104" t="s">
        <v>4966</v>
      </c>
      <c r="E5958" s="106" t="s">
        <v>2811</v>
      </c>
      <c r="F5958" s="107" t="s">
        <v>4744</v>
      </c>
      <c r="G5958" s="106"/>
      <c r="H5958" s="106"/>
      <c r="I5958" s="102">
        <v>1</v>
      </c>
      <c r="J5958" s="109">
        <v>15.48</v>
      </c>
    </row>
    <row r="5959" spans="1:10" x14ac:dyDescent="0.25">
      <c r="A5959" s="102">
        <v>5958</v>
      </c>
      <c r="B5959" s="117">
        <v>43892</v>
      </c>
      <c r="C5959" s="104" t="s">
        <v>4939</v>
      </c>
      <c r="D5959" s="104" t="s">
        <v>4966</v>
      </c>
      <c r="E5959" s="106" t="s">
        <v>4746</v>
      </c>
      <c r="F5959" s="107" t="s">
        <v>4747</v>
      </c>
      <c r="G5959" s="106"/>
      <c r="H5959" s="106"/>
      <c r="I5959" s="102">
        <v>1</v>
      </c>
      <c r="J5959" s="109">
        <v>13.080000000000002</v>
      </c>
    </row>
    <row r="5960" spans="1:10" x14ac:dyDescent="0.25">
      <c r="A5960" s="102">
        <v>5959</v>
      </c>
      <c r="B5960" s="117">
        <v>43892</v>
      </c>
      <c r="C5960" s="104" t="s">
        <v>4939</v>
      </c>
      <c r="D5960" s="104" t="s">
        <v>4966</v>
      </c>
      <c r="E5960" s="106" t="s">
        <v>295</v>
      </c>
      <c r="F5960" s="107" t="s">
        <v>296</v>
      </c>
      <c r="G5960" s="106"/>
      <c r="H5960" s="106"/>
      <c r="I5960" s="102">
        <v>5</v>
      </c>
      <c r="J5960" s="109">
        <v>11.25</v>
      </c>
    </row>
    <row r="5961" spans="1:10" x14ac:dyDescent="0.25">
      <c r="A5961" s="102">
        <v>5960</v>
      </c>
      <c r="B5961" s="117">
        <v>43892</v>
      </c>
      <c r="C5961" s="104" t="s">
        <v>4939</v>
      </c>
      <c r="D5961" s="104" t="s">
        <v>4966</v>
      </c>
      <c r="E5961" s="106" t="s">
        <v>85</v>
      </c>
      <c r="F5961" s="107" t="s">
        <v>86</v>
      </c>
      <c r="G5961" s="106"/>
      <c r="H5961" s="106"/>
      <c r="I5961" s="102" t="s">
        <v>4957</v>
      </c>
      <c r="J5961" s="109">
        <v>23.88</v>
      </c>
    </row>
    <row r="5962" spans="1:10" x14ac:dyDescent="0.25">
      <c r="A5962" s="102">
        <v>5961</v>
      </c>
      <c r="B5962" s="117">
        <v>43892</v>
      </c>
      <c r="C5962" s="104" t="s">
        <v>4939</v>
      </c>
      <c r="D5962" s="104" t="s">
        <v>4966</v>
      </c>
      <c r="E5962" s="106" t="s">
        <v>3887</v>
      </c>
      <c r="F5962" s="107" t="s">
        <v>3888</v>
      </c>
      <c r="G5962" s="106"/>
      <c r="H5962" s="106"/>
      <c r="I5962" s="102">
        <v>1</v>
      </c>
      <c r="J5962" s="109">
        <v>15.9</v>
      </c>
    </row>
    <row r="5963" spans="1:10" x14ac:dyDescent="0.25">
      <c r="A5963" s="102">
        <v>5962</v>
      </c>
      <c r="B5963" s="117">
        <v>43892</v>
      </c>
      <c r="C5963" s="104" t="s">
        <v>4939</v>
      </c>
      <c r="D5963" s="104" t="s">
        <v>4966</v>
      </c>
      <c r="E5963" s="106" t="s">
        <v>3613</v>
      </c>
      <c r="F5963" s="107" t="s">
        <v>3614</v>
      </c>
      <c r="G5963" s="106"/>
      <c r="H5963" s="106"/>
      <c r="I5963" s="102">
        <v>1</v>
      </c>
      <c r="J5963" s="109">
        <v>12.5</v>
      </c>
    </row>
    <row r="5964" spans="1:10" x14ac:dyDescent="0.25">
      <c r="A5964" s="102">
        <v>5963</v>
      </c>
      <c r="B5964" s="117">
        <v>43892</v>
      </c>
      <c r="C5964" s="104" t="s">
        <v>4939</v>
      </c>
      <c r="D5964" s="104" t="s">
        <v>4966</v>
      </c>
      <c r="E5964" s="106" t="s">
        <v>3647</v>
      </c>
      <c r="F5964" s="107" t="s">
        <v>3648</v>
      </c>
      <c r="G5964" s="106"/>
      <c r="H5964" s="106"/>
      <c r="I5964" s="102">
        <v>1</v>
      </c>
      <c r="J5964" s="109">
        <v>18.899999999999999</v>
      </c>
    </row>
    <row r="5965" spans="1:10" x14ac:dyDescent="0.25">
      <c r="A5965" s="102">
        <v>5964</v>
      </c>
      <c r="B5965" s="117">
        <v>43892</v>
      </c>
      <c r="C5965" s="104" t="s">
        <v>4939</v>
      </c>
      <c r="D5965" s="104" t="s">
        <v>4966</v>
      </c>
      <c r="E5965" s="106" t="s">
        <v>3805</v>
      </c>
      <c r="F5965" s="107" t="s">
        <v>3806</v>
      </c>
      <c r="G5965" s="106"/>
      <c r="H5965" s="106"/>
      <c r="I5965" s="102">
        <v>1</v>
      </c>
      <c r="J5965" s="109">
        <v>17.899999999999999</v>
      </c>
    </row>
    <row r="5966" spans="1:10" x14ac:dyDescent="0.25">
      <c r="A5966" s="102">
        <v>5965</v>
      </c>
      <c r="B5966" s="117">
        <v>43892</v>
      </c>
      <c r="C5966" s="104" t="s">
        <v>4939</v>
      </c>
      <c r="D5966" s="104" t="s">
        <v>4966</v>
      </c>
      <c r="E5966" s="106" t="s">
        <v>4207</v>
      </c>
      <c r="F5966" s="107" t="s">
        <v>4208</v>
      </c>
      <c r="G5966" s="106"/>
      <c r="H5966" s="106"/>
      <c r="I5966" s="102">
        <v>1</v>
      </c>
      <c r="J5966" s="109">
        <v>25.349999999999998</v>
      </c>
    </row>
    <row r="5967" spans="1:10" x14ac:dyDescent="0.25">
      <c r="A5967" s="102">
        <v>5966</v>
      </c>
      <c r="B5967" s="117">
        <v>43892</v>
      </c>
      <c r="C5967" s="104" t="s">
        <v>4939</v>
      </c>
      <c r="D5967" s="104" t="s">
        <v>5592</v>
      </c>
      <c r="E5967" s="106" t="s">
        <v>1216</v>
      </c>
      <c r="F5967" s="107" t="s">
        <v>1217</v>
      </c>
      <c r="G5967" s="106"/>
      <c r="H5967" s="106"/>
      <c r="I5967" s="102">
        <v>1</v>
      </c>
      <c r="J5967" s="109">
        <v>7.9</v>
      </c>
    </row>
    <row r="5968" spans="1:10" x14ac:dyDescent="0.25">
      <c r="A5968" s="102">
        <v>5967</v>
      </c>
      <c r="B5968" s="117">
        <v>43892</v>
      </c>
      <c r="C5968" s="104" t="s">
        <v>4939</v>
      </c>
      <c r="D5968" s="104" t="s">
        <v>5592</v>
      </c>
      <c r="E5968" s="106" t="s">
        <v>1252</v>
      </c>
      <c r="F5968" s="107" t="s">
        <v>1253</v>
      </c>
      <c r="G5968" s="106"/>
      <c r="H5968" s="106"/>
      <c r="I5968" s="102">
        <v>1</v>
      </c>
      <c r="J5968" s="109">
        <v>7.9</v>
      </c>
    </row>
    <row r="5969" spans="1:10" x14ac:dyDescent="0.25">
      <c r="A5969" s="102">
        <v>5968</v>
      </c>
      <c r="B5969" s="117">
        <v>43892</v>
      </c>
      <c r="C5969" s="104" t="s">
        <v>4939</v>
      </c>
      <c r="D5969" s="104" t="s">
        <v>5592</v>
      </c>
      <c r="E5969" s="106" t="s">
        <v>1266</v>
      </c>
      <c r="F5969" s="107" t="s">
        <v>1267</v>
      </c>
      <c r="G5969" s="106"/>
      <c r="H5969" s="106"/>
      <c r="I5969" s="102">
        <v>1</v>
      </c>
      <c r="J5969" s="109">
        <v>7.9</v>
      </c>
    </row>
    <row r="5970" spans="1:10" x14ac:dyDescent="0.25">
      <c r="A5970" s="102">
        <v>5969</v>
      </c>
      <c r="B5970" s="117">
        <v>43892</v>
      </c>
      <c r="C5970" s="104" t="s">
        <v>4939</v>
      </c>
      <c r="D5970" s="104" t="s">
        <v>5592</v>
      </c>
      <c r="E5970" s="106" t="s">
        <v>2263</v>
      </c>
      <c r="F5970" s="107" t="s">
        <v>2264</v>
      </c>
      <c r="G5970" s="106"/>
      <c r="H5970" s="106"/>
      <c r="I5970" s="102" t="s">
        <v>4943</v>
      </c>
      <c r="J5970" s="109">
        <v>20.94</v>
      </c>
    </row>
    <row r="5971" spans="1:10" x14ac:dyDescent="0.25">
      <c r="A5971" s="102">
        <v>5970</v>
      </c>
      <c r="B5971" s="117">
        <v>43892</v>
      </c>
      <c r="C5971" s="104" t="s">
        <v>4939</v>
      </c>
      <c r="D5971" s="104" t="s">
        <v>5592</v>
      </c>
      <c r="E5971" s="106" t="s">
        <v>2781</v>
      </c>
      <c r="F5971" s="107" t="s">
        <v>4741</v>
      </c>
      <c r="G5971" s="106"/>
      <c r="H5971" s="106"/>
      <c r="I5971" s="102">
        <v>1</v>
      </c>
      <c r="J5971" s="109">
        <v>13.74</v>
      </c>
    </row>
    <row r="5972" spans="1:10" x14ac:dyDescent="0.25">
      <c r="A5972" s="102">
        <v>5971</v>
      </c>
      <c r="B5972" s="117">
        <v>43892</v>
      </c>
      <c r="C5972" s="104" t="s">
        <v>4939</v>
      </c>
      <c r="D5972" s="104" t="s">
        <v>5592</v>
      </c>
      <c r="E5972" s="106" t="s">
        <v>287</v>
      </c>
      <c r="F5972" s="107" t="s">
        <v>288</v>
      </c>
      <c r="G5972" s="106"/>
      <c r="H5972" s="106"/>
      <c r="I5972" s="102" t="s">
        <v>4957</v>
      </c>
      <c r="J5972" s="109">
        <v>22.740000000000002</v>
      </c>
    </row>
    <row r="5973" spans="1:10" x14ac:dyDescent="0.25">
      <c r="A5973" s="102">
        <v>5972</v>
      </c>
      <c r="B5973" s="117">
        <v>43892</v>
      </c>
      <c r="C5973" s="104" t="s">
        <v>4939</v>
      </c>
      <c r="D5973" s="104" t="s">
        <v>5592</v>
      </c>
      <c r="E5973" s="106" t="s">
        <v>3055</v>
      </c>
      <c r="F5973" s="107" t="s">
        <v>3056</v>
      </c>
      <c r="G5973" s="106"/>
      <c r="H5973" s="106"/>
      <c r="I5973" s="102">
        <v>2</v>
      </c>
      <c r="J5973" s="109">
        <v>51.98</v>
      </c>
    </row>
    <row r="5974" spans="1:10" x14ac:dyDescent="0.25">
      <c r="A5974" s="102">
        <v>5973</v>
      </c>
      <c r="B5974" s="117">
        <v>43892</v>
      </c>
      <c r="C5974" s="104" t="s">
        <v>4939</v>
      </c>
      <c r="D5974" s="104" t="s">
        <v>5592</v>
      </c>
      <c r="E5974" s="106" t="s">
        <v>3747</v>
      </c>
      <c r="F5974" s="107" t="s">
        <v>3748</v>
      </c>
      <c r="G5974" s="106"/>
      <c r="H5974" s="106"/>
      <c r="I5974" s="102">
        <v>1</v>
      </c>
      <c r="J5974" s="109">
        <v>15</v>
      </c>
    </row>
    <row r="5975" spans="1:10" x14ac:dyDescent="0.25">
      <c r="A5975" s="102">
        <v>5974</v>
      </c>
      <c r="B5975" s="117">
        <v>43892</v>
      </c>
      <c r="C5975" s="104" t="s">
        <v>4939</v>
      </c>
      <c r="D5975" s="104" t="s">
        <v>5592</v>
      </c>
      <c r="E5975" s="106" t="s">
        <v>3927</v>
      </c>
      <c r="F5975" s="107" t="s">
        <v>3928</v>
      </c>
      <c r="G5975" s="106"/>
      <c r="H5975" s="106"/>
      <c r="I5975" s="102">
        <v>1</v>
      </c>
      <c r="J5975" s="109">
        <v>17.8</v>
      </c>
    </row>
    <row r="5976" spans="1:10" x14ac:dyDescent="0.25">
      <c r="A5976" s="102">
        <v>5975</v>
      </c>
      <c r="B5976" s="117">
        <v>43892</v>
      </c>
      <c r="C5976" s="104" t="s">
        <v>4939</v>
      </c>
      <c r="D5976" s="104" t="s">
        <v>5592</v>
      </c>
      <c r="E5976" s="106" t="s">
        <v>3605</v>
      </c>
      <c r="F5976" s="107" t="s">
        <v>3606</v>
      </c>
      <c r="G5976" s="106"/>
      <c r="H5976" s="106"/>
      <c r="I5976" s="102">
        <v>1</v>
      </c>
      <c r="J5976" s="109">
        <v>9.3999999999999986</v>
      </c>
    </row>
    <row r="5977" spans="1:10" x14ac:dyDescent="0.25">
      <c r="A5977" s="102">
        <v>5976</v>
      </c>
      <c r="B5977" s="117">
        <v>43892</v>
      </c>
      <c r="C5977" s="104" t="s">
        <v>4939</v>
      </c>
      <c r="D5977" s="104" t="s">
        <v>5592</v>
      </c>
      <c r="E5977" s="106" t="s">
        <v>4201</v>
      </c>
      <c r="F5977" s="107" t="s">
        <v>4202</v>
      </c>
      <c r="G5977" s="106"/>
      <c r="H5977" s="106"/>
      <c r="I5977" s="102">
        <v>3</v>
      </c>
      <c r="J5977" s="109">
        <v>83.97</v>
      </c>
    </row>
    <row r="5978" spans="1:10" x14ac:dyDescent="0.25">
      <c r="A5978" s="102">
        <v>5977</v>
      </c>
      <c r="B5978" s="117">
        <v>43892</v>
      </c>
      <c r="C5978" s="104" t="s">
        <v>4939</v>
      </c>
      <c r="D5978" s="104" t="s">
        <v>5592</v>
      </c>
      <c r="E5978" s="106" t="s">
        <v>4313</v>
      </c>
      <c r="F5978" s="107" t="s">
        <v>4314</v>
      </c>
      <c r="G5978" s="106"/>
      <c r="H5978" s="106"/>
      <c r="I5978" s="102">
        <v>1</v>
      </c>
      <c r="J5978" s="109">
        <v>8.85</v>
      </c>
    </row>
    <row r="5979" spans="1:10" x14ac:dyDescent="0.25">
      <c r="A5979" s="102">
        <v>5978</v>
      </c>
      <c r="B5979" s="117">
        <v>43892</v>
      </c>
      <c r="C5979" s="104" t="s">
        <v>4939</v>
      </c>
      <c r="D5979" s="104" t="s">
        <v>4984</v>
      </c>
      <c r="E5979" s="106" t="s">
        <v>569</v>
      </c>
      <c r="F5979" s="107" t="s">
        <v>570</v>
      </c>
      <c r="G5979" s="106"/>
      <c r="H5979" s="106"/>
      <c r="I5979" s="102">
        <v>3</v>
      </c>
      <c r="J5979" s="109">
        <v>17.82</v>
      </c>
    </row>
    <row r="5980" spans="1:10" x14ac:dyDescent="0.25">
      <c r="A5980" s="102">
        <v>5979</v>
      </c>
      <c r="B5980" s="117">
        <v>43892</v>
      </c>
      <c r="C5980" s="104" t="s">
        <v>4939</v>
      </c>
      <c r="D5980" s="104" t="s">
        <v>4984</v>
      </c>
      <c r="E5980" s="106" t="s">
        <v>571</v>
      </c>
      <c r="F5980" s="107" t="s">
        <v>572</v>
      </c>
      <c r="G5980" s="106"/>
      <c r="H5980" s="106"/>
      <c r="I5980" s="102">
        <v>1</v>
      </c>
      <c r="J5980" s="109">
        <v>9.4499999999999993</v>
      </c>
    </row>
    <row r="5981" spans="1:10" x14ac:dyDescent="0.25">
      <c r="A5981" s="102">
        <v>5980</v>
      </c>
      <c r="B5981" s="117">
        <v>43892</v>
      </c>
      <c r="C5981" s="104" t="s">
        <v>4939</v>
      </c>
      <c r="D5981" s="104" t="s">
        <v>4984</v>
      </c>
      <c r="E5981" s="106" t="s">
        <v>591</v>
      </c>
      <c r="F5981" s="107" t="s">
        <v>592</v>
      </c>
      <c r="G5981" s="106"/>
      <c r="H5981" s="106"/>
      <c r="I5981" s="102">
        <v>1</v>
      </c>
      <c r="J5981" s="109">
        <v>5.9399999999999995</v>
      </c>
    </row>
    <row r="5982" spans="1:10" x14ac:dyDescent="0.25">
      <c r="A5982" s="102">
        <v>5981</v>
      </c>
      <c r="B5982" s="117">
        <v>43892</v>
      </c>
      <c r="C5982" s="104" t="s">
        <v>4939</v>
      </c>
      <c r="D5982" s="104" t="s">
        <v>4984</v>
      </c>
      <c r="E5982" s="106" t="s">
        <v>157</v>
      </c>
      <c r="F5982" s="107" t="s">
        <v>158</v>
      </c>
      <c r="G5982" s="106"/>
      <c r="H5982" s="106"/>
      <c r="I5982" s="102">
        <v>10</v>
      </c>
      <c r="J5982" s="109">
        <v>18.899999999999999</v>
      </c>
    </row>
    <row r="5983" spans="1:10" x14ac:dyDescent="0.25">
      <c r="A5983" s="102">
        <v>5982</v>
      </c>
      <c r="B5983" s="117">
        <v>43892</v>
      </c>
      <c r="C5983" s="104" t="s">
        <v>4939</v>
      </c>
      <c r="D5983" s="104" t="s">
        <v>4984</v>
      </c>
      <c r="E5983" s="106" t="s">
        <v>207</v>
      </c>
      <c r="F5983" s="107" t="s">
        <v>208</v>
      </c>
      <c r="G5983" s="106"/>
      <c r="H5983" s="106"/>
      <c r="I5983" s="102">
        <v>1</v>
      </c>
      <c r="J5983" s="109">
        <v>18</v>
      </c>
    </row>
    <row r="5984" spans="1:10" x14ac:dyDescent="0.25">
      <c r="A5984" s="102">
        <v>5983</v>
      </c>
      <c r="B5984" s="117">
        <v>43892</v>
      </c>
      <c r="C5984" s="104" t="s">
        <v>4939</v>
      </c>
      <c r="D5984" s="104" t="s">
        <v>4984</v>
      </c>
      <c r="E5984" s="106" t="s">
        <v>2391</v>
      </c>
      <c r="F5984" s="107" t="s">
        <v>2392</v>
      </c>
      <c r="G5984" s="106"/>
      <c r="H5984" s="106"/>
      <c r="I5984" s="102">
        <v>1</v>
      </c>
      <c r="J5984" s="109">
        <v>10.199999999999999</v>
      </c>
    </row>
    <row r="5985" spans="1:10" x14ac:dyDescent="0.25">
      <c r="A5985" s="102">
        <v>5984</v>
      </c>
      <c r="B5985" s="117">
        <v>43892</v>
      </c>
      <c r="C5985" s="104" t="s">
        <v>4939</v>
      </c>
      <c r="D5985" s="104" t="s">
        <v>4984</v>
      </c>
      <c r="E5985" s="106" t="s">
        <v>2505</v>
      </c>
      <c r="F5985" s="107" t="s">
        <v>2506</v>
      </c>
      <c r="G5985" s="106"/>
      <c r="H5985" s="106"/>
      <c r="I5985" s="102">
        <v>1</v>
      </c>
      <c r="J5985" s="109">
        <v>5.9399999999999995</v>
      </c>
    </row>
    <row r="5986" spans="1:10" x14ac:dyDescent="0.25">
      <c r="A5986" s="102">
        <v>5985</v>
      </c>
      <c r="B5986" s="117">
        <v>43892</v>
      </c>
      <c r="C5986" s="104" t="s">
        <v>4939</v>
      </c>
      <c r="D5986" s="104" t="s">
        <v>4984</v>
      </c>
      <c r="E5986" s="106" t="s">
        <v>2699</v>
      </c>
      <c r="F5986" s="107" t="s">
        <v>4719</v>
      </c>
      <c r="G5986" s="106"/>
      <c r="H5986" s="106"/>
      <c r="I5986" s="102">
        <v>1</v>
      </c>
      <c r="J5986" s="109">
        <v>5.9399999999999995</v>
      </c>
    </row>
    <row r="5987" spans="1:10" x14ac:dyDescent="0.25">
      <c r="A5987" s="102">
        <v>5986</v>
      </c>
      <c r="B5987" s="117">
        <v>43892</v>
      </c>
      <c r="C5987" s="104" t="s">
        <v>4939</v>
      </c>
      <c r="D5987" s="104" t="s">
        <v>4984</v>
      </c>
      <c r="E5987" s="106" t="s">
        <v>2701</v>
      </c>
      <c r="F5987" s="107" t="s">
        <v>4721</v>
      </c>
      <c r="G5987" s="106"/>
      <c r="H5987" s="106"/>
      <c r="I5987" s="102">
        <v>1</v>
      </c>
      <c r="J5987" s="109">
        <v>5.9399999999999995</v>
      </c>
    </row>
    <row r="5988" spans="1:10" x14ac:dyDescent="0.25">
      <c r="A5988" s="102">
        <v>5987</v>
      </c>
      <c r="B5988" s="117">
        <v>43892</v>
      </c>
      <c r="C5988" s="104" t="s">
        <v>4939</v>
      </c>
      <c r="D5988" s="104" t="s">
        <v>4984</v>
      </c>
      <c r="E5988" s="106" t="s">
        <v>2703</v>
      </c>
      <c r="F5988" s="107" t="s">
        <v>4722</v>
      </c>
      <c r="G5988" s="106"/>
      <c r="H5988" s="106"/>
      <c r="I5988" s="102">
        <v>1</v>
      </c>
      <c r="J5988" s="109">
        <v>5.9399999999999995</v>
      </c>
    </row>
    <row r="5989" spans="1:10" x14ac:dyDescent="0.25">
      <c r="A5989" s="102">
        <v>5988</v>
      </c>
      <c r="B5989" s="117">
        <v>43892</v>
      </c>
      <c r="C5989" s="104" t="s">
        <v>4939</v>
      </c>
      <c r="D5989" s="104" t="s">
        <v>4984</v>
      </c>
      <c r="E5989" s="106" t="s">
        <v>2747</v>
      </c>
      <c r="F5989" s="107" t="s">
        <v>4753</v>
      </c>
      <c r="G5989" s="106"/>
      <c r="H5989" s="106"/>
      <c r="I5989" s="102">
        <v>1</v>
      </c>
      <c r="J5989" s="109">
        <v>3.54</v>
      </c>
    </row>
    <row r="5990" spans="1:10" x14ac:dyDescent="0.25">
      <c r="A5990" s="102">
        <v>5989</v>
      </c>
      <c r="B5990" s="117">
        <v>43892</v>
      </c>
      <c r="C5990" s="104" t="s">
        <v>4939</v>
      </c>
      <c r="D5990" s="104" t="s">
        <v>4984</v>
      </c>
      <c r="E5990" s="106" t="s">
        <v>2749</v>
      </c>
      <c r="F5990" s="107" t="s">
        <v>4755</v>
      </c>
      <c r="G5990" s="106"/>
      <c r="H5990" s="106"/>
      <c r="I5990" s="102">
        <v>1</v>
      </c>
      <c r="J5990" s="109">
        <v>3.54</v>
      </c>
    </row>
    <row r="5991" spans="1:10" x14ac:dyDescent="0.25">
      <c r="A5991" s="102">
        <v>5990</v>
      </c>
      <c r="B5991" s="117">
        <v>43892</v>
      </c>
      <c r="C5991" s="104" t="s">
        <v>4939</v>
      </c>
      <c r="D5991" s="104" t="s">
        <v>4984</v>
      </c>
      <c r="E5991" s="106" t="s">
        <v>2811</v>
      </c>
      <c r="F5991" s="107" t="s">
        <v>4744</v>
      </c>
      <c r="G5991" s="106"/>
      <c r="H5991" s="106"/>
      <c r="I5991" s="102">
        <v>1</v>
      </c>
      <c r="J5991" s="109">
        <v>15.48</v>
      </c>
    </row>
    <row r="5992" spans="1:10" x14ac:dyDescent="0.25">
      <c r="A5992" s="102">
        <v>5991</v>
      </c>
      <c r="B5992" s="117">
        <v>43892</v>
      </c>
      <c r="C5992" s="104" t="s">
        <v>4939</v>
      </c>
      <c r="D5992" s="104" t="s">
        <v>4984</v>
      </c>
      <c r="E5992" s="106" t="s">
        <v>295</v>
      </c>
      <c r="F5992" s="107" t="s">
        <v>296</v>
      </c>
      <c r="G5992" s="106"/>
      <c r="H5992" s="106"/>
      <c r="I5992" s="102">
        <v>5</v>
      </c>
      <c r="J5992" s="109">
        <v>11.25</v>
      </c>
    </row>
    <row r="5993" spans="1:10" x14ac:dyDescent="0.25">
      <c r="A5993" s="102">
        <v>5992</v>
      </c>
      <c r="B5993" s="117">
        <v>43892</v>
      </c>
      <c r="C5993" s="104" t="s">
        <v>4939</v>
      </c>
      <c r="D5993" s="104" t="s">
        <v>4984</v>
      </c>
      <c r="E5993" s="106" t="s">
        <v>3393</v>
      </c>
      <c r="F5993" s="107" t="s">
        <v>3394</v>
      </c>
      <c r="G5993" s="106"/>
      <c r="H5993" s="106"/>
      <c r="I5993" s="102">
        <v>1</v>
      </c>
      <c r="J5993" s="109">
        <v>37.9</v>
      </c>
    </row>
    <row r="5994" spans="1:10" x14ac:dyDescent="0.25">
      <c r="A5994" s="102">
        <v>5993</v>
      </c>
      <c r="B5994" s="117">
        <v>43892</v>
      </c>
      <c r="C5994" s="104" t="s">
        <v>4939</v>
      </c>
      <c r="D5994" s="104" t="s">
        <v>4984</v>
      </c>
      <c r="E5994" s="106" t="s">
        <v>3903</v>
      </c>
      <c r="F5994" s="107" t="s">
        <v>3904</v>
      </c>
      <c r="G5994" s="106"/>
      <c r="H5994" s="106"/>
      <c r="I5994" s="102">
        <v>1</v>
      </c>
      <c r="J5994" s="109">
        <v>9.75</v>
      </c>
    </row>
    <row r="5995" spans="1:10" x14ac:dyDescent="0.25">
      <c r="A5995" s="102">
        <v>5994</v>
      </c>
      <c r="B5995" s="117">
        <v>43892</v>
      </c>
      <c r="C5995" s="104" t="s">
        <v>4939</v>
      </c>
      <c r="D5995" s="104" t="s">
        <v>4984</v>
      </c>
      <c r="E5995" s="106" t="s">
        <v>3743</v>
      </c>
      <c r="F5995" s="107" t="s">
        <v>3744</v>
      </c>
      <c r="G5995" s="106"/>
      <c r="H5995" s="106"/>
      <c r="I5995" s="102">
        <v>1</v>
      </c>
      <c r="J5995" s="109">
        <v>29.25</v>
      </c>
    </row>
    <row r="5996" spans="1:10" x14ac:dyDescent="0.25">
      <c r="A5996" s="102">
        <v>5995</v>
      </c>
      <c r="B5996" s="117">
        <v>43892</v>
      </c>
      <c r="C5996" s="104" t="s">
        <v>4939</v>
      </c>
      <c r="D5996" s="104" t="s">
        <v>4984</v>
      </c>
      <c r="E5996" s="106" t="s">
        <v>4375</v>
      </c>
      <c r="F5996" s="107" t="s">
        <v>4376</v>
      </c>
      <c r="G5996" s="106"/>
      <c r="H5996" s="106"/>
      <c r="I5996" s="102">
        <v>1</v>
      </c>
      <c r="J5996" s="109">
        <v>23.12</v>
      </c>
    </row>
    <row r="5997" spans="1:10" x14ac:dyDescent="0.25">
      <c r="A5997" s="102">
        <v>5996</v>
      </c>
      <c r="B5997" s="117">
        <v>43892</v>
      </c>
      <c r="C5997" s="104" t="s">
        <v>4939</v>
      </c>
      <c r="D5997" s="104" t="s">
        <v>5301</v>
      </c>
      <c r="E5997" s="106" t="s">
        <v>567</v>
      </c>
      <c r="F5997" s="107" t="s">
        <v>568</v>
      </c>
      <c r="G5997" s="106"/>
      <c r="H5997" s="106"/>
      <c r="I5997" s="102">
        <v>2</v>
      </c>
      <c r="J5997" s="109">
        <v>23.52</v>
      </c>
    </row>
    <row r="5998" spans="1:10" x14ac:dyDescent="0.25">
      <c r="A5998" s="102">
        <v>5997</v>
      </c>
      <c r="B5998" s="117">
        <v>43892</v>
      </c>
      <c r="C5998" s="104" t="s">
        <v>4939</v>
      </c>
      <c r="D5998" s="104" t="s">
        <v>5301</v>
      </c>
      <c r="E5998" s="106" t="s">
        <v>569</v>
      </c>
      <c r="F5998" s="107" t="s">
        <v>570</v>
      </c>
      <c r="G5998" s="106"/>
      <c r="H5998" s="106"/>
      <c r="I5998" s="102">
        <v>6</v>
      </c>
      <c r="J5998" s="109">
        <v>35.64</v>
      </c>
    </row>
    <row r="5999" spans="1:10" x14ac:dyDescent="0.25">
      <c r="A5999" s="102">
        <v>5998</v>
      </c>
      <c r="B5999" s="117">
        <v>43892</v>
      </c>
      <c r="C5999" s="104" t="s">
        <v>4939</v>
      </c>
      <c r="D5999" s="104" t="s">
        <v>5301</v>
      </c>
      <c r="E5999" s="106" t="s">
        <v>1272</v>
      </c>
      <c r="F5999" s="107" t="s">
        <v>1273</v>
      </c>
      <c r="G5999" s="106"/>
      <c r="H5999" s="106"/>
      <c r="I5999" s="102">
        <v>1</v>
      </c>
      <c r="J5999" s="109">
        <v>12.75</v>
      </c>
    </row>
    <row r="6000" spans="1:10" x14ac:dyDescent="0.25">
      <c r="A6000" s="102">
        <v>5999</v>
      </c>
      <c r="B6000" s="117">
        <v>43892</v>
      </c>
      <c r="C6000" s="104" t="s">
        <v>4939</v>
      </c>
      <c r="D6000" s="104" t="s">
        <v>5301</v>
      </c>
      <c r="E6000" s="106" t="s">
        <v>3385</v>
      </c>
      <c r="F6000" s="107" t="s">
        <v>3386</v>
      </c>
      <c r="G6000" s="106"/>
      <c r="H6000" s="106"/>
      <c r="I6000" s="102">
        <v>20</v>
      </c>
      <c r="J6000" s="109">
        <v>579.79999999999995</v>
      </c>
    </row>
    <row r="6001" spans="1:10" x14ac:dyDescent="0.25">
      <c r="A6001" s="102">
        <v>6000</v>
      </c>
      <c r="B6001" s="117">
        <v>43892</v>
      </c>
      <c r="C6001" s="104" t="s">
        <v>4939</v>
      </c>
      <c r="D6001" s="104" t="s">
        <v>5301</v>
      </c>
      <c r="E6001" s="106" t="s">
        <v>3385</v>
      </c>
      <c r="F6001" s="107" t="s">
        <v>3386</v>
      </c>
      <c r="G6001" s="106"/>
      <c r="H6001" s="106"/>
      <c r="I6001" s="102">
        <v>1</v>
      </c>
      <c r="J6001" s="109">
        <v>0.01</v>
      </c>
    </row>
    <row r="6002" spans="1:10" x14ac:dyDescent="0.25">
      <c r="A6002" s="102">
        <v>6001</v>
      </c>
      <c r="B6002" s="117">
        <v>43892</v>
      </c>
      <c r="C6002" s="104" t="s">
        <v>4939</v>
      </c>
      <c r="D6002" s="104" t="s">
        <v>5301</v>
      </c>
      <c r="E6002" s="106" t="s">
        <v>3517</v>
      </c>
      <c r="F6002" s="107" t="s">
        <v>4973</v>
      </c>
      <c r="G6002" s="106"/>
      <c r="H6002" s="106"/>
      <c r="I6002" s="102">
        <v>1</v>
      </c>
      <c r="J6002" s="109">
        <v>22.68</v>
      </c>
    </row>
    <row r="6003" spans="1:10" x14ac:dyDescent="0.25">
      <c r="A6003" s="102">
        <v>6002</v>
      </c>
      <c r="B6003" s="117">
        <v>43892</v>
      </c>
      <c r="C6003" s="104" t="s">
        <v>4939</v>
      </c>
      <c r="D6003" s="104" t="s">
        <v>5301</v>
      </c>
      <c r="E6003" s="106" t="s">
        <v>3783</v>
      </c>
      <c r="F6003" s="107" t="s">
        <v>3784</v>
      </c>
      <c r="G6003" s="106"/>
      <c r="H6003" s="106"/>
      <c r="I6003" s="102">
        <v>1</v>
      </c>
      <c r="J6003" s="109">
        <v>11.799999999999999</v>
      </c>
    </row>
    <row r="6004" spans="1:10" x14ac:dyDescent="0.25">
      <c r="A6004" s="102">
        <v>6003</v>
      </c>
      <c r="B6004" s="117">
        <v>43892</v>
      </c>
      <c r="C6004" s="104" t="s">
        <v>4939</v>
      </c>
      <c r="D6004" s="104" t="s">
        <v>5301</v>
      </c>
      <c r="E6004" s="106" t="s">
        <v>4818</v>
      </c>
      <c r="F6004" s="107" t="s">
        <v>4819</v>
      </c>
      <c r="G6004" s="106"/>
      <c r="H6004" s="106"/>
      <c r="I6004" s="102">
        <v>1</v>
      </c>
      <c r="J6004" s="109">
        <v>49.800000000000004</v>
      </c>
    </row>
    <row r="6005" spans="1:10" x14ac:dyDescent="0.25">
      <c r="A6005" s="102">
        <v>6004</v>
      </c>
      <c r="B6005" s="117">
        <v>43892</v>
      </c>
      <c r="C6005" s="104" t="s">
        <v>4939</v>
      </c>
      <c r="D6005" s="104" t="s">
        <v>5301</v>
      </c>
      <c r="E6005" s="106" t="s">
        <v>4259</v>
      </c>
      <c r="F6005" s="107" t="s">
        <v>4820</v>
      </c>
      <c r="G6005" s="106"/>
      <c r="H6005" s="106"/>
      <c r="I6005" s="102">
        <v>1</v>
      </c>
      <c r="J6005" s="109">
        <v>20.849999999999998</v>
      </c>
    </row>
    <row r="6006" spans="1:10" x14ac:dyDescent="0.25">
      <c r="A6006" s="102">
        <v>6005</v>
      </c>
      <c r="B6006" s="117">
        <v>43892</v>
      </c>
      <c r="C6006" s="104" t="s">
        <v>4939</v>
      </c>
      <c r="D6006" s="104" t="s">
        <v>5596</v>
      </c>
      <c r="E6006" s="106" t="s">
        <v>609</v>
      </c>
      <c r="F6006" s="107" t="s">
        <v>610</v>
      </c>
      <c r="G6006" s="106"/>
      <c r="H6006" s="106"/>
      <c r="I6006" s="102">
        <v>1</v>
      </c>
      <c r="J6006" s="109">
        <v>5.9399999999999995</v>
      </c>
    </row>
    <row r="6007" spans="1:10" x14ac:dyDescent="0.25">
      <c r="A6007" s="102">
        <v>6006</v>
      </c>
      <c r="B6007" s="117">
        <v>43892</v>
      </c>
      <c r="C6007" s="104" t="s">
        <v>4939</v>
      </c>
      <c r="D6007" s="104" t="s">
        <v>5596</v>
      </c>
      <c r="E6007" s="106" t="s">
        <v>2389</v>
      </c>
      <c r="F6007" s="107" t="s">
        <v>2390</v>
      </c>
      <c r="G6007" s="106"/>
      <c r="H6007" s="106"/>
      <c r="I6007" s="102">
        <v>1</v>
      </c>
      <c r="J6007" s="109">
        <v>27.48</v>
      </c>
    </row>
    <row r="6008" spans="1:10" x14ac:dyDescent="0.25">
      <c r="A6008" s="102">
        <v>6007</v>
      </c>
      <c r="B6008" s="117">
        <v>43892</v>
      </c>
      <c r="C6008" s="104" t="s">
        <v>4939</v>
      </c>
      <c r="D6008" s="104" t="s">
        <v>5596</v>
      </c>
      <c r="E6008" s="106" t="s">
        <v>2503</v>
      </c>
      <c r="F6008" s="107" t="s">
        <v>2504</v>
      </c>
      <c r="G6008" s="106"/>
      <c r="H6008" s="106"/>
      <c r="I6008" s="102">
        <v>1</v>
      </c>
      <c r="J6008" s="109">
        <v>5.9399999999999995</v>
      </c>
    </row>
    <row r="6009" spans="1:10" x14ac:dyDescent="0.25">
      <c r="A6009" s="102">
        <v>6008</v>
      </c>
      <c r="B6009" s="117">
        <v>43892</v>
      </c>
      <c r="C6009" s="104" t="s">
        <v>4939</v>
      </c>
      <c r="D6009" s="104" t="s">
        <v>5596</v>
      </c>
      <c r="E6009" s="106" t="s">
        <v>2465</v>
      </c>
      <c r="F6009" s="107" t="s">
        <v>2466</v>
      </c>
      <c r="G6009" s="106"/>
      <c r="H6009" s="106"/>
      <c r="I6009" s="102">
        <v>1</v>
      </c>
      <c r="J6009" s="109">
        <v>5.9399999999999995</v>
      </c>
    </row>
    <row r="6010" spans="1:10" x14ac:dyDescent="0.25">
      <c r="A6010" s="102">
        <v>6009</v>
      </c>
      <c r="B6010" s="117">
        <v>43892</v>
      </c>
      <c r="C6010" s="104" t="s">
        <v>4939</v>
      </c>
      <c r="D6010" s="104" t="s">
        <v>5596</v>
      </c>
      <c r="E6010" s="106" t="s">
        <v>3551</v>
      </c>
      <c r="F6010" s="107" t="s">
        <v>3552</v>
      </c>
      <c r="G6010" s="106"/>
      <c r="H6010" s="106"/>
      <c r="I6010" s="102">
        <v>1</v>
      </c>
      <c r="J6010" s="109">
        <v>8.6</v>
      </c>
    </row>
    <row r="6011" spans="1:10" x14ac:dyDescent="0.25">
      <c r="A6011" s="102">
        <v>6010</v>
      </c>
      <c r="B6011" s="117">
        <v>43892</v>
      </c>
      <c r="C6011" s="104" t="s">
        <v>4939</v>
      </c>
      <c r="D6011" s="104" t="s">
        <v>5596</v>
      </c>
      <c r="E6011" s="106" t="s">
        <v>3555</v>
      </c>
      <c r="F6011" s="107" t="s">
        <v>3556</v>
      </c>
      <c r="G6011" s="106"/>
      <c r="H6011" s="106"/>
      <c r="I6011" s="102">
        <v>1</v>
      </c>
      <c r="J6011" s="109">
        <v>12.9</v>
      </c>
    </row>
    <row r="6012" spans="1:10" x14ac:dyDescent="0.25">
      <c r="A6012" s="102">
        <v>6011</v>
      </c>
      <c r="B6012" s="117">
        <v>43892</v>
      </c>
      <c r="C6012" s="104" t="s">
        <v>4939</v>
      </c>
      <c r="D6012" s="104" t="s">
        <v>5596</v>
      </c>
      <c r="E6012" s="106" t="s">
        <v>4818</v>
      </c>
      <c r="F6012" s="107" t="s">
        <v>4819</v>
      </c>
      <c r="G6012" s="106"/>
      <c r="H6012" s="106"/>
      <c r="I6012" s="102" t="s">
        <v>4943</v>
      </c>
      <c r="J6012" s="109">
        <v>24.900000000000002</v>
      </c>
    </row>
    <row r="6013" spans="1:10" x14ac:dyDescent="0.25">
      <c r="A6013" s="102">
        <v>6012</v>
      </c>
      <c r="B6013" s="117">
        <v>43892</v>
      </c>
      <c r="C6013" s="104" t="s">
        <v>4939</v>
      </c>
      <c r="D6013" s="104" t="s">
        <v>5596</v>
      </c>
      <c r="E6013" s="106" t="s">
        <v>4577</v>
      </c>
      <c r="F6013" s="107" t="s">
        <v>4812</v>
      </c>
      <c r="G6013" s="106"/>
      <c r="H6013" s="106"/>
      <c r="I6013" s="102">
        <v>1</v>
      </c>
      <c r="J6013" s="109">
        <v>9.8000000000000007</v>
      </c>
    </row>
    <row r="6014" spans="1:10" x14ac:dyDescent="0.25">
      <c r="A6014" s="102">
        <v>6013</v>
      </c>
      <c r="B6014" s="117">
        <v>43892</v>
      </c>
      <c r="C6014" s="104" t="s">
        <v>4939</v>
      </c>
      <c r="D6014" s="104" t="s">
        <v>4991</v>
      </c>
      <c r="E6014" s="106" t="s">
        <v>173</v>
      </c>
      <c r="F6014" s="107" t="s">
        <v>174</v>
      </c>
      <c r="G6014" s="106"/>
      <c r="H6014" s="106"/>
      <c r="I6014" s="102">
        <v>1</v>
      </c>
      <c r="J6014" s="109">
        <v>19.8</v>
      </c>
    </row>
    <row r="6015" spans="1:10" x14ac:dyDescent="0.25">
      <c r="A6015" s="102">
        <v>6014</v>
      </c>
      <c r="B6015" s="117">
        <v>43892</v>
      </c>
      <c r="C6015" s="104" t="s">
        <v>4939</v>
      </c>
      <c r="D6015" s="104" t="s">
        <v>4991</v>
      </c>
      <c r="E6015" s="106" t="s">
        <v>569</v>
      </c>
      <c r="F6015" s="107" t="s">
        <v>570</v>
      </c>
      <c r="G6015" s="106"/>
      <c r="H6015" s="106"/>
      <c r="I6015" s="102">
        <v>1</v>
      </c>
      <c r="J6015" s="109">
        <v>5.9399999999999995</v>
      </c>
    </row>
    <row r="6016" spans="1:10" x14ac:dyDescent="0.25">
      <c r="A6016" s="102">
        <v>6015</v>
      </c>
      <c r="B6016" s="117">
        <v>43892</v>
      </c>
      <c r="C6016" s="104" t="s">
        <v>4939</v>
      </c>
      <c r="D6016" s="104" t="s">
        <v>4991</v>
      </c>
      <c r="E6016" s="106" t="s">
        <v>571</v>
      </c>
      <c r="F6016" s="107" t="s">
        <v>572</v>
      </c>
      <c r="G6016" s="106"/>
      <c r="H6016" s="106"/>
      <c r="I6016" s="102">
        <v>1</v>
      </c>
      <c r="J6016" s="109">
        <v>9.4499999999999993</v>
      </c>
    </row>
    <row r="6017" spans="1:10" x14ac:dyDescent="0.25">
      <c r="A6017" s="102">
        <v>6016</v>
      </c>
      <c r="B6017" s="117">
        <v>43892</v>
      </c>
      <c r="C6017" s="104" t="s">
        <v>4939</v>
      </c>
      <c r="D6017" s="104" t="s">
        <v>4991</v>
      </c>
      <c r="E6017" s="106" t="s">
        <v>2503</v>
      </c>
      <c r="F6017" s="107" t="s">
        <v>2504</v>
      </c>
      <c r="G6017" s="106"/>
      <c r="H6017" s="106"/>
      <c r="I6017" s="102">
        <v>2</v>
      </c>
      <c r="J6017" s="109">
        <v>11.879999999999999</v>
      </c>
    </row>
    <row r="6018" spans="1:10" x14ac:dyDescent="0.25">
      <c r="A6018" s="102">
        <v>6017</v>
      </c>
      <c r="B6018" s="117">
        <v>43892</v>
      </c>
      <c r="C6018" s="104" t="s">
        <v>4939</v>
      </c>
      <c r="D6018" s="104" t="s">
        <v>4991</v>
      </c>
      <c r="E6018" s="106" t="s">
        <v>2487</v>
      </c>
      <c r="F6018" s="107" t="s">
        <v>2488</v>
      </c>
      <c r="G6018" s="106"/>
      <c r="H6018" s="106"/>
      <c r="I6018" s="102">
        <v>1</v>
      </c>
      <c r="J6018" s="109">
        <v>5.9399999999999995</v>
      </c>
    </row>
    <row r="6019" spans="1:10" x14ac:dyDescent="0.25">
      <c r="A6019" s="102">
        <v>6018</v>
      </c>
      <c r="B6019" s="117">
        <v>43892</v>
      </c>
      <c r="C6019" s="104" t="s">
        <v>4939</v>
      </c>
      <c r="D6019" s="104" t="s">
        <v>4991</v>
      </c>
      <c r="E6019" s="106" t="s">
        <v>2527</v>
      </c>
      <c r="F6019" s="107" t="s">
        <v>2528</v>
      </c>
      <c r="G6019" s="106"/>
      <c r="H6019" s="106"/>
      <c r="I6019" s="102">
        <v>1</v>
      </c>
      <c r="J6019" s="109">
        <v>6.8999999999999995</v>
      </c>
    </row>
    <row r="6020" spans="1:10" x14ac:dyDescent="0.25">
      <c r="A6020" s="102">
        <v>6019</v>
      </c>
      <c r="B6020" s="117">
        <v>43892</v>
      </c>
      <c r="C6020" s="104" t="s">
        <v>4939</v>
      </c>
      <c r="D6020" s="104" t="s">
        <v>4991</v>
      </c>
      <c r="E6020" s="106" t="s">
        <v>2541</v>
      </c>
      <c r="F6020" s="107" t="s">
        <v>2542</v>
      </c>
      <c r="G6020" s="106"/>
      <c r="H6020" s="106"/>
      <c r="I6020" s="102">
        <v>2</v>
      </c>
      <c r="J6020" s="109">
        <v>11.879999999999999</v>
      </c>
    </row>
    <row r="6021" spans="1:10" x14ac:dyDescent="0.25">
      <c r="A6021" s="102">
        <v>6020</v>
      </c>
      <c r="B6021" s="117">
        <v>43892</v>
      </c>
      <c r="C6021" s="104" t="s">
        <v>4939</v>
      </c>
      <c r="D6021" s="104" t="s">
        <v>4991</v>
      </c>
      <c r="E6021" s="106" t="s">
        <v>2749</v>
      </c>
      <c r="F6021" s="107" t="s">
        <v>4755</v>
      </c>
      <c r="G6021" s="106"/>
      <c r="H6021" s="106"/>
      <c r="I6021" s="102">
        <v>1</v>
      </c>
      <c r="J6021" s="109">
        <v>3.54</v>
      </c>
    </row>
    <row r="6022" spans="1:10" x14ac:dyDescent="0.25">
      <c r="A6022" s="102">
        <v>6021</v>
      </c>
      <c r="B6022" s="117">
        <v>43892</v>
      </c>
      <c r="C6022" s="104" t="s">
        <v>4939</v>
      </c>
      <c r="D6022" s="104" t="s">
        <v>4991</v>
      </c>
      <c r="E6022" s="106" t="s">
        <v>2833</v>
      </c>
      <c r="F6022" s="107" t="s">
        <v>2834</v>
      </c>
      <c r="G6022" s="106"/>
      <c r="H6022" s="106"/>
      <c r="I6022" s="102">
        <v>1</v>
      </c>
      <c r="J6022" s="109">
        <v>16.32</v>
      </c>
    </row>
    <row r="6023" spans="1:10" x14ac:dyDescent="0.25">
      <c r="A6023" s="102">
        <v>6022</v>
      </c>
      <c r="B6023" s="117">
        <v>43892</v>
      </c>
      <c r="C6023" s="104" t="s">
        <v>4939</v>
      </c>
      <c r="D6023" s="104" t="s">
        <v>4991</v>
      </c>
      <c r="E6023" s="106" t="s">
        <v>3035</v>
      </c>
      <c r="F6023" s="107" t="s">
        <v>3036</v>
      </c>
      <c r="G6023" s="106"/>
      <c r="H6023" s="106"/>
      <c r="I6023" s="102">
        <v>1</v>
      </c>
      <c r="J6023" s="109">
        <v>37.9</v>
      </c>
    </row>
    <row r="6024" spans="1:10" x14ac:dyDescent="0.25">
      <c r="A6024" s="102">
        <v>6023</v>
      </c>
      <c r="B6024" s="117">
        <v>43892</v>
      </c>
      <c r="C6024" s="104" t="s">
        <v>4939</v>
      </c>
      <c r="D6024" s="104" t="s">
        <v>4991</v>
      </c>
      <c r="E6024" s="106" t="s">
        <v>3033</v>
      </c>
      <c r="F6024" s="107" t="s">
        <v>3034</v>
      </c>
      <c r="G6024" s="106"/>
      <c r="H6024" s="106"/>
      <c r="I6024" s="102">
        <v>5</v>
      </c>
      <c r="J6024" s="109">
        <v>164.95000000000002</v>
      </c>
    </row>
    <row r="6025" spans="1:10" x14ac:dyDescent="0.25">
      <c r="A6025" s="102">
        <v>6024</v>
      </c>
      <c r="B6025" s="117">
        <v>43892</v>
      </c>
      <c r="C6025" s="104" t="s">
        <v>4939</v>
      </c>
      <c r="D6025" s="104" t="s">
        <v>4991</v>
      </c>
      <c r="E6025" s="106" t="s">
        <v>3033</v>
      </c>
      <c r="F6025" s="107" t="s">
        <v>3034</v>
      </c>
      <c r="G6025" s="106"/>
      <c r="H6025" s="106"/>
      <c r="I6025" s="102">
        <v>1</v>
      </c>
      <c r="J6025" s="109">
        <v>0.01</v>
      </c>
    </row>
    <row r="6026" spans="1:10" x14ac:dyDescent="0.25">
      <c r="A6026" s="102">
        <v>6025</v>
      </c>
      <c r="B6026" s="117">
        <v>43892</v>
      </c>
      <c r="C6026" s="104" t="s">
        <v>4939</v>
      </c>
      <c r="D6026" s="104" t="s">
        <v>4991</v>
      </c>
      <c r="E6026" s="106" t="s">
        <v>3037</v>
      </c>
      <c r="F6026" s="107" t="s">
        <v>3038</v>
      </c>
      <c r="G6026" s="106"/>
      <c r="H6026" s="106"/>
      <c r="I6026" s="102">
        <v>4</v>
      </c>
      <c r="J6026" s="109">
        <v>135.84</v>
      </c>
    </row>
    <row r="6027" spans="1:10" x14ac:dyDescent="0.25">
      <c r="A6027" s="102">
        <v>6026</v>
      </c>
      <c r="B6027" s="117">
        <v>43892</v>
      </c>
      <c r="C6027" s="104" t="s">
        <v>4939</v>
      </c>
      <c r="D6027" s="104" t="s">
        <v>4991</v>
      </c>
      <c r="E6027" s="106" t="s">
        <v>2845</v>
      </c>
      <c r="F6027" s="107" t="s">
        <v>2846</v>
      </c>
      <c r="G6027" s="106"/>
      <c r="H6027" s="106"/>
      <c r="I6027" s="102">
        <v>1</v>
      </c>
      <c r="J6027" s="109">
        <v>29.96</v>
      </c>
    </row>
    <row r="6028" spans="1:10" x14ac:dyDescent="0.25">
      <c r="A6028" s="102">
        <v>6027</v>
      </c>
      <c r="B6028" s="117">
        <v>43892</v>
      </c>
      <c r="C6028" s="104" t="s">
        <v>4939</v>
      </c>
      <c r="D6028" s="104" t="s">
        <v>4991</v>
      </c>
      <c r="E6028" s="106" t="s">
        <v>4459</v>
      </c>
      <c r="F6028" s="107" t="s">
        <v>4460</v>
      </c>
      <c r="G6028" s="106"/>
      <c r="H6028" s="106"/>
      <c r="I6028" s="102" t="s">
        <v>5026</v>
      </c>
      <c r="J6028" s="109">
        <v>38.94</v>
      </c>
    </row>
    <row r="6029" spans="1:10" x14ac:dyDescent="0.25">
      <c r="A6029" s="102">
        <v>6028</v>
      </c>
      <c r="B6029" s="117">
        <v>43892</v>
      </c>
      <c r="C6029" s="104" t="s">
        <v>4939</v>
      </c>
      <c r="D6029" s="104" t="s">
        <v>4992</v>
      </c>
      <c r="E6029" s="106" t="s">
        <v>987</v>
      </c>
      <c r="F6029" s="107" t="s">
        <v>988</v>
      </c>
      <c r="G6029" s="106"/>
      <c r="H6029" s="106"/>
      <c r="I6029" s="102">
        <v>3</v>
      </c>
      <c r="J6029" s="109">
        <v>14.97</v>
      </c>
    </row>
    <row r="6030" spans="1:10" x14ac:dyDescent="0.25">
      <c r="A6030" s="102">
        <v>6029</v>
      </c>
      <c r="B6030" s="117">
        <v>43892</v>
      </c>
      <c r="C6030" s="104" t="s">
        <v>4939</v>
      </c>
      <c r="D6030" s="104" t="s">
        <v>4992</v>
      </c>
      <c r="E6030" s="106" t="s">
        <v>989</v>
      </c>
      <c r="F6030" s="107" t="s">
        <v>990</v>
      </c>
      <c r="G6030" s="106"/>
      <c r="H6030" s="106"/>
      <c r="I6030" s="102">
        <v>3</v>
      </c>
      <c r="J6030" s="109">
        <v>8.25</v>
      </c>
    </row>
    <row r="6031" spans="1:10" x14ac:dyDescent="0.25">
      <c r="A6031" s="102">
        <v>6030</v>
      </c>
      <c r="B6031" s="117">
        <v>43892</v>
      </c>
      <c r="C6031" s="104" t="s">
        <v>4939</v>
      </c>
      <c r="D6031" s="104" t="s">
        <v>4992</v>
      </c>
      <c r="E6031" s="106" t="s">
        <v>207</v>
      </c>
      <c r="F6031" s="107" t="s">
        <v>208</v>
      </c>
      <c r="G6031" s="106"/>
      <c r="H6031" s="106"/>
      <c r="I6031" s="102">
        <v>2</v>
      </c>
      <c r="J6031" s="109">
        <v>36</v>
      </c>
    </row>
    <row r="6032" spans="1:10" x14ac:dyDescent="0.25">
      <c r="A6032" s="102">
        <v>6031</v>
      </c>
      <c r="B6032" s="117">
        <v>43892</v>
      </c>
      <c r="C6032" s="104" t="s">
        <v>4939</v>
      </c>
      <c r="D6032" s="104" t="s">
        <v>4992</v>
      </c>
      <c r="E6032" s="106" t="s">
        <v>2503</v>
      </c>
      <c r="F6032" s="107" t="s">
        <v>2504</v>
      </c>
      <c r="G6032" s="106"/>
      <c r="H6032" s="106"/>
      <c r="I6032" s="102">
        <v>1</v>
      </c>
      <c r="J6032" s="109">
        <v>5.9399999999999995</v>
      </c>
    </row>
    <row r="6033" spans="1:10" x14ac:dyDescent="0.25">
      <c r="A6033" s="102">
        <v>6032</v>
      </c>
      <c r="B6033" s="117">
        <v>43892</v>
      </c>
      <c r="C6033" s="104" t="s">
        <v>4939</v>
      </c>
      <c r="D6033" s="104" t="s">
        <v>4992</v>
      </c>
      <c r="E6033" s="106" t="s">
        <v>2525</v>
      </c>
      <c r="F6033" s="107" t="s">
        <v>2526</v>
      </c>
      <c r="G6033" s="106"/>
      <c r="H6033" s="106"/>
      <c r="I6033" s="102">
        <v>1</v>
      </c>
      <c r="J6033" s="109">
        <v>5.9399999999999995</v>
      </c>
    </row>
    <row r="6034" spans="1:10" x14ac:dyDescent="0.25">
      <c r="A6034" s="102">
        <v>6033</v>
      </c>
      <c r="B6034" s="117">
        <v>43892</v>
      </c>
      <c r="C6034" s="104" t="s">
        <v>4939</v>
      </c>
      <c r="D6034" s="104" t="s">
        <v>4992</v>
      </c>
      <c r="E6034" s="106" t="s">
        <v>2581</v>
      </c>
      <c r="F6034" s="107" t="s">
        <v>2582</v>
      </c>
      <c r="G6034" s="106"/>
      <c r="H6034" s="106"/>
      <c r="I6034" s="102">
        <v>1</v>
      </c>
      <c r="J6034" s="109">
        <v>5.9399999999999995</v>
      </c>
    </row>
    <row r="6035" spans="1:10" x14ac:dyDescent="0.25">
      <c r="A6035" s="102">
        <v>6034</v>
      </c>
      <c r="B6035" s="117">
        <v>43892</v>
      </c>
      <c r="C6035" s="104" t="s">
        <v>4939</v>
      </c>
      <c r="D6035" s="104" t="s">
        <v>4992</v>
      </c>
      <c r="E6035" s="106" t="s">
        <v>267</v>
      </c>
      <c r="F6035" s="107" t="s">
        <v>268</v>
      </c>
      <c r="G6035" s="106"/>
      <c r="H6035" s="106"/>
      <c r="I6035" s="102">
        <v>1</v>
      </c>
      <c r="J6035" s="109">
        <v>2.94</v>
      </c>
    </row>
    <row r="6036" spans="1:10" x14ac:dyDescent="0.25">
      <c r="A6036" s="102">
        <v>6035</v>
      </c>
      <c r="B6036" s="117">
        <v>43892</v>
      </c>
      <c r="C6036" s="104" t="s">
        <v>4939</v>
      </c>
      <c r="D6036" s="104" t="s">
        <v>4992</v>
      </c>
      <c r="E6036" s="106" t="s">
        <v>3033</v>
      </c>
      <c r="F6036" s="107" t="s">
        <v>3034</v>
      </c>
      <c r="G6036" s="106"/>
      <c r="H6036" s="106"/>
      <c r="I6036" s="102">
        <v>2</v>
      </c>
      <c r="J6036" s="109">
        <v>65.98</v>
      </c>
    </row>
    <row r="6037" spans="1:10" x14ac:dyDescent="0.25">
      <c r="A6037" s="102">
        <v>6036</v>
      </c>
      <c r="B6037" s="117">
        <v>43892</v>
      </c>
      <c r="C6037" s="104" t="s">
        <v>4939</v>
      </c>
      <c r="D6037" s="104" t="s">
        <v>4992</v>
      </c>
      <c r="E6037" s="106" t="s">
        <v>3037</v>
      </c>
      <c r="F6037" s="107" t="s">
        <v>3038</v>
      </c>
      <c r="G6037" s="106"/>
      <c r="H6037" s="106"/>
      <c r="I6037" s="102">
        <v>2</v>
      </c>
      <c r="J6037" s="109">
        <v>67.92</v>
      </c>
    </row>
    <row r="6038" spans="1:10" x14ac:dyDescent="0.25">
      <c r="A6038" s="102">
        <v>6037</v>
      </c>
      <c r="B6038" s="117">
        <v>43892</v>
      </c>
      <c r="C6038" s="104" t="s">
        <v>4939</v>
      </c>
      <c r="D6038" s="104" t="s">
        <v>4992</v>
      </c>
      <c r="E6038" s="106" t="s">
        <v>3927</v>
      </c>
      <c r="F6038" s="107" t="s">
        <v>3928</v>
      </c>
      <c r="G6038" s="106"/>
      <c r="H6038" s="106"/>
      <c r="I6038" s="102">
        <v>1</v>
      </c>
      <c r="J6038" s="109">
        <v>17.8</v>
      </c>
    </row>
    <row r="6039" spans="1:10" x14ac:dyDescent="0.25">
      <c r="A6039" s="102">
        <v>6038</v>
      </c>
      <c r="B6039" s="117">
        <v>43892</v>
      </c>
      <c r="C6039" s="104" t="s">
        <v>4939</v>
      </c>
      <c r="D6039" s="104" t="s">
        <v>4992</v>
      </c>
      <c r="E6039" s="106" t="s">
        <v>4303</v>
      </c>
      <c r="F6039" s="107" t="s">
        <v>4304</v>
      </c>
      <c r="G6039" s="106"/>
      <c r="H6039" s="106"/>
      <c r="I6039" s="102">
        <v>1</v>
      </c>
      <c r="J6039" s="109">
        <v>13.35</v>
      </c>
    </row>
    <row r="6040" spans="1:10" x14ac:dyDescent="0.25">
      <c r="A6040" s="102">
        <v>6039</v>
      </c>
      <c r="B6040" s="117">
        <v>43892</v>
      </c>
      <c r="C6040" s="104" t="s">
        <v>4939</v>
      </c>
      <c r="D6040" s="104" t="s">
        <v>5600</v>
      </c>
      <c r="E6040" s="106" t="s">
        <v>3055</v>
      </c>
      <c r="F6040" s="107" t="s">
        <v>3056</v>
      </c>
      <c r="G6040" s="106"/>
      <c r="H6040" s="106"/>
      <c r="I6040" s="102">
        <v>5</v>
      </c>
      <c r="J6040" s="109">
        <v>129.94999999999999</v>
      </c>
    </row>
    <row r="6041" spans="1:10" x14ac:dyDescent="0.25">
      <c r="A6041" s="102">
        <v>6040</v>
      </c>
      <c r="B6041" s="117">
        <v>43892</v>
      </c>
      <c r="C6041" s="104" t="s">
        <v>4939</v>
      </c>
      <c r="D6041" s="104" t="s">
        <v>5600</v>
      </c>
      <c r="E6041" s="106" t="s">
        <v>3087</v>
      </c>
      <c r="F6041" s="107" t="s">
        <v>3088</v>
      </c>
      <c r="G6041" s="106"/>
      <c r="H6041" s="106"/>
      <c r="I6041" s="102">
        <v>2</v>
      </c>
      <c r="J6041" s="109">
        <v>42</v>
      </c>
    </row>
    <row r="6042" spans="1:10" x14ac:dyDescent="0.25">
      <c r="A6042" s="102">
        <v>6041</v>
      </c>
      <c r="B6042" s="117">
        <v>43892</v>
      </c>
      <c r="C6042" s="104" t="s">
        <v>4939</v>
      </c>
      <c r="D6042" s="104" t="s">
        <v>5600</v>
      </c>
      <c r="E6042" s="106" t="s">
        <v>4221</v>
      </c>
      <c r="F6042" s="107" t="s">
        <v>4222</v>
      </c>
      <c r="G6042" s="106"/>
      <c r="H6042" s="106"/>
      <c r="I6042" s="102">
        <v>1</v>
      </c>
      <c r="J6042" s="109">
        <v>14.32</v>
      </c>
    </row>
    <row r="6043" spans="1:10" x14ac:dyDescent="0.25">
      <c r="A6043" s="102">
        <v>6042</v>
      </c>
      <c r="B6043" s="117">
        <v>43892</v>
      </c>
      <c r="C6043" s="104" t="s">
        <v>4939</v>
      </c>
      <c r="D6043" s="104" t="s">
        <v>5602</v>
      </c>
      <c r="E6043" s="106" t="s">
        <v>329</v>
      </c>
      <c r="F6043" s="107" t="s">
        <v>330</v>
      </c>
      <c r="G6043" s="106"/>
      <c r="H6043" s="106"/>
      <c r="I6043" s="102">
        <v>2</v>
      </c>
      <c r="J6043" s="109">
        <v>46</v>
      </c>
    </row>
    <row r="6044" spans="1:10" x14ac:dyDescent="0.25">
      <c r="A6044" s="102">
        <v>6043</v>
      </c>
      <c r="B6044" s="117">
        <v>43892</v>
      </c>
      <c r="C6044" s="104" t="s">
        <v>4939</v>
      </c>
      <c r="D6044" s="104" t="s">
        <v>5602</v>
      </c>
      <c r="E6044" s="106" t="s">
        <v>207</v>
      </c>
      <c r="F6044" s="107" t="s">
        <v>208</v>
      </c>
      <c r="G6044" s="106"/>
      <c r="H6044" s="106"/>
      <c r="I6044" s="102">
        <v>1</v>
      </c>
      <c r="J6044" s="109">
        <v>18</v>
      </c>
    </row>
    <row r="6045" spans="1:10" x14ac:dyDescent="0.25">
      <c r="A6045" s="102">
        <v>6044</v>
      </c>
      <c r="B6045" s="117">
        <v>43892</v>
      </c>
      <c r="C6045" s="104" t="s">
        <v>4939</v>
      </c>
      <c r="D6045" s="104" t="s">
        <v>5602</v>
      </c>
      <c r="E6045" s="106" t="s">
        <v>3037</v>
      </c>
      <c r="F6045" s="107" t="s">
        <v>3038</v>
      </c>
      <c r="G6045" s="106"/>
      <c r="H6045" s="106"/>
      <c r="I6045" s="102">
        <v>2</v>
      </c>
      <c r="J6045" s="109">
        <v>67.92</v>
      </c>
    </row>
    <row r="6046" spans="1:10" x14ac:dyDescent="0.25">
      <c r="A6046" s="102">
        <v>6045</v>
      </c>
      <c r="B6046" s="117">
        <v>43892</v>
      </c>
      <c r="C6046" s="104" t="s">
        <v>4939</v>
      </c>
      <c r="D6046" s="104" t="s">
        <v>4994</v>
      </c>
      <c r="E6046" s="106" t="s">
        <v>329</v>
      </c>
      <c r="F6046" s="107" t="s">
        <v>330</v>
      </c>
      <c r="G6046" s="106"/>
      <c r="H6046" s="106"/>
      <c r="I6046" s="102">
        <v>1</v>
      </c>
      <c r="J6046" s="109">
        <v>23</v>
      </c>
    </row>
    <row r="6047" spans="1:10" x14ac:dyDescent="0.25">
      <c r="A6047" s="102">
        <v>6046</v>
      </c>
      <c r="B6047" s="117">
        <v>43892</v>
      </c>
      <c r="C6047" s="104" t="s">
        <v>4939</v>
      </c>
      <c r="D6047" s="104" t="s">
        <v>4994</v>
      </c>
      <c r="E6047" s="106" t="s">
        <v>473</v>
      </c>
      <c r="F6047" s="107" t="s">
        <v>474</v>
      </c>
      <c r="G6047" s="106"/>
      <c r="H6047" s="106"/>
      <c r="I6047" s="102">
        <v>1</v>
      </c>
      <c r="J6047" s="109">
        <v>13.799999999999999</v>
      </c>
    </row>
    <row r="6048" spans="1:10" x14ac:dyDescent="0.25">
      <c r="A6048" s="102">
        <v>6047</v>
      </c>
      <c r="B6048" s="117">
        <v>43892</v>
      </c>
      <c r="C6048" s="104" t="s">
        <v>4939</v>
      </c>
      <c r="D6048" s="104" t="s">
        <v>4994</v>
      </c>
      <c r="E6048" s="106" t="s">
        <v>743</v>
      </c>
      <c r="F6048" s="107" t="s">
        <v>744</v>
      </c>
      <c r="G6048" s="106"/>
      <c r="H6048" s="106"/>
      <c r="I6048" s="102">
        <v>1</v>
      </c>
      <c r="J6048" s="109">
        <v>18.96</v>
      </c>
    </row>
    <row r="6049" spans="1:10" x14ac:dyDescent="0.25">
      <c r="A6049" s="102">
        <v>6048</v>
      </c>
      <c r="B6049" s="117">
        <v>43892</v>
      </c>
      <c r="C6049" s="104" t="s">
        <v>4939</v>
      </c>
      <c r="D6049" s="104" t="s">
        <v>4994</v>
      </c>
      <c r="E6049" s="106" t="s">
        <v>709</v>
      </c>
      <c r="F6049" s="107" t="s">
        <v>710</v>
      </c>
      <c r="G6049" s="106"/>
      <c r="H6049" s="106"/>
      <c r="I6049" s="102">
        <v>1</v>
      </c>
      <c r="J6049" s="109">
        <v>14.85</v>
      </c>
    </row>
    <row r="6050" spans="1:10" x14ac:dyDescent="0.25">
      <c r="A6050" s="102">
        <v>6049</v>
      </c>
      <c r="B6050" s="117">
        <v>43892</v>
      </c>
      <c r="C6050" s="104" t="s">
        <v>4939</v>
      </c>
      <c r="D6050" s="104" t="s">
        <v>4994</v>
      </c>
      <c r="E6050" s="106" t="s">
        <v>157</v>
      </c>
      <c r="F6050" s="107" t="s">
        <v>158</v>
      </c>
      <c r="G6050" s="106"/>
      <c r="H6050" s="106"/>
      <c r="I6050" s="102">
        <v>25</v>
      </c>
      <c r="J6050" s="109">
        <v>47.25</v>
      </c>
    </row>
    <row r="6051" spans="1:10" x14ac:dyDescent="0.25">
      <c r="A6051" s="102">
        <v>6050</v>
      </c>
      <c r="B6051" s="117">
        <v>43892</v>
      </c>
      <c r="C6051" s="104" t="s">
        <v>4939</v>
      </c>
      <c r="D6051" s="104" t="s">
        <v>4994</v>
      </c>
      <c r="E6051" s="106" t="s">
        <v>1013</v>
      </c>
      <c r="F6051" s="107" t="s">
        <v>1014</v>
      </c>
      <c r="G6051" s="106"/>
      <c r="H6051" s="106"/>
      <c r="I6051" s="102">
        <v>1</v>
      </c>
      <c r="J6051" s="109">
        <v>5.88</v>
      </c>
    </row>
    <row r="6052" spans="1:10" x14ac:dyDescent="0.25">
      <c r="A6052" s="102">
        <v>6051</v>
      </c>
      <c r="B6052" s="117">
        <v>43892</v>
      </c>
      <c r="C6052" s="104" t="s">
        <v>4939</v>
      </c>
      <c r="D6052" s="104" t="s">
        <v>4994</v>
      </c>
      <c r="E6052" s="106" t="s">
        <v>1300</v>
      </c>
      <c r="F6052" s="107" t="s">
        <v>1301</v>
      </c>
      <c r="G6052" s="106"/>
      <c r="H6052" s="106"/>
      <c r="I6052" s="102" t="s">
        <v>4957</v>
      </c>
      <c r="J6052" s="109">
        <v>7.9</v>
      </c>
    </row>
    <row r="6053" spans="1:10" x14ac:dyDescent="0.25">
      <c r="A6053" s="102">
        <v>6052</v>
      </c>
      <c r="B6053" s="117">
        <v>43892</v>
      </c>
      <c r="C6053" s="104" t="s">
        <v>4939</v>
      </c>
      <c r="D6053" s="104" t="s">
        <v>4994</v>
      </c>
      <c r="E6053" s="106" t="s">
        <v>1318</v>
      </c>
      <c r="F6053" s="107" t="s">
        <v>1319</v>
      </c>
      <c r="G6053" s="106"/>
      <c r="H6053" s="106"/>
      <c r="I6053" s="102" t="s">
        <v>4957</v>
      </c>
      <c r="J6053" s="109">
        <v>8.5</v>
      </c>
    </row>
    <row r="6054" spans="1:10" x14ac:dyDescent="0.25">
      <c r="A6054" s="102">
        <v>6053</v>
      </c>
      <c r="B6054" s="117">
        <v>43892</v>
      </c>
      <c r="C6054" s="104" t="s">
        <v>4939</v>
      </c>
      <c r="D6054" s="104" t="s">
        <v>4994</v>
      </c>
      <c r="E6054" s="106" t="s">
        <v>2459</v>
      </c>
      <c r="F6054" s="107" t="s">
        <v>2460</v>
      </c>
      <c r="G6054" s="106"/>
      <c r="H6054" s="106"/>
      <c r="I6054" s="102">
        <v>1</v>
      </c>
      <c r="J6054" s="109">
        <v>5.9399999999999995</v>
      </c>
    </row>
    <row r="6055" spans="1:10" x14ac:dyDescent="0.25">
      <c r="A6055" s="102">
        <v>6054</v>
      </c>
      <c r="B6055" s="117">
        <v>43892</v>
      </c>
      <c r="C6055" s="104" t="s">
        <v>4939</v>
      </c>
      <c r="D6055" s="104" t="s">
        <v>4994</v>
      </c>
      <c r="E6055" s="106" t="s">
        <v>2503</v>
      </c>
      <c r="F6055" s="107" t="s">
        <v>2504</v>
      </c>
      <c r="G6055" s="106"/>
      <c r="H6055" s="106"/>
      <c r="I6055" s="102">
        <v>2</v>
      </c>
      <c r="J6055" s="109">
        <v>11.879999999999999</v>
      </c>
    </row>
    <row r="6056" spans="1:10" x14ac:dyDescent="0.25">
      <c r="A6056" s="102">
        <v>6055</v>
      </c>
      <c r="B6056" s="117">
        <v>43892</v>
      </c>
      <c r="C6056" s="104" t="s">
        <v>4939</v>
      </c>
      <c r="D6056" s="104" t="s">
        <v>4994</v>
      </c>
      <c r="E6056" s="106" t="s">
        <v>2473</v>
      </c>
      <c r="F6056" s="107" t="s">
        <v>2474</v>
      </c>
      <c r="G6056" s="106"/>
      <c r="H6056" s="106"/>
      <c r="I6056" s="102">
        <v>1</v>
      </c>
      <c r="J6056" s="109">
        <v>5.9399999999999995</v>
      </c>
    </row>
    <row r="6057" spans="1:10" x14ac:dyDescent="0.25">
      <c r="A6057" s="102">
        <v>6056</v>
      </c>
      <c r="B6057" s="117">
        <v>43892</v>
      </c>
      <c r="C6057" s="104" t="s">
        <v>4939</v>
      </c>
      <c r="D6057" s="104" t="s">
        <v>4994</v>
      </c>
      <c r="E6057" s="106" t="s">
        <v>2501</v>
      </c>
      <c r="F6057" s="107" t="s">
        <v>2502</v>
      </c>
      <c r="G6057" s="106"/>
      <c r="H6057" s="106"/>
      <c r="I6057" s="102">
        <v>1</v>
      </c>
      <c r="J6057" s="109">
        <v>27.48</v>
      </c>
    </row>
    <row r="6058" spans="1:10" x14ac:dyDescent="0.25">
      <c r="A6058" s="102">
        <v>6057</v>
      </c>
      <c r="B6058" s="117">
        <v>43892</v>
      </c>
      <c r="C6058" s="104" t="s">
        <v>4939</v>
      </c>
      <c r="D6058" s="104" t="s">
        <v>4994</v>
      </c>
      <c r="E6058" s="106" t="s">
        <v>2517</v>
      </c>
      <c r="F6058" s="107" t="s">
        <v>2518</v>
      </c>
      <c r="G6058" s="106"/>
      <c r="H6058" s="106"/>
      <c r="I6058" s="102" t="s">
        <v>5038</v>
      </c>
      <c r="J6058" s="109">
        <v>4.95</v>
      </c>
    </row>
    <row r="6059" spans="1:10" x14ac:dyDescent="0.25">
      <c r="A6059" s="102">
        <v>6058</v>
      </c>
      <c r="B6059" s="117">
        <v>43892</v>
      </c>
      <c r="C6059" s="104" t="s">
        <v>4939</v>
      </c>
      <c r="D6059" s="104" t="s">
        <v>4994</v>
      </c>
      <c r="E6059" s="106" t="s">
        <v>2549</v>
      </c>
      <c r="F6059" s="107" t="s">
        <v>2550</v>
      </c>
      <c r="G6059" s="106"/>
      <c r="H6059" s="106"/>
      <c r="I6059" s="102">
        <v>1</v>
      </c>
      <c r="J6059" s="109">
        <v>5.9399999999999995</v>
      </c>
    </row>
    <row r="6060" spans="1:10" x14ac:dyDescent="0.25">
      <c r="A6060" s="102">
        <v>6059</v>
      </c>
      <c r="B6060" s="117">
        <v>43892</v>
      </c>
      <c r="C6060" s="104" t="s">
        <v>4939</v>
      </c>
      <c r="D6060" s="104" t="s">
        <v>4994</v>
      </c>
      <c r="E6060" s="106" t="s">
        <v>267</v>
      </c>
      <c r="F6060" s="107" t="s">
        <v>268</v>
      </c>
      <c r="G6060" s="106"/>
      <c r="H6060" s="106"/>
      <c r="I6060" s="102">
        <v>1</v>
      </c>
      <c r="J6060" s="109">
        <v>2.94</v>
      </c>
    </row>
    <row r="6061" spans="1:10" x14ac:dyDescent="0.25">
      <c r="A6061" s="102">
        <v>6060</v>
      </c>
      <c r="B6061" s="117">
        <v>43892</v>
      </c>
      <c r="C6061" s="104" t="s">
        <v>4939</v>
      </c>
      <c r="D6061" s="104" t="s">
        <v>4994</v>
      </c>
      <c r="E6061" s="106" t="s">
        <v>4746</v>
      </c>
      <c r="F6061" s="107" t="s">
        <v>4747</v>
      </c>
      <c r="G6061" s="106"/>
      <c r="H6061" s="106"/>
      <c r="I6061" s="102">
        <v>1</v>
      </c>
      <c r="J6061" s="109">
        <v>13.080000000000002</v>
      </c>
    </row>
    <row r="6062" spans="1:10" x14ac:dyDescent="0.25">
      <c r="A6062" s="102">
        <v>6061</v>
      </c>
      <c r="B6062" s="117">
        <v>43892</v>
      </c>
      <c r="C6062" s="104" t="s">
        <v>4939</v>
      </c>
      <c r="D6062" s="104" t="s">
        <v>4994</v>
      </c>
      <c r="E6062" s="106" t="s">
        <v>2845</v>
      </c>
      <c r="F6062" s="107" t="s">
        <v>2846</v>
      </c>
      <c r="G6062" s="106"/>
      <c r="H6062" s="106"/>
      <c r="I6062" s="102">
        <v>2</v>
      </c>
      <c r="J6062" s="109">
        <v>59.92</v>
      </c>
    </row>
    <row r="6063" spans="1:10" x14ac:dyDescent="0.25">
      <c r="A6063" s="102">
        <v>6062</v>
      </c>
      <c r="B6063" s="117">
        <v>43892</v>
      </c>
      <c r="C6063" s="104" t="s">
        <v>4939</v>
      </c>
      <c r="D6063" s="104" t="s">
        <v>4994</v>
      </c>
      <c r="E6063" s="106" t="s">
        <v>3055</v>
      </c>
      <c r="F6063" s="107" t="s">
        <v>3056</v>
      </c>
      <c r="G6063" s="106"/>
      <c r="H6063" s="106"/>
      <c r="I6063" s="102">
        <v>20</v>
      </c>
      <c r="J6063" s="109">
        <v>519.79999999999995</v>
      </c>
    </row>
    <row r="6064" spans="1:10" x14ac:dyDescent="0.25">
      <c r="A6064" s="102">
        <v>6063</v>
      </c>
      <c r="B6064" s="117">
        <v>43892</v>
      </c>
      <c r="C6064" s="104" t="s">
        <v>4939</v>
      </c>
      <c r="D6064" s="104" t="s">
        <v>4994</v>
      </c>
      <c r="E6064" s="106" t="s">
        <v>3055</v>
      </c>
      <c r="F6064" s="107" t="s">
        <v>3056</v>
      </c>
      <c r="G6064" s="106"/>
      <c r="H6064" s="106"/>
      <c r="I6064" s="102">
        <v>1</v>
      </c>
      <c r="J6064" s="109">
        <v>0.01</v>
      </c>
    </row>
    <row r="6065" spans="1:10" x14ac:dyDescent="0.25">
      <c r="A6065" s="102">
        <v>6064</v>
      </c>
      <c r="B6065" s="117">
        <v>43892</v>
      </c>
      <c r="C6065" s="104" t="s">
        <v>4939</v>
      </c>
      <c r="D6065" s="104" t="s">
        <v>4994</v>
      </c>
      <c r="E6065" s="106" t="s">
        <v>3541</v>
      </c>
      <c r="F6065" s="107" t="s">
        <v>3542</v>
      </c>
      <c r="G6065" s="106"/>
      <c r="H6065" s="106"/>
      <c r="I6065" s="102">
        <v>3</v>
      </c>
      <c r="J6065" s="109">
        <v>32.97</v>
      </c>
    </row>
    <row r="6066" spans="1:10" x14ac:dyDescent="0.25">
      <c r="A6066" s="102">
        <v>6065</v>
      </c>
      <c r="B6066" s="117">
        <v>43892</v>
      </c>
      <c r="C6066" s="104" t="s">
        <v>4939</v>
      </c>
      <c r="D6066" s="104" t="s">
        <v>4994</v>
      </c>
      <c r="E6066" s="106" t="s">
        <v>85</v>
      </c>
      <c r="F6066" s="107" t="s">
        <v>86</v>
      </c>
      <c r="G6066" s="106"/>
      <c r="H6066" s="106"/>
      <c r="I6066" s="102" t="s">
        <v>4957</v>
      </c>
      <c r="J6066" s="109">
        <v>23.88</v>
      </c>
    </row>
    <row r="6067" spans="1:10" x14ac:dyDescent="0.25">
      <c r="A6067" s="102">
        <v>6066</v>
      </c>
      <c r="B6067" s="117">
        <v>43892</v>
      </c>
      <c r="C6067" s="104" t="s">
        <v>4939</v>
      </c>
      <c r="D6067" s="104" t="s">
        <v>4994</v>
      </c>
      <c r="E6067" s="106" t="s">
        <v>3919</v>
      </c>
      <c r="F6067" s="107" t="s">
        <v>3920</v>
      </c>
      <c r="G6067" s="106"/>
      <c r="H6067" s="106"/>
      <c r="I6067" s="102">
        <v>1</v>
      </c>
      <c r="J6067" s="109">
        <v>11.799999999999999</v>
      </c>
    </row>
    <row r="6068" spans="1:10" x14ac:dyDescent="0.25">
      <c r="A6068" s="102">
        <v>6067</v>
      </c>
      <c r="B6068" s="117">
        <v>43892</v>
      </c>
      <c r="C6068" s="104" t="s">
        <v>4939</v>
      </c>
      <c r="D6068" s="104" t="s">
        <v>4994</v>
      </c>
      <c r="E6068" s="106" t="s">
        <v>3939</v>
      </c>
      <c r="F6068" s="107" t="s">
        <v>3940</v>
      </c>
      <c r="G6068" s="106"/>
      <c r="H6068" s="106"/>
      <c r="I6068" s="102">
        <v>1</v>
      </c>
      <c r="J6068" s="109">
        <v>13.899999999999999</v>
      </c>
    </row>
    <row r="6069" spans="1:10" x14ac:dyDescent="0.25">
      <c r="A6069" s="102">
        <v>6068</v>
      </c>
      <c r="B6069" s="117">
        <v>43892</v>
      </c>
      <c r="C6069" s="104" t="s">
        <v>4939</v>
      </c>
      <c r="D6069" s="104" t="s">
        <v>4994</v>
      </c>
      <c r="E6069" s="106" t="s">
        <v>3981</v>
      </c>
      <c r="F6069" s="107" t="s">
        <v>3982</v>
      </c>
      <c r="G6069" s="106"/>
      <c r="H6069" s="106"/>
      <c r="I6069" s="102">
        <v>1</v>
      </c>
      <c r="J6069" s="109">
        <v>13.799999999999999</v>
      </c>
    </row>
    <row r="6070" spans="1:10" x14ac:dyDescent="0.25">
      <c r="A6070" s="102">
        <v>6069</v>
      </c>
      <c r="B6070" s="117">
        <v>43892</v>
      </c>
      <c r="C6070" s="104" t="s">
        <v>4939</v>
      </c>
      <c r="D6070" s="104" t="s">
        <v>4994</v>
      </c>
      <c r="E6070" s="106" t="s">
        <v>3743</v>
      </c>
      <c r="F6070" s="107" t="s">
        <v>3744</v>
      </c>
      <c r="G6070" s="106"/>
      <c r="H6070" s="106"/>
      <c r="I6070" s="102">
        <v>1</v>
      </c>
      <c r="J6070" s="109">
        <v>29.25</v>
      </c>
    </row>
    <row r="6071" spans="1:10" x14ac:dyDescent="0.25">
      <c r="A6071" s="102">
        <v>6070</v>
      </c>
      <c r="B6071" s="117">
        <v>43892</v>
      </c>
      <c r="C6071" s="104" t="s">
        <v>4939</v>
      </c>
      <c r="D6071" s="104" t="s">
        <v>4994</v>
      </c>
      <c r="E6071" s="106" t="s">
        <v>3745</v>
      </c>
      <c r="F6071" s="107" t="s">
        <v>3746</v>
      </c>
      <c r="G6071" s="106"/>
      <c r="H6071" s="106"/>
      <c r="I6071" s="102">
        <v>1</v>
      </c>
      <c r="J6071" s="109">
        <v>9.8000000000000007</v>
      </c>
    </row>
    <row r="6072" spans="1:10" x14ac:dyDescent="0.25">
      <c r="A6072" s="102">
        <v>6071</v>
      </c>
      <c r="B6072" s="117">
        <v>43892</v>
      </c>
      <c r="C6072" s="104" t="s">
        <v>4939</v>
      </c>
      <c r="D6072" s="104" t="s">
        <v>4994</v>
      </c>
      <c r="E6072" s="106" t="s">
        <v>4235</v>
      </c>
      <c r="F6072" s="107" t="s">
        <v>4236</v>
      </c>
      <c r="G6072" s="106"/>
      <c r="H6072" s="106"/>
      <c r="I6072" s="102">
        <v>1</v>
      </c>
      <c r="J6072" s="109">
        <v>13.35</v>
      </c>
    </row>
    <row r="6073" spans="1:10" x14ac:dyDescent="0.25">
      <c r="A6073" s="102">
        <v>6072</v>
      </c>
      <c r="B6073" s="117">
        <v>43892</v>
      </c>
      <c r="C6073" s="104" t="s">
        <v>4939</v>
      </c>
      <c r="D6073" s="104" t="s">
        <v>4994</v>
      </c>
      <c r="E6073" s="106" t="s">
        <v>4457</v>
      </c>
      <c r="F6073" s="107" t="s">
        <v>4458</v>
      </c>
      <c r="G6073" s="106"/>
      <c r="H6073" s="106"/>
      <c r="I6073" s="102">
        <v>1</v>
      </c>
      <c r="J6073" s="109">
        <v>9.75</v>
      </c>
    </row>
    <row r="6074" spans="1:10" x14ac:dyDescent="0.25">
      <c r="A6074" s="102">
        <v>6073</v>
      </c>
      <c r="B6074" s="117">
        <v>43892</v>
      </c>
      <c r="C6074" s="104" t="s">
        <v>4939</v>
      </c>
      <c r="D6074" s="104" t="s">
        <v>4994</v>
      </c>
      <c r="E6074" s="106" t="s">
        <v>4229</v>
      </c>
      <c r="F6074" s="107" t="s">
        <v>4230</v>
      </c>
      <c r="G6074" s="106"/>
      <c r="H6074" s="106"/>
      <c r="I6074" s="102">
        <v>1</v>
      </c>
      <c r="J6074" s="109">
        <v>10.35</v>
      </c>
    </row>
    <row r="6075" spans="1:10" x14ac:dyDescent="0.25">
      <c r="A6075" s="102">
        <v>6074</v>
      </c>
      <c r="B6075" s="117">
        <v>43892</v>
      </c>
      <c r="C6075" s="104" t="s">
        <v>4939</v>
      </c>
      <c r="D6075" s="104" t="s">
        <v>4994</v>
      </c>
      <c r="E6075" s="106" t="s">
        <v>4303</v>
      </c>
      <c r="F6075" s="107" t="s">
        <v>4304</v>
      </c>
      <c r="G6075" s="106"/>
      <c r="H6075" s="106"/>
      <c r="I6075" s="102">
        <v>1</v>
      </c>
      <c r="J6075" s="109">
        <v>13.35</v>
      </c>
    </row>
    <row r="6076" spans="1:10" x14ac:dyDescent="0.25">
      <c r="A6076" s="102">
        <v>6075</v>
      </c>
      <c r="B6076" s="117">
        <v>43892</v>
      </c>
      <c r="C6076" s="104" t="s">
        <v>4939</v>
      </c>
      <c r="D6076" s="104" t="s">
        <v>5304</v>
      </c>
      <c r="E6076" s="106" t="s">
        <v>569</v>
      </c>
      <c r="F6076" s="107" t="s">
        <v>570</v>
      </c>
      <c r="G6076" s="106"/>
      <c r="H6076" s="106"/>
      <c r="I6076" s="102">
        <v>2</v>
      </c>
      <c r="J6076" s="109">
        <v>11.879999999999999</v>
      </c>
    </row>
    <row r="6077" spans="1:10" x14ac:dyDescent="0.25">
      <c r="A6077" s="102">
        <v>6076</v>
      </c>
      <c r="B6077" s="117">
        <v>43892</v>
      </c>
      <c r="C6077" s="104" t="s">
        <v>4939</v>
      </c>
      <c r="D6077" s="104" t="s">
        <v>5304</v>
      </c>
      <c r="E6077" s="106" t="s">
        <v>609</v>
      </c>
      <c r="F6077" s="107" t="s">
        <v>610</v>
      </c>
      <c r="G6077" s="106"/>
      <c r="H6077" s="106"/>
      <c r="I6077" s="102">
        <v>1</v>
      </c>
      <c r="J6077" s="109">
        <v>5.9399999999999995</v>
      </c>
    </row>
    <row r="6078" spans="1:10" x14ac:dyDescent="0.25">
      <c r="A6078" s="102">
        <v>6077</v>
      </c>
      <c r="B6078" s="117">
        <v>43892</v>
      </c>
      <c r="C6078" s="104" t="s">
        <v>4939</v>
      </c>
      <c r="D6078" s="104" t="s">
        <v>5304</v>
      </c>
      <c r="E6078" s="106" t="s">
        <v>2377</v>
      </c>
      <c r="F6078" s="107" t="s">
        <v>2378</v>
      </c>
      <c r="G6078" s="106"/>
      <c r="H6078" s="106"/>
      <c r="I6078" s="102">
        <v>1</v>
      </c>
      <c r="J6078" s="109">
        <v>29.94</v>
      </c>
    </row>
    <row r="6079" spans="1:10" x14ac:dyDescent="0.25">
      <c r="A6079" s="102">
        <v>6078</v>
      </c>
      <c r="B6079" s="117">
        <v>43892</v>
      </c>
      <c r="C6079" s="104" t="s">
        <v>4939</v>
      </c>
      <c r="D6079" s="104" t="s">
        <v>5304</v>
      </c>
      <c r="E6079" s="106" t="s">
        <v>1048</v>
      </c>
      <c r="F6079" s="107" t="s">
        <v>1049</v>
      </c>
      <c r="G6079" s="106"/>
      <c r="H6079" s="106"/>
      <c r="I6079" s="102">
        <v>1</v>
      </c>
      <c r="J6079" s="109">
        <v>10.32</v>
      </c>
    </row>
    <row r="6080" spans="1:10" x14ac:dyDescent="0.25">
      <c r="A6080" s="102">
        <v>6079</v>
      </c>
      <c r="B6080" s="117">
        <v>43892</v>
      </c>
      <c r="C6080" s="104" t="s">
        <v>4939</v>
      </c>
      <c r="D6080" s="104" t="s">
        <v>5304</v>
      </c>
      <c r="E6080" s="106" t="s">
        <v>1264</v>
      </c>
      <c r="F6080" s="107" t="s">
        <v>1265</v>
      </c>
      <c r="G6080" s="106"/>
      <c r="H6080" s="106"/>
      <c r="I6080" s="102">
        <v>1</v>
      </c>
      <c r="J6080" s="109">
        <v>8.9</v>
      </c>
    </row>
    <row r="6081" spans="1:10" x14ac:dyDescent="0.25">
      <c r="A6081" s="102">
        <v>6080</v>
      </c>
      <c r="B6081" s="117">
        <v>43892</v>
      </c>
      <c r="C6081" s="104" t="s">
        <v>4939</v>
      </c>
      <c r="D6081" s="104" t="s">
        <v>5304</v>
      </c>
      <c r="E6081" s="106" t="s">
        <v>1266</v>
      </c>
      <c r="F6081" s="107" t="s">
        <v>1267</v>
      </c>
      <c r="G6081" s="106"/>
      <c r="H6081" s="106"/>
      <c r="I6081" s="102">
        <v>1</v>
      </c>
      <c r="J6081" s="109">
        <v>7.9</v>
      </c>
    </row>
    <row r="6082" spans="1:10" x14ac:dyDescent="0.25">
      <c r="A6082" s="102">
        <v>6081</v>
      </c>
      <c r="B6082" s="117">
        <v>43892</v>
      </c>
      <c r="C6082" s="104" t="s">
        <v>4939</v>
      </c>
      <c r="D6082" s="104" t="s">
        <v>5304</v>
      </c>
      <c r="E6082" s="106" t="s">
        <v>1292</v>
      </c>
      <c r="F6082" s="107" t="s">
        <v>1293</v>
      </c>
      <c r="G6082" s="106"/>
      <c r="H6082" s="106"/>
      <c r="I6082" s="102" t="s">
        <v>5054</v>
      </c>
      <c r="J6082" s="109">
        <v>19.080000000000002</v>
      </c>
    </row>
    <row r="6083" spans="1:10" x14ac:dyDescent="0.25">
      <c r="A6083" s="102">
        <v>6082</v>
      </c>
      <c r="B6083" s="117">
        <v>43892</v>
      </c>
      <c r="C6083" s="104" t="s">
        <v>4939</v>
      </c>
      <c r="D6083" s="104" t="s">
        <v>5304</v>
      </c>
      <c r="E6083" s="106" t="s">
        <v>249</v>
      </c>
      <c r="F6083" s="107" t="s">
        <v>5010</v>
      </c>
      <c r="G6083" s="106"/>
      <c r="H6083" s="106"/>
      <c r="I6083" s="102">
        <v>1</v>
      </c>
      <c r="J6083" s="109">
        <v>9.9499999999999993</v>
      </c>
    </row>
    <row r="6084" spans="1:10" x14ac:dyDescent="0.25">
      <c r="A6084" s="102">
        <v>6083</v>
      </c>
      <c r="B6084" s="117">
        <v>43892</v>
      </c>
      <c r="C6084" s="104" t="s">
        <v>4939</v>
      </c>
      <c r="D6084" s="104" t="s">
        <v>5304</v>
      </c>
      <c r="E6084" s="106" t="s">
        <v>2263</v>
      </c>
      <c r="F6084" s="107" t="s">
        <v>2264</v>
      </c>
      <c r="G6084" s="106"/>
      <c r="H6084" s="106"/>
      <c r="I6084" s="102">
        <v>1</v>
      </c>
      <c r="J6084" s="109">
        <v>41.88</v>
      </c>
    </row>
    <row r="6085" spans="1:10" x14ac:dyDescent="0.25">
      <c r="A6085" s="102">
        <v>6084</v>
      </c>
      <c r="B6085" s="117">
        <v>43892</v>
      </c>
      <c r="C6085" s="104" t="s">
        <v>4939</v>
      </c>
      <c r="D6085" s="104" t="s">
        <v>5304</v>
      </c>
      <c r="E6085" s="106" t="s">
        <v>2525</v>
      </c>
      <c r="F6085" s="107" t="s">
        <v>2526</v>
      </c>
      <c r="G6085" s="106"/>
      <c r="H6085" s="106"/>
      <c r="I6085" s="102">
        <v>2</v>
      </c>
      <c r="J6085" s="109">
        <v>11.879999999999999</v>
      </c>
    </row>
    <row r="6086" spans="1:10" x14ac:dyDescent="0.25">
      <c r="A6086" s="102">
        <v>6085</v>
      </c>
      <c r="B6086" s="117">
        <v>43892</v>
      </c>
      <c r="C6086" s="104" t="s">
        <v>4939</v>
      </c>
      <c r="D6086" s="104" t="s">
        <v>5304</v>
      </c>
      <c r="E6086" s="106" t="s">
        <v>2519</v>
      </c>
      <c r="F6086" s="107" t="s">
        <v>2520</v>
      </c>
      <c r="G6086" s="106"/>
      <c r="H6086" s="106"/>
      <c r="I6086" s="102">
        <v>1</v>
      </c>
      <c r="J6086" s="109">
        <v>5.9399999999999995</v>
      </c>
    </row>
    <row r="6087" spans="1:10" x14ac:dyDescent="0.25">
      <c r="A6087" s="102">
        <v>6086</v>
      </c>
      <c r="B6087" s="117">
        <v>43892</v>
      </c>
      <c r="C6087" s="104" t="s">
        <v>4939</v>
      </c>
      <c r="D6087" s="104" t="s">
        <v>5304</v>
      </c>
      <c r="E6087" s="106" t="s">
        <v>2533</v>
      </c>
      <c r="F6087" s="107" t="s">
        <v>2534</v>
      </c>
      <c r="G6087" s="106"/>
      <c r="H6087" s="106"/>
      <c r="I6087" s="102">
        <v>1</v>
      </c>
      <c r="J6087" s="109">
        <v>5.9399999999999995</v>
      </c>
    </row>
    <row r="6088" spans="1:10" x14ac:dyDescent="0.25">
      <c r="A6088" s="102">
        <v>6087</v>
      </c>
      <c r="B6088" s="117">
        <v>43892</v>
      </c>
      <c r="C6088" s="104" t="s">
        <v>4939</v>
      </c>
      <c r="D6088" s="104" t="s">
        <v>5304</v>
      </c>
      <c r="E6088" s="106" t="s">
        <v>2537</v>
      </c>
      <c r="F6088" s="107" t="s">
        <v>2538</v>
      </c>
      <c r="G6088" s="106"/>
      <c r="H6088" s="106"/>
      <c r="I6088" s="102">
        <v>1</v>
      </c>
      <c r="J6088" s="109">
        <v>5.9399999999999995</v>
      </c>
    </row>
    <row r="6089" spans="1:10" x14ac:dyDescent="0.25">
      <c r="A6089" s="102">
        <v>6088</v>
      </c>
      <c r="B6089" s="117">
        <v>43892</v>
      </c>
      <c r="C6089" s="104" t="s">
        <v>4939</v>
      </c>
      <c r="D6089" s="104" t="s">
        <v>5304</v>
      </c>
      <c r="E6089" s="106" t="s">
        <v>2781</v>
      </c>
      <c r="F6089" s="107" t="s">
        <v>4741</v>
      </c>
      <c r="G6089" s="106"/>
      <c r="H6089" s="106"/>
      <c r="I6089" s="102">
        <v>1</v>
      </c>
      <c r="J6089" s="109">
        <v>13.74</v>
      </c>
    </row>
    <row r="6090" spans="1:10" x14ac:dyDescent="0.25">
      <c r="A6090" s="102">
        <v>6089</v>
      </c>
      <c r="B6090" s="117">
        <v>43892</v>
      </c>
      <c r="C6090" s="104" t="s">
        <v>4939</v>
      </c>
      <c r="D6090" s="104" t="s">
        <v>5304</v>
      </c>
      <c r="E6090" s="106" t="s">
        <v>3035</v>
      </c>
      <c r="F6090" s="107" t="s">
        <v>3036</v>
      </c>
      <c r="G6090" s="106"/>
      <c r="H6090" s="106"/>
      <c r="I6090" s="102">
        <v>1</v>
      </c>
      <c r="J6090" s="109">
        <v>37.9</v>
      </c>
    </row>
    <row r="6091" spans="1:10" x14ac:dyDescent="0.25">
      <c r="A6091" s="102">
        <v>6090</v>
      </c>
      <c r="B6091" s="117">
        <v>43892</v>
      </c>
      <c r="C6091" s="104" t="s">
        <v>4939</v>
      </c>
      <c r="D6091" s="104" t="s">
        <v>5304</v>
      </c>
      <c r="E6091" s="106" t="s">
        <v>2845</v>
      </c>
      <c r="F6091" s="107" t="s">
        <v>2846</v>
      </c>
      <c r="G6091" s="106"/>
      <c r="H6091" s="106"/>
      <c r="I6091" s="102">
        <v>1</v>
      </c>
      <c r="J6091" s="109">
        <v>29.96</v>
      </c>
    </row>
    <row r="6092" spans="1:10" x14ac:dyDescent="0.25">
      <c r="A6092" s="102">
        <v>6091</v>
      </c>
      <c r="B6092" s="117">
        <v>43892</v>
      </c>
      <c r="C6092" s="104" t="s">
        <v>4939</v>
      </c>
      <c r="D6092" s="104" t="s">
        <v>5304</v>
      </c>
      <c r="E6092" s="106" t="s">
        <v>3187</v>
      </c>
      <c r="F6092" s="107" t="s">
        <v>3188</v>
      </c>
      <c r="G6092" s="106"/>
      <c r="H6092" s="106"/>
      <c r="I6092" s="102">
        <v>1</v>
      </c>
      <c r="J6092" s="109">
        <v>27</v>
      </c>
    </row>
    <row r="6093" spans="1:10" x14ac:dyDescent="0.25">
      <c r="A6093" s="102">
        <v>6092</v>
      </c>
      <c r="B6093" s="117">
        <v>43892</v>
      </c>
      <c r="C6093" s="104" t="s">
        <v>4939</v>
      </c>
      <c r="D6093" s="104" t="s">
        <v>5304</v>
      </c>
      <c r="E6093" s="106" t="s">
        <v>3385</v>
      </c>
      <c r="F6093" s="107" t="s">
        <v>3386</v>
      </c>
      <c r="G6093" s="106"/>
      <c r="H6093" s="106"/>
      <c r="I6093" s="102">
        <v>20</v>
      </c>
      <c r="J6093" s="109">
        <v>579.79999999999995</v>
      </c>
    </row>
    <row r="6094" spans="1:10" x14ac:dyDescent="0.25">
      <c r="A6094" s="102">
        <v>6093</v>
      </c>
      <c r="B6094" s="117">
        <v>43892</v>
      </c>
      <c r="C6094" s="104" t="s">
        <v>4939</v>
      </c>
      <c r="D6094" s="104" t="s">
        <v>5304</v>
      </c>
      <c r="E6094" s="106" t="s">
        <v>3385</v>
      </c>
      <c r="F6094" s="107" t="s">
        <v>3386</v>
      </c>
      <c r="G6094" s="106"/>
      <c r="H6094" s="106"/>
      <c r="I6094" s="102">
        <v>1</v>
      </c>
      <c r="J6094" s="109">
        <v>0.01</v>
      </c>
    </row>
    <row r="6095" spans="1:10" x14ac:dyDescent="0.25">
      <c r="A6095" s="102">
        <v>6094</v>
      </c>
      <c r="B6095" s="117">
        <v>43892</v>
      </c>
      <c r="C6095" s="104" t="s">
        <v>4939</v>
      </c>
      <c r="D6095" s="104" t="s">
        <v>5304</v>
      </c>
      <c r="E6095" s="106" t="s">
        <v>87</v>
      </c>
      <c r="F6095" s="107" t="s">
        <v>88</v>
      </c>
      <c r="G6095" s="106"/>
      <c r="H6095" s="106"/>
      <c r="I6095" s="102" t="s">
        <v>4943</v>
      </c>
      <c r="J6095" s="109">
        <v>41.88</v>
      </c>
    </row>
    <row r="6096" spans="1:10" x14ac:dyDescent="0.25">
      <c r="A6096" s="102">
        <v>6095</v>
      </c>
      <c r="B6096" s="117">
        <v>43892</v>
      </c>
      <c r="C6096" s="104" t="s">
        <v>4939</v>
      </c>
      <c r="D6096" s="104" t="s">
        <v>5304</v>
      </c>
      <c r="E6096" s="106" t="s">
        <v>4011</v>
      </c>
      <c r="F6096" s="107" t="s">
        <v>4012</v>
      </c>
      <c r="G6096" s="106"/>
      <c r="H6096" s="106"/>
      <c r="I6096" s="102">
        <v>1</v>
      </c>
      <c r="J6096" s="109">
        <v>9.8000000000000007</v>
      </c>
    </row>
    <row r="6097" spans="1:10" x14ac:dyDescent="0.25">
      <c r="A6097" s="102">
        <v>6096</v>
      </c>
      <c r="B6097" s="117">
        <v>43892</v>
      </c>
      <c r="C6097" s="104" t="s">
        <v>4939</v>
      </c>
      <c r="D6097" s="104" t="s">
        <v>5304</v>
      </c>
      <c r="E6097" s="106" t="s">
        <v>3905</v>
      </c>
      <c r="F6097" s="107" t="s">
        <v>3906</v>
      </c>
      <c r="G6097" s="106"/>
      <c r="H6097" s="106"/>
      <c r="I6097" s="102">
        <v>1</v>
      </c>
      <c r="J6097" s="109">
        <v>13.899999999999999</v>
      </c>
    </row>
    <row r="6098" spans="1:10" x14ac:dyDescent="0.25">
      <c r="A6098" s="102">
        <v>6097</v>
      </c>
      <c r="B6098" s="117">
        <v>43892</v>
      </c>
      <c r="C6098" s="104" t="s">
        <v>4939</v>
      </c>
      <c r="D6098" s="104" t="s">
        <v>5304</v>
      </c>
      <c r="E6098" s="106" t="s">
        <v>3957</v>
      </c>
      <c r="F6098" s="107" t="s">
        <v>3958</v>
      </c>
      <c r="G6098" s="106"/>
      <c r="H6098" s="106"/>
      <c r="I6098" s="102">
        <v>1</v>
      </c>
      <c r="J6098" s="109">
        <v>13.5</v>
      </c>
    </row>
    <row r="6099" spans="1:10" x14ac:dyDescent="0.25">
      <c r="A6099" s="102">
        <v>6098</v>
      </c>
      <c r="B6099" s="117">
        <v>43892</v>
      </c>
      <c r="C6099" s="104" t="s">
        <v>4939</v>
      </c>
      <c r="D6099" s="104" t="s">
        <v>5304</v>
      </c>
      <c r="E6099" s="106" t="s">
        <v>3575</v>
      </c>
      <c r="F6099" s="107" t="s">
        <v>3576</v>
      </c>
      <c r="G6099" s="106"/>
      <c r="H6099" s="106"/>
      <c r="I6099" s="102">
        <v>1</v>
      </c>
      <c r="J6099" s="109">
        <v>33.54</v>
      </c>
    </row>
    <row r="6100" spans="1:10" x14ac:dyDescent="0.25">
      <c r="A6100" s="102">
        <v>6099</v>
      </c>
      <c r="B6100" s="117">
        <v>43892</v>
      </c>
      <c r="C6100" s="104" t="s">
        <v>4939</v>
      </c>
      <c r="D6100" s="104" t="s">
        <v>5304</v>
      </c>
      <c r="E6100" s="106" t="s">
        <v>4469</v>
      </c>
      <c r="F6100" s="107" t="s">
        <v>4470</v>
      </c>
      <c r="G6100" s="106"/>
      <c r="H6100" s="106"/>
      <c r="I6100" s="102">
        <v>1</v>
      </c>
      <c r="J6100" s="109">
        <v>17.440000000000001</v>
      </c>
    </row>
    <row r="6101" spans="1:10" x14ac:dyDescent="0.25">
      <c r="A6101" s="102">
        <v>6100</v>
      </c>
      <c r="B6101" s="117">
        <v>43892</v>
      </c>
      <c r="C6101" s="104" t="s">
        <v>4939</v>
      </c>
      <c r="D6101" s="104" t="s">
        <v>5304</v>
      </c>
      <c r="E6101" s="106" t="s">
        <v>4509</v>
      </c>
      <c r="F6101" s="107" t="s">
        <v>4510</v>
      </c>
      <c r="G6101" s="106"/>
      <c r="H6101" s="106"/>
      <c r="I6101" s="102">
        <v>1</v>
      </c>
      <c r="J6101" s="109">
        <v>10.35</v>
      </c>
    </row>
    <row r="6102" spans="1:10" x14ac:dyDescent="0.25">
      <c r="A6102" s="102">
        <v>6101</v>
      </c>
      <c r="B6102" s="117">
        <v>43892</v>
      </c>
      <c r="C6102" s="104" t="s">
        <v>4939</v>
      </c>
      <c r="D6102" s="104" t="s">
        <v>5304</v>
      </c>
      <c r="E6102" s="106" t="s">
        <v>4589</v>
      </c>
      <c r="F6102" s="107" t="s">
        <v>4590</v>
      </c>
      <c r="G6102" s="106"/>
      <c r="H6102" s="106"/>
      <c r="I6102" s="102">
        <v>1</v>
      </c>
      <c r="J6102" s="109">
        <v>8.85</v>
      </c>
    </row>
    <row r="6103" spans="1:10" x14ac:dyDescent="0.25">
      <c r="A6103" s="102">
        <v>6102</v>
      </c>
      <c r="B6103" s="117">
        <v>43892</v>
      </c>
      <c r="C6103" s="104" t="s">
        <v>4939</v>
      </c>
      <c r="D6103" s="104" t="s">
        <v>5304</v>
      </c>
      <c r="E6103" s="106" t="s">
        <v>4261</v>
      </c>
      <c r="F6103" s="107" t="s">
        <v>4616</v>
      </c>
      <c r="G6103" s="106"/>
      <c r="H6103" s="106"/>
      <c r="I6103" s="102">
        <v>1</v>
      </c>
      <c r="J6103" s="109">
        <v>20.849999999999998</v>
      </c>
    </row>
    <row r="6104" spans="1:10" x14ac:dyDescent="0.25">
      <c r="A6104" s="102">
        <v>6103</v>
      </c>
      <c r="B6104" s="117">
        <v>43892</v>
      </c>
      <c r="C6104" s="104" t="s">
        <v>4939</v>
      </c>
      <c r="D6104" s="104" t="s">
        <v>5304</v>
      </c>
      <c r="E6104" s="106" t="s">
        <v>4303</v>
      </c>
      <c r="F6104" s="107" t="s">
        <v>4304</v>
      </c>
      <c r="G6104" s="106"/>
      <c r="H6104" s="106"/>
      <c r="I6104" s="102">
        <v>1</v>
      </c>
      <c r="J6104" s="109">
        <v>13.35</v>
      </c>
    </row>
    <row r="6105" spans="1:10" x14ac:dyDescent="0.25">
      <c r="A6105" s="102">
        <v>6104</v>
      </c>
      <c r="B6105" s="117">
        <v>43892</v>
      </c>
      <c r="C6105" s="104" t="s">
        <v>4939</v>
      </c>
      <c r="D6105" s="104" t="s">
        <v>4975</v>
      </c>
      <c r="E6105" s="106" t="s">
        <v>377</v>
      </c>
      <c r="F6105" s="107" t="s">
        <v>378</v>
      </c>
      <c r="G6105" s="106"/>
      <c r="H6105" s="106"/>
      <c r="I6105" s="102">
        <v>2</v>
      </c>
      <c r="J6105" s="109">
        <v>7.68</v>
      </c>
    </row>
    <row r="6106" spans="1:10" x14ac:dyDescent="0.25">
      <c r="A6106" s="102">
        <v>6105</v>
      </c>
      <c r="B6106" s="117">
        <v>43892</v>
      </c>
      <c r="C6106" s="104" t="s">
        <v>4939</v>
      </c>
      <c r="D6106" s="104" t="s">
        <v>4975</v>
      </c>
      <c r="E6106" s="106" t="s">
        <v>413</v>
      </c>
      <c r="F6106" s="107" t="s">
        <v>414</v>
      </c>
      <c r="G6106" s="106"/>
      <c r="H6106" s="106"/>
      <c r="I6106" s="102">
        <v>2</v>
      </c>
      <c r="J6106" s="109">
        <v>2.7600000000000002</v>
      </c>
    </row>
    <row r="6107" spans="1:10" x14ac:dyDescent="0.25">
      <c r="A6107" s="102">
        <v>6106</v>
      </c>
      <c r="B6107" s="117">
        <v>43892</v>
      </c>
      <c r="C6107" s="104" t="s">
        <v>4939</v>
      </c>
      <c r="D6107" s="104" t="s">
        <v>4975</v>
      </c>
      <c r="E6107" s="106" t="s">
        <v>567</v>
      </c>
      <c r="F6107" s="107" t="s">
        <v>568</v>
      </c>
      <c r="G6107" s="106"/>
      <c r="H6107" s="106"/>
      <c r="I6107" s="102">
        <v>1</v>
      </c>
      <c r="J6107" s="109">
        <v>11.76</v>
      </c>
    </row>
    <row r="6108" spans="1:10" x14ac:dyDescent="0.25">
      <c r="A6108" s="102">
        <v>6107</v>
      </c>
      <c r="B6108" s="117">
        <v>43892</v>
      </c>
      <c r="C6108" s="104" t="s">
        <v>4939</v>
      </c>
      <c r="D6108" s="104" t="s">
        <v>4975</v>
      </c>
      <c r="E6108" s="106" t="s">
        <v>569</v>
      </c>
      <c r="F6108" s="107" t="s">
        <v>570</v>
      </c>
      <c r="G6108" s="106"/>
      <c r="H6108" s="106"/>
      <c r="I6108" s="102">
        <v>2</v>
      </c>
      <c r="J6108" s="109">
        <v>11.879999999999999</v>
      </c>
    </row>
    <row r="6109" spans="1:10" x14ac:dyDescent="0.25">
      <c r="A6109" s="102">
        <v>6108</v>
      </c>
      <c r="B6109" s="117">
        <v>43892</v>
      </c>
      <c r="C6109" s="104" t="s">
        <v>4939</v>
      </c>
      <c r="D6109" s="104" t="s">
        <v>4975</v>
      </c>
      <c r="E6109" s="106" t="s">
        <v>1142</v>
      </c>
      <c r="F6109" s="107" t="s">
        <v>1143</v>
      </c>
      <c r="G6109" s="106"/>
      <c r="H6109" s="106"/>
      <c r="I6109" s="102">
        <v>1</v>
      </c>
      <c r="J6109" s="109">
        <v>8.9</v>
      </c>
    </row>
    <row r="6110" spans="1:10" x14ac:dyDescent="0.25">
      <c r="A6110" s="102">
        <v>6109</v>
      </c>
      <c r="B6110" s="117">
        <v>43892</v>
      </c>
      <c r="C6110" s="104" t="s">
        <v>4939</v>
      </c>
      <c r="D6110" s="104" t="s">
        <v>4975</v>
      </c>
      <c r="E6110" s="106" t="s">
        <v>1272</v>
      </c>
      <c r="F6110" s="107" t="s">
        <v>1273</v>
      </c>
      <c r="G6110" s="106"/>
      <c r="H6110" s="106"/>
      <c r="I6110" s="102">
        <v>1</v>
      </c>
      <c r="J6110" s="109">
        <v>12.75</v>
      </c>
    </row>
    <row r="6111" spans="1:10" x14ac:dyDescent="0.25">
      <c r="A6111" s="102">
        <v>6110</v>
      </c>
      <c r="B6111" s="117">
        <v>43892</v>
      </c>
      <c r="C6111" s="104" t="s">
        <v>4939</v>
      </c>
      <c r="D6111" s="104" t="s">
        <v>4975</v>
      </c>
      <c r="E6111" s="106" t="s">
        <v>1274</v>
      </c>
      <c r="F6111" s="107" t="s">
        <v>1275</v>
      </c>
      <c r="G6111" s="106"/>
      <c r="H6111" s="106"/>
      <c r="I6111" s="102">
        <v>1</v>
      </c>
      <c r="J6111" s="109">
        <v>13.899999999999999</v>
      </c>
    </row>
    <row r="6112" spans="1:10" x14ac:dyDescent="0.25">
      <c r="A6112" s="102">
        <v>6111</v>
      </c>
      <c r="B6112" s="117">
        <v>43892</v>
      </c>
      <c r="C6112" s="104" t="s">
        <v>4939</v>
      </c>
      <c r="D6112" s="104" t="s">
        <v>4975</v>
      </c>
      <c r="E6112" s="106" t="s">
        <v>2391</v>
      </c>
      <c r="F6112" s="107" t="s">
        <v>2392</v>
      </c>
      <c r="G6112" s="106"/>
      <c r="H6112" s="106"/>
      <c r="I6112" s="102">
        <v>1</v>
      </c>
      <c r="J6112" s="109">
        <v>10.199999999999999</v>
      </c>
    </row>
    <row r="6113" spans="1:10" x14ac:dyDescent="0.25">
      <c r="A6113" s="102">
        <v>6112</v>
      </c>
      <c r="B6113" s="117">
        <v>43892</v>
      </c>
      <c r="C6113" s="104" t="s">
        <v>4939</v>
      </c>
      <c r="D6113" s="104" t="s">
        <v>4975</v>
      </c>
      <c r="E6113" s="106" t="s">
        <v>2549</v>
      </c>
      <c r="F6113" s="107" t="s">
        <v>2550</v>
      </c>
      <c r="G6113" s="106"/>
      <c r="H6113" s="106"/>
      <c r="I6113" s="102">
        <v>1</v>
      </c>
      <c r="J6113" s="109">
        <v>5.9399999999999995</v>
      </c>
    </row>
    <row r="6114" spans="1:10" x14ac:dyDescent="0.25">
      <c r="A6114" s="102">
        <v>6113</v>
      </c>
      <c r="B6114" s="117">
        <v>43892</v>
      </c>
      <c r="C6114" s="104" t="s">
        <v>4939</v>
      </c>
      <c r="D6114" s="104" t="s">
        <v>4975</v>
      </c>
      <c r="E6114" s="106" t="s">
        <v>2781</v>
      </c>
      <c r="F6114" s="107" t="s">
        <v>4741</v>
      </c>
      <c r="G6114" s="106"/>
      <c r="H6114" s="106"/>
      <c r="I6114" s="102">
        <v>1</v>
      </c>
      <c r="J6114" s="109">
        <v>13.74</v>
      </c>
    </row>
    <row r="6115" spans="1:10" x14ac:dyDescent="0.25">
      <c r="A6115" s="102">
        <v>6114</v>
      </c>
      <c r="B6115" s="117">
        <v>43892</v>
      </c>
      <c r="C6115" s="104" t="s">
        <v>4939</v>
      </c>
      <c r="D6115" s="104" t="s">
        <v>4975</v>
      </c>
      <c r="E6115" s="106" t="s">
        <v>2739</v>
      </c>
      <c r="F6115" s="107" t="s">
        <v>4742</v>
      </c>
      <c r="G6115" s="106"/>
      <c r="H6115" s="106"/>
      <c r="I6115" s="102">
        <v>1</v>
      </c>
      <c r="J6115" s="109">
        <v>15.48</v>
      </c>
    </row>
    <row r="6116" spans="1:10" x14ac:dyDescent="0.25">
      <c r="A6116" s="102">
        <v>6115</v>
      </c>
      <c r="B6116" s="117">
        <v>43892</v>
      </c>
      <c r="C6116" s="104" t="s">
        <v>4939</v>
      </c>
      <c r="D6116" s="104" t="s">
        <v>4975</v>
      </c>
      <c r="E6116" s="106" t="s">
        <v>3037</v>
      </c>
      <c r="F6116" s="107" t="s">
        <v>3038</v>
      </c>
      <c r="G6116" s="106"/>
      <c r="H6116" s="106"/>
      <c r="I6116" s="102">
        <v>1</v>
      </c>
      <c r="J6116" s="109">
        <v>33.96</v>
      </c>
    </row>
    <row r="6117" spans="1:10" x14ac:dyDescent="0.25">
      <c r="A6117" s="102">
        <v>6116</v>
      </c>
      <c r="B6117" s="117">
        <v>43892</v>
      </c>
      <c r="C6117" s="104" t="s">
        <v>4939</v>
      </c>
      <c r="D6117" s="104" t="s">
        <v>4975</v>
      </c>
      <c r="E6117" s="106" t="s">
        <v>3883</v>
      </c>
      <c r="F6117" s="107" t="s">
        <v>3884</v>
      </c>
      <c r="G6117" s="106"/>
      <c r="H6117" s="106"/>
      <c r="I6117" s="102">
        <v>1</v>
      </c>
      <c r="J6117" s="109">
        <v>17.940000000000001</v>
      </c>
    </row>
    <row r="6118" spans="1:10" x14ac:dyDescent="0.25">
      <c r="A6118" s="102">
        <v>6117</v>
      </c>
      <c r="B6118" s="117">
        <v>43892</v>
      </c>
      <c r="C6118" s="104" t="s">
        <v>4939</v>
      </c>
      <c r="D6118" s="104" t="s">
        <v>4975</v>
      </c>
      <c r="E6118" s="106" t="s">
        <v>3903</v>
      </c>
      <c r="F6118" s="107" t="s">
        <v>3904</v>
      </c>
      <c r="G6118" s="106"/>
      <c r="H6118" s="106"/>
      <c r="I6118" s="102">
        <v>1</v>
      </c>
      <c r="J6118" s="109">
        <v>9.75</v>
      </c>
    </row>
    <row r="6119" spans="1:10" x14ac:dyDescent="0.25">
      <c r="A6119" s="102">
        <v>6118</v>
      </c>
      <c r="B6119" s="117">
        <v>43892</v>
      </c>
      <c r="C6119" s="104" t="s">
        <v>4939</v>
      </c>
      <c r="D6119" s="104" t="s">
        <v>4975</v>
      </c>
      <c r="E6119" s="106" t="s">
        <v>3911</v>
      </c>
      <c r="F6119" s="107" t="s">
        <v>3912</v>
      </c>
      <c r="G6119" s="106"/>
      <c r="H6119" s="106"/>
      <c r="I6119" s="102">
        <v>1</v>
      </c>
      <c r="J6119" s="109">
        <v>17.899999999999999</v>
      </c>
    </row>
    <row r="6120" spans="1:10" x14ac:dyDescent="0.25">
      <c r="A6120" s="102">
        <v>6119</v>
      </c>
      <c r="B6120" s="117">
        <v>43892</v>
      </c>
      <c r="C6120" s="104" t="s">
        <v>4939</v>
      </c>
      <c r="D6120" s="104" t="s">
        <v>4975</v>
      </c>
      <c r="E6120" s="106" t="s">
        <v>3969</v>
      </c>
      <c r="F6120" s="107" t="s">
        <v>3970</v>
      </c>
      <c r="G6120" s="106"/>
      <c r="H6120" s="106"/>
      <c r="I6120" s="102">
        <v>1</v>
      </c>
      <c r="J6120" s="109">
        <v>17.899999999999999</v>
      </c>
    </row>
    <row r="6121" spans="1:10" x14ac:dyDescent="0.25">
      <c r="A6121" s="102">
        <v>6120</v>
      </c>
      <c r="B6121" s="117">
        <v>43892</v>
      </c>
      <c r="C6121" s="104" t="s">
        <v>4939</v>
      </c>
      <c r="D6121" s="104" t="s">
        <v>4975</v>
      </c>
      <c r="E6121" s="106" t="s">
        <v>3573</v>
      </c>
      <c r="F6121" s="107" t="s">
        <v>3574</v>
      </c>
      <c r="G6121" s="106"/>
      <c r="H6121" s="106"/>
      <c r="I6121" s="102">
        <v>1</v>
      </c>
      <c r="J6121" s="109">
        <v>13</v>
      </c>
    </row>
    <row r="6122" spans="1:10" x14ac:dyDescent="0.25">
      <c r="A6122" s="102">
        <v>6121</v>
      </c>
      <c r="B6122" s="117">
        <v>43892</v>
      </c>
      <c r="C6122" s="104" t="s">
        <v>4939</v>
      </c>
      <c r="D6122" s="104" t="s">
        <v>4975</v>
      </c>
      <c r="E6122" s="106" t="s">
        <v>3619</v>
      </c>
      <c r="F6122" s="107" t="s">
        <v>3620</v>
      </c>
      <c r="G6122" s="106"/>
      <c r="H6122" s="106"/>
      <c r="I6122" s="102">
        <v>1</v>
      </c>
      <c r="J6122" s="109">
        <v>13.799999999999999</v>
      </c>
    </row>
    <row r="6123" spans="1:10" x14ac:dyDescent="0.25">
      <c r="A6123" s="102">
        <v>6122</v>
      </c>
      <c r="B6123" s="117"/>
      <c r="C6123" s="104" t="s">
        <v>4939</v>
      </c>
      <c r="D6123" s="104" t="s">
        <v>4599</v>
      </c>
      <c r="E6123" s="106"/>
      <c r="F6123" s="107"/>
      <c r="G6123" s="106"/>
      <c r="H6123" s="106"/>
      <c r="I6123" s="102"/>
      <c r="J6123" s="109">
        <v>0</v>
      </c>
    </row>
    <row r="6124" spans="1:10" x14ac:dyDescent="0.25">
      <c r="A6124" s="102">
        <v>6123</v>
      </c>
      <c r="B6124" s="117"/>
      <c r="C6124" s="104" t="s">
        <v>4939</v>
      </c>
      <c r="D6124" s="104" t="s">
        <v>4599</v>
      </c>
      <c r="E6124" s="106"/>
      <c r="F6124" s="107"/>
      <c r="G6124" s="106"/>
      <c r="H6124" s="106"/>
      <c r="I6124" s="102"/>
      <c r="J6124" s="109">
        <v>0</v>
      </c>
    </row>
    <row r="6125" spans="1:10" x14ac:dyDescent="0.25">
      <c r="A6125" s="102">
        <v>6124</v>
      </c>
      <c r="B6125" s="117"/>
      <c r="C6125" s="104" t="s">
        <v>4939</v>
      </c>
      <c r="D6125" s="104" t="s">
        <v>4599</v>
      </c>
      <c r="E6125" s="106"/>
      <c r="F6125" s="107"/>
      <c r="G6125" s="106"/>
      <c r="H6125" s="106"/>
      <c r="I6125" s="102"/>
      <c r="J6125" s="109">
        <v>0</v>
      </c>
    </row>
    <row r="6126" spans="1:10" x14ac:dyDescent="0.25">
      <c r="A6126" s="102">
        <v>6125</v>
      </c>
      <c r="B6126" s="117"/>
      <c r="C6126" s="104" t="s">
        <v>4939</v>
      </c>
      <c r="D6126" s="104" t="s">
        <v>4599</v>
      </c>
      <c r="E6126" s="106"/>
      <c r="F6126" s="107"/>
      <c r="G6126" s="106"/>
      <c r="H6126" s="106"/>
      <c r="I6126" s="102"/>
      <c r="J6126" s="109">
        <v>0</v>
      </c>
    </row>
    <row r="6127" spans="1:10" x14ac:dyDescent="0.25">
      <c r="A6127" s="102">
        <v>6126</v>
      </c>
      <c r="B6127" s="117"/>
      <c r="C6127" s="104" t="s">
        <v>4939</v>
      </c>
      <c r="D6127" s="104" t="s">
        <v>4599</v>
      </c>
      <c r="E6127" s="106"/>
      <c r="F6127" s="107"/>
      <c r="G6127" s="106"/>
      <c r="H6127" s="106"/>
      <c r="I6127" s="102"/>
      <c r="J6127" s="109">
        <v>0</v>
      </c>
    </row>
    <row r="6128" spans="1:10" x14ac:dyDescent="0.25">
      <c r="A6128" s="102">
        <v>6127</v>
      </c>
      <c r="B6128" s="117"/>
      <c r="C6128" s="104" t="s">
        <v>4939</v>
      </c>
      <c r="D6128" s="104" t="s">
        <v>4599</v>
      </c>
      <c r="E6128" s="106"/>
      <c r="F6128" s="107"/>
      <c r="G6128" s="106"/>
      <c r="H6128" s="106"/>
      <c r="I6128" s="102"/>
      <c r="J6128" s="109">
        <v>0</v>
      </c>
    </row>
    <row r="6129" spans="1:10" x14ac:dyDescent="0.25">
      <c r="A6129" s="102">
        <v>6128</v>
      </c>
      <c r="B6129" s="117"/>
      <c r="C6129" s="104" t="s">
        <v>4939</v>
      </c>
      <c r="D6129" s="104" t="s">
        <v>4599</v>
      </c>
      <c r="E6129" s="106"/>
      <c r="F6129" s="107"/>
      <c r="G6129" s="106"/>
      <c r="H6129" s="106"/>
      <c r="I6129" s="102"/>
      <c r="J6129" s="109">
        <v>0</v>
      </c>
    </row>
    <row r="6130" spans="1:10" x14ac:dyDescent="0.25">
      <c r="A6130" s="102">
        <v>6129</v>
      </c>
      <c r="B6130" s="117"/>
      <c r="C6130" s="104" t="s">
        <v>4939</v>
      </c>
      <c r="D6130" s="104" t="s">
        <v>4599</v>
      </c>
      <c r="E6130" s="106"/>
      <c r="F6130" s="107"/>
      <c r="G6130" s="106"/>
      <c r="H6130" s="106"/>
      <c r="I6130" s="102"/>
      <c r="J6130" s="109">
        <v>0</v>
      </c>
    </row>
    <row r="6131" spans="1:10" x14ac:dyDescent="0.25">
      <c r="A6131" s="102">
        <v>6130</v>
      </c>
      <c r="B6131" s="117"/>
      <c r="C6131" s="104" t="s">
        <v>4939</v>
      </c>
      <c r="D6131" s="104" t="s">
        <v>4599</v>
      </c>
      <c r="E6131" s="106"/>
      <c r="F6131" s="107"/>
      <c r="G6131" s="106"/>
      <c r="H6131" s="106"/>
      <c r="I6131" s="102"/>
      <c r="J6131" s="109">
        <v>0</v>
      </c>
    </row>
    <row r="6132" spans="1:10" x14ac:dyDescent="0.25">
      <c r="A6132" s="102">
        <v>6131</v>
      </c>
      <c r="B6132" s="117"/>
      <c r="C6132" s="104" t="s">
        <v>4939</v>
      </c>
      <c r="D6132" s="104" t="s">
        <v>4599</v>
      </c>
      <c r="E6132" s="106"/>
      <c r="F6132" s="107"/>
      <c r="G6132" s="106"/>
      <c r="H6132" s="106"/>
      <c r="I6132" s="102"/>
      <c r="J6132" s="109">
        <v>0</v>
      </c>
    </row>
    <row r="6133" spans="1:10" x14ac:dyDescent="0.25">
      <c r="A6133" s="102">
        <v>6132</v>
      </c>
      <c r="B6133" s="117"/>
      <c r="C6133" s="104" t="s">
        <v>4939</v>
      </c>
      <c r="D6133" s="104" t="s">
        <v>4599</v>
      </c>
      <c r="E6133" s="106"/>
      <c r="F6133" s="107"/>
      <c r="G6133" s="106"/>
      <c r="H6133" s="106"/>
      <c r="I6133" s="102"/>
      <c r="J6133" s="109">
        <v>0</v>
      </c>
    </row>
    <row r="6134" spans="1:10" x14ac:dyDescent="0.25">
      <c r="A6134" s="102">
        <v>6133</v>
      </c>
      <c r="B6134" s="117"/>
      <c r="C6134" s="104" t="s">
        <v>4939</v>
      </c>
      <c r="D6134" s="104" t="s">
        <v>4599</v>
      </c>
      <c r="E6134" s="106"/>
      <c r="F6134" s="107"/>
      <c r="G6134" s="106"/>
      <c r="H6134" s="106"/>
      <c r="I6134" s="102"/>
      <c r="J6134" s="109">
        <v>0</v>
      </c>
    </row>
    <row r="6135" spans="1:10" x14ac:dyDescent="0.25">
      <c r="A6135" s="102">
        <v>6134</v>
      </c>
      <c r="B6135" s="117"/>
      <c r="C6135" s="104" t="s">
        <v>4939</v>
      </c>
      <c r="D6135" s="104" t="s">
        <v>4599</v>
      </c>
      <c r="E6135" s="106"/>
      <c r="F6135" s="107"/>
      <c r="G6135" s="106"/>
      <c r="H6135" s="106"/>
      <c r="I6135" s="102"/>
      <c r="J6135" s="109">
        <v>0</v>
      </c>
    </row>
    <row r="6136" spans="1:10" x14ac:dyDescent="0.25">
      <c r="A6136" s="102">
        <v>6135</v>
      </c>
      <c r="B6136" s="117"/>
      <c r="C6136" s="104" t="s">
        <v>4939</v>
      </c>
      <c r="D6136" s="104" t="s">
        <v>4599</v>
      </c>
      <c r="E6136" s="106"/>
      <c r="F6136" s="107"/>
      <c r="G6136" s="106"/>
      <c r="H6136" s="106"/>
      <c r="I6136" s="102"/>
      <c r="J6136" s="109">
        <v>0</v>
      </c>
    </row>
    <row r="6137" spans="1:10" x14ac:dyDescent="0.25">
      <c r="A6137" s="102">
        <v>6136</v>
      </c>
      <c r="B6137" s="117"/>
      <c r="C6137" s="104" t="s">
        <v>4939</v>
      </c>
      <c r="D6137" s="104" t="s">
        <v>4599</v>
      </c>
      <c r="E6137" s="106"/>
      <c r="F6137" s="107"/>
      <c r="G6137" s="106"/>
      <c r="H6137" s="106"/>
      <c r="I6137" s="102"/>
      <c r="J6137" s="109">
        <v>0</v>
      </c>
    </row>
    <row r="6138" spans="1:10" x14ac:dyDescent="0.25">
      <c r="A6138" s="102">
        <v>6137</v>
      </c>
      <c r="B6138" s="117">
        <v>43892</v>
      </c>
      <c r="C6138" s="104" t="s">
        <v>4939</v>
      </c>
      <c r="D6138" s="104" t="s">
        <v>4977</v>
      </c>
      <c r="E6138" s="106" t="s">
        <v>617</v>
      </c>
      <c r="F6138" s="107" t="s">
        <v>618</v>
      </c>
      <c r="G6138" s="106"/>
      <c r="H6138" s="106"/>
      <c r="I6138" s="102">
        <v>1</v>
      </c>
      <c r="J6138" s="109">
        <v>21.48</v>
      </c>
    </row>
    <row r="6139" spans="1:10" x14ac:dyDescent="0.25">
      <c r="A6139" s="102">
        <v>6138</v>
      </c>
      <c r="B6139" s="117">
        <v>43892</v>
      </c>
      <c r="C6139" s="104" t="s">
        <v>4939</v>
      </c>
      <c r="D6139" s="104" t="s">
        <v>4977</v>
      </c>
      <c r="E6139" s="106" t="s">
        <v>921</v>
      </c>
      <c r="F6139" s="107" t="s">
        <v>922</v>
      </c>
      <c r="G6139" s="106"/>
      <c r="H6139" s="106"/>
      <c r="I6139" s="102">
        <v>1</v>
      </c>
      <c r="J6139" s="109">
        <v>10.14</v>
      </c>
    </row>
    <row r="6140" spans="1:10" x14ac:dyDescent="0.25">
      <c r="A6140" s="102">
        <v>6139</v>
      </c>
      <c r="B6140" s="117">
        <v>43892</v>
      </c>
      <c r="C6140" s="104" t="s">
        <v>4939</v>
      </c>
      <c r="D6140" s="104" t="s">
        <v>4977</v>
      </c>
      <c r="E6140" s="106" t="s">
        <v>1412</v>
      </c>
      <c r="F6140" s="107" t="s">
        <v>1413</v>
      </c>
      <c r="G6140" s="106"/>
      <c r="H6140" s="106"/>
      <c r="I6140" s="102">
        <v>1</v>
      </c>
      <c r="J6140" s="109">
        <v>16.68</v>
      </c>
    </row>
    <row r="6141" spans="1:10" x14ac:dyDescent="0.25">
      <c r="A6141" s="102">
        <v>6140</v>
      </c>
      <c r="B6141" s="117">
        <v>43892</v>
      </c>
      <c r="C6141" s="104" t="s">
        <v>4939</v>
      </c>
      <c r="D6141" s="104" t="s">
        <v>4977</v>
      </c>
      <c r="E6141" s="106" t="s">
        <v>1462</v>
      </c>
      <c r="F6141" s="107" t="s">
        <v>1463</v>
      </c>
      <c r="G6141" s="106"/>
      <c r="H6141" s="106"/>
      <c r="I6141" s="102">
        <v>1</v>
      </c>
      <c r="J6141" s="109">
        <v>16.68</v>
      </c>
    </row>
    <row r="6142" spans="1:10" x14ac:dyDescent="0.25">
      <c r="A6142" s="102">
        <v>6141</v>
      </c>
      <c r="B6142" s="117">
        <v>43892</v>
      </c>
      <c r="C6142" s="104" t="s">
        <v>4939</v>
      </c>
      <c r="D6142" s="104" t="s">
        <v>4977</v>
      </c>
      <c r="E6142" s="106" t="s">
        <v>1216</v>
      </c>
      <c r="F6142" s="107" t="s">
        <v>1217</v>
      </c>
      <c r="G6142" s="106"/>
      <c r="H6142" s="106"/>
      <c r="I6142" s="102">
        <v>1</v>
      </c>
      <c r="J6142" s="109">
        <v>7.9</v>
      </c>
    </row>
    <row r="6143" spans="1:10" x14ac:dyDescent="0.25">
      <c r="A6143" s="102">
        <v>6142</v>
      </c>
      <c r="B6143" s="117">
        <v>43892</v>
      </c>
      <c r="C6143" s="104" t="s">
        <v>4939</v>
      </c>
      <c r="D6143" s="104" t="s">
        <v>4977</v>
      </c>
      <c r="E6143" s="106" t="s">
        <v>1186</v>
      </c>
      <c r="F6143" s="107" t="s">
        <v>1187</v>
      </c>
      <c r="G6143" s="106"/>
      <c r="H6143" s="106"/>
      <c r="I6143" s="102">
        <v>1</v>
      </c>
      <c r="J6143" s="109">
        <v>4.4399999999999995</v>
      </c>
    </row>
    <row r="6144" spans="1:10" x14ac:dyDescent="0.25">
      <c r="A6144" s="102">
        <v>6143</v>
      </c>
      <c r="B6144" s="117">
        <v>43892</v>
      </c>
      <c r="C6144" s="104" t="s">
        <v>4939</v>
      </c>
      <c r="D6144" s="104" t="s">
        <v>4977</v>
      </c>
      <c r="E6144" s="106" t="s">
        <v>1304</v>
      </c>
      <c r="F6144" s="107" t="s">
        <v>1305</v>
      </c>
      <c r="G6144" s="106"/>
      <c r="H6144" s="106"/>
      <c r="I6144" s="102">
        <v>1</v>
      </c>
      <c r="J6144" s="109">
        <v>7.9</v>
      </c>
    </row>
    <row r="6145" spans="1:10" x14ac:dyDescent="0.25">
      <c r="A6145" s="102">
        <v>6144</v>
      </c>
      <c r="B6145" s="117">
        <v>43892</v>
      </c>
      <c r="C6145" s="104" t="s">
        <v>4939</v>
      </c>
      <c r="D6145" s="104" t="s">
        <v>4977</v>
      </c>
      <c r="E6145" s="106" t="s">
        <v>1326</v>
      </c>
      <c r="F6145" s="107" t="s">
        <v>1327</v>
      </c>
      <c r="G6145" s="106"/>
      <c r="H6145" s="106"/>
      <c r="I6145" s="102">
        <v>1</v>
      </c>
      <c r="J6145" s="109">
        <v>7.9</v>
      </c>
    </row>
    <row r="6146" spans="1:10" x14ac:dyDescent="0.25">
      <c r="A6146" s="102">
        <v>6145</v>
      </c>
      <c r="B6146" s="117">
        <v>43892</v>
      </c>
      <c r="C6146" s="104" t="s">
        <v>4939</v>
      </c>
      <c r="D6146" s="104" t="s">
        <v>4977</v>
      </c>
      <c r="E6146" s="106" t="s">
        <v>1194</v>
      </c>
      <c r="F6146" s="107" t="s">
        <v>1195</v>
      </c>
      <c r="G6146" s="106"/>
      <c r="H6146" s="106"/>
      <c r="I6146" s="102">
        <v>1</v>
      </c>
      <c r="J6146" s="109">
        <v>6.9499999999999993</v>
      </c>
    </row>
    <row r="6147" spans="1:10" x14ac:dyDescent="0.25">
      <c r="A6147" s="102">
        <v>6146</v>
      </c>
      <c r="B6147" s="117">
        <v>43892</v>
      </c>
      <c r="C6147" s="104" t="s">
        <v>4939</v>
      </c>
      <c r="D6147" s="104" t="s">
        <v>4977</v>
      </c>
      <c r="E6147" s="106" t="s">
        <v>1378</v>
      </c>
      <c r="F6147" s="107" t="s">
        <v>5608</v>
      </c>
      <c r="G6147" s="106"/>
      <c r="H6147" s="106"/>
      <c r="I6147" s="102">
        <v>2</v>
      </c>
      <c r="J6147" s="109">
        <v>0.1</v>
      </c>
    </row>
    <row r="6148" spans="1:10" x14ac:dyDescent="0.25">
      <c r="A6148" s="102">
        <v>6147</v>
      </c>
      <c r="B6148" s="117">
        <v>43892</v>
      </c>
      <c r="C6148" s="104" t="s">
        <v>4939</v>
      </c>
      <c r="D6148" s="104" t="s">
        <v>4977</v>
      </c>
      <c r="E6148" s="106" t="s">
        <v>1184</v>
      </c>
      <c r="F6148" s="107" t="s">
        <v>1185</v>
      </c>
      <c r="G6148" s="106"/>
      <c r="H6148" s="106"/>
      <c r="I6148" s="102">
        <v>1</v>
      </c>
      <c r="J6148" s="109">
        <v>8.2799999999999994</v>
      </c>
    </row>
    <row r="6149" spans="1:10" x14ac:dyDescent="0.25">
      <c r="A6149" s="102">
        <v>6148</v>
      </c>
      <c r="B6149" s="117">
        <v>43892</v>
      </c>
      <c r="C6149" s="104" t="s">
        <v>4939</v>
      </c>
      <c r="D6149" s="104" t="s">
        <v>4977</v>
      </c>
      <c r="E6149" s="106" t="s">
        <v>1338</v>
      </c>
      <c r="F6149" s="107" t="s">
        <v>1339</v>
      </c>
      <c r="G6149" s="106"/>
      <c r="H6149" s="106"/>
      <c r="I6149" s="102">
        <v>1</v>
      </c>
      <c r="J6149" s="109">
        <v>7.9</v>
      </c>
    </row>
    <row r="6150" spans="1:10" x14ac:dyDescent="0.25">
      <c r="A6150" s="102">
        <v>6149</v>
      </c>
      <c r="B6150" s="117">
        <v>43892</v>
      </c>
      <c r="C6150" s="104" t="s">
        <v>4939</v>
      </c>
      <c r="D6150" s="104" t="s">
        <v>4977</v>
      </c>
      <c r="E6150" s="106" t="s">
        <v>1252</v>
      </c>
      <c r="F6150" s="107" t="s">
        <v>1253</v>
      </c>
      <c r="G6150" s="106"/>
      <c r="H6150" s="106"/>
      <c r="I6150" s="102">
        <v>2</v>
      </c>
      <c r="J6150" s="109">
        <v>15.8</v>
      </c>
    </row>
    <row r="6151" spans="1:10" x14ac:dyDescent="0.25">
      <c r="A6151" s="102">
        <v>6150</v>
      </c>
      <c r="B6151" s="117">
        <v>43892</v>
      </c>
      <c r="C6151" s="104" t="s">
        <v>4939</v>
      </c>
      <c r="D6151" s="104" t="s">
        <v>4977</v>
      </c>
      <c r="E6151" s="106" t="s">
        <v>1172</v>
      </c>
      <c r="F6151" s="107" t="s">
        <v>1173</v>
      </c>
      <c r="G6151" s="106"/>
      <c r="H6151" s="106"/>
      <c r="I6151" s="102">
        <v>1</v>
      </c>
      <c r="J6151" s="109">
        <v>7.9</v>
      </c>
    </row>
    <row r="6152" spans="1:10" x14ac:dyDescent="0.25">
      <c r="A6152" s="102">
        <v>6151</v>
      </c>
      <c r="B6152" s="117">
        <v>43892</v>
      </c>
      <c r="C6152" s="104" t="s">
        <v>4939</v>
      </c>
      <c r="D6152" s="104" t="s">
        <v>4977</v>
      </c>
      <c r="E6152" s="106" t="s">
        <v>1258</v>
      </c>
      <c r="F6152" s="107" t="s">
        <v>5609</v>
      </c>
      <c r="G6152" s="106"/>
      <c r="H6152" s="106"/>
      <c r="I6152" s="102">
        <v>2</v>
      </c>
      <c r="J6152" s="109">
        <v>0.1</v>
      </c>
    </row>
    <row r="6153" spans="1:10" x14ac:dyDescent="0.25">
      <c r="A6153" s="102">
        <v>6152</v>
      </c>
      <c r="B6153" s="117">
        <v>43892</v>
      </c>
      <c r="C6153" s="104" t="s">
        <v>4939</v>
      </c>
      <c r="D6153" s="104" t="s">
        <v>4977</v>
      </c>
      <c r="E6153" s="106" t="s">
        <v>1264</v>
      </c>
      <c r="F6153" s="107" t="s">
        <v>1265</v>
      </c>
      <c r="G6153" s="106"/>
      <c r="H6153" s="106"/>
      <c r="I6153" s="102">
        <v>1</v>
      </c>
      <c r="J6153" s="109">
        <v>8.9</v>
      </c>
    </row>
    <row r="6154" spans="1:10" x14ac:dyDescent="0.25">
      <c r="A6154" s="102">
        <v>6153</v>
      </c>
      <c r="B6154" s="117">
        <v>43892</v>
      </c>
      <c r="C6154" s="104" t="s">
        <v>4939</v>
      </c>
      <c r="D6154" s="104" t="s">
        <v>4977</v>
      </c>
      <c r="E6154" s="106" t="s">
        <v>1262</v>
      </c>
      <c r="F6154" s="107" t="s">
        <v>1263</v>
      </c>
      <c r="G6154" s="106"/>
      <c r="H6154" s="106"/>
      <c r="I6154" s="102">
        <v>1</v>
      </c>
      <c r="J6154" s="109">
        <v>8.9</v>
      </c>
    </row>
    <row r="6155" spans="1:10" x14ac:dyDescent="0.25">
      <c r="A6155" s="102">
        <v>6154</v>
      </c>
      <c r="B6155" s="117">
        <v>43892</v>
      </c>
      <c r="C6155" s="104" t="s">
        <v>4939</v>
      </c>
      <c r="D6155" s="104" t="s">
        <v>4977</v>
      </c>
      <c r="E6155" s="106" t="s">
        <v>1266</v>
      </c>
      <c r="F6155" s="107" t="s">
        <v>1267</v>
      </c>
      <c r="G6155" s="106"/>
      <c r="H6155" s="106"/>
      <c r="I6155" s="102">
        <v>1</v>
      </c>
      <c r="J6155" s="109">
        <v>7.9</v>
      </c>
    </row>
    <row r="6156" spans="1:10" x14ac:dyDescent="0.25">
      <c r="A6156" s="102">
        <v>6155</v>
      </c>
      <c r="B6156" s="117">
        <v>43892</v>
      </c>
      <c r="C6156" s="104" t="s">
        <v>4939</v>
      </c>
      <c r="D6156" s="104" t="s">
        <v>4977</v>
      </c>
      <c r="E6156" s="106" t="s">
        <v>1268</v>
      </c>
      <c r="F6156" s="107" t="s">
        <v>1269</v>
      </c>
      <c r="G6156" s="106"/>
      <c r="H6156" s="106"/>
      <c r="I6156" s="102">
        <v>1</v>
      </c>
      <c r="J6156" s="109">
        <v>7.9</v>
      </c>
    </row>
    <row r="6157" spans="1:10" x14ac:dyDescent="0.25">
      <c r="A6157" s="102">
        <v>6156</v>
      </c>
      <c r="B6157" s="117">
        <v>43892</v>
      </c>
      <c r="C6157" s="104" t="s">
        <v>4939</v>
      </c>
      <c r="D6157" s="104" t="s">
        <v>4977</v>
      </c>
      <c r="E6157" s="106" t="s">
        <v>1272</v>
      </c>
      <c r="F6157" s="107" t="s">
        <v>1273</v>
      </c>
      <c r="G6157" s="106"/>
      <c r="H6157" s="106"/>
      <c r="I6157" s="102">
        <v>1</v>
      </c>
      <c r="J6157" s="109">
        <v>12.75</v>
      </c>
    </row>
    <row r="6158" spans="1:10" x14ac:dyDescent="0.25">
      <c r="A6158" s="102">
        <v>6157</v>
      </c>
      <c r="B6158" s="117">
        <v>43892</v>
      </c>
      <c r="C6158" s="104" t="s">
        <v>4939</v>
      </c>
      <c r="D6158" s="104" t="s">
        <v>4977</v>
      </c>
      <c r="E6158" s="106" t="s">
        <v>1274</v>
      </c>
      <c r="F6158" s="107" t="s">
        <v>1275</v>
      </c>
      <c r="G6158" s="106"/>
      <c r="H6158" s="106"/>
      <c r="I6158" s="102">
        <v>1</v>
      </c>
      <c r="J6158" s="109">
        <v>13.899999999999999</v>
      </c>
    </row>
    <row r="6159" spans="1:10" x14ac:dyDescent="0.25">
      <c r="A6159" s="102">
        <v>6158</v>
      </c>
      <c r="B6159" s="117">
        <v>43892</v>
      </c>
      <c r="C6159" s="104" t="s">
        <v>4939</v>
      </c>
      <c r="D6159" s="104" t="s">
        <v>4977</v>
      </c>
      <c r="E6159" s="106" t="s">
        <v>1344</v>
      </c>
      <c r="F6159" s="107" t="s">
        <v>1345</v>
      </c>
      <c r="G6159" s="106"/>
      <c r="H6159" s="106"/>
      <c r="I6159" s="102">
        <v>1</v>
      </c>
      <c r="J6159" s="109">
        <v>7.9</v>
      </c>
    </row>
    <row r="6160" spans="1:10" x14ac:dyDescent="0.25">
      <c r="A6160" s="102">
        <v>6159</v>
      </c>
      <c r="B6160" s="117">
        <v>43892</v>
      </c>
      <c r="C6160" s="104" t="s">
        <v>4939</v>
      </c>
      <c r="D6160" s="104" t="s">
        <v>4977</v>
      </c>
      <c r="E6160" s="106" t="s">
        <v>1288</v>
      </c>
      <c r="F6160" s="107" t="s">
        <v>1289</v>
      </c>
      <c r="G6160" s="106"/>
      <c r="H6160" s="106"/>
      <c r="I6160" s="102">
        <v>1</v>
      </c>
      <c r="J6160" s="109">
        <v>7.9</v>
      </c>
    </row>
    <row r="6161" spans="1:10" x14ac:dyDescent="0.25">
      <c r="A6161" s="102">
        <v>6160</v>
      </c>
      <c r="B6161" s="117">
        <v>43892</v>
      </c>
      <c r="C6161" s="104" t="s">
        <v>4939</v>
      </c>
      <c r="D6161" s="104" t="s">
        <v>4977</v>
      </c>
      <c r="E6161" s="106" t="s">
        <v>1334</v>
      </c>
      <c r="F6161" s="107" t="s">
        <v>1335</v>
      </c>
      <c r="G6161" s="106"/>
      <c r="H6161" s="106"/>
      <c r="I6161" s="102">
        <v>1</v>
      </c>
      <c r="J6161" s="109">
        <v>22.35</v>
      </c>
    </row>
    <row r="6162" spans="1:10" x14ac:dyDescent="0.25">
      <c r="A6162" s="102">
        <v>6161</v>
      </c>
      <c r="B6162" s="117">
        <v>43892</v>
      </c>
      <c r="C6162" s="104" t="s">
        <v>4939</v>
      </c>
      <c r="D6162" s="104" t="s">
        <v>4977</v>
      </c>
      <c r="E6162" s="106" t="s">
        <v>1298</v>
      </c>
      <c r="F6162" s="107" t="s">
        <v>1299</v>
      </c>
      <c r="G6162" s="106"/>
      <c r="H6162" s="106"/>
      <c r="I6162" s="102">
        <v>1</v>
      </c>
      <c r="J6162" s="109">
        <v>4.5</v>
      </c>
    </row>
    <row r="6163" spans="1:10" x14ac:dyDescent="0.25">
      <c r="A6163" s="102">
        <v>6162</v>
      </c>
      <c r="B6163" s="117">
        <v>43892</v>
      </c>
      <c r="C6163" s="104" t="s">
        <v>4939</v>
      </c>
      <c r="D6163" s="104" t="s">
        <v>4977</v>
      </c>
      <c r="E6163" s="106" t="s">
        <v>2487</v>
      </c>
      <c r="F6163" s="107" t="s">
        <v>2488</v>
      </c>
      <c r="G6163" s="106"/>
      <c r="H6163" s="106"/>
      <c r="I6163" s="102">
        <v>1</v>
      </c>
      <c r="J6163" s="109">
        <v>5.9399999999999995</v>
      </c>
    </row>
    <row r="6164" spans="1:10" x14ac:dyDescent="0.25">
      <c r="A6164" s="102">
        <v>6163</v>
      </c>
      <c r="B6164" s="117">
        <v>43892</v>
      </c>
      <c r="C6164" s="104" t="s">
        <v>4939</v>
      </c>
      <c r="D6164" s="104" t="s">
        <v>4977</v>
      </c>
      <c r="E6164" s="106" t="s">
        <v>2489</v>
      </c>
      <c r="F6164" s="107" t="s">
        <v>2490</v>
      </c>
      <c r="G6164" s="106"/>
      <c r="H6164" s="106"/>
      <c r="I6164" s="102">
        <v>1</v>
      </c>
      <c r="J6164" s="109">
        <v>5.9399999999999995</v>
      </c>
    </row>
    <row r="6165" spans="1:10" x14ac:dyDescent="0.25">
      <c r="A6165" s="102">
        <v>6164</v>
      </c>
      <c r="B6165" s="117">
        <v>43892</v>
      </c>
      <c r="C6165" s="104" t="s">
        <v>4939</v>
      </c>
      <c r="D6165" s="104" t="s">
        <v>4977</v>
      </c>
      <c r="E6165" s="106" t="s">
        <v>2533</v>
      </c>
      <c r="F6165" s="107" t="s">
        <v>2534</v>
      </c>
      <c r="G6165" s="106"/>
      <c r="H6165" s="106"/>
      <c r="I6165" s="102">
        <v>1</v>
      </c>
      <c r="J6165" s="109">
        <v>5.9399999999999995</v>
      </c>
    </row>
    <row r="6166" spans="1:10" x14ac:dyDescent="0.25">
      <c r="A6166" s="102">
        <v>6165</v>
      </c>
      <c r="B6166" s="117">
        <v>43892</v>
      </c>
      <c r="C6166" s="104" t="s">
        <v>4939</v>
      </c>
      <c r="D6166" s="104" t="s">
        <v>4977</v>
      </c>
      <c r="E6166" s="106" t="s">
        <v>3037</v>
      </c>
      <c r="F6166" s="107" t="s">
        <v>3038</v>
      </c>
      <c r="G6166" s="106"/>
      <c r="H6166" s="106"/>
      <c r="I6166" s="102">
        <v>1</v>
      </c>
      <c r="J6166" s="109">
        <v>33.96</v>
      </c>
    </row>
    <row r="6167" spans="1:10" x14ac:dyDescent="0.25">
      <c r="A6167" s="102">
        <v>6166</v>
      </c>
      <c r="B6167" s="117">
        <v>43892</v>
      </c>
      <c r="C6167" s="104" t="s">
        <v>4939</v>
      </c>
      <c r="D6167" s="104" t="s">
        <v>4977</v>
      </c>
      <c r="E6167" s="106" t="s">
        <v>2921</v>
      </c>
      <c r="F6167" s="107" t="s">
        <v>2922</v>
      </c>
      <c r="G6167" s="106"/>
      <c r="H6167" s="106"/>
      <c r="I6167" s="102" t="s">
        <v>4943</v>
      </c>
      <c r="J6167" s="109">
        <v>17.940000000000001</v>
      </c>
    </row>
    <row r="6168" spans="1:10" x14ac:dyDescent="0.25">
      <c r="A6168" s="102">
        <v>6167</v>
      </c>
      <c r="B6168" s="117">
        <v>43892</v>
      </c>
      <c r="C6168" s="104" t="s">
        <v>4939</v>
      </c>
      <c r="D6168" s="104" t="s">
        <v>4977</v>
      </c>
      <c r="E6168" s="106" t="s">
        <v>3585</v>
      </c>
      <c r="F6168" s="107" t="s">
        <v>3586</v>
      </c>
      <c r="G6168" s="106"/>
      <c r="H6168" s="106"/>
      <c r="I6168" s="102">
        <v>1</v>
      </c>
      <c r="J6168" s="109">
        <v>17.8</v>
      </c>
    </row>
    <row r="6169" spans="1:10" x14ac:dyDescent="0.25">
      <c r="A6169" s="102">
        <v>6168</v>
      </c>
      <c r="B6169" s="117">
        <v>43892</v>
      </c>
      <c r="C6169" s="104" t="s">
        <v>4939</v>
      </c>
      <c r="D6169" s="104" t="s">
        <v>4977</v>
      </c>
      <c r="E6169" s="106" t="s">
        <v>3605</v>
      </c>
      <c r="F6169" s="107" t="s">
        <v>3606</v>
      </c>
      <c r="G6169" s="106"/>
      <c r="H6169" s="106"/>
      <c r="I6169" s="102">
        <v>1</v>
      </c>
      <c r="J6169" s="109">
        <v>9.3999999999999986</v>
      </c>
    </row>
    <row r="6170" spans="1:10" x14ac:dyDescent="0.25">
      <c r="A6170" s="102">
        <v>6169</v>
      </c>
      <c r="B6170" s="117">
        <v>43892</v>
      </c>
      <c r="C6170" s="104" t="s">
        <v>4939</v>
      </c>
      <c r="D6170" s="104" t="s">
        <v>4977</v>
      </c>
      <c r="E6170" s="106" t="s">
        <v>4459</v>
      </c>
      <c r="F6170" s="107" t="s">
        <v>4460</v>
      </c>
      <c r="G6170" s="106"/>
      <c r="H6170" s="106"/>
      <c r="I6170" s="102" t="s">
        <v>4943</v>
      </c>
      <c r="J6170" s="109">
        <v>32.450000000000003</v>
      </c>
    </row>
    <row r="6171" spans="1:10" x14ac:dyDescent="0.25">
      <c r="A6171" s="102">
        <v>6170</v>
      </c>
      <c r="B6171" s="117">
        <v>43892</v>
      </c>
      <c r="C6171" s="104" t="s">
        <v>4939</v>
      </c>
      <c r="D6171" s="104" t="s">
        <v>4979</v>
      </c>
      <c r="E6171" s="106" t="s">
        <v>207</v>
      </c>
      <c r="F6171" s="107" t="s">
        <v>208</v>
      </c>
      <c r="G6171" s="106"/>
      <c r="H6171" s="106"/>
      <c r="I6171" s="102">
        <v>6</v>
      </c>
      <c r="J6171" s="109">
        <v>108</v>
      </c>
    </row>
    <row r="6172" spans="1:10" x14ac:dyDescent="0.25">
      <c r="A6172" s="102">
        <v>6171</v>
      </c>
      <c r="B6172" s="117">
        <v>43892</v>
      </c>
      <c r="C6172" s="104" t="s">
        <v>4939</v>
      </c>
      <c r="D6172" s="104" t="s">
        <v>4979</v>
      </c>
      <c r="E6172" s="106" t="s">
        <v>1216</v>
      </c>
      <c r="F6172" s="107" t="s">
        <v>1217</v>
      </c>
      <c r="G6172" s="106"/>
      <c r="H6172" s="106"/>
      <c r="I6172" s="102">
        <v>1</v>
      </c>
      <c r="J6172" s="109">
        <v>7.9</v>
      </c>
    </row>
    <row r="6173" spans="1:10" x14ac:dyDescent="0.25">
      <c r="A6173" s="102">
        <v>6172</v>
      </c>
      <c r="B6173" s="117">
        <v>43892</v>
      </c>
      <c r="C6173" s="104" t="s">
        <v>4939</v>
      </c>
      <c r="D6173" s="104" t="s">
        <v>4979</v>
      </c>
      <c r="E6173" s="106" t="s">
        <v>1252</v>
      </c>
      <c r="F6173" s="107" t="s">
        <v>1253</v>
      </c>
      <c r="G6173" s="106"/>
      <c r="H6173" s="106"/>
      <c r="I6173" s="102">
        <v>1</v>
      </c>
      <c r="J6173" s="109">
        <v>7.9</v>
      </c>
    </row>
    <row r="6174" spans="1:10" x14ac:dyDescent="0.25">
      <c r="A6174" s="102">
        <v>6173</v>
      </c>
      <c r="B6174" s="117">
        <v>43892</v>
      </c>
      <c r="C6174" s="104" t="s">
        <v>4939</v>
      </c>
      <c r="D6174" s="104" t="s">
        <v>4979</v>
      </c>
      <c r="E6174" s="106" t="s">
        <v>4303</v>
      </c>
      <c r="F6174" s="107" t="s">
        <v>4304</v>
      </c>
      <c r="G6174" s="106"/>
      <c r="H6174" s="106"/>
      <c r="I6174" s="102">
        <v>1</v>
      </c>
      <c r="J6174" s="109">
        <v>13.35</v>
      </c>
    </row>
    <row r="6175" spans="1:10" x14ac:dyDescent="0.25">
      <c r="A6175" s="102">
        <v>6174</v>
      </c>
      <c r="B6175" s="117">
        <v>43892</v>
      </c>
      <c r="C6175" s="104" t="s">
        <v>4939</v>
      </c>
      <c r="D6175" s="104" t="s">
        <v>4980</v>
      </c>
      <c r="E6175" s="106" t="s">
        <v>639</v>
      </c>
      <c r="F6175" s="107" t="s">
        <v>640</v>
      </c>
      <c r="G6175" s="106"/>
      <c r="H6175" s="106"/>
      <c r="I6175" s="102" t="s">
        <v>4972</v>
      </c>
      <c r="J6175" s="109">
        <v>7.9</v>
      </c>
    </row>
    <row r="6176" spans="1:10" x14ac:dyDescent="0.25">
      <c r="A6176" s="102">
        <v>6175</v>
      </c>
      <c r="B6176" s="117">
        <v>43892</v>
      </c>
      <c r="C6176" s="104" t="s">
        <v>4939</v>
      </c>
      <c r="D6176" s="104" t="s">
        <v>4980</v>
      </c>
      <c r="E6176" s="106" t="s">
        <v>995</v>
      </c>
      <c r="F6176" s="107" t="s">
        <v>996</v>
      </c>
      <c r="G6176" s="106"/>
      <c r="H6176" s="106"/>
      <c r="I6176" s="102">
        <v>2</v>
      </c>
      <c r="J6176" s="109">
        <v>20.399999999999999</v>
      </c>
    </row>
    <row r="6177" spans="1:10" x14ac:dyDescent="0.25">
      <c r="A6177" s="102">
        <v>6176</v>
      </c>
      <c r="B6177" s="117">
        <v>43892</v>
      </c>
      <c r="C6177" s="104" t="s">
        <v>4939</v>
      </c>
      <c r="D6177" s="104" t="s">
        <v>4980</v>
      </c>
      <c r="E6177" s="106" t="s">
        <v>2581</v>
      </c>
      <c r="F6177" s="107" t="s">
        <v>2582</v>
      </c>
      <c r="G6177" s="106"/>
      <c r="H6177" s="106"/>
      <c r="I6177" s="102">
        <v>1</v>
      </c>
      <c r="J6177" s="109">
        <v>5.9399999999999995</v>
      </c>
    </row>
    <row r="6178" spans="1:10" x14ac:dyDescent="0.25">
      <c r="A6178" s="102">
        <v>6177</v>
      </c>
      <c r="B6178" s="117">
        <v>43892</v>
      </c>
      <c r="C6178" s="104" t="s">
        <v>4939</v>
      </c>
      <c r="D6178" s="104" t="s">
        <v>4980</v>
      </c>
      <c r="E6178" s="106" t="s">
        <v>2853</v>
      </c>
      <c r="F6178" s="107" t="s">
        <v>2854</v>
      </c>
      <c r="G6178" s="106"/>
      <c r="H6178" s="106"/>
      <c r="I6178" s="102">
        <v>1</v>
      </c>
      <c r="J6178" s="109">
        <v>43.92</v>
      </c>
    </row>
    <row r="6179" spans="1:10" x14ac:dyDescent="0.25">
      <c r="A6179" s="102">
        <v>6178</v>
      </c>
      <c r="B6179" s="117">
        <v>43892</v>
      </c>
      <c r="C6179" s="104" t="s">
        <v>4939</v>
      </c>
      <c r="D6179" s="104" t="s">
        <v>4980</v>
      </c>
      <c r="E6179" s="106" t="s">
        <v>4201</v>
      </c>
      <c r="F6179" s="107" t="s">
        <v>4202</v>
      </c>
      <c r="G6179" s="106"/>
      <c r="H6179" s="106"/>
      <c r="I6179" s="102">
        <v>20</v>
      </c>
      <c r="J6179" s="109">
        <v>559.79999999999995</v>
      </c>
    </row>
    <row r="6180" spans="1:10" x14ac:dyDescent="0.25">
      <c r="A6180" s="102">
        <v>6179</v>
      </c>
      <c r="B6180" s="117">
        <v>43892</v>
      </c>
      <c r="C6180" s="104" t="s">
        <v>4939</v>
      </c>
      <c r="D6180" s="104" t="s">
        <v>4980</v>
      </c>
      <c r="E6180" s="106" t="s">
        <v>4201</v>
      </c>
      <c r="F6180" s="107" t="s">
        <v>4202</v>
      </c>
      <c r="G6180" s="106"/>
      <c r="H6180" s="106"/>
      <c r="I6180" s="102">
        <v>1</v>
      </c>
      <c r="J6180" s="109">
        <v>0.01</v>
      </c>
    </row>
    <row r="6181" spans="1:10" x14ac:dyDescent="0.25">
      <c r="A6181" s="102">
        <v>6180</v>
      </c>
      <c r="B6181" s="117">
        <v>43892</v>
      </c>
      <c r="C6181" s="104" t="s">
        <v>4939</v>
      </c>
      <c r="D6181" s="104" t="s">
        <v>5613</v>
      </c>
      <c r="E6181" s="106" t="s">
        <v>473</v>
      </c>
      <c r="F6181" s="107" t="s">
        <v>474</v>
      </c>
      <c r="G6181" s="106"/>
      <c r="H6181" s="106"/>
      <c r="I6181" s="102">
        <v>4</v>
      </c>
      <c r="J6181" s="109">
        <v>52.56</v>
      </c>
    </row>
    <row r="6182" spans="1:10" x14ac:dyDescent="0.25">
      <c r="A6182" s="102">
        <v>6181</v>
      </c>
      <c r="B6182" s="117">
        <v>43892</v>
      </c>
      <c r="C6182" s="104" t="s">
        <v>4939</v>
      </c>
      <c r="D6182" s="104" t="s">
        <v>5613</v>
      </c>
      <c r="E6182" s="106" t="s">
        <v>559</v>
      </c>
      <c r="F6182" s="107" t="s">
        <v>560</v>
      </c>
      <c r="G6182" s="106"/>
      <c r="H6182" s="106"/>
      <c r="I6182" s="102">
        <v>5</v>
      </c>
      <c r="J6182" s="109">
        <v>29.4</v>
      </c>
    </row>
    <row r="6183" spans="1:10" x14ac:dyDescent="0.25">
      <c r="A6183" s="102">
        <v>6182</v>
      </c>
      <c r="B6183" s="117">
        <v>43892</v>
      </c>
      <c r="C6183" s="104" t="s">
        <v>4939</v>
      </c>
      <c r="D6183" s="104" t="s">
        <v>5613</v>
      </c>
      <c r="E6183" s="106" t="s">
        <v>565</v>
      </c>
      <c r="F6183" s="107" t="s">
        <v>566</v>
      </c>
      <c r="G6183" s="106"/>
      <c r="H6183" s="106"/>
      <c r="I6183" s="102">
        <v>5</v>
      </c>
      <c r="J6183" s="109">
        <v>46.5</v>
      </c>
    </row>
    <row r="6184" spans="1:10" x14ac:dyDescent="0.25">
      <c r="A6184" s="102">
        <v>6183</v>
      </c>
      <c r="B6184" s="117">
        <v>43892</v>
      </c>
      <c r="C6184" s="104" t="s">
        <v>4939</v>
      </c>
      <c r="D6184" s="104" t="s">
        <v>5613</v>
      </c>
      <c r="E6184" s="106" t="s">
        <v>567</v>
      </c>
      <c r="F6184" s="107" t="s">
        <v>568</v>
      </c>
      <c r="G6184" s="106"/>
      <c r="H6184" s="106"/>
      <c r="I6184" s="102">
        <v>5</v>
      </c>
      <c r="J6184" s="109">
        <v>56.4</v>
      </c>
    </row>
    <row r="6185" spans="1:10" x14ac:dyDescent="0.25">
      <c r="A6185" s="102">
        <v>6184</v>
      </c>
      <c r="B6185" s="117">
        <v>43892</v>
      </c>
      <c r="C6185" s="104" t="s">
        <v>4939</v>
      </c>
      <c r="D6185" s="104" t="s">
        <v>5613</v>
      </c>
      <c r="E6185" s="106" t="s">
        <v>569</v>
      </c>
      <c r="F6185" s="107" t="s">
        <v>570</v>
      </c>
      <c r="G6185" s="106"/>
      <c r="H6185" s="106"/>
      <c r="I6185" s="102">
        <v>5</v>
      </c>
      <c r="J6185" s="109">
        <v>29.4</v>
      </c>
    </row>
    <row r="6186" spans="1:10" x14ac:dyDescent="0.25">
      <c r="A6186" s="102">
        <v>6185</v>
      </c>
      <c r="B6186" s="117">
        <v>43892</v>
      </c>
      <c r="C6186" s="104" t="s">
        <v>4939</v>
      </c>
      <c r="D6186" s="104" t="s">
        <v>5613</v>
      </c>
      <c r="E6186" s="106" t="s">
        <v>535</v>
      </c>
      <c r="F6186" s="107" t="s">
        <v>536</v>
      </c>
      <c r="G6186" s="106"/>
      <c r="H6186" s="106"/>
      <c r="I6186" s="102">
        <v>5</v>
      </c>
      <c r="J6186" s="109">
        <v>29.4</v>
      </c>
    </row>
    <row r="6187" spans="1:10" x14ac:dyDescent="0.25">
      <c r="A6187" s="102">
        <v>6186</v>
      </c>
      <c r="B6187" s="117">
        <v>43892</v>
      </c>
      <c r="C6187" s="104" t="s">
        <v>4939</v>
      </c>
      <c r="D6187" s="104" t="s">
        <v>5613</v>
      </c>
      <c r="E6187" s="106" t="s">
        <v>709</v>
      </c>
      <c r="F6187" s="107" t="s">
        <v>710</v>
      </c>
      <c r="G6187" s="106"/>
      <c r="H6187" s="106"/>
      <c r="I6187" s="102">
        <v>20</v>
      </c>
      <c r="J6187" s="109">
        <v>291</v>
      </c>
    </row>
    <row r="6188" spans="1:10" x14ac:dyDescent="0.25">
      <c r="A6188" s="102">
        <v>6187</v>
      </c>
      <c r="B6188" s="117">
        <v>43892</v>
      </c>
      <c r="C6188" s="104" t="s">
        <v>4939</v>
      </c>
      <c r="D6188" s="104" t="s">
        <v>5613</v>
      </c>
      <c r="E6188" s="106" t="s">
        <v>563</v>
      </c>
      <c r="F6188" s="107" t="s">
        <v>564</v>
      </c>
      <c r="G6188" s="106"/>
      <c r="H6188" s="106"/>
      <c r="I6188" s="102">
        <v>3</v>
      </c>
      <c r="J6188" s="109">
        <v>44.01</v>
      </c>
    </row>
    <row r="6189" spans="1:10" x14ac:dyDescent="0.25">
      <c r="A6189" s="102">
        <v>6188</v>
      </c>
      <c r="B6189" s="117">
        <v>43892</v>
      </c>
      <c r="C6189" s="104" t="s">
        <v>4939</v>
      </c>
      <c r="D6189" s="104" t="s">
        <v>5613</v>
      </c>
      <c r="E6189" s="106" t="s">
        <v>987</v>
      </c>
      <c r="F6189" s="107" t="s">
        <v>988</v>
      </c>
      <c r="G6189" s="106"/>
      <c r="H6189" s="106"/>
      <c r="I6189" s="102">
        <v>10</v>
      </c>
      <c r="J6189" s="109">
        <v>48.9</v>
      </c>
    </row>
    <row r="6190" spans="1:10" x14ac:dyDescent="0.25">
      <c r="A6190" s="102">
        <v>6189</v>
      </c>
      <c r="B6190" s="117">
        <v>43892</v>
      </c>
      <c r="C6190" s="104" t="s">
        <v>4939</v>
      </c>
      <c r="D6190" s="104" t="s">
        <v>5613</v>
      </c>
      <c r="E6190" s="106" t="s">
        <v>995</v>
      </c>
      <c r="F6190" s="107" t="s">
        <v>996</v>
      </c>
      <c r="G6190" s="106"/>
      <c r="H6190" s="106"/>
      <c r="I6190" s="102">
        <v>20</v>
      </c>
      <c r="J6190" s="109">
        <v>197.8</v>
      </c>
    </row>
    <row r="6191" spans="1:10" x14ac:dyDescent="0.25">
      <c r="A6191" s="102">
        <v>6190</v>
      </c>
      <c r="B6191" s="117">
        <v>43892</v>
      </c>
      <c r="C6191" s="104" t="s">
        <v>4939</v>
      </c>
      <c r="D6191" s="104" t="s">
        <v>5613</v>
      </c>
      <c r="E6191" s="106" t="s">
        <v>1252</v>
      </c>
      <c r="F6191" s="107" t="s">
        <v>1253</v>
      </c>
      <c r="G6191" s="106"/>
      <c r="H6191" s="106"/>
      <c r="I6191" s="102">
        <v>4</v>
      </c>
      <c r="J6191" s="109">
        <v>30.4</v>
      </c>
    </row>
    <row r="6192" spans="1:10" x14ac:dyDescent="0.25">
      <c r="A6192" s="102">
        <v>6191</v>
      </c>
      <c r="B6192" s="117">
        <v>43892</v>
      </c>
      <c r="C6192" s="104" t="s">
        <v>4939</v>
      </c>
      <c r="D6192" s="104" t="s">
        <v>5613</v>
      </c>
      <c r="E6192" s="106" t="s">
        <v>1258</v>
      </c>
      <c r="F6192" s="107" t="s">
        <v>1259</v>
      </c>
      <c r="G6192" s="106"/>
      <c r="H6192" s="106"/>
      <c r="I6192" s="102">
        <v>4</v>
      </c>
      <c r="J6192" s="109">
        <v>15.8</v>
      </c>
    </row>
    <row r="6193" spans="1:10" x14ac:dyDescent="0.25">
      <c r="A6193" s="102">
        <v>6192</v>
      </c>
      <c r="B6193" s="117">
        <v>43892</v>
      </c>
      <c r="C6193" s="104" t="s">
        <v>4939</v>
      </c>
      <c r="D6193" s="104" t="s">
        <v>5613</v>
      </c>
      <c r="E6193" s="106" t="s">
        <v>1272</v>
      </c>
      <c r="F6193" s="107" t="s">
        <v>1273</v>
      </c>
      <c r="G6193" s="106"/>
      <c r="H6193" s="106"/>
      <c r="I6193" s="102">
        <v>4</v>
      </c>
      <c r="J6193" s="109">
        <v>45.6</v>
      </c>
    </row>
    <row r="6194" spans="1:10" x14ac:dyDescent="0.25">
      <c r="A6194" s="102">
        <v>6193</v>
      </c>
      <c r="B6194" s="117">
        <v>43892</v>
      </c>
      <c r="C6194" s="104" t="s">
        <v>4939</v>
      </c>
      <c r="D6194" s="104" t="s">
        <v>5613</v>
      </c>
      <c r="E6194" s="106" t="s">
        <v>2263</v>
      </c>
      <c r="F6194" s="107" t="s">
        <v>2264</v>
      </c>
      <c r="G6194" s="106"/>
      <c r="H6194" s="106"/>
      <c r="I6194" s="102">
        <v>4</v>
      </c>
      <c r="J6194" s="109">
        <v>157.92000000000002</v>
      </c>
    </row>
    <row r="6195" spans="1:10" x14ac:dyDescent="0.25">
      <c r="A6195" s="102">
        <v>6194</v>
      </c>
      <c r="B6195" s="117">
        <v>43892</v>
      </c>
      <c r="C6195" s="104" t="s">
        <v>4939</v>
      </c>
      <c r="D6195" s="104" t="s">
        <v>5613</v>
      </c>
      <c r="E6195" s="106" t="s">
        <v>2559</v>
      </c>
      <c r="F6195" s="107" t="s">
        <v>2560</v>
      </c>
      <c r="G6195" s="106"/>
      <c r="H6195" s="106"/>
      <c r="I6195" s="102">
        <v>3</v>
      </c>
      <c r="J6195" s="109">
        <v>17.28</v>
      </c>
    </row>
    <row r="6196" spans="1:10" x14ac:dyDescent="0.25">
      <c r="A6196" s="102">
        <v>6195</v>
      </c>
      <c r="B6196" s="117">
        <v>43892</v>
      </c>
      <c r="C6196" s="104" t="s">
        <v>4939</v>
      </c>
      <c r="D6196" s="104" t="s">
        <v>5613</v>
      </c>
      <c r="E6196" s="106" t="s">
        <v>2487</v>
      </c>
      <c r="F6196" s="107" t="s">
        <v>2488</v>
      </c>
      <c r="G6196" s="106"/>
      <c r="H6196" s="106"/>
      <c r="I6196" s="102">
        <v>3</v>
      </c>
      <c r="J6196" s="109">
        <v>17.28</v>
      </c>
    </row>
    <row r="6197" spans="1:10" x14ac:dyDescent="0.25">
      <c r="A6197" s="102">
        <v>6196</v>
      </c>
      <c r="B6197" s="117">
        <v>43892</v>
      </c>
      <c r="C6197" s="104" t="s">
        <v>4939</v>
      </c>
      <c r="D6197" s="104" t="s">
        <v>5613</v>
      </c>
      <c r="E6197" s="106" t="s">
        <v>2489</v>
      </c>
      <c r="F6197" s="107" t="s">
        <v>2490</v>
      </c>
      <c r="G6197" s="106"/>
      <c r="H6197" s="106"/>
      <c r="I6197" s="102">
        <v>3</v>
      </c>
      <c r="J6197" s="109">
        <v>17.28</v>
      </c>
    </row>
    <row r="6198" spans="1:10" x14ac:dyDescent="0.25">
      <c r="A6198" s="102">
        <v>6197</v>
      </c>
      <c r="B6198" s="117">
        <v>43892</v>
      </c>
      <c r="C6198" s="104" t="s">
        <v>4939</v>
      </c>
      <c r="D6198" s="104" t="s">
        <v>5613</v>
      </c>
      <c r="E6198" s="106" t="s">
        <v>2561</v>
      </c>
      <c r="F6198" s="107" t="s">
        <v>2562</v>
      </c>
      <c r="G6198" s="106"/>
      <c r="H6198" s="106"/>
      <c r="I6198" s="102">
        <v>3</v>
      </c>
      <c r="J6198" s="109">
        <v>17.28</v>
      </c>
    </row>
    <row r="6199" spans="1:10" x14ac:dyDescent="0.25">
      <c r="A6199" s="102">
        <v>6198</v>
      </c>
      <c r="B6199" s="117">
        <v>43892</v>
      </c>
      <c r="C6199" s="104" t="s">
        <v>4939</v>
      </c>
      <c r="D6199" s="104" t="s">
        <v>5613</v>
      </c>
      <c r="E6199" s="106" t="s">
        <v>2631</v>
      </c>
      <c r="F6199" s="107" t="s">
        <v>2632</v>
      </c>
      <c r="G6199" s="106"/>
      <c r="H6199" s="106"/>
      <c r="I6199" s="102">
        <v>6</v>
      </c>
      <c r="J6199" s="109">
        <v>53.64</v>
      </c>
    </row>
    <row r="6200" spans="1:10" x14ac:dyDescent="0.25">
      <c r="A6200" s="102">
        <v>6199</v>
      </c>
      <c r="B6200" s="117">
        <v>43892</v>
      </c>
      <c r="C6200" s="104" t="s">
        <v>4939</v>
      </c>
      <c r="D6200" s="104" t="s">
        <v>5613</v>
      </c>
      <c r="E6200" s="106" t="s">
        <v>4746</v>
      </c>
      <c r="F6200" s="107" t="s">
        <v>4747</v>
      </c>
      <c r="G6200" s="106"/>
      <c r="H6200" s="106"/>
      <c r="I6200" s="102">
        <v>2</v>
      </c>
      <c r="J6200" s="109">
        <v>26.160000000000004</v>
      </c>
    </row>
    <row r="6201" spans="1:10" x14ac:dyDescent="0.25">
      <c r="A6201" s="102">
        <v>6200</v>
      </c>
      <c r="B6201" s="117">
        <v>43892</v>
      </c>
      <c r="C6201" s="104" t="s">
        <v>4939</v>
      </c>
      <c r="D6201" s="104" t="s">
        <v>5613</v>
      </c>
      <c r="E6201" s="106" t="s">
        <v>3037</v>
      </c>
      <c r="F6201" s="107" t="s">
        <v>3038</v>
      </c>
      <c r="G6201" s="106"/>
      <c r="H6201" s="106"/>
      <c r="I6201" s="102">
        <v>2</v>
      </c>
      <c r="J6201" s="109">
        <v>66.319999999999993</v>
      </c>
    </row>
    <row r="6202" spans="1:10" x14ac:dyDescent="0.25">
      <c r="A6202" s="102">
        <v>6201</v>
      </c>
      <c r="B6202" s="117">
        <v>43892</v>
      </c>
      <c r="C6202" s="104" t="s">
        <v>4939</v>
      </c>
      <c r="D6202" s="104" t="s">
        <v>5613</v>
      </c>
      <c r="E6202" s="106" t="s">
        <v>3055</v>
      </c>
      <c r="F6202" s="107" t="s">
        <v>3056</v>
      </c>
      <c r="G6202" s="106"/>
      <c r="H6202" s="106"/>
      <c r="I6202" s="102">
        <v>20</v>
      </c>
      <c r="J6202" s="109">
        <v>519.79999999999995</v>
      </c>
    </row>
    <row r="6203" spans="1:10" x14ac:dyDescent="0.25">
      <c r="A6203" s="102">
        <v>6202</v>
      </c>
      <c r="B6203" s="117">
        <v>43892</v>
      </c>
      <c r="C6203" s="104" t="s">
        <v>4939</v>
      </c>
      <c r="D6203" s="104" t="s">
        <v>5613</v>
      </c>
      <c r="E6203" s="106" t="s">
        <v>3055</v>
      </c>
      <c r="F6203" s="107" t="s">
        <v>3056</v>
      </c>
      <c r="G6203" s="106"/>
      <c r="H6203" s="106"/>
      <c r="I6203" s="102">
        <v>2</v>
      </c>
      <c r="J6203" s="109">
        <v>0.02</v>
      </c>
    </row>
    <row r="6204" spans="1:10" x14ac:dyDescent="0.25">
      <c r="A6204" s="102">
        <v>6203</v>
      </c>
      <c r="B6204" s="117">
        <v>43892</v>
      </c>
      <c r="C6204" s="104" t="s">
        <v>4939</v>
      </c>
      <c r="D6204" s="104" t="s">
        <v>5613</v>
      </c>
      <c r="E6204" s="106" t="s">
        <v>3637</v>
      </c>
      <c r="F6204" s="107" t="s">
        <v>3638</v>
      </c>
      <c r="G6204" s="106"/>
      <c r="H6204" s="106"/>
      <c r="I6204" s="102">
        <v>5</v>
      </c>
      <c r="J6204" s="109">
        <v>90</v>
      </c>
    </row>
    <row r="6205" spans="1:10" x14ac:dyDescent="0.25">
      <c r="A6205" s="102">
        <v>6204</v>
      </c>
      <c r="B6205" s="117">
        <v>43892</v>
      </c>
      <c r="C6205" s="104" t="s">
        <v>4939</v>
      </c>
      <c r="D6205" s="104" t="s">
        <v>5613</v>
      </c>
      <c r="E6205" s="106" t="s">
        <v>3659</v>
      </c>
      <c r="F6205" s="107" t="s">
        <v>3660</v>
      </c>
      <c r="G6205" s="106"/>
      <c r="H6205" s="106"/>
      <c r="I6205" s="102">
        <v>5</v>
      </c>
      <c r="J6205" s="109">
        <v>88.5</v>
      </c>
    </row>
    <row r="6206" spans="1:10" x14ac:dyDescent="0.25">
      <c r="A6206" s="102">
        <v>6205</v>
      </c>
      <c r="B6206" s="117">
        <v>43892</v>
      </c>
      <c r="C6206" s="104" t="s">
        <v>4939</v>
      </c>
      <c r="D6206" s="104" t="s">
        <v>5613</v>
      </c>
      <c r="E6206" s="106" t="s">
        <v>3911</v>
      </c>
      <c r="F6206" s="107" t="s">
        <v>3912</v>
      </c>
      <c r="G6206" s="106"/>
      <c r="H6206" s="106"/>
      <c r="I6206" s="102">
        <v>5</v>
      </c>
      <c r="J6206" s="109">
        <v>82.5</v>
      </c>
    </row>
    <row r="6207" spans="1:10" x14ac:dyDescent="0.25">
      <c r="A6207" s="102">
        <v>6206</v>
      </c>
      <c r="B6207" s="117">
        <v>43892</v>
      </c>
      <c r="C6207" s="104" t="s">
        <v>4939</v>
      </c>
      <c r="D6207" s="104" t="s">
        <v>5613</v>
      </c>
      <c r="E6207" s="106" t="s">
        <v>3625</v>
      </c>
      <c r="F6207" s="107" t="s">
        <v>3626</v>
      </c>
      <c r="G6207" s="106"/>
      <c r="H6207" s="106"/>
      <c r="I6207" s="102">
        <v>6</v>
      </c>
      <c r="J6207" s="109">
        <v>56.88</v>
      </c>
    </row>
    <row r="6208" spans="1:10" x14ac:dyDescent="0.25">
      <c r="A6208" s="102">
        <v>6207</v>
      </c>
      <c r="B6208" s="117">
        <v>43892</v>
      </c>
      <c r="C6208" s="104" t="s">
        <v>4939</v>
      </c>
      <c r="D6208" s="104" t="s">
        <v>5613</v>
      </c>
      <c r="E6208" s="106" t="s">
        <v>4201</v>
      </c>
      <c r="F6208" s="107" t="s">
        <v>4202</v>
      </c>
      <c r="G6208" s="106"/>
      <c r="H6208" s="106"/>
      <c r="I6208" s="102">
        <v>20</v>
      </c>
      <c r="J6208" s="109">
        <v>559.79999999999995</v>
      </c>
    </row>
    <row r="6209" spans="1:10" x14ac:dyDescent="0.25">
      <c r="A6209" s="102">
        <v>6208</v>
      </c>
      <c r="B6209" s="117">
        <v>43892</v>
      </c>
      <c r="C6209" s="104" t="s">
        <v>4939</v>
      </c>
      <c r="D6209" s="104" t="s">
        <v>5615</v>
      </c>
      <c r="E6209" s="106" t="s">
        <v>3073</v>
      </c>
      <c r="F6209" s="107" t="s">
        <v>3074</v>
      </c>
      <c r="G6209" s="106"/>
      <c r="H6209" s="106"/>
      <c r="I6209" s="102">
        <v>10</v>
      </c>
      <c r="J6209" s="109">
        <v>239.60000000000002</v>
      </c>
    </row>
    <row r="6210" spans="1:10" x14ac:dyDescent="0.25">
      <c r="A6210" s="102">
        <v>6209</v>
      </c>
      <c r="B6210" s="117">
        <v>43892</v>
      </c>
      <c r="C6210" s="104" t="s">
        <v>4939</v>
      </c>
      <c r="D6210" s="104" t="s">
        <v>5615</v>
      </c>
      <c r="E6210" s="106" t="s">
        <v>567</v>
      </c>
      <c r="F6210" s="107" t="s">
        <v>568</v>
      </c>
      <c r="G6210" s="106"/>
      <c r="H6210" s="106"/>
      <c r="I6210" s="102">
        <v>2</v>
      </c>
      <c r="J6210" s="109">
        <v>23.52</v>
      </c>
    </row>
    <row r="6211" spans="1:10" x14ac:dyDescent="0.25">
      <c r="A6211" s="102">
        <v>6210</v>
      </c>
      <c r="B6211" s="117">
        <v>43892</v>
      </c>
      <c r="C6211" s="104" t="s">
        <v>4939</v>
      </c>
      <c r="D6211" s="104" t="s">
        <v>5615</v>
      </c>
      <c r="E6211" s="106" t="s">
        <v>633</v>
      </c>
      <c r="F6211" s="107" t="s">
        <v>634</v>
      </c>
      <c r="G6211" s="106"/>
      <c r="H6211" s="106"/>
      <c r="I6211" s="102">
        <v>2</v>
      </c>
      <c r="J6211" s="109">
        <v>35.76</v>
      </c>
    </row>
    <row r="6212" spans="1:10" x14ac:dyDescent="0.25">
      <c r="A6212" s="102">
        <v>6211</v>
      </c>
      <c r="B6212" s="117">
        <v>43892</v>
      </c>
      <c r="C6212" s="104" t="s">
        <v>4939</v>
      </c>
      <c r="D6212" s="104" t="s">
        <v>5615</v>
      </c>
      <c r="E6212" s="106" t="s">
        <v>999</v>
      </c>
      <c r="F6212" s="107" t="s">
        <v>1000</v>
      </c>
      <c r="G6212" s="106"/>
      <c r="H6212" s="106"/>
      <c r="I6212" s="102">
        <v>7</v>
      </c>
      <c r="J6212" s="109">
        <v>79.03</v>
      </c>
    </row>
    <row r="6213" spans="1:10" x14ac:dyDescent="0.25">
      <c r="A6213" s="102">
        <v>6212</v>
      </c>
      <c r="B6213" s="117">
        <v>43892</v>
      </c>
      <c r="C6213" s="104" t="s">
        <v>4939</v>
      </c>
      <c r="D6213" s="104" t="s">
        <v>5615</v>
      </c>
      <c r="E6213" s="106" t="s">
        <v>999</v>
      </c>
      <c r="F6213" s="107" t="s">
        <v>1000</v>
      </c>
      <c r="G6213" s="106"/>
      <c r="H6213" s="106"/>
      <c r="I6213" s="102">
        <v>1</v>
      </c>
      <c r="J6213" s="109">
        <v>0.01</v>
      </c>
    </row>
    <row r="6214" spans="1:10" x14ac:dyDescent="0.25">
      <c r="A6214" s="102">
        <v>6213</v>
      </c>
      <c r="B6214" s="117">
        <v>43892</v>
      </c>
      <c r="C6214" s="104" t="s">
        <v>4939</v>
      </c>
      <c r="D6214" s="104" t="s">
        <v>5615</v>
      </c>
      <c r="E6214" s="106" t="s">
        <v>1003</v>
      </c>
      <c r="F6214" s="107" t="s">
        <v>1004</v>
      </c>
      <c r="G6214" s="106"/>
      <c r="H6214" s="106"/>
      <c r="I6214" s="102">
        <v>3</v>
      </c>
      <c r="J6214" s="109">
        <v>33.869999999999997</v>
      </c>
    </row>
    <row r="6215" spans="1:10" x14ac:dyDescent="0.25">
      <c r="A6215" s="102">
        <v>6214</v>
      </c>
      <c r="B6215" s="117">
        <v>43892</v>
      </c>
      <c r="C6215" s="104" t="s">
        <v>4939</v>
      </c>
      <c r="D6215" s="104" t="s">
        <v>5615</v>
      </c>
      <c r="E6215" s="106" t="s">
        <v>2669</v>
      </c>
      <c r="F6215" s="107" t="s">
        <v>2670</v>
      </c>
      <c r="G6215" s="106"/>
      <c r="H6215" s="106"/>
      <c r="I6215" s="102">
        <v>1</v>
      </c>
      <c r="J6215" s="109">
        <v>9.9</v>
      </c>
    </row>
    <row r="6216" spans="1:10" x14ac:dyDescent="0.25">
      <c r="A6216" s="102">
        <v>6215</v>
      </c>
      <c r="B6216" s="117">
        <v>43892</v>
      </c>
      <c r="C6216" s="104" t="s">
        <v>4939</v>
      </c>
      <c r="D6216" s="104" t="s">
        <v>5615</v>
      </c>
      <c r="E6216" s="106" t="s">
        <v>2707</v>
      </c>
      <c r="F6216" s="107" t="s">
        <v>2708</v>
      </c>
      <c r="G6216" s="106"/>
      <c r="H6216" s="106"/>
      <c r="I6216" s="102">
        <v>1</v>
      </c>
      <c r="J6216" s="109">
        <v>9.48</v>
      </c>
    </row>
    <row r="6217" spans="1:10" x14ac:dyDescent="0.25">
      <c r="A6217" s="102">
        <v>6216</v>
      </c>
      <c r="B6217" s="117">
        <v>43892</v>
      </c>
      <c r="C6217" s="104" t="s">
        <v>4939</v>
      </c>
      <c r="D6217" s="104" t="s">
        <v>5615</v>
      </c>
      <c r="E6217" s="106" t="s">
        <v>2729</v>
      </c>
      <c r="F6217" s="107" t="s">
        <v>2730</v>
      </c>
      <c r="G6217" s="106"/>
      <c r="H6217" s="106"/>
      <c r="I6217" s="102">
        <v>1</v>
      </c>
      <c r="J6217" s="109">
        <v>9.48</v>
      </c>
    </row>
    <row r="6218" spans="1:10" x14ac:dyDescent="0.25">
      <c r="A6218" s="102">
        <v>6217</v>
      </c>
      <c r="B6218" s="117">
        <v>43892</v>
      </c>
      <c r="C6218" s="104" t="s">
        <v>4939</v>
      </c>
      <c r="D6218" s="104" t="s">
        <v>5615</v>
      </c>
      <c r="E6218" s="106" t="s">
        <v>2843</v>
      </c>
      <c r="F6218" s="107" t="s">
        <v>2844</v>
      </c>
      <c r="G6218" s="106"/>
      <c r="H6218" s="106"/>
      <c r="I6218" s="102">
        <v>1</v>
      </c>
      <c r="J6218" s="109">
        <v>9.48</v>
      </c>
    </row>
    <row r="6219" spans="1:10" x14ac:dyDescent="0.25">
      <c r="A6219" s="102">
        <v>6218</v>
      </c>
      <c r="B6219" s="117">
        <v>43892</v>
      </c>
      <c r="C6219" s="104" t="s">
        <v>4939</v>
      </c>
      <c r="D6219" s="104" t="s">
        <v>5615</v>
      </c>
      <c r="E6219" s="106" t="s">
        <v>2745</v>
      </c>
      <c r="F6219" s="107" t="s">
        <v>4724</v>
      </c>
      <c r="G6219" s="106"/>
      <c r="H6219" s="106"/>
      <c r="I6219" s="102">
        <v>1</v>
      </c>
      <c r="J6219" s="109">
        <v>3.54</v>
      </c>
    </row>
    <row r="6220" spans="1:10" x14ac:dyDescent="0.25">
      <c r="A6220" s="102">
        <v>6219</v>
      </c>
      <c r="B6220" s="117">
        <v>43892</v>
      </c>
      <c r="C6220" s="104" t="s">
        <v>4939</v>
      </c>
      <c r="D6220" s="104" t="s">
        <v>5615</v>
      </c>
      <c r="E6220" s="106" t="s">
        <v>2747</v>
      </c>
      <c r="F6220" s="107" t="s">
        <v>4753</v>
      </c>
      <c r="G6220" s="106"/>
      <c r="H6220" s="106"/>
      <c r="I6220" s="102">
        <v>1</v>
      </c>
      <c r="J6220" s="109">
        <v>3.54</v>
      </c>
    </row>
    <row r="6221" spans="1:10" x14ac:dyDescent="0.25">
      <c r="A6221" s="102">
        <v>6220</v>
      </c>
      <c r="B6221" s="117">
        <v>43892</v>
      </c>
      <c r="C6221" s="104" t="s">
        <v>4939</v>
      </c>
      <c r="D6221" s="104" t="s">
        <v>5615</v>
      </c>
      <c r="E6221" s="106" t="s">
        <v>2753</v>
      </c>
      <c r="F6221" s="107" t="s">
        <v>4754</v>
      </c>
      <c r="G6221" s="106"/>
      <c r="H6221" s="106"/>
      <c r="I6221" s="102">
        <v>1</v>
      </c>
      <c r="J6221" s="109">
        <v>3.54</v>
      </c>
    </row>
    <row r="6222" spans="1:10" x14ac:dyDescent="0.25">
      <c r="A6222" s="102">
        <v>6221</v>
      </c>
      <c r="B6222" s="117">
        <v>43892</v>
      </c>
      <c r="C6222" s="104" t="s">
        <v>4939</v>
      </c>
      <c r="D6222" s="104" t="s">
        <v>5615</v>
      </c>
      <c r="E6222" s="106" t="s">
        <v>4726</v>
      </c>
      <c r="F6222" s="107" t="s">
        <v>4727</v>
      </c>
      <c r="G6222" s="106"/>
      <c r="H6222" s="106"/>
      <c r="I6222" s="102">
        <v>1</v>
      </c>
      <c r="J6222" s="109">
        <v>3.54</v>
      </c>
    </row>
    <row r="6223" spans="1:10" x14ac:dyDescent="0.25">
      <c r="A6223" s="102">
        <v>6222</v>
      </c>
      <c r="B6223" s="117">
        <v>43892</v>
      </c>
      <c r="C6223" s="104" t="s">
        <v>4939</v>
      </c>
      <c r="D6223" s="104" t="s">
        <v>5615</v>
      </c>
      <c r="E6223" s="106" t="s">
        <v>4728</v>
      </c>
      <c r="F6223" s="107" t="s">
        <v>4729</v>
      </c>
      <c r="G6223" s="106"/>
      <c r="H6223" s="106"/>
      <c r="I6223" s="102">
        <v>1</v>
      </c>
      <c r="J6223" s="109">
        <v>3.54</v>
      </c>
    </row>
    <row r="6224" spans="1:10" x14ac:dyDescent="0.25">
      <c r="A6224" s="102">
        <v>6223</v>
      </c>
      <c r="B6224" s="117">
        <v>43892</v>
      </c>
      <c r="C6224" s="104" t="s">
        <v>4939</v>
      </c>
      <c r="D6224" s="104" t="s">
        <v>5615</v>
      </c>
      <c r="E6224" s="106" t="s">
        <v>2749</v>
      </c>
      <c r="F6224" s="107" t="s">
        <v>4755</v>
      </c>
      <c r="G6224" s="106"/>
      <c r="H6224" s="106"/>
      <c r="I6224" s="102">
        <v>1</v>
      </c>
      <c r="J6224" s="109">
        <v>3.54</v>
      </c>
    </row>
    <row r="6225" spans="1:10" x14ac:dyDescent="0.25">
      <c r="A6225" s="102">
        <v>6224</v>
      </c>
      <c r="B6225" s="117">
        <v>43892</v>
      </c>
      <c r="C6225" s="104" t="s">
        <v>4939</v>
      </c>
      <c r="D6225" s="104" t="s">
        <v>5615</v>
      </c>
      <c r="E6225" s="106" t="s">
        <v>2717</v>
      </c>
      <c r="F6225" s="107" t="s">
        <v>4737</v>
      </c>
      <c r="G6225" s="106"/>
      <c r="H6225" s="106"/>
      <c r="I6225" s="102">
        <v>1</v>
      </c>
      <c r="J6225" s="109">
        <v>16.14</v>
      </c>
    </row>
    <row r="6226" spans="1:10" x14ac:dyDescent="0.25">
      <c r="A6226" s="102">
        <v>6225</v>
      </c>
      <c r="B6226" s="117">
        <v>43892</v>
      </c>
      <c r="C6226" s="104" t="s">
        <v>4939</v>
      </c>
      <c r="D6226" s="104" t="s">
        <v>5615</v>
      </c>
      <c r="E6226" s="106" t="s">
        <v>2723</v>
      </c>
      <c r="F6226" s="107" t="s">
        <v>4733</v>
      </c>
      <c r="G6226" s="106"/>
      <c r="H6226" s="106"/>
      <c r="I6226" s="102">
        <v>1</v>
      </c>
      <c r="J6226" s="109">
        <v>13.080000000000002</v>
      </c>
    </row>
    <row r="6227" spans="1:10" x14ac:dyDescent="0.25">
      <c r="A6227" s="102">
        <v>6226</v>
      </c>
      <c r="B6227" s="117">
        <v>43892</v>
      </c>
      <c r="C6227" s="104" t="s">
        <v>4939</v>
      </c>
      <c r="D6227" s="104" t="s">
        <v>5615</v>
      </c>
      <c r="E6227" s="106" t="s">
        <v>2823</v>
      </c>
      <c r="F6227" s="107" t="s">
        <v>2824</v>
      </c>
      <c r="G6227" s="106"/>
      <c r="H6227" s="106"/>
      <c r="I6227" s="102">
        <v>1</v>
      </c>
      <c r="J6227" s="109">
        <v>9.48</v>
      </c>
    </row>
    <row r="6228" spans="1:10" x14ac:dyDescent="0.25">
      <c r="A6228" s="102">
        <v>6227</v>
      </c>
      <c r="B6228" s="117">
        <v>43892</v>
      </c>
      <c r="C6228" s="104" t="s">
        <v>4939</v>
      </c>
      <c r="D6228" s="104" t="s">
        <v>5615</v>
      </c>
      <c r="E6228" s="106" t="s">
        <v>2833</v>
      </c>
      <c r="F6228" s="107" t="s">
        <v>2834</v>
      </c>
      <c r="G6228" s="106"/>
      <c r="H6228" s="106"/>
      <c r="I6228" s="102">
        <v>1</v>
      </c>
      <c r="J6228" s="109">
        <v>16.32</v>
      </c>
    </row>
    <row r="6229" spans="1:10" x14ac:dyDescent="0.25">
      <c r="A6229" s="102">
        <v>6228</v>
      </c>
      <c r="B6229" s="117">
        <v>43892</v>
      </c>
      <c r="C6229" s="104" t="s">
        <v>4939</v>
      </c>
      <c r="D6229" s="104" t="s">
        <v>5615</v>
      </c>
      <c r="E6229" s="106" t="s">
        <v>4746</v>
      </c>
      <c r="F6229" s="107" t="s">
        <v>4747</v>
      </c>
      <c r="G6229" s="106"/>
      <c r="H6229" s="106"/>
      <c r="I6229" s="102">
        <v>1</v>
      </c>
      <c r="J6229" s="109">
        <v>13.080000000000002</v>
      </c>
    </row>
    <row r="6230" spans="1:10" x14ac:dyDescent="0.25">
      <c r="A6230" s="102">
        <v>6229</v>
      </c>
      <c r="B6230" s="117">
        <v>43892</v>
      </c>
      <c r="C6230" s="104" t="s">
        <v>4939</v>
      </c>
      <c r="D6230" s="104" t="s">
        <v>5615</v>
      </c>
      <c r="E6230" s="106" t="s">
        <v>2835</v>
      </c>
      <c r="F6230" s="107" t="s">
        <v>2836</v>
      </c>
      <c r="G6230" s="106"/>
      <c r="H6230" s="106"/>
      <c r="I6230" s="102" t="s">
        <v>4943</v>
      </c>
      <c r="J6230" s="109">
        <v>4.74</v>
      </c>
    </row>
    <row r="6231" spans="1:10" x14ac:dyDescent="0.25">
      <c r="A6231" s="102">
        <v>6230</v>
      </c>
      <c r="B6231" s="117">
        <v>43892</v>
      </c>
      <c r="C6231" s="104" t="s">
        <v>4939</v>
      </c>
      <c r="D6231" s="104" t="s">
        <v>5615</v>
      </c>
      <c r="E6231" s="106" t="s">
        <v>153</v>
      </c>
      <c r="F6231" s="107" t="s">
        <v>154</v>
      </c>
      <c r="G6231" s="106"/>
      <c r="H6231" s="106"/>
      <c r="I6231" s="102">
        <v>4</v>
      </c>
      <c r="J6231" s="109">
        <v>75.959999999999994</v>
      </c>
    </row>
    <row r="6232" spans="1:10" x14ac:dyDescent="0.25">
      <c r="A6232" s="102">
        <v>6231</v>
      </c>
      <c r="B6232" s="117">
        <v>43892</v>
      </c>
      <c r="C6232" s="104" t="s">
        <v>4939</v>
      </c>
      <c r="D6232" s="104" t="s">
        <v>5615</v>
      </c>
      <c r="E6232" s="106" t="s">
        <v>2921</v>
      </c>
      <c r="F6232" s="107" t="s">
        <v>2922</v>
      </c>
      <c r="G6232" s="106"/>
      <c r="H6232" s="106"/>
      <c r="I6232" s="102">
        <v>1</v>
      </c>
      <c r="J6232" s="109">
        <v>35.880000000000003</v>
      </c>
    </row>
    <row r="6233" spans="1:10" x14ac:dyDescent="0.25">
      <c r="A6233" s="102">
        <v>6232</v>
      </c>
      <c r="B6233" s="117">
        <v>43892</v>
      </c>
      <c r="C6233" s="104" t="s">
        <v>4939</v>
      </c>
      <c r="D6233" s="104" t="s">
        <v>5615</v>
      </c>
      <c r="E6233" s="106" t="s">
        <v>4818</v>
      </c>
      <c r="F6233" s="107" t="s">
        <v>4819</v>
      </c>
      <c r="G6233" s="106"/>
      <c r="H6233" s="106"/>
      <c r="I6233" s="102">
        <v>1</v>
      </c>
      <c r="J6233" s="109">
        <v>49.800000000000004</v>
      </c>
    </row>
    <row r="6234" spans="1:10" x14ac:dyDescent="0.25">
      <c r="A6234" s="102">
        <v>6233</v>
      </c>
      <c r="B6234" s="117">
        <v>43923</v>
      </c>
      <c r="C6234" s="104" t="s">
        <v>4939</v>
      </c>
      <c r="D6234" s="104" t="s">
        <v>4985</v>
      </c>
      <c r="E6234" s="106" t="s">
        <v>565</v>
      </c>
      <c r="F6234" s="107" t="s">
        <v>566</v>
      </c>
      <c r="G6234" s="106"/>
      <c r="H6234" s="106"/>
      <c r="I6234" s="102">
        <v>1</v>
      </c>
      <c r="J6234" s="109">
        <v>9.5400000000000009</v>
      </c>
    </row>
    <row r="6235" spans="1:10" x14ac:dyDescent="0.25">
      <c r="A6235" s="102">
        <v>6234</v>
      </c>
      <c r="B6235" s="117">
        <v>43923</v>
      </c>
      <c r="C6235" s="104" t="s">
        <v>4939</v>
      </c>
      <c r="D6235" s="104" t="s">
        <v>4985</v>
      </c>
      <c r="E6235" s="106" t="s">
        <v>569</v>
      </c>
      <c r="F6235" s="107" t="s">
        <v>570</v>
      </c>
      <c r="G6235" s="106"/>
      <c r="H6235" s="106"/>
      <c r="I6235" s="102">
        <v>2</v>
      </c>
      <c r="J6235" s="109">
        <v>11.879999999999999</v>
      </c>
    </row>
    <row r="6236" spans="1:10" x14ac:dyDescent="0.25">
      <c r="A6236" s="102">
        <v>6235</v>
      </c>
      <c r="B6236" s="117">
        <v>43923</v>
      </c>
      <c r="C6236" s="104" t="s">
        <v>4939</v>
      </c>
      <c r="D6236" s="104" t="s">
        <v>4985</v>
      </c>
      <c r="E6236" s="106" t="s">
        <v>2569</v>
      </c>
      <c r="F6236" s="107" t="s">
        <v>2570</v>
      </c>
      <c r="G6236" s="106"/>
      <c r="H6236" s="106"/>
      <c r="I6236" s="102">
        <v>1</v>
      </c>
      <c r="J6236" s="109">
        <v>5.9399999999999995</v>
      </c>
    </row>
    <row r="6237" spans="1:10" x14ac:dyDescent="0.25">
      <c r="A6237" s="102">
        <v>6236</v>
      </c>
      <c r="B6237" s="117">
        <v>43923</v>
      </c>
      <c r="C6237" s="104" t="s">
        <v>4939</v>
      </c>
      <c r="D6237" s="104" t="s">
        <v>4985</v>
      </c>
      <c r="E6237" s="106" t="s">
        <v>2505</v>
      </c>
      <c r="F6237" s="107" t="s">
        <v>2506</v>
      </c>
      <c r="G6237" s="106"/>
      <c r="H6237" s="106"/>
      <c r="I6237" s="102">
        <v>1</v>
      </c>
      <c r="J6237" s="109">
        <v>5.9399999999999995</v>
      </c>
    </row>
    <row r="6238" spans="1:10" x14ac:dyDescent="0.25">
      <c r="A6238" s="102">
        <v>6237</v>
      </c>
      <c r="B6238" s="117">
        <v>43923</v>
      </c>
      <c r="C6238" s="104" t="s">
        <v>4939</v>
      </c>
      <c r="D6238" s="104" t="s">
        <v>4985</v>
      </c>
      <c r="E6238" s="106" t="s">
        <v>2519</v>
      </c>
      <c r="F6238" s="107" t="s">
        <v>2520</v>
      </c>
      <c r="G6238" s="106"/>
      <c r="H6238" s="106"/>
      <c r="I6238" s="102">
        <v>1</v>
      </c>
      <c r="J6238" s="109">
        <v>5.9399999999999995</v>
      </c>
    </row>
    <row r="6239" spans="1:10" x14ac:dyDescent="0.25">
      <c r="A6239" s="102">
        <v>6238</v>
      </c>
      <c r="B6239" s="117">
        <v>43923</v>
      </c>
      <c r="C6239" s="104" t="s">
        <v>4939</v>
      </c>
      <c r="D6239" s="104" t="s">
        <v>4985</v>
      </c>
      <c r="E6239" s="106" t="s">
        <v>3927</v>
      </c>
      <c r="F6239" s="107" t="s">
        <v>3928</v>
      </c>
      <c r="G6239" s="106"/>
      <c r="H6239" s="106"/>
      <c r="I6239" s="102">
        <v>1</v>
      </c>
      <c r="J6239" s="109">
        <v>17.8</v>
      </c>
    </row>
    <row r="6240" spans="1:10" x14ac:dyDescent="0.25">
      <c r="A6240" s="102">
        <v>6239</v>
      </c>
      <c r="B6240" s="117">
        <v>43923</v>
      </c>
      <c r="C6240" s="104" t="s">
        <v>4939</v>
      </c>
      <c r="D6240" s="104" t="s">
        <v>4985</v>
      </c>
      <c r="E6240" s="106" t="s">
        <v>4525</v>
      </c>
      <c r="F6240" s="107" t="s">
        <v>4526</v>
      </c>
      <c r="G6240" s="106"/>
      <c r="H6240" s="106"/>
      <c r="I6240" s="102" t="s">
        <v>5026</v>
      </c>
      <c r="J6240" s="109">
        <v>47.339999999999996</v>
      </c>
    </row>
    <row r="6241" spans="1:10" x14ac:dyDescent="0.25">
      <c r="A6241" s="102">
        <v>6240</v>
      </c>
      <c r="B6241" s="117">
        <v>43923</v>
      </c>
      <c r="C6241" s="104" t="s">
        <v>4939</v>
      </c>
      <c r="D6241" s="104" t="s">
        <v>4985</v>
      </c>
      <c r="E6241" s="106" t="s">
        <v>4467</v>
      </c>
      <c r="F6241" s="107" t="s">
        <v>4468</v>
      </c>
      <c r="G6241" s="106"/>
      <c r="H6241" s="106"/>
      <c r="I6241" s="102">
        <v>1</v>
      </c>
      <c r="J6241" s="109">
        <v>16.350000000000001</v>
      </c>
    </row>
    <row r="6242" spans="1:10" x14ac:dyDescent="0.25">
      <c r="A6242" s="102">
        <v>6241</v>
      </c>
      <c r="B6242" s="117">
        <v>43923</v>
      </c>
      <c r="C6242" s="104" t="s">
        <v>4939</v>
      </c>
      <c r="D6242" s="104" t="s">
        <v>4985</v>
      </c>
      <c r="E6242" s="106" t="s">
        <v>4251</v>
      </c>
      <c r="F6242" s="107" t="s">
        <v>4828</v>
      </c>
      <c r="G6242" s="106"/>
      <c r="H6242" s="106"/>
      <c r="I6242" s="102" t="s">
        <v>5044</v>
      </c>
      <c r="J6242" s="109">
        <v>9.7299999999999986</v>
      </c>
    </row>
    <row r="6243" spans="1:10" x14ac:dyDescent="0.25">
      <c r="A6243" s="102">
        <v>6242</v>
      </c>
      <c r="B6243" s="117">
        <v>43923</v>
      </c>
      <c r="C6243" s="104" t="s">
        <v>4939</v>
      </c>
      <c r="D6243" s="104" t="s">
        <v>4985</v>
      </c>
      <c r="E6243" s="106" t="s">
        <v>4379</v>
      </c>
      <c r="F6243" s="107" t="s">
        <v>4829</v>
      </c>
      <c r="G6243" s="106"/>
      <c r="H6243" s="106"/>
      <c r="I6243" s="102" t="s">
        <v>5413</v>
      </c>
      <c r="J6243" s="109">
        <v>11.92</v>
      </c>
    </row>
    <row r="6244" spans="1:10" x14ac:dyDescent="0.25">
      <c r="A6244" s="102">
        <v>6243</v>
      </c>
      <c r="B6244" s="117">
        <v>43923</v>
      </c>
      <c r="C6244" s="104" t="s">
        <v>4939</v>
      </c>
      <c r="D6244" s="104" t="s">
        <v>4998</v>
      </c>
      <c r="E6244" s="106" t="s">
        <v>329</v>
      </c>
      <c r="F6244" s="107" t="s">
        <v>330</v>
      </c>
      <c r="G6244" s="106"/>
      <c r="H6244" s="106"/>
      <c r="I6244" s="102">
        <v>1</v>
      </c>
      <c r="J6244" s="109">
        <v>23</v>
      </c>
    </row>
    <row r="6245" spans="1:10" x14ac:dyDescent="0.25">
      <c r="A6245" s="102">
        <v>6244</v>
      </c>
      <c r="B6245" s="117">
        <v>43923</v>
      </c>
      <c r="C6245" s="104" t="s">
        <v>4939</v>
      </c>
      <c r="D6245" s="104" t="s">
        <v>4998</v>
      </c>
      <c r="E6245" s="106" t="s">
        <v>567</v>
      </c>
      <c r="F6245" s="107" t="s">
        <v>568</v>
      </c>
      <c r="G6245" s="106"/>
      <c r="H6245" s="106"/>
      <c r="I6245" s="102">
        <v>1</v>
      </c>
      <c r="J6245" s="109">
        <v>11.76</v>
      </c>
    </row>
    <row r="6246" spans="1:10" x14ac:dyDescent="0.25">
      <c r="A6246" s="102">
        <v>6245</v>
      </c>
      <c r="B6246" s="117">
        <v>43923</v>
      </c>
      <c r="C6246" s="104" t="s">
        <v>4939</v>
      </c>
      <c r="D6246" s="104" t="s">
        <v>4998</v>
      </c>
      <c r="E6246" s="106" t="s">
        <v>157</v>
      </c>
      <c r="F6246" s="107" t="s">
        <v>158</v>
      </c>
      <c r="G6246" s="106"/>
      <c r="H6246" s="106"/>
      <c r="I6246" s="102">
        <v>15</v>
      </c>
      <c r="J6246" s="109">
        <v>28.349999999999998</v>
      </c>
    </row>
    <row r="6247" spans="1:10" x14ac:dyDescent="0.25">
      <c r="A6247" s="102">
        <v>6246</v>
      </c>
      <c r="B6247" s="117">
        <v>43923</v>
      </c>
      <c r="C6247" s="104" t="s">
        <v>4939</v>
      </c>
      <c r="D6247" s="104" t="s">
        <v>4998</v>
      </c>
      <c r="E6247" s="106" t="s">
        <v>989</v>
      </c>
      <c r="F6247" s="107" t="s">
        <v>990</v>
      </c>
      <c r="G6247" s="106"/>
      <c r="H6247" s="106"/>
      <c r="I6247" s="102">
        <v>4</v>
      </c>
      <c r="J6247" s="109">
        <v>11</v>
      </c>
    </row>
    <row r="6248" spans="1:10" x14ac:dyDescent="0.25">
      <c r="A6248" s="102">
        <v>6247</v>
      </c>
      <c r="B6248" s="117">
        <v>43923</v>
      </c>
      <c r="C6248" s="104" t="s">
        <v>4939</v>
      </c>
      <c r="D6248" s="104" t="s">
        <v>4998</v>
      </c>
      <c r="E6248" s="106" t="s">
        <v>207</v>
      </c>
      <c r="F6248" s="107" t="s">
        <v>208</v>
      </c>
      <c r="G6248" s="106"/>
      <c r="H6248" s="106"/>
      <c r="I6248" s="102">
        <v>1</v>
      </c>
      <c r="J6248" s="109">
        <v>18</v>
      </c>
    </row>
    <row r="6249" spans="1:10" x14ac:dyDescent="0.25">
      <c r="A6249" s="102">
        <v>6248</v>
      </c>
      <c r="B6249" s="117">
        <v>43923</v>
      </c>
      <c r="C6249" s="104" t="s">
        <v>4939</v>
      </c>
      <c r="D6249" s="104" t="s">
        <v>4998</v>
      </c>
      <c r="E6249" s="106" t="s">
        <v>2433</v>
      </c>
      <c r="F6249" s="107" t="s">
        <v>2434</v>
      </c>
      <c r="G6249" s="106"/>
      <c r="H6249" s="106"/>
      <c r="I6249" s="102">
        <v>1</v>
      </c>
      <c r="J6249" s="109">
        <v>10.99</v>
      </c>
    </row>
    <row r="6250" spans="1:10" x14ac:dyDescent="0.25">
      <c r="A6250" s="102">
        <v>6249</v>
      </c>
      <c r="B6250" s="117">
        <v>43923</v>
      </c>
      <c r="C6250" s="104" t="s">
        <v>4939</v>
      </c>
      <c r="D6250" s="104" t="s">
        <v>4998</v>
      </c>
      <c r="E6250" s="106" t="s">
        <v>2541</v>
      </c>
      <c r="F6250" s="107" t="s">
        <v>2542</v>
      </c>
      <c r="G6250" s="106"/>
      <c r="H6250" s="106"/>
      <c r="I6250" s="102">
        <v>1</v>
      </c>
      <c r="J6250" s="109">
        <v>5.9399999999999995</v>
      </c>
    </row>
    <row r="6251" spans="1:10" x14ac:dyDescent="0.25">
      <c r="A6251" s="102">
        <v>6250</v>
      </c>
      <c r="B6251" s="117">
        <v>43923</v>
      </c>
      <c r="C6251" s="104" t="s">
        <v>4939</v>
      </c>
      <c r="D6251" s="104" t="s">
        <v>4998</v>
      </c>
      <c r="E6251" s="106" t="s">
        <v>2555</v>
      </c>
      <c r="F6251" s="107" t="s">
        <v>2556</v>
      </c>
      <c r="G6251" s="106"/>
      <c r="H6251" s="106"/>
      <c r="I6251" s="102">
        <v>1</v>
      </c>
      <c r="J6251" s="109">
        <v>5.9399999999999995</v>
      </c>
    </row>
    <row r="6252" spans="1:10" x14ac:dyDescent="0.25">
      <c r="A6252" s="102">
        <v>6251</v>
      </c>
      <c r="B6252" s="117">
        <v>43923</v>
      </c>
      <c r="C6252" s="104" t="s">
        <v>4939</v>
      </c>
      <c r="D6252" s="104" t="s">
        <v>4998</v>
      </c>
      <c r="E6252" s="106" t="s">
        <v>3709</v>
      </c>
      <c r="F6252" s="107" t="s">
        <v>3710</v>
      </c>
      <c r="G6252" s="106"/>
      <c r="H6252" s="106"/>
      <c r="I6252" s="102">
        <v>1</v>
      </c>
      <c r="J6252" s="109">
        <v>6.8000000000000007</v>
      </c>
    </row>
    <row r="6253" spans="1:10" x14ac:dyDescent="0.25">
      <c r="A6253" s="102">
        <v>6252</v>
      </c>
      <c r="B6253" s="117">
        <v>43923</v>
      </c>
      <c r="C6253" s="104" t="s">
        <v>4939</v>
      </c>
      <c r="D6253" s="104" t="s">
        <v>4998</v>
      </c>
      <c r="E6253" s="106" t="s">
        <v>4259</v>
      </c>
      <c r="F6253" s="107" t="s">
        <v>4820</v>
      </c>
      <c r="G6253" s="106"/>
      <c r="H6253" s="106"/>
      <c r="I6253" s="102">
        <v>1</v>
      </c>
      <c r="J6253" s="109">
        <v>20.849999999999998</v>
      </c>
    </row>
    <row r="6254" spans="1:10" x14ac:dyDescent="0.25">
      <c r="A6254" s="102">
        <v>6253</v>
      </c>
      <c r="B6254" s="117">
        <v>43923</v>
      </c>
      <c r="C6254" s="104" t="s">
        <v>4939</v>
      </c>
      <c r="D6254" s="104" t="s">
        <v>4998</v>
      </c>
      <c r="E6254" s="106" t="s">
        <v>4313</v>
      </c>
      <c r="F6254" s="107" t="s">
        <v>4314</v>
      </c>
      <c r="G6254" s="106"/>
      <c r="H6254" s="106"/>
      <c r="I6254" s="102">
        <v>1</v>
      </c>
      <c r="J6254" s="109">
        <v>8.85</v>
      </c>
    </row>
    <row r="6255" spans="1:10" x14ac:dyDescent="0.25">
      <c r="A6255" s="102">
        <v>6254</v>
      </c>
      <c r="B6255" s="117">
        <v>43923</v>
      </c>
      <c r="C6255" s="104" t="s">
        <v>4939</v>
      </c>
      <c r="D6255" s="104" t="s">
        <v>5619</v>
      </c>
      <c r="E6255" s="106" t="s">
        <v>565</v>
      </c>
      <c r="F6255" s="107" t="s">
        <v>566</v>
      </c>
      <c r="G6255" s="106"/>
      <c r="H6255" s="106"/>
      <c r="I6255" s="102">
        <v>2</v>
      </c>
      <c r="J6255" s="109">
        <v>19.080000000000002</v>
      </c>
    </row>
    <row r="6256" spans="1:10" x14ac:dyDescent="0.25">
      <c r="A6256" s="102">
        <v>6255</v>
      </c>
      <c r="B6256" s="117">
        <v>43923</v>
      </c>
      <c r="C6256" s="104" t="s">
        <v>4939</v>
      </c>
      <c r="D6256" s="104" t="s">
        <v>5619</v>
      </c>
      <c r="E6256" s="106" t="s">
        <v>567</v>
      </c>
      <c r="F6256" s="107" t="s">
        <v>568</v>
      </c>
      <c r="G6256" s="106"/>
      <c r="H6256" s="106"/>
      <c r="I6256" s="102">
        <v>1</v>
      </c>
      <c r="J6256" s="109">
        <v>11.76</v>
      </c>
    </row>
    <row r="6257" spans="1:10" x14ac:dyDescent="0.25">
      <c r="A6257" s="102">
        <v>6256</v>
      </c>
      <c r="B6257" s="117">
        <v>43923</v>
      </c>
      <c r="C6257" s="104" t="s">
        <v>4939</v>
      </c>
      <c r="D6257" s="104" t="s">
        <v>5619</v>
      </c>
      <c r="E6257" s="106" t="s">
        <v>569</v>
      </c>
      <c r="F6257" s="107" t="s">
        <v>570</v>
      </c>
      <c r="G6257" s="106"/>
      <c r="H6257" s="106"/>
      <c r="I6257" s="102">
        <v>6</v>
      </c>
      <c r="J6257" s="109">
        <v>35.64</v>
      </c>
    </row>
    <row r="6258" spans="1:10" x14ac:dyDescent="0.25">
      <c r="A6258" s="102">
        <v>6257</v>
      </c>
      <c r="B6258" s="117">
        <v>43923</v>
      </c>
      <c r="C6258" s="104" t="s">
        <v>4939</v>
      </c>
      <c r="D6258" s="104" t="s">
        <v>5621</v>
      </c>
      <c r="E6258" s="106" t="s">
        <v>913</v>
      </c>
      <c r="F6258" s="107" t="s">
        <v>914</v>
      </c>
      <c r="G6258" s="106"/>
      <c r="H6258" s="106"/>
      <c r="I6258" s="102">
        <v>1</v>
      </c>
      <c r="J6258" s="109">
        <v>13.14</v>
      </c>
    </row>
    <row r="6259" spans="1:10" x14ac:dyDescent="0.25">
      <c r="A6259" s="102">
        <v>6258</v>
      </c>
      <c r="B6259" s="117">
        <v>43923</v>
      </c>
      <c r="C6259" s="104" t="s">
        <v>4939</v>
      </c>
      <c r="D6259" s="104" t="s">
        <v>5621</v>
      </c>
      <c r="E6259" s="106" t="s">
        <v>1470</v>
      </c>
      <c r="F6259" s="107" t="s">
        <v>1471</v>
      </c>
      <c r="G6259" s="106"/>
      <c r="H6259" s="106"/>
      <c r="I6259" s="102">
        <v>1</v>
      </c>
      <c r="J6259" s="109">
        <v>10.68</v>
      </c>
    </row>
    <row r="6260" spans="1:10" x14ac:dyDescent="0.25">
      <c r="A6260" s="102">
        <v>6259</v>
      </c>
      <c r="B6260" s="117">
        <v>43923</v>
      </c>
      <c r="C6260" s="104" t="s">
        <v>4939</v>
      </c>
      <c r="D6260" s="104" t="s">
        <v>5621</v>
      </c>
      <c r="E6260" s="106" t="s">
        <v>1272</v>
      </c>
      <c r="F6260" s="107" t="s">
        <v>1273</v>
      </c>
      <c r="G6260" s="106"/>
      <c r="H6260" s="106"/>
      <c r="I6260" s="102">
        <v>1</v>
      </c>
      <c r="J6260" s="109">
        <v>12.75</v>
      </c>
    </row>
    <row r="6261" spans="1:10" x14ac:dyDescent="0.25">
      <c r="A6261" s="102">
        <v>6260</v>
      </c>
      <c r="B6261" s="117">
        <v>43923</v>
      </c>
      <c r="C6261" s="104" t="s">
        <v>4939</v>
      </c>
      <c r="D6261" s="104" t="s">
        <v>5621</v>
      </c>
      <c r="E6261" s="106" t="s">
        <v>251</v>
      </c>
      <c r="F6261" s="107" t="s">
        <v>252</v>
      </c>
      <c r="G6261" s="106"/>
      <c r="H6261" s="106"/>
      <c r="I6261" s="102">
        <v>1</v>
      </c>
      <c r="J6261" s="109">
        <v>5.7</v>
      </c>
    </row>
    <row r="6262" spans="1:10" x14ac:dyDescent="0.25">
      <c r="A6262" s="102">
        <v>6261</v>
      </c>
      <c r="B6262" s="117">
        <v>43923</v>
      </c>
      <c r="C6262" s="104" t="s">
        <v>4939</v>
      </c>
      <c r="D6262" s="104" t="s">
        <v>5621</v>
      </c>
      <c r="E6262" s="106" t="s">
        <v>2505</v>
      </c>
      <c r="F6262" s="107" t="s">
        <v>2506</v>
      </c>
      <c r="G6262" s="106"/>
      <c r="H6262" s="106"/>
      <c r="I6262" s="102">
        <v>1</v>
      </c>
      <c r="J6262" s="109">
        <v>5.9399999999999995</v>
      </c>
    </row>
    <row r="6263" spans="1:10" x14ac:dyDescent="0.25">
      <c r="A6263" s="102">
        <v>6262</v>
      </c>
      <c r="B6263" s="117">
        <v>43923</v>
      </c>
      <c r="C6263" s="104" t="s">
        <v>4939</v>
      </c>
      <c r="D6263" s="104" t="s">
        <v>5621</v>
      </c>
      <c r="E6263" s="106" t="s">
        <v>2549</v>
      </c>
      <c r="F6263" s="107" t="s">
        <v>2550</v>
      </c>
      <c r="G6263" s="106"/>
      <c r="H6263" s="106"/>
      <c r="I6263" s="102">
        <v>1</v>
      </c>
      <c r="J6263" s="109">
        <v>5.9399999999999995</v>
      </c>
    </row>
    <row r="6264" spans="1:10" x14ac:dyDescent="0.25">
      <c r="A6264" s="102">
        <v>6263</v>
      </c>
      <c r="B6264" s="117">
        <v>43923</v>
      </c>
      <c r="C6264" s="104" t="s">
        <v>4939</v>
      </c>
      <c r="D6264" s="104" t="s">
        <v>5621</v>
      </c>
      <c r="E6264" s="106" t="s">
        <v>3037</v>
      </c>
      <c r="F6264" s="107" t="s">
        <v>3038</v>
      </c>
      <c r="G6264" s="106"/>
      <c r="H6264" s="106"/>
      <c r="I6264" s="102">
        <v>1</v>
      </c>
      <c r="J6264" s="109">
        <v>33.96</v>
      </c>
    </row>
    <row r="6265" spans="1:10" x14ac:dyDescent="0.25">
      <c r="A6265" s="102">
        <v>6264</v>
      </c>
      <c r="B6265" s="117">
        <v>43923</v>
      </c>
      <c r="C6265" s="104" t="s">
        <v>4939</v>
      </c>
      <c r="D6265" s="104" t="s">
        <v>5621</v>
      </c>
      <c r="E6265" s="106" t="s">
        <v>3829</v>
      </c>
      <c r="F6265" s="107" t="s">
        <v>3830</v>
      </c>
      <c r="G6265" s="106"/>
      <c r="H6265" s="106"/>
      <c r="I6265" s="102">
        <v>1</v>
      </c>
      <c r="J6265" s="109">
        <v>19.5</v>
      </c>
    </row>
    <row r="6266" spans="1:10" x14ac:dyDescent="0.25">
      <c r="A6266" s="102">
        <v>6265</v>
      </c>
      <c r="B6266" s="117">
        <v>43923</v>
      </c>
      <c r="C6266" s="104" t="s">
        <v>4939</v>
      </c>
      <c r="D6266" s="104" t="s">
        <v>5621</v>
      </c>
      <c r="E6266" s="106" t="s">
        <v>4818</v>
      </c>
      <c r="F6266" s="107" t="s">
        <v>4819</v>
      </c>
      <c r="G6266" s="106"/>
      <c r="H6266" s="106"/>
      <c r="I6266" s="102">
        <v>1</v>
      </c>
      <c r="J6266" s="109">
        <v>49.800000000000004</v>
      </c>
    </row>
    <row r="6267" spans="1:10" x14ac:dyDescent="0.25">
      <c r="A6267" s="102">
        <v>6266</v>
      </c>
      <c r="B6267" s="117">
        <v>43923</v>
      </c>
      <c r="C6267" s="104" t="s">
        <v>4939</v>
      </c>
      <c r="D6267" s="104" t="s">
        <v>5002</v>
      </c>
      <c r="E6267" s="106" t="s">
        <v>473</v>
      </c>
      <c r="F6267" s="107" t="s">
        <v>474</v>
      </c>
      <c r="G6267" s="106"/>
      <c r="H6267" s="106"/>
      <c r="I6267" s="102">
        <v>1</v>
      </c>
      <c r="J6267" s="109">
        <v>13.799999999999999</v>
      </c>
    </row>
    <row r="6268" spans="1:10" x14ac:dyDescent="0.25">
      <c r="A6268" s="102">
        <v>6267</v>
      </c>
      <c r="B6268" s="117">
        <v>43923</v>
      </c>
      <c r="C6268" s="104" t="s">
        <v>4939</v>
      </c>
      <c r="D6268" s="104" t="s">
        <v>5002</v>
      </c>
      <c r="E6268" s="106" t="s">
        <v>569</v>
      </c>
      <c r="F6268" s="107" t="s">
        <v>570</v>
      </c>
      <c r="G6268" s="106"/>
      <c r="H6268" s="106"/>
      <c r="I6268" s="102">
        <v>3</v>
      </c>
      <c r="J6268" s="109">
        <v>17.82</v>
      </c>
    </row>
    <row r="6269" spans="1:10" x14ac:dyDescent="0.25">
      <c r="A6269" s="102">
        <v>6268</v>
      </c>
      <c r="B6269" s="117">
        <v>43923</v>
      </c>
      <c r="C6269" s="104" t="s">
        <v>4939</v>
      </c>
      <c r="D6269" s="104" t="s">
        <v>5002</v>
      </c>
      <c r="E6269" s="106" t="s">
        <v>743</v>
      </c>
      <c r="F6269" s="107" t="s">
        <v>744</v>
      </c>
      <c r="G6269" s="106"/>
      <c r="H6269" s="106"/>
      <c r="I6269" s="102" t="s">
        <v>4943</v>
      </c>
      <c r="J6269" s="109">
        <v>9.48</v>
      </c>
    </row>
    <row r="6270" spans="1:10" x14ac:dyDescent="0.25">
      <c r="A6270" s="102">
        <v>6269</v>
      </c>
      <c r="B6270" s="117">
        <v>43923</v>
      </c>
      <c r="C6270" s="104" t="s">
        <v>4939</v>
      </c>
      <c r="D6270" s="104" t="s">
        <v>5002</v>
      </c>
      <c r="E6270" s="106" t="s">
        <v>1252</v>
      </c>
      <c r="F6270" s="107" t="s">
        <v>1253</v>
      </c>
      <c r="G6270" s="106"/>
      <c r="H6270" s="106"/>
      <c r="I6270" s="102">
        <v>1</v>
      </c>
      <c r="J6270" s="109">
        <v>7.9</v>
      </c>
    </row>
    <row r="6271" spans="1:10" x14ac:dyDescent="0.25">
      <c r="A6271" s="102">
        <v>6270</v>
      </c>
      <c r="B6271" s="117">
        <v>43923</v>
      </c>
      <c r="C6271" s="104" t="s">
        <v>4939</v>
      </c>
      <c r="D6271" s="104" t="s">
        <v>5002</v>
      </c>
      <c r="E6271" s="106" t="s">
        <v>2263</v>
      </c>
      <c r="F6271" s="107" t="s">
        <v>2264</v>
      </c>
      <c r="G6271" s="106"/>
      <c r="H6271" s="106"/>
      <c r="I6271" s="102">
        <v>1</v>
      </c>
      <c r="J6271" s="109">
        <v>41.88</v>
      </c>
    </row>
    <row r="6272" spans="1:10" x14ac:dyDescent="0.25">
      <c r="A6272" s="102">
        <v>6271</v>
      </c>
      <c r="B6272" s="117">
        <v>43923</v>
      </c>
      <c r="C6272" s="104" t="s">
        <v>4939</v>
      </c>
      <c r="D6272" s="104" t="s">
        <v>5002</v>
      </c>
      <c r="E6272" s="106" t="s">
        <v>2503</v>
      </c>
      <c r="F6272" s="107" t="s">
        <v>2504</v>
      </c>
      <c r="G6272" s="106"/>
      <c r="H6272" s="106"/>
      <c r="I6272" s="102">
        <v>2</v>
      </c>
      <c r="J6272" s="109">
        <v>11.879999999999999</v>
      </c>
    </row>
    <row r="6273" spans="1:10" x14ac:dyDescent="0.25">
      <c r="A6273" s="102">
        <v>6272</v>
      </c>
      <c r="B6273" s="117">
        <v>43923</v>
      </c>
      <c r="C6273" s="104" t="s">
        <v>4939</v>
      </c>
      <c r="D6273" s="104" t="s">
        <v>5002</v>
      </c>
      <c r="E6273" s="106" t="s">
        <v>2541</v>
      </c>
      <c r="F6273" s="107" t="s">
        <v>2542</v>
      </c>
      <c r="G6273" s="106"/>
      <c r="H6273" s="106"/>
      <c r="I6273" s="102">
        <v>1</v>
      </c>
      <c r="J6273" s="109">
        <v>5.9399999999999995</v>
      </c>
    </row>
    <row r="6274" spans="1:10" x14ac:dyDescent="0.25">
      <c r="A6274" s="102">
        <v>6273</v>
      </c>
      <c r="B6274" s="117">
        <v>43923</v>
      </c>
      <c r="C6274" s="104" t="s">
        <v>4939</v>
      </c>
      <c r="D6274" s="104" t="s">
        <v>5002</v>
      </c>
      <c r="E6274" s="106" t="s">
        <v>2555</v>
      </c>
      <c r="F6274" s="107" t="s">
        <v>2556</v>
      </c>
      <c r="G6274" s="106"/>
      <c r="H6274" s="106"/>
      <c r="I6274" s="102">
        <v>1</v>
      </c>
      <c r="J6274" s="109">
        <v>5.9399999999999995</v>
      </c>
    </row>
    <row r="6275" spans="1:10" x14ac:dyDescent="0.25">
      <c r="A6275" s="102">
        <v>6274</v>
      </c>
      <c r="B6275" s="117">
        <v>43923</v>
      </c>
      <c r="C6275" s="104" t="s">
        <v>4939</v>
      </c>
      <c r="D6275" s="104" t="s">
        <v>5002</v>
      </c>
      <c r="E6275" s="106" t="s">
        <v>2845</v>
      </c>
      <c r="F6275" s="107" t="s">
        <v>2846</v>
      </c>
      <c r="G6275" s="106"/>
      <c r="H6275" s="106"/>
      <c r="I6275" s="102">
        <v>1</v>
      </c>
      <c r="J6275" s="109">
        <v>29.96</v>
      </c>
    </row>
    <row r="6276" spans="1:10" x14ac:dyDescent="0.25">
      <c r="A6276" s="102">
        <v>6275</v>
      </c>
      <c r="B6276" s="117">
        <v>43923</v>
      </c>
      <c r="C6276" s="104" t="s">
        <v>4939</v>
      </c>
      <c r="D6276" s="104" t="s">
        <v>5002</v>
      </c>
      <c r="E6276" s="106" t="s">
        <v>2853</v>
      </c>
      <c r="F6276" s="107" t="s">
        <v>2854</v>
      </c>
      <c r="G6276" s="106"/>
      <c r="H6276" s="106"/>
      <c r="I6276" s="102">
        <v>1</v>
      </c>
      <c r="J6276" s="109">
        <v>43.92</v>
      </c>
    </row>
    <row r="6277" spans="1:10" x14ac:dyDescent="0.25">
      <c r="A6277" s="102">
        <v>6276</v>
      </c>
      <c r="B6277" s="117">
        <v>43923</v>
      </c>
      <c r="C6277" s="104" t="s">
        <v>4939</v>
      </c>
      <c r="D6277" s="104" t="s">
        <v>5002</v>
      </c>
      <c r="E6277" s="106" t="s">
        <v>3939</v>
      </c>
      <c r="F6277" s="107" t="s">
        <v>3940</v>
      </c>
      <c r="G6277" s="106"/>
      <c r="H6277" s="106"/>
      <c r="I6277" s="102">
        <v>1</v>
      </c>
      <c r="J6277" s="109">
        <v>13.899999999999999</v>
      </c>
    </row>
    <row r="6278" spans="1:10" x14ac:dyDescent="0.25">
      <c r="A6278" s="102">
        <v>6277</v>
      </c>
      <c r="B6278" s="117">
        <v>43923</v>
      </c>
      <c r="C6278" s="104" t="s">
        <v>4939</v>
      </c>
      <c r="D6278" s="104" t="s">
        <v>5002</v>
      </c>
      <c r="E6278" s="106" t="s">
        <v>3835</v>
      </c>
      <c r="F6278" s="107" t="s">
        <v>3836</v>
      </c>
      <c r="G6278" s="106"/>
      <c r="H6278" s="106"/>
      <c r="I6278" s="102">
        <v>1</v>
      </c>
      <c r="J6278" s="109">
        <v>13.14</v>
      </c>
    </row>
    <row r="6279" spans="1:10" x14ac:dyDescent="0.25">
      <c r="A6279" s="102">
        <v>6278</v>
      </c>
      <c r="B6279" s="117">
        <v>43923</v>
      </c>
      <c r="C6279" s="104" t="s">
        <v>4939</v>
      </c>
      <c r="D6279" s="104" t="s">
        <v>5002</v>
      </c>
      <c r="E6279" s="106" t="s">
        <v>3573</v>
      </c>
      <c r="F6279" s="107" t="s">
        <v>3574</v>
      </c>
      <c r="G6279" s="106"/>
      <c r="H6279" s="106"/>
      <c r="I6279" s="102">
        <v>1</v>
      </c>
      <c r="J6279" s="109">
        <v>13</v>
      </c>
    </row>
    <row r="6280" spans="1:10" x14ac:dyDescent="0.25">
      <c r="A6280" s="102">
        <v>6279</v>
      </c>
      <c r="B6280" s="117">
        <v>43923</v>
      </c>
      <c r="C6280" s="104" t="s">
        <v>4939</v>
      </c>
      <c r="D6280" s="104" t="s">
        <v>5002</v>
      </c>
      <c r="E6280" s="106" t="s">
        <v>3731</v>
      </c>
      <c r="F6280" s="107" t="s">
        <v>3732</v>
      </c>
      <c r="G6280" s="106"/>
      <c r="H6280" s="106"/>
      <c r="I6280" s="102">
        <v>1</v>
      </c>
      <c r="J6280" s="109">
        <v>11.34</v>
      </c>
    </row>
    <row r="6281" spans="1:10" x14ac:dyDescent="0.25">
      <c r="A6281" s="102">
        <v>6280</v>
      </c>
      <c r="B6281" s="117">
        <v>43923</v>
      </c>
      <c r="C6281" s="104" t="s">
        <v>4939</v>
      </c>
      <c r="D6281" s="104" t="s">
        <v>5002</v>
      </c>
      <c r="E6281" s="106" t="s">
        <v>3753</v>
      </c>
      <c r="F6281" s="107" t="s">
        <v>3754</v>
      </c>
      <c r="G6281" s="106"/>
      <c r="H6281" s="106"/>
      <c r="I6281" s="102">
        <v>1</v>
      </c>
      <c r="J6281" s="109">
        <v>10.9</v>
      </c>
    </row>
    <row r="6282" spans="1:10" x14ac:dyDescent="0.25">
      <c r="A6282" s="102">
        <v>6281</v>
      </c>
      <c r="B6282" s="117">
        <v>43923</v>
      </c>
      <c r="C6282" s="104" t="s">
        <v>4939</v>
      </c>
      <c r="D6282" s="104" t="s">
        <v>5002</v>
      </c>
      <c r="E6282" s="106" t="s">
        <v>3791</v>
      </c>
      <c r="F6282" s="107" t="s">
        <v>3792</v>
      </c>
      <c r="G6282" s="106"/>
      <c r="H6282" s="106"/>
      <c r="I6282" s="102">
        <v>1</v>
      </c>
      <c r="J6282" s="109">
        <v>17.8</v>
      </c>
    </row>
    <row r="6283" spans="1:10" x14ac:dyDescent="0.25">
      <c r="A6283" s="102">
        <v>6282</v>
      </c>
      <c r="B6283" s="117">
        <v>43923</v>
      </c>
      <c r="C6283" s="104" t="s">
        <v>4939</v>
      </c>
      <c r="D6283" s="104" t="s">
        <v>5002</v>
      </c>
      <c r="E6283" s="106" t="s">
        <v>3833</v>
      </c>
      <c r="F6283" s="107" t="s">
        <v>3834</v>
      </c>
      <c r="G6283" s="106"/>
      <c r="H6283" s="106"/>
      <c r="I6283" s="102">
        <v>1</v>
      </c>
      <c r="J6283" s="109">
        <v>16.899999999999999</v>
      </c>
    </row>
    <row r="6284" spans="1:10" x14ac:dyDescent="0.25">
      <c r="A6284" s="102">
        <v>6283</v>
      </c>
      <c r="B6284" s="117">
        <v>43923</v>
      </c>
      <c r="C6284" s="104" t="s">
        <v>4939</v>
      </c>
      <c r="D6284" s="104" t="s">
        <v>5002</v>
      </c>
      <c r="E6284" s="106" t="s">
        <v>4525</v>
      </c>
      <c r="F6284" s="107" t="s">
        <v>4526</v>
      </c>
      <c r="G6284" s="106"/>
      <c r="H6284" s="106"/>
      <c r="I6284" s="102">
        <v>1</v>
      </c>
      <c r="J6284" s="109">
        <v>78.899999999999991</v>
      </c>
    </row>
    <row r="6285" spans="1:10" x14ac:dyDescent="0.25">
      <c r="A6285" s="102">
        <v>6284</v>
      </c>
      <c r="B6285" s="117">
        <v>43923</v>
      </c>
      <c r="C6285" s="104" t="s">
        <v>4939</v>
      </c>
      <c r="D6285" s="104" t="s">
        <v>5002</v>
      </c>
      <c r="E6285" s="106" t="s">
        <v>4569</v>
      </c>
      <c r="F6285" s="107" t="s">
        <v>4813</v>
      </c>
      <c r="G6285" s="106"/>
      <c r="H6285" s="106"/>
      <c r="I6285" s="102">
        <v>1</v>
      </c>
      <c r="J6285" s="109">
        <v>55.35</v>
      </c>
    </row>
    <row r="6286" spans="1:10" x14ac:dyDescent="0.25">
      <c r="A6286" s="102">
        <v>6285</v>
      </c>
      <c r="B6286" s="117">
        <v>43923</v>
      </c>
      <c r="C6286" s="104" t="s">
        <v>4939</v>
      </c>
      <c r="D6286" s="104" t="s">
        <v>5002</v>
      </c>
      <c r="E6286" s="106" t="s">
        <v>4818</v>
      </c>
      <c r="F6286" s="107" t="s">
        <v>4819</v>
      </c>
      <c r="G6286" s="106"/>
      <c r="H6286" s="106"/>
      <c r="I6286" s="102">
        <v>1</v>
      </c>
      <c r="J6286" s="109">
        <v>49.800000000000004</v>
      </c>
    </row>
    <row r="6287" spans="1:10" x14ac:dyDescent="0.25">
      <c r="A6287" s="102">
        <v>6286</v>
      </c>
      <c r="B6287" s="117">
        <v>43923</v>
      </c>
      <c r="C6287" s="104" t="s">
        <v>4939</v>
      </c>
      <c r="D6287" s="104" t="s">
        <v>5002</v>
      </c>
      <c r="E6287" s="106" t="s">
        <v>4589</v>
      </c>
      <c r="F6287" s="107" t="s">
        <v>4590</v>
      </c>
      <c r="G6287" s="106"/>
      <c r="H6287" s="106"/>
      <c r="I6287" s="102">
        <v>1</v>
      </c>
      <c r="J6287" s="109">
        <v>8.85</v>
      </c>
    </row>
    <row r="6288" spans="1:10" x14ac:dyDescent="0.25">
      <c r="A6288" s="102">
        <v>6287</v>
      </c>
      <c r="B6288" s="117">
        <v>43923</v>
      </c>
      <c r="C6288" s="104" t="s">
        <v>4939</v>
      </c>
      <c r="D6288" s="104" t="s">
        <v>5002</v>
      </c>
      <c r="E6288" s="106" t="s">
        <v>4221</v>
      </c>
      <c r="F6288" s="107" t="s">
        <v>4222</v>
      </c>
      <c r="G6288" s="106"/>
      <c r="H6288" s="106"/>
      <c r="I6288" s="102">
        <v>1</v>
      </c>
      <c r="J6288" s="109">
        <v>14.32</v>
      </c>
    </row>
    <row r="6289" spans="1:10" x14ac:dyDescent="0.25">
      <c r="A6289" s="102">
        <v>6288</v>
      </c>
      <c r="B6289" s="117">
        <v>43923</v>
      </c>
      <c r="C6289" s="104" t="s">
        <v>4939</v>
      </c>
      <c r="D6289" s="104" t="s">
        <v>5002</v>
      </c>
      <c r="E6289" s="106" t="s">
        <v>4273</v>
      </c>
      <c r="F6289" s="107" t="s">
        <v>4274</v>
      </c>
      <c r="G6289" s="106"/>
      <c r="H6289" s="106"/>
      <c r="I6289" s="102">
        <v>1</v>
      </c>
      <c r="J6289" s="109">
        <v>7</v>
      </c>
    </row>
    <row r="6290" spans="1:10" x14ac:dyDescent="0.25">
      <c r="A6290" s="102">
        <v>6289</v>
      </c>
      <c r="B6290" s="117"/>
      <c r="C6290" s="104" t="s">
        <v>4939</v>
      </c>
      <c r="D6290" s="104" t="s">
        <v>4599</v>
      </c>
      <c r="E6290" s="106"/>
      <c r="F6290" s="107"/>
      <c r="G6290" s="106"/>
      <c r="H6290" s="106"/>
      <c r="I6290" s="102"/>
      <c r="J6290" s="109">
        <v>0</v>
      </c>
    </row>
    <row r="6291" spans="1:10" x14ac:dyDescent="0.25">
      <c r="A6291" s="102">
        <v>6290</v>
      </c>
      <c r="B6291" s="117"/>
      <c r="C6291" s="104" t="s">
        <v>4939</v>
      </c>
      <c r="D6291" s="104" t="s">
        <v>4599</v>
      </c>
      <c r="E6291" s="106"/>
      <c r="F6291" s="107"/>
      <c r="G6291" s="106"/>
      <c r="H6291" s="106"/>
      <c r="I6291" s="102"/>
      <c r="J6291" s="109">
        <v>0</v>
      </c>
    </row>
    <row r="6292" spans="1:10" x14ac:dyDescent="0.25">
      <c r="A6292" s="102">
        <v>6291</v>
      </c>
      <c r="B6292" s="117"/>
      <c r="C6292" s="104" t="s">
        <v>4939</v>
      </c>
      <c r="D6292" s="104" t="s">
        <v>4599</v>
      </c>
      <c r="E6292" s="106"/>
      <c r="F6292" s="107"/>
      <c r="G6292" s="106"/>
      <c r="H6292" s="106"/>
      <c r="I6292" s="102"/>
      <c r="J6292" s="109">
        <v>0</v>
      </c>
    </row>
    <row r="6293" spans="1:10" x14ac:dyDescent="0.25">
      <c r="A6293" s="102">
        <v>6292</v>
      </c>
      <c r="B6293" s="117"/>
      <c r="C6293" s="104" t="s">
        <v>4939</v>
      </c>
      <c r="D6293" s="104" t="s">
        <v>4599</v>
      </c>
      <c r="E6293" s="106"/>
      <c r="F6293" s="107"/>
      <c r="G6293" s="106"/>
      <c r="H6293" s="106"/>
      <c r="I6293" s="102"/>
      <c r="J6293" s="109">
        <v>0</v>
      </c>
    </row>
    <row r="6294" spans="1:10" x14ac:dyDescent="0.25">
      <c r="A6294" s="102">
        <v>6293</v>
      </c>
      <c r="B6294" s="117"/>
      <c r="C6294" s="104" t="s">
        <v>4939</v>
      </c>
      <c r="D6294" s="104" t="s">
        <v>4599</v>
      </c>
      <c r="E6294" s="106"/>
      <c r="F6294" s="107"/>
      <c r="G6294" s="106"/>
      <c r="H6294" s="106"/>
      <c r="I6294" s="102"/>
      <c r="J6294" s="109">
        <v>0</v>
      </c>
    </row>
    <row r="6295" spans="1:10" x14ac:dyDescent="0.25">
      <c r="A6295" s="102">
        <v>6294</v>
      </c>
      <c r="B6295" s="117"/>
      <c r="C6295" s="104" t="s">
        <v>4939</v>
      </c>
      <c r="D6295" s="104" t="s">
        <v>4599</v>
      </c>
      <c r="E6295" s="106"/>
      <c r="F6295" s="107"/>
      <c r="G6295" s="106"/>
      <c r="H6295" s="106"/>
      <c r="I6295" s="102"/>
      <c r="J6295" s="109">
        <v>0</v>
      </c>
    </row>
    <row r="6296" spans="1:10" x14ac:dyDescent="0.25">
      <c r="A6296" s="102">
        <v>6295</v>
      </c>
      <c r="B6296" s="117"/>
      <c r="C6296" s="104" t="s">
        <v>4939</v>
      </c>
      <c r="D6296" s="104" t="s">
        <v>4599</v>
      </c>
      <c r="E6296" s="106"/>
      <c r="F6296" s="107"/>
      <c r="G6296" s="106"/>
      <c r="H6296" s="106"/>
      <c r="I6296" s="102"/>
      <c r="J6296" s="109">
        <v>0</v>
      </c>
    </row>
    <row r="6297" spans="1:10" x14ac:dyDescent="0.25">
      <c r="A6297" s="102">
        <v>6296</v>
      </c>
      <c r="B6297" s="117"/>
      <c r="C6297" s="104" t="s">
        <v>4939</v>
      </c>
      <c r="D6297" s="104" t="s">
        <v>4599</v>
      </c>
      <c r="E6297" s="106"/>
      <c r="F6297" s="107"/>
      <c r="G6297" s="106"/>
      <c r="H6297" s="106"/>
      <c r="I6297" s="102"/>
      <c r="J6297" s="109">
        <v>0</v>
      </c>
    </row>
    <row r="6298" spans="1:10" x14ac:dyDescent="0.25">
      <c r="A6298" s="102">
        <v>6297</v>
      </c>
      <c r="B6298" s="117"/>
      <c r="C6298" s="104" t="s">
        <v>4939</v>
      </c>
      <c r="D6298" s="104" t="s">
        <v>4599</v>
      </c>
      <c r="E6298" s="106"/>
      <c r="F6298" s="107"/>
      <c r="G6298" s="106"/>
      <c r="H6298" s="106"/>
      <c r="I6298" s="102"/>
      <c r="J6298" s="109">
        <v>0</v>
      </c>
    </row>
    <row r="6299" spans="1:10" x14ac:dyDescent="0.25">
      <c r="A6299" s="102">
        <v>6298</v>
      </c>
      <c r="B6299" s="117"/>
      <c r="C6299" s="104" t="s">
        <v>4939</v>
      </c>
      <c r="D6299" s="104" t="s">
        <v>4599</v>
      </c>
      <c r="E6299" s="106"/>
      <c r="F6299" s="107"/>
      <c r="G6299" s="106"/>
      <c r="H6299" s="106"/>
      <c r="I6299" s="102"/>
      <c r="J6299" s="109">
        <v>0</v>
      </c>
    </row>
    <row r="6300" spans="1:10" x14ac:dyDescent="0.25">
      <c r="A6300" s="102">
        <v>6299</v>
      </c>
      <c r="B6300" s="117"/>
      <c r="C6300" s="104" t="s">
        <v>4939</v>
      </c>
      <c r="D6300" s="104" t="s">
        <v>4599</v>
      </c>
      <c r="E6300" s="106"/>
      <c r="F6300" s="107"/>
      <c r="G6300" s="106"/>
      <c r="H6300" s="106"/>
      <c r="I6300" s="102"/>
      <c r="J6300" s="109">
        <v>0</v>
      </c>
    </row>
    <row r="6301" spans="1:10" x14ac:dyDescent="0.25">
      <c r="A6301" s="102">
        <v>6300</v>
      </c>
      <c r="B6301" s="117"/>
      <c r="C6301" s="104" t="s">
        <v>4939</v>
      </c>
      <c r="D6301" s="104" t="s">
        <v>4599</v>
      </c>
      <c r="E6301" s="106"/>
      <c r="F6301" s="107"/>
      <c r="G6301" s="106"/>
      <c r="H6301" s="106"/>
      <c r="I6301" s="102"/>
      <c r="J6301" s="109">
        <v>0</v>
      </c>
    </row>
    <row r="6302" spans="1:10" x14ac:dyDescent="0.25">
      <c r="A6302" s="102">
        <v>6301</v>
      </c>
      <c r="B6302" s="117"/>
      <c r="C6302" s="104" t="s">
        <v>4939</v>
      </c>
      <c r="D6302" s="104" t="s">
        <v>4599</v>
      </c>
      <c r="E6302" s="106"/>
      <c r="F6302" s="107"/>
      <c r="G6302" s="106"/>
      <c r="H6302" s="106"/>
      <c r="I6302" s="102"/>
      <c r="J6302" s="109">
        <v>0</v>
      </c>
    </row>
    <row r="6303" spans="1:10" x14ac:dyDescent="0.25">
      <c r="A6303" s="102">
        <v>6302</v>
      </c>
      <c r="B6303" s="117"/>
      <c r="C6303" s="104" t="s">
        <v>4939</v>
      </c>
      <c r="D6303" s="104" t="s">
        <v>4599</v>
      </c>
      <c r="E6303" s="106"/>
      <c r="F6303" s="107"/>
      <c r="G6303" s="106"/>
      <c r="H6303" s="106"/>
      <c r="I6303" s="102"/>
      <c r="J6303" s="109">
        <v>0</v>
      </c>
    </row>
    <row r="6304" spans="1:10" x14ac:dyDescent="0.25">
      <c r="A6304" s="102">
        <v>6303</v>
      </c>
      <c r="B6304" s="117"/>
      <c r="C6304" s="104" t="s">
        <v>4939</v>
      </c>
      <c r="D6304" s="104" t="s">
        <v>4599</v>
      </c>
      <c r="E6304" s="106"/>
      <c r="F6304" s="107"/>
      <c r="G6304" s="106"/>
      <c r="H6304" s="106"/>
      <c r="I6304" s="102"/>
      <c r="J6304" s="109">
        <v>0</v>
      </c>
    </row>
    <row r="6305" spans="1:10" x14ac:dyDescent="0.25">
      <c r="A6305" s="102">
        <v>6304</v>
      </c>
      <c r="B6305" s="117">
        <v>43923</v>
      </c>
      <c r="C6305" s="104" t="s">
        <v>4939</v>
      </c>
      <c r="D6305" s="104" t="s">
        <v>5005</v>
      </c>
      <c r="E6305" s="106" t="s">
        <v>565</v>
      </c>
      <c r="F6305" s="107" t="s">
        <v>566</v>
      </c>
      <c r="G6305" s="106"/>
      <c r="H6305" s="106"/>
      <c r="I6305" s="102">
        <v>1</v>
      </c>
      <c r="J6305" s="109">
        <v>9.5400000000000009</v>
      </c>
    </row>
    <row r="6306" spans="1:10" x14ac:dyDescent="0.25">
      <c r="A6306" s="102">
        <v>6305</v>
      </c>
      <c r="B6306" s="117">
        <v>43923</v>
      </c>
      <c r="C6306" s="104" t="s">
        <v>4939</v>
      </c>
      <c r="D6306" s="104" t="s">
        <v>5005</v>
      </c>
      <c r="E6306" s="106" t="s">
        <v>569</v>
      </c>
      <c r="F6306" s="107" t="s">
        <v>570</v>
      </c>
      <c r="G6306" s="106"/>
      <c r="H6306" s="106"/>
      <c r="I6306" s="102">
        <v>4</v>
      </c>
      <c r="J6306" s="109">
        <v>23.759999999999998</v>
      </c>
    </row>
    <row r="6307" spans="1:10" x14ac:dyDescent="0.25">
      <c r="A6307" s="102">
        <v>6306</v>
      </c>
      <c r="B6307" s="117">
        <v>43923</v>
      </c>
      <c r="C6307" s="104" t="s">
        <v>4939</v>
      </c>
      <c r="D6307" s="104" t="s">
        <v>5005</v>
      </c>
      <c r="E6307" s="106" t="s">
        <v>571</v>
      </c>
      <c r="F6307" s="107" t="s">
        <v>572</v>
      </c>
      <c r="G6307" s="106"/>
      <c r="H6307" s="106"/>
      <c r="I6307" s="102">
        <v>1</v>
      </c>
      <c r="J6307" s="109">
        <v>9.4499999999999993</v>
      </c>
    </row>
    <row r="6308" spans="1:10" x14ac:dyDescent="0.25">
      <c r="A6308" s="102">
        <v>6307</v>
      </c>
      <c r="B6308" s="117">
        <v>43923</v>
      </c>
      <c r="C6308" s="104" t="s">
        <v>4939</v>
      </c>
      <c r="D6308" s="104" t="s">
        <v>5005</v>
      </c>
      <c r="E6308" s="106" t="s">
        <v>609</v>
      </c>
      <c r="F6308" s="107" t="s">
        <v>610</v>
      </c>
      <c r="G6308" s="106"/>
      <c r="H6308" s="106"/>
      <c r="I6308" s="102">
        <v>2</v>
      </c>
      <c r="J6308" s="109">
        <v>11.879999999999999</v>
      </c>
    </row>
    <row r="6309" spans="1:10" x14ac:dyDescent="0.25">
      <c r="A6309" s="102">
        <v>6308</v>
      </c>
      <c r="B6309" s="117">
        <v>43923</v>
      </c>
      <c r="C6309" s="104" t="s">
        <v>4939</v>
      </c>
      <c r="D6309" s="104" t="s">
        <v>5005</v>
      </c>
      <c r="E6309" s="106" t="s">
        <v>1432</v>
      </c>
      <c r="F6309" s="107" t="s">
        <v>1433</v>
      </c>
      <c r="G6309" s="106"/>
      <c r="H6309" s="106"/>
      <c r="I6309" s="102">
        <v>1</v>
      </c>
      <c r="J6309" s="109">
        <v>71.94</v>
      </c>
    </row>
    <row r="6310" spans="1:10" x14ac:dyDescent="0.25">
      <c r="A6310" s="102">
        <v>6309</v>
      </c>
      <c r="B6310" s="117">
        <v>43923</v>
      </c>
      <c r="C6310" s="104" t="s">
        <v>4939</v>
      </c>
      <c r="D6310" s="104" t="s">
        <v>5005</v>
      </c>
      <c r="E6310" s="106" t="s">
        <v>2431</v>
      </c>
      <c r="F6310" s="107" t="s">
        <v>2432</v>
      </c>
      <c r="G6310" s="106"/>
      <c r="H6310" s="106"/>
      <c r="I6310" s="102">
        <v>1</v>
      </c>
      <c r="J6310" s="109">
        <v>14</v>
      </c>
    </row>
    <row r="6311" spans="1:10" x14ac:dyDescent="0.25">
      <c r="A6311" s="102">
        <v>6310</v>
      </c>
      <c r="B6311" s="117">
        <v>43923</v>
      </c>
      <c r="C6311" s="104" t="s">
        <v>4939</v>
      </c>
      <c r="D6311" s="104" t="s">
        <v>5005</v>
      </c>
      <c r="E6311" s="106" t="s">
        <v>2433</v>
      </c>
      <c r="F6311" s="107" t="s">
        <v>2434</v>
      </c>
      <c r="G6311" s="106"/>
      <c r="H6311" s="106"/>
      <c r="I6311" s="102">
        <v>4</v>
      </c>
      <c r="J6311" s="109">
        <v>43.96</v>
      </c>
    </row>
    <row r="6312" spans="1:10" x14ac:dyDescent="0.25">
      <c r="A6312" s="102">
        <v>6311</v>
      </c>
      <c r="B6312" s="117">
        <v>43923</v>
      </c>
      <c r="C6312" s="104" t="s">
        <v>4939</v>
      </c>
      <c r="D6312" s="104" t="s">
        <v>5005</v>
      </c>
      <c r="E6312" s="106" t="s">
        <v>2577</v>
      </c>
      <c r="F6312" s="107" t="s">
        <v>2578</v>
      </c>
      <c r="G6312" s="106"/>
      <c r="H6312" s="106"/>
      <c r="I6312" s="102">
        <v>2</v>
      </c>
      <c r="J6312" s="109">
        <v>11.879999999999999</v>
      </c>
    </row>
    <row r="6313" spans="1:10" x14ac:dyDescent="0.25">
      <c r="A6313" s="102">
        <v>6312</v>
      </c>
      <c r="B6313" s="117">
        <v>43923</v>
      </c>
      <c r="C6313" s="104" t="s">
        <v>4939</v>
      </c>
      <c r="D6313" s="104" t="s">
        <v>5005</v>
      </c>
      <c r="E6313" s="106" t="s">
        <v>2541</v>
      </c>
      <c r="F6313" s="107" t="s">
        <v>2542</v>
      </c>
      <c r="G6313" s="106"/>
      <c r="H6313" s="106"/>
      <c r="I6313" s="102">
        <v>2</v>
      </c>
      <c r="J6313" s="109">
        <v>11.879999999999999</v>
      </c>
    </row>
    <row r="6314" spans="1:10" x14ac:dyDescent="0.25">
      <c r="A6314" s="102">
        <v>6313</v>
      </c>
      <c r="B6314" s="117">
        <v>43923</v>
      </c>
      <c r="C6314" s="104" t="s">
        <v>4939</v>
      </c>
      <c r="D6314" s="104" t="s">
        <v>5005</v>
      </c>
      <c r="E6314" s="106" t="s">
        <v>2555</v>
      </c>
      <c r="F6314" s="107" t="s">
        <v>2556</v>
      </c>
      <c r="G6314" s="106"/>
      <c r="H6314" s="106"/>
      <c r="I6314" s="102">
        <v>3</v>
      </c>
      <c r="J6314" s="109">
        <v>17.82</v>
      </c>
    </row>
    <row r="6315" spans="1:10" x14ac:dyDescent="0.25">
      <c r="A6315" s="102">
        <v>6314</v>
      </c>
      <c r="B6315" s="117">
        <v>43923</v>
      </c>
      <c r="C6315" s="104" t="s">
        <v>4939</v>
      </c>
      <c r="D6315" s="104" t="s">
        <v>5005</v>
      </c>
      <c r="E6315" s="106" t="s">
        <v>2781</v>
      </c>
      <c r="F6315" s="107" t="s">
        <v>4741</v>
      </c>
      <c r="G6315" s="106"/>
      <c r="H6315" s="106"/>
      <c r="I6315" s="102">
        <v>1</v>
      </c>
      <c r="J6315" s="109">
        <v>13.74</v>
      </c>
    </row>
    <row r="6316" spans="1:10" x14ac:dyDescent="0.25">
      <c r="A6316" s="102">
        <v>6315</v>
      </c>
      <c r="B6316" s="117">
        <v>43923</v>
      </c>
      <c r="C6316" s="104" t="s">
        <v>4939</v>
      </c>
      <c r="D6316" s="104" t="s">
        <v>5005</v>
      </c>
      <c r="E6316" s="106" t="s">
        <v>2739</v>
      </c>
      <c r="F6316" s="107" t="s">
        <v>4742</v>
      </c>
      <c r="G6316" s="106"/>
      <c r="H6316" s="106"/>
      <c r="I6316" s="102">
        <v>1</v>
      </c>
      <c r="J6316" s="109">
        <v>15.48</v>
      </c>
    </row>
    <row r="6317" spans="1:10" x14ac:dyDescent="0.25">
      <c r="A6317" s="102">
        <v>6316</v>
      </c>
      <c r="B6317" s="117">
        <v>43923</v>
      </c>
      <c r="C6317" s="104" t="s">
        <v>4939</v>
      </c>
      <c r="D6317" s="104" t="s">
        <v>5005</v>
      </c>
      <c r="E6317" s="106" t="s">
        <v>4746</v>
      </c>
      <c r="F6317" s="107" t="s">
        <v>4747</v>
      </c>
      <c r="G6317" s="106"/>
      <c r="H6317" s="106"/>
      <c r="I6317" s="102">
        <v>1</v>
      </c>
      <c r="J6317" s="109">
        <v>13.080000000000002</v>
      </c>
    </row>
    <row r="6318" spans="1:10" x14ac:dyDescent="0.25">
      <c r="A6318" s="102">
        <v>6317</v>
      </c>
      <c r="B6318" s="117">
        <v>43923</v>
      </c>
      <c r="C6318" s="104" t="s">
        <v>4939</v>
      </c>
      <c r="D6318" s="104" t="s">
        <v>5005</v>
      </c>
      <c r="E6318" s="106" t="s">
        <v>287</v>
      </c>
      <c r="F6318" s="107" t="s">
        <v>288</v>
      </c>
      <c r="G6318" s="106"/>
      <c r="H6318" s="106"/>
      <c r="I6318" s="102" t="s">
        <v>4957</v>
      </c>
      <c r="J6318" s="109">
        <v>22.740000000000002</v>
      </c>
    </row>
    <row r="6319" spans="1:10" x14ac:dyDescent="0.25">
      <c r="A6319" s="102">
        <v>6318</v>
      </c>
      <c r="B6319" s="117">
        <v>43923</v>
      </c>
      <c r="C6319" s="104" t="s">
        <v>4939</v>
      </c>
      <c r="D6319" s="104" t="s">
        <v>5005</v>
      </c>
      <c r="E6319" s="106" t="s">
        <v>337</v>
      </c>
      <c r="F6319" s="107" t="s">
        <v>338</v>
      </c>
      <c r="G6319" s="106"/>
      <c r="H6319" s="106"/>
      <c r="I6319" s="102">
        <v>1</v>
      </c>
      <c r="J6319" s="109">
        <v>21.36</v>
      </c>
    </row>
    <row r="6320" spans="1:10" x14ac:dyDescent="0.25">
      <c r="A6320" s="102">
        <v>6319</v>
      </c>
      <c r="B6320" s="117">
        <v>43923</v>
      </c>
      <c r="C6320" s="104" t="s">
        <v>4939</v>
      </c>
      <c r="D6320" s="104" t="s">
        <v>5005</v>
      </c>
      <c r="E6320" s="106" t="s">
        <v>4043</v>
      </c>
      <c r="F6320" s="107" t="s">
        <v>4044</v>
      </c>
      <c r="G6320" s="106"/>
      <c r="H6320" s="106"/>
      <c r="I6320" s="102">
        <v>1</v>
      </c>
      <c r="J6320" s="109">
        <v>35.94</v>
      </c>
    </row>
    <row r="6321" spans="1:10" x14ac:dyDescent="0.25">
      <c r="A6321" s="102">
        <v>6320</v>
      </c>
      <c r="B6321" s="117">
        <v>43923</v>
      </c>
      <c r="C6321" s="104" t="s">
        <v>4939</v>
      </c>
      <c r="D6321" s="104" t="s">
        <v>5005</v>
      </c>
      <c r="E6321" s="106" t="s">
        <v>4045</v>
      </c>
      <c r="F6321" s="107" t="s">
        <v>4046</v>
      </c>
      <c r="G6321" s="106"/>
      <c r="H6321" s="106"/>
      <c r="I6321" s="102">
        <v>1</v>
      </c>
      <c r="J6321" s="109">
        <v>48</v>
      </c>
    </row>
    <row r="6322" spans="1:10" x14ac:dyDescent="0.25">
      <c r="A6322" s="102">
        <v>6321</v>
      </c>
      <c r="B6322" s="117">
        <v>43923</v>
      </c>
      <c r="C6322" s="104" t="s">
        <v>4939</v>
      </c>
      <c r="D6322" s="104" t="s">
        <v>5005</v>
      </c>
      <c r="E6322" s="106" t="s">
        <v>83</v>
      </c>
      <c r="F6322" s="107" t="s">
        <v>84</v>
      </c>
      <c r="G6322" s="106"/>
      <c r="H6322" s="106"/>
      <c r="I6322" s="102" t="s">
        <v>4943</v>
      </c>
      <c r="J6322" s="109">
        <v>38.94</v>
      </c>
    </row>
    <row r="6323" spans="1:10" x14ac:dyDescent="0.25">
      <c r="A6323" s="102">
        <v>6322</v>
      </c>
      <c r="B6323" s="117">
        <v>43923</v>
      </c>
      <c r="C6323" s="104" t="s">
        <v>4939</v>
      </c>
      <c r="D6323" s="104" t="s">
        <v>5005</v>
      </c>
      <c r="E6323" s="106" t="s">
        <v>87</v>
      </c>
      <c r="F6323" s="107" t="s">
        <v>88</v>
      </c>
      <c r="G6323" s="106"/>
      <c r="H6323" s="106"/>
      <c r="I6323" s="102" t="s">
        <v>4957</v>
      </c>
      <c r="J6323" s="109">
        <v>20.94</v>
      </c>
    </row>
    <row r="6324" spans="1:10" x14ac:dyDescent="0.25">
      <c r="A6324" s="102">
        <v>6323</v>
      </c>
      <c r="B6324" s="117">
        <v>43923</v>
      </c>
      <c r="C6324" s="104" t="s">
        <v>4939</v>
      </c>
      <c r="D6324" s="104" t="s">
        <v>5005</v>
      </c>
      <c r="E6324" s="106" t="s">
        <v>3907</v>
      </c>
      <c r="F6324" s="107" t="s">
        <v>3908</v>
      </c>
      <c r="G6324" s="106"/>
      <c r="H6324" s="106"/>
      <c r="I6324" s="102">
        <v>1</v>
      </c>
      <c r="J6324" s="109">
        <v>9.8000000000000007</v>
      </c>
    </row>
    <row r="6325" spans="1:10" x14ac:dyDescent="0.25">
      <c r="A6325" s="102">
        <v>6324</v>
      </c>
      <c r="B6325" s="117">
        <v>43923</v>
      </c>
      <c r="C6325" s="104" t="s">
        <v>4939</v>
      </c>
      <c r="D6325" s="104" t="s">
        <v>5005</v>
      </c>
      <c r="E6325" s="106" t="s">
        <v>3911</v>
      </c>
      <c r="F6325" s="107" t="s">
        <v>3912</v>
      </c>
      <c r="G6325" s="106"/>
      <c r="H6325" s="106"/>
      <c r="I6325" s="102">
        <v>1</v>
      </c>
      <c r="J6325" s="109">
        <v>17.899999999999999</v>
      </c>
    </row>
    <row r="6326" spans="1:10" x14ac:dyDescent="0.25">
      <c r="A6326" s="102">
        <v>6325</v>
      </c>
      <c r="B6326" s="117">
        <v>43923</v>
      </c>
      <c r="C6326" s="104" t="s">
        <v>4939</v>
      </c>
      <c r="D6326" s="104" t="s">
        <v>5005</v>
      </c>
      <c r="E6326" s="106" t="s">
        <v>4027</v>
      </c>
      <c r="F6326" s="107" t="s">
        <v>4028</v>
      </c>
      <c r="G6326" s="106"/>
      <c r="H6326" s="106"/>
      <c r="I6326" s="102">
        <v>1</v>
      </c>
      <c r="J6326" s="109">
        <v>17.88</v>
      </c>
    </row>
    <row r="6327" spans="1:10" x14ac:dyDescent="0.25">
      <c r="A6327" s="102">
        <v>6326</v>
      </c>
      <c r="B6327" s="117">
        <v>43923</v>
      </c>
      <c r="C6327" s="104" t="s">
        <v>4939</v>
      </c>
      <c r="D6327" s="104" t="s">
        <v>5005</v>
      </c>
      <c r="E6327" s="106" t="s">
        <v>4029</v>
      </c>
      <c r="F6327" s="107" t="s">
        <v>4030</v>
      </c>
      <c r="G6327" s="106"/>
      <c r="H6327" s="106"/>
      <c r="I6327" s="102">
        <v>1</v>
      </c>
      <c r="J6327" s="109">
        <v>17.34</v>
      </c>
    </row>
    <row r="6328" spans="1:10" x14ac:dyDescent="0.25">
      <c r="A6328" s="102">
        <v>6327</v>
      </c>
      <c r="B6328" s="117">
        <v>43923</v>
      </c>
      <c r="C6328" s="104" t="s">
        <v>4939</v>
      </c>
      <c r="D6328" s="104" t="s">
        <v>5005</v>
      </c>
      <c r="E6328" s="106" t="s">
        <v>3551</v>
      </c>
      <c r="F6328" s="107" t="s">
        <v>3552</v>
      </c>
      <c r="G6328" s="106"/>
      <c r="H6328" s="106"/>
      <c r="I6328" s="102">
        <v>1</v>
      </c>
      <c r="J6328" s="109">
        <v>8.6</v>
      </c>
    </row>
    <row r="6329" spans="1:10" x14ac:dyDescent="0.25">
      <c r="A6329" s="102">
        <v>6328</v>
      </c>
      <c r="B6329" s="117">
        <v>43923</v>
      </c>
      <c r="C6329" s="104" t="s">
        <v>4939</v>
      </c>
      <c r="D6329" s="104" t="s">
        <v>5005</v>
      </c>
      <c r="E6329" s="106" t="s">
        <v>3555</v>
      </c>
      <c r="F6329" s="107" t="s">
        <v>3556</v>
      </c>
      <c r="G6329" s="106"/>
      <c r="H6329" s="106"/>
      <c r="I6329" s="102">
        <v>1</v>
      </c>
      <c r="J6329" s="109">
        <v>12.9</v>
      </c>
    </row>
    <row r="6330" spans="1:10" x14ac:dyDescent="0.25">
      <c r="A6330" s="102">
        <v>6329</v>
      </c>
      <c r="B6330" s="117">
        <v>43923</v>
      </c>
      <c r="C6330" s="104" t="s">
        <v>4939</v>
      </c>
      <c r="D6330" s="104" t="s">
        <v>5005</v>
      </c>
      <c r="E6330" s="106" t="s">
        <v>3573</v>
      </c>
      <c r="F6330" s="107" t="s">
        <v>3574</v>
      </c>
      <c r="G6330" s="106"/>
      <c r="H6330" s="106"/>
      <c r="I6330" s="102">
        <v>1</v>
      </c>
      <c r="J6330" s="109">
        <v>13</v>
      </c>
    </row>
    <row r="6331" spans="1:10" x14ac:dyDescent="0.25">
      <c r="A6331" s="102">
        <v>6330</v>
      </c>
      <c r="B6331" s="117">
        <v>43923</v>
      </c>
      <c r="C6331" s="104" t="s">
        <v>4939</v>
      </c>
      <c r="D6331" s="104" t="s">
        <v>5005</v>
      </c>
      <c r="E6331" s="106" t="s">
        <v>3691</v>
      </c>
      <c r="F6331" s="107" t="s">
        <v>3692</v>
      </c>
      <c r="G6331" s="106"/>
      <c r="H6331" s="106"/>
      <c r="I6331" s="102">
        <v>1</v>
      </c>
      <c r="J6331" s="109">
        <v>15.8</v>
      </c>
    </row>
    <row r="6332" spans="1:10" x14ac:dyDescent="0.25">
      <c r="A6332" s="102">
        <v>6331</v>
      </c>
      <c r="B6332" s="117">
        <v>43923</v>
      </c>
      <c r="C6332" s="104" t="s">
        <v>4939</v>
      </c>
      <c r="D6332" s="104" t="s">
        <v>5005</v>
      </c>
      <c r="E6332" s="106" t="s">
        <v>3729</v>
      </c>
      <c r="F6332" s="107" t="s">
        <v>3730</v>
      </c>
      <c r="G6332" s="106"/>
      <c r="H6332" s="106"/>
      <c r="I6332" s="102">
        <v>1</v>
      </c>
      <c r="J6332" s="109">
        <v>11</v>
      </c>
    </row>
    <row r="6333" spans="1:10" x14ac:dyDescent="0.25">
      <c r="A6333" s="102">
        <v>6332</v>
      </c>
      <c r="B6333" s="117">
        <v>43923</v>
      </c>
      <c r="C6333" s="104" t="s">
        <v>4939</v>
      </c>
      <c r="D6333" s="104" t="s">
        <v>5005</v>
      </c>
      <c r="E6333" s="106" t="s">
        <v>3745</v>
      </c>
      <c r="F6333" s="107" t="s">
        <v>3746</v>
      </c>
      <c r="G6333" s="106"/>
      <c r="H6333" s="106"/>
      <c r="I6333" s="102">
        <v>1</v>
      </c>
      <c r="J6333" s="109">
        <v>9.8000000000000007</v>
      </c>
    </row>
    <row r="6334" spans="1:10" x14ac:dyDescent="0.25">
      <c r="A6334" s="102">
        <v>6333</v>
      </c>
      <c r="B6334" s="117">
        <v>43923</v>
      </c>
      <c r="C6334" s="104" t="s">
        <v>4939</v>
      </c>
      <c r="D6334" s="104" t="s">
        <v>5005</v>
      </c>
      <c r="E6334" s="106" t="s">
        <v>4459</v>
      </c>
      <c r="F6334" s="107" t="s">
        <v>4460</v>
      </c>
      <c r="G6334" s="106"/>
      <c r="H6334" s="106"/>
      <c r="I6334" s="102">
        <v>1</v>
      </c>
      <c r="J6334" s="109">
        <v>64.900000000000006</v>
      </c>
    </row>
    <row r="6335" spans="1:10" x14ac:dyDescent="0.25">
      <c r="A6335" s="102">
        <v>6334</v>
      </c>
      <c r="B6335" s="117">
        <v>43923</v>
      </c>
      <c r="C6335" s="104" t="s">
        <v>4939</v>
      </c>
      <c r="D6335" s="104" t="s">
        <v>5005</v>
      </c>
      <c r="E6335" s="106" t="s">
        <v>4818</v>
      </c>
      <c r="F6335" s="107" t="s">
        <v>4819</v>
      </c>
      <c r="G6335" s="106"/>
      <c r="H6335" s="106"/>
      <c r="I6335" s="102">
        <v>1</v>
      </c>
      <c r="J6335" s="109">
        <v>49.800000000000004</v>
      </c>
    </row>
    <row r="6336" spans="1:10" x14ac:dyDescent="0.25">
      <c r="A6336" s="102">
        <v>6335</v>
      </c>
      <c r="B6336" s="117">
        <v>43923</v>
      </c>
      <c r="C6336" s="104" t="s">
        <v>4939</v>
      </c>
      <c r="D6336" s="104" t="s">
        <v>5005</v>
      </c>
      <c r="E6336" s="106" t="s">
        <v>4457</v>
      </c>
      <c r="F6336" s="107" t="s">
        <v>4458</v>
      </c>
      <c r="G6336" s="106"/>
      <c r="H6336" s="106"/>
      <c r="I6336" s="102">
        <v>1</v>
      </c>
      <c r="J6336" s="109">
        <v>9.75</v>
      </c>
    </row>
    <row r="6337" spans="1:10" x14ac:dyDescent="0.25">
      <c r="A6337" s="102">
        <v>6336</v>
      </c>
      <c r="B6337" s="117">
        <v>43923</v>
      </c>
      <c r="C6337" s="104" t="s">
        <v>4939</v>
      </c>
      <c r="D6337" s="104" t="s">
        <v>5005</v>
      </c>
      <c r="E6337" s="106" t="s">
        <v>4469</v>
      </c>
      <c r="F6337" s="107" t="s">
        <v>4470</v>
      </c>
      <c r="G6337" s="106"/>
      <c r="H6337" s="106"/>
      <c r="I6337" s="102">
        <v>1</v>
      </c>
      <c r="J6337" s="109">
        <v>17.440000000000001</v>
      </c>
    </row>
    <row r="6338" spans="1:10" x14ac:dyDescent="0.25">
      <c r="A6338" s="102">
        <v>6337</v>
      </c>
      <c r="B6338" s="117">
        <v>43923</v>
      </c>
      <c r="C6338" s="104" t="s">
        <v>4939</v>
      </c>
      <c r="D6338" s="104" t="s">
        <v>5005</v>
      </c>
      <c r="E6338" s="106" t="s">
        <v>4223</v>
      </c>
      <c r="F6338" s="107" t="s">
        <v>4815</v>
      </c>
      <c r="G6338" s="106"/>
      <c r="H6338" s="106"/>
      <c r="I6338" s="102">
        <v>1</v>
      </c>
      <c r="J6338" s="109">
        <v>8.85</v>
      </c>
    </row>
    <row r="6339" spans="1:10" x14ac:dyDescent="0.25">
      <c r="A6339" s="102">
        <v>6338</v>
      </c>
      <c r="B6339" s="117">
        <v>43923</v>
      </c>
      <c r="C6339" s="104" t="s">
        <v>4939</v>
      </c>
      <c r="D6339" s="104" t="s">
        <v>5005</v>
      </c>
      <c r="E6339" s="106" t="s">
        <v>4247</v>
      </c>
      <c r="F6339" s="107" t="s">
        <v>4248</v>
      </c>
      <c r="G6339" s="106"/>
      <c r="H6339" s="106"/>
      <c r="I6339" s="102">
        <v>1</v>
      </c>
      <c r="J6339" s="109">
        <v>21.52</v>
      </c>
    </row>
    <row r="6340" spans="1:10" x14ac:dyDescent="0.25">
      <c r="A6340" s="102">
        <v>6339</v>
      </c>
      <c r="B6340" s="117">
        <v>43923</v>
      </c>
      <c r="C6340" s="104" t="s">
        <v>4939</v>
      </c>
      <c r="D6340" s="104" t="s">
        <v>5005</v>
      </c>
      <c r="E6340" s="106" t="s">
        <v>4303</v>
      </c>
      <c r="F6340" s="107" t="s">
        <v>4304</v>
      </c>
      <c r="G6340" s="106"/>
      <c r="H6340" s="106"/>
      <c r="I6340" s="102">
        <v>1</v>
      </c>
      <c r="J6340" s="109">
        <v>13.35</v>
      </c>
    </row>
    <row r="6341" spans="1:10" x14ac:dyDescent="0.25">
      <c r="A6341" s="102">
        <v>6340</v>
      </c>
      <c r="B6341" s="117">
        <v>43923</v>
      </c>
      <c r="C6341" s="104" t="s">
        <v>4939</v>
      </c>
      <c r="D6341" s="104" t="s">
        <v>4940</v>
      </c>
      <c r="E6341" s="106" t="s">
        <v>2373</v>
      </c>
      <c r="F6341" s="107" t="s">
        <v>2374</v>
      </c>
      <c r="G6341" s="106"/>
      <c r="H6341" s="106"/>
      <c r="I6341" s="102">
        <v>1</v>
      </c>
      <c r="J6341" s="109">
        <v>15.48</v>
      </c>
    </row>
    <row r="6342" spans="1:10" x14ac:dyDescent="0.25">
      <c r="A6342" s="102">
        <v>6341</v>
      </c>
      <c r="B6342" s="117">
        <v>43923</v>
      </c>
      <c r="C6342" s="104" t="s">
        <v>4939</v>
      </c>
      <c r="D6342" s="104" t="s">
        <v>4940</v>
      </c>
      <c r="E6342" s="106" t="s">
        <v>2375</v>
      </c>
      <c r="F6342" s="107" t="s">
        <v>2376</v>
      </c>
      <c r="G6342" s="106"/>
      <c r="H6342" s="106"/>
      <c r="I6342" s="102">
        <v>1</v>
      </c>
      <c r="J6342" s="109">
        <v>26.28</v>
      </c>
    </row>
    <row r="6343" spans="1:10" x14ac:dyDescent="0.25">
      <c r="A6343" s="102">
        <v>6342</v>
      </c>
      <c r="B6343" s="117">
        <v>43923</v>
      </c>
      <c r="C6343" s="104" t="s">
        <v>4939</v>
      </c>
      <c r="D6343" s="104" t="s">
        <v>4940</v>
      </c>
      <c r="E6343" s="106" t="s">
        <v>2459</v>
      </c>
      <c r="F6343" s="107" t="s">
        <v>2460</v>
      </c>
      <c r="G6343" s="106"/>
      <c r="H6343" s="106"/>
      <c r="I6343" s="102">
        <v>2</v>
      </c>
      <c r="J6343" s="109">
        <v>11.879999999999999</v>
      </c>
    </row>
    <row r="6344" spans="1:10" x14ac:dyDescent="0.25">
      <c r="A6344" s="102">
        <v>6343</v>
      </c>
      <c r="B6344" s="117">
        <v>43923</v>
      </c>
      <c r="C6344" s="104" t="s">
        <v>4939</v>
      </c>
      <c r="D6344" s="104" t="s">
        <v>4940</v>
      </c>
      <c r="E6344" s="106" t="s">
        <v>2503</v>
      </c>
      <c r="F6344" s="107" t="s">
        <v>2504</v>
      </c>
      <c r="G6344" s="106"/>
      <c r="H6344" s="106"/>
      <c r="I6344" s="102">
        <v>9</v>
      </c>
      <c r="J6344" s="109">
        <v>53.46</v>
      </c>
    </row>
    <row r="6345" spans="1:10" x14ac:dyDescent="0.25">
      <c r="A6345" s="102">
        <v>6344</v>
      </c>
      <c r="B6345" s="117">
        <v>43923</v>
      </c>
      <c r="C6345" s="104" t="s">
        <v>4939</v>
      </c>
      <c r="D6345" s="104" t="s">
        <v>4940</v>
      </c>
      <c r="E6345" s="106" t="s">
        <v>2569</v>
      </c>
      <c r="F6345" s="107" t="s">
        <v>2570</v>
      </c>
      <c r="G6345" s="106"/>
      <c r="H6345" s="106"/>
      <c r="I6345" s="102">
        <v>2</v>
      </c>
      <c r="J6345" s="109">
        <v>11.879999999999999</v>
      </c>
    </row>
    <row r="6346" spans="1:10" x14ac:dyDescent="0.25">
      <c r="A6346" s="102">
        <v>6345</v>
      </c>
      <c r="B6346" s="117">
        <v>43923</v>
      </c>
      <c r="C6346" s="104" t="s">
        <v>4939</v>
      </c>
      <c r="D6346" s="104" t="s">
        <v>4940</v>
      </c>
      <c r="E6346" s="106" t="s">
        <v>2577</v>
      </c>
      <c r="F6346" s="107" t="s">
        <v>2578</v>
      </c>
      <c r="G6346" s="106"/>
      <c r="H6346" s="106"/>
      <c r="I6346" s="102">
        <v>2</v>
      </c>
      <c r="J6346" s="109">
        <v>11.879999999999999</v>
      </c>
    </row>
    <row r="6347" spans="1:10" x14ac:dyDescent="0.25">
      <c r="A6347" s="102">
        <v>6346</v>
      </c>
      <c r="B6347" s="117">
        <v>43923</v>
      </c>
      <c r="C6347" s="104" t="s">
        <v>4939</v>
      </c>
      <c r="D6347" s="104" t="s">
        <v>4940</v>
      </c>
      <c r="E6347" s="106" t="s">
        <v>2479</v>
      </c>
      <c r="F6347" s="107" t="s">
        <v>2480</v>
      </c>
      <c r="G6347" s="106"/>
      <c r="H6347" s="106"/>
      <c r="I6347" s="102">
        <v>2</v>
      </c>
      <c r="J6347" s="109">
        <v>11.879999999999999</v>
      </c>
    </row>
    <row r="6348" spans="1:10" x14ac:dyDescent="0.25">
      <c r="A6348" s="102">
        <v>6347</v>
      </c>
      <c r="B6348" s="117">
        <v>43923</v>
      </c>
      <c r="C6348" s="104" t="s">
        <v>4939</v>
      </c>
      <c r="D6348" s="104" t="s">
        <v>4940</v>
      </c>
      <c r="E6348" s="106" t="s">
        <v>2505</v>
      </c>
      <c r="F6348" s="107" t="s">
        <v>2506</v>
      </c>
      <c r="G6348" s="106"/>
      <c r="H6348" s="106"/>
      <c r="I6348" s="102">
        <v>2</v>
      </c>
      <c r="J6348" s="109">
        <v>11.879999999999999</v>
      </c>
    </row>
    <row r="6349" spans="1:10" x14ac:dyDescent="0.25">
      <c r="A6349" s="102">
        <v>6348</v>
      </c>
      <c r="B6349" s="117">
        <v>43923</v>
      </c>
      <c r="C6349" s="104" t="s">
        <v>4939</v>
      </c>
      <c r="D6349" s="104" t="s">
        <v>4940</v>
      </c>
      <c r="E6349" s="106" t="s">
        <v>2517</v>
      </c>
      <c r="F6349" s="107" t="s">
        <v>2518</v>
      </c>
      <c r="G6349" s="106"/>
      <c r="H6349" s="106"/>
      <c r="I6349" s="102">
        <v>1</v>
      </c>
      <c r="J6349" s="109">
        <v>5.9399999999999995</v>
      </c>
    </row>
    <row r="6350" spans="1:10" x14ac:dyDescent="0.25">
      <c r="A6350" s="102">
        <v>6349</v>
      </c>
      <c r="B6350" s="117">
        <v>43923</v>
      </c>
      <c r="C6350" s="104" t="s">
        <v>4939</v>
      </c>
      <c r="D6350" s="104" t="s">
        <v>4940</v>
      </c>
      <c r="E6350" s="106" t="s">
        <v>2519</v>
      </c>
      <c r="F6350" s="107" t="s">
        <v>2520</v>
      </c>
      <c r="G6350" s="106"/>
      <c r="H6350" s="106"/>
      <c r="I6350" s="102">
        <v>2</v>
      </c>
      <c r="J6350" s="109">
        <v>11.879999999999999</v>
      </c>
    </row>
    <row r="6351" spans="1:10" x14ac:dyDescent="0.25">
      <c r="A6351" s="102">
        <v>6350</v>
      </c>
      <c r="B6351" s="117">
        <v>43923</v>
      </c>
      <c r="C6351" s="104" t="s">
        <v>4939</v>
      </c>
      <c r="D6351" s="104" t="s">
        <v>4940</v>
      </c>
      <c r="E6351" s="106" t="s">
        <v>2537</v>
      </c>
      <c r="F6351" s="107" t="s">
        <v>2538</v>
      </c>
      <c r="G6351" s="106"/>
      <c r="H6351" s="106"/>
      <c r="I6351" s="102">
        <v>2</v>
      </c>
      <c r="J6351" s="109">
        <v>11.879999999999999</v>
      </c>
    </row>
    <row r="6352" spans="1:10" x14ac:dyDescent="0.25">
      <c r="A6352" s="102">
        <v>6351</v>
      </c>
      <c r="B6352" s="117">
        <v>43923</v>
      </c>
      <c r="C6352" s="104" t="s">
        <v>4939</v>
      </c>
      <c r="D6352" s="104" t="s">
        <v>4940</v>
      </c>
      <c r="E6352" s="106" t="s">
        <v>2541</v>
      </c>
      <c r="F6352" s="107" t="s">
        <v>2542</v>
      </c>
      <c r="G6352" s="106"/>
      <c r="H6352" s="106"/>
      <c r="I6352" s="102">
        <v>2</v>
      </c>
      <c r="J6352" s="109">
        <v>11.879999999999999</v>
      </c>
    </row>
    <row r="6353" spans="1:10" x14ac:dyDescent="0.25">
      <c r="A6353" s="102">
        <v>6352</v>
      </c>
      <c r="B6353" s="117">
        <v>43923</v>
      </c>
      <c r="C6353" s="104" t="s">
        <v>4939</v>
      </c>
      <c r="D6353" s="104" t="s">
        <v>4940</v>
      </c>
      <c r="E6353" s="106" t="s">
        <v>2549</v>
      </c>
      <c r="F6353" s="107" t="s">
        <v>2550</v>
      </c>
      <c r="G6353" s="106"/>
      <c r="H6353" s="106"/>
      <c r="I6353" s="102">
        <v>2</v>
      </c>
      <c r="J6353" s="109">
        <v>11.879999999999999</v>
      </c>
    </row>
    <row r="6354" spans="1:10" x14ac:dyDescent="0.25">
      <c r="A6354" s="102">
        <v>6353</v>
      </c>
      <c r="B6354" s="117">
        <v>43923</v>
      </c>
      <c r="C6354" s="104" t="s">
        <v>4939</v>
      </c>
      <c r="D6354" s="104" t="s">
        <v>4940</v>
      </c>
      <c r="E6354" s="106" t="s">
        <v>3703</v>
      </c>
      <c r="F6354" s="107" t="s">
        <v>3704</v>
      </c>
      <c r="G6354" s="106"/>
      <c r="H6354" s="106"/>
      <c r="I6354" s="102">
        <v>1</v>
      </c>
      <c r="J6354" s="109">
        <v>15</v>
      </c>
    </row>
    <row r="6355" spans="1:10" x14ac:dyDescent="0.25">
      <c r="A6355" s="102">
        <v>6354</v>
      </c>
      <c r="B6355" s="117">
        <v>43923</v>
      </c>
      <c r="C6355" s="104" t="s">
        <v>4939</v>
      </c>
      <c r="D6355" s="104" t="s">
        <v>4940</v>
      </c>
      <c r="E6355" s="106" t="s">
        <v>3917</v>
      </c>
      <c r="F6355" s="107" t="s">
        <v>3918</v>
      </c>
      <c r="G6355" s="106"/>
      <c r="H6355" s="106"/>
      <c r="I6355" s="102">
        <v>1</v>
      </c>
      <c r="J6355" s="109">
        <v>11.799999999999999</v>
      </c>
    </row>
    <row r="6356" spans="1:10" x14ac:dyDescent="0.25">
      <c r="A6356" s="102">
        <v>6355</v>
      </c>
      <c r="B6356" s="117">
        <v>43923</v>
      </c>
      <c r="C6356" s="104" t="s">
        <v>4939</v>
      </c>
      <c r="D6356" s="104" t="s">
        <v>4940</v>
      </c>
      <c r="E6356" s="106" t="s">
        <v>4009</v>
      </c>
      <c r="F6356" s="107" t="s">
        <v>4010</v>
      </c>
      <c r="G6356" s="106"/>
      <c r="H6356" s="106"/>
      <c r="I6356" s="102">
        <v>1</v>
      </c>
      <c r="J6356" s="109">
        <v>11.799999999999999</v>
      </c>
    </row>
    <row r="6357" spans="1:10" x14ac:dyDescent="0.25">
      <c r="A6357" s="102">
        <v>6356</v>
      </c>
      <c r="B6357" s="117">
        <v>43923</v>
      </c>
      <c r="C6357" s="104" t="s">
        <v>4939</v>
      </c>
      <c r="D6357" s="104" t="s">
        <v>4940</v>
      </c>
      <c r="E6357" s="106" t="s">
        <v>3565</v>
      </c>
      <c r="F6357" s="107" t="s">
        <v>3566</v>
      </c>
      <c r="G6357" s="106"/>
      <c r="H6357" s="106"/>
      <c r="I6357" s="102">
        <v>1</v>
      </c>
      <c r="J6357" s="109">
        <v>13.799999999999999</v>
      </c>
    </row>
    <row r="6358" spans="1:10" x14ac:dyDescent="0.25">
      <c r="A6358" s="102">
        <v>6357</v>
      </c>
      <c r="B6358" s="117">
        <v>43923</v>
      </c>
      <c r="C6358" s="104" t="s">
        <v>4939</v>
      </c>
      <c r="D6358" s="104" t="s">
        <v>4940</v>
      </c>
      <c r="E6358" s="106" t="s">
        <v>4455</v>
      </c>
      <c r="F6358" s="107" t="s">
        <v>4826</v>
      </c>
      <c r="G6358" s="106"/>
      <c r="H6358" s="106"/>
      <c r="I6358" s="102">
        <v>1</v>
      </c>
      <c r="J6358" s="109">
        <v>18.32</v>
      </c>
    </row>
    <row r="6359" spans="1:10" x14ac:dyDescent="0.25">
      <c r="A6359" s="102">
        <v>6358</v>
      </c>
      <c r="B6359" s="117">
        <v>43923</v>
      </c>
      <c r="C6359" s="104" t="s">
        <v>4939</v>
      </c>
      <c r="D6359" s="104" t="s">
        <v>4940</v>
      </c>
      <c r="E6359" s="106" t="s">
        <v>4225</v>
      </c>
      <c r="F6359" s="107" t="s">
        <v>4226</v>
      </c>
      <c r="G6359" s="106"/>
      <c r="H6359" s="106"/>
      <c r="I6359" s="102">
        <v>1</v>
      </c>
      <c r="J6359" s="109">
        <v>13.35</v>
      </c>
    </row>
    <row r="6360" spans="1:10" x14ac:dyDescent="0.25">
      <c r="A6360" s="102">
        <v>6359</v>
      </c>
      <c r="B6360" s="117">
        <v>43923</v>
      </c>
      <c r="C6360" s="104" t="s">
        <v>4939</v>
      </c>
      <c r="D6360" s="104" t="s">
        <v>4940</v>
      </c>
      <c r="E6360" s="106" t="s">
        <v>4233</v>
      </c>
      <c r="F6360" s="107" t="s">
        <v>4830</v>
      </c>
      <c r="G6360" s="106"/>
      <c r="H6360" s="106"/>
      <c r="I6360" s="102">
        <v>1</v>
      </c>
      <c r="J6360" s="109">
        <v>13.35</v>
      </c>
    </row>
    <row r="6361" spans="1:10" x14ac:dyDescent="0.25">
      <c r="A6361" s="102">
        <v>6360</v>
      </c>
      <c r="B6361" s="117">
        <v>43923</v>
      </c>
      <c r="C6361" s="104" t="s">
        <v>4939</v>
      </c>
      <c r="D6361" s="104" t="s">
        <v>4940</v>
      </c>
      <c r="E6361" s="106" t="s">
        <v>4263</v>
      </c>
      <c r="F6361" s="107" t="s">
        <v>4264</v>
      </c>
      <c r="G6361" s="106"/>
      <c r="H6361" s="106"/>
      <c r="I6361" s="102">
        <v>1</v>
      </c>
      <c r="J6361" s="109">
        <v>21.52</v>
      </c>
    </row>
    <row r="6362" spans="1:10" x14ac:dyDescent="0.25">
      <c r="A6362" s="102">
        <v>6361</v>
      </c>
      <c r="B6362" s="117">
        <v>43923</v>
      </c>
      <c r="C6362" s="104" t="s">
        <v>4939</v>
      </c>
      <c r="D6362" s="104" t="s">
        <v>4940</v>
      </c>
      <c r="E6362" s="106" t="s">
        <v>4303</v>
      </c>
      <c r="F6362" s="107" t="s">
        <v>4304</v>
      </c>
      <c r="G6362" s="106"/>
      <c r="H6362" s="106"/>
      <c r="I6362" s="102">
        <v>2</v>
      </c>
      <c r="J6362" s="109">
        <v>26.7</v>
      </c>
    </row>
    <row r="6363" spans="1:10" x14ac:dyDescent="0.25">
      <c r="A6363" s="102">
        <v>6362</v>
      </c>
      <c r="B6363" s="117">
        <v>43923</v>
      </c>
      <c r="C6363" s="104" t="s">
        <v>4939</v>
      </c>
      <c r="D6363" s="104" t="s">
        <v>4940</v>
      </c>
      <c r="E6363" s="106" t="s">
        <v>4391</v>
      </c>
      <c r="F6363" s="107" t="s">
        <v>5626</v>
      </c>
      <c r="G6363" s="106"/>
      <c r="H6363" s="106"/>
      <c r="I6363" s="102">
        <v>1</v>
      </c>
      <c r="J6363" s="109">
        <v>21.52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275"/>
  <sheetViews>
    <sheetView showGridLines="0" workbookViewId="0">
      <pane xSplit="10" ySplit="3" topLeftCell="K4" activePane="bottomRight" state="frozen"/>
      <selection pane="topRight" activeCell="K1" sqref="K1"/>
      <selection pane="bottomLeft" activeCell="A4" sqref="A4"/>
      <selection pane="bottomRight" activeCell="B1" sqref="B1:J2274"/>
    </sheetView>
  </sheetViews>
  <sheetFormatPr defaultRowHeight="15" x14ac:dyDescent="0.25"/>
  <cols>
    <col min="1" max="1" width="7.125" customWidth="1"/>
    <col min="2" max="2" width="11.625" customWidth="1"/>
    <col min="3" max="3" width="34" style="11" customWidth="1"/>
    <col min="4" max="4" width="19" customWidth="1"/>
    <col min="5" max="5" width="17.125" bestFit="1" customWidth="1"/>
    <col min="6" max="6" width="11.875" style="8" customWidth="1"/>
    <col min="7" max="7" width="11.25" style="30" bestFit="1" customWidth="1"/>
    <col min="8" max="8" width="14.375" customWidth="1"/>
    <col min="9" max="9" width="14.125" customWidth="1"/>
    <col min="10" max="10" width="9.875" customWidth="1"/>
  </cols>
  <sheetData>
    <row r="1" spans="1:10" s="4" customFormat="1" ht="18" customHeight="1" x14ac:dyDescent="0.2">
      <c r="A1" s="35" t="s">
        <v>0</v>
      </c>
      <c r="B1" s="36" t="s">
        <v>2</v>
      </c>
      <c r="C1" s="86" t="s">
        <v>3</v>
      </c>
      <c r="D1" s="36" t="s">
        <v>4</v>
      </c>
      <c r="E1" s="36" t="s">
        <v>5</v>
      </c>
      <c r="F1" s="37" t="s">
        <v>10</v>
      </c>
      <c r="G1" s="38" t="s">
        <v>21</v>
      </c>
      <c r="H1" s="36" t="s">
        <v>8</v>
      </c>
      <c r="I1" s="36" t="s">
        <v>9</v>
      </c>
      <c r="J1" s="36" t="s">
        <v>7</v>
      </c>
    </row>
    <row r="2" spans="1:10" x14ac:dyDescent="0.25">
      <c r="A2" s="84">
        <v>1</v>
      </c>
      <c r="B2" s="85">
        <v>106</v>
      </c>
      <c r="C2" s="87" t="s">
        <v>47</v>
      </c>
      <c r="D2" s="47"/>
      <c r="E2" s="47"/>
      <c r="F2" s="48"/>
      <c r="G2" s="62">
        <f>IFERROR(INDEX(StockInData[Expiry],MATCH(ProductMaster[[#This Row],[Product ID]],StockInData[Product ID],0)),"")</f>
        <v>44286</v>
      </c>
      <c r="H2" s="47"/>
      <c r="I2" s="61">
        <f>SUMIFS(StockInData[Quantity],StockInData[Product ID],ProductMaster!$B2)-SUMIFS(StockOutData[Quantity],StockOutData[Product ID],ProductMaster!$B2)</f>
        <v>42.43</v>
      </c>
      <c r="J2" s="63">
        <f>SUMIFS(StockInData[Value],StockInData[Product ID],ProductMaster!$B2)-SUMIFS(StockOutData[Value],StockOutData[Product ID],ProductMaster!$B2)</f>
        <v>4</v>
      </c>
    </row>
    <row r="3" spans="1:10" x14ac:dyDescent="0.25">
      <c r="A3" s="60">
        <v>2</v>
      </c>
      <c r="B3" s="85" t="s">
        <v>57</v>
      </c>
      <c r="C3" s="87" t="s">
        <v>58</v>
      </c>
      <c r="D3" s="47"/>
      <c r="E3" s="47"/>
      <c r="F3" s="48"/>
      <c r="G3" s="62">
        <f>IFERROR(INDEX(StockInData[Expiry],MATCH(ProductMaster[[#This Row],[Product ID]],StockInData[Product ID],0)),"")</f>
        <v>44439</v>
      </c>
      <c r="H3" s="47"/>
      <c r="I3" s="61">
        <f>SUMIFS(StockInData[Quantity],StockInData[Product ID],ProductMaster!$B3)-SUMIFS(StockOutData[Quantity],StockOutData[Product ID],ProductMaster!$B3)</f>
        <v>78</v>
      </c>
      <c r="J3" s="63">
        <f>SUMIFS(StockInData[Value],StockInData[Product ID],ProductMaster!$B3)-SUMIFS(StockOutData[Value],StockOutData[Product ID],ProductMaster!$B3)</f>
        <v>12</v>
      </c>
    </row>
    <row r="4" spans="1:10" x14ac:dyDescent="0.25">
      <c r="A4" s="84">
        <v>3</v>
      </c>
      <c r="B4" s="85" t="s">
        <v>59</v>
      </c>
      <c r="C4" s="87" t="s">
        <v>60</v>
      </c>
      <c r="D4" s="47"/>
      <c r="E4" s="47"/>
      <c r="F4" s="48"/>
      <c r="G4" s="62">
        <f>IFERROR(INDEX(StockInData[Expiry],MATCH(ProductMaster[[#This Row],[Product ID]],StockInData[Product ID],0)),"")</f>
        <v>44135</v>
      </c>
      <c r="H4" s="47"/>
      <c r="I4" s="61">
        <f>SUMIFS(StockInData[Quantity],StockInData[Product ID],ProductMaster!$B4)-SUMIFS(StockOutData[Quantity],StockOutData[Product ID],ProductMaster!$B4)</f>
        <v>58</v>
      </c>
      <c r="J4" s="63">
        <f>SUMIFS(StockInData[Value],StockInData[Product ID],ProductMaster!$B4)-SUMIFS(StockOutData[Value],StockOutData[Product ID],ProductMaster!$B4)</f>
        <v>65</v>
      </c>
    </row>
    <row r="5" spans="1:10" hidden="1" x14ac:dyDescent="0.25">
      <c r="A5" s="60">
        <v>4</v>
      </c>
      <c r="B5" s="85" t="s">
        <v>61</v>
      </c>
      <c r="C5" s="87" t="s">
        <v>62</v>
      </c>
      <c r="D5" s="47"/>
      <c r="E5" s="47"/>
      <c r="F5" s="48"/>
      <c r="G5" s="62" t="str">
        <f>IFERROR(INDEX(StockInData[Expiry],MATCH(ProductMaster[[#This Row],[Product ID]],StockInData[Product ID],0)),"")</f>
        <v/>
      </c>
      <c r="H5" s="47"/>
      <c r="I5" s="61">
        <f>SUMIFS(StockInData[Quantity],StockInData[Product ID],ProductMaster!$B5)-SUMIFS(StockOutData[Quantity],StockOutData[Product ID],ProductMaster!$B5)</f>
        <v>0</v>
      </c>
      <c r="J5" s="63">
        <f>SUMIFS(StockInData[Value],StockInData[Product ID],ProductMaster!$B5)-SUMIFS(StockOutData[Value],StockOutData[Product ID],ProductMaster!$B5)</f>
        <v>0</v>
      </c>
    </row>
    <row r="6" spans="1:10" hidden="1" x14ac:dyDescent="0.25">
      <c r="A6" s="84">
        <v>5</v>
      </c>
      <c r="B6" s="85" t="s">
        <v>63</v>
      </c>
      <c r="C6" s="87" t="s">
        <v>64</v>
      </c>
      <c r="D6" s="47"/>
      <c r="E6" s="47"/>
      <c r="F6" s="48"/>
      <c r="G6" s="62" t="str">
        <f>IFERROR(INDEX(StockInData[Expiry],MATCH(ProductMaster[[#This Row],[Product ID]],StockInData[Product ID],0)),"")</f>
        <v/>
      </c>
      <c r="H6" s="47"/>
      <c r="I6" s="61">
        <f>SUMIFS(StockInData[Quantity],StockInData[Product ID],ProductMaster!$B6)-SUMIFS(StockOutData[Quantity],StockOutData[Product ID],ProductMaster!$B6)</f>
        <v>0</v>
      </c>
      <c r="J6" s="63">
        <f>SUMIFS(StockInData[Value],StockInData[Product ID],ProductMaster!$B6)-SUMIFS(StockOutData[Value],StockOutData[Product ID],ProductMaster!$B6)</f>
        <v>0</v>
      </c>
    </row>
    <row r="7" spans="1:10" hidden="1" x14ac:dyDescent="0.25">
      <c r="A7" s="60">
        <v>6</v>
      </c>
      <c r="B7" s="85" t="s">
        <v>65</v>
      </c>
      <c r="C7" s="87" t="s">
        <v>66</v>
      </c>
      <c r="D7" s="47"/>
      <c r="E7" s="47"/>
      <c r="F7" s="48"/>
      <c r="G7" s="62" t="str">
        <f>IFERROR(INDEX(StockInData[Expiry],MATCH(ProductMaster[[#This Row],[Product ID]],StockInData[Product ID],0)),"")</f>
        <v/>
      </c>
      <c r="H7" s="47"/>
      <c r="I7" s="61">
        <f>SUMIFS(StockInData[Quantity],StockInData[Product ID],ProductMaster!$B7)-SUMIFS(StockOutData[Quantity],StockOutData[Product ID],ProductMaster!$B7)</f>
        <v>0</v>
      </c>
      <c r="J7" s="63">
        <f>SUMIFS(StockInData[Value],StockInData[Product ID],ProductMaster!$B7)-SUMIFS(StockOutData[Value],StockOutData[Product ID],ProductMaster!$B7)</f>
        <v>0</v>
      </c>
    </row>
    <row r="8" spans="1:10" x14ac:dyDescent="0.25">
      <c r="A8" s="84">
        <v>7</v>
      </c>
      <c r="B8" s="85" t="s">
        <v>67</v>
      </c>
      <c r="C8" s="87" t="s">
        <v>68</v>
      </c>
      <c r="D8" s="47"/>
      <c r="E8" s="47"/>
      <c r="F8" s="48"/>
      <c r="G8" s="62">
        <f>IFERROR(INDEX(StockInData[Expiry],MATCH(ProductMaster[[#This Row],[Product ID]],StockInData[Product ID],0)),"")</f>
        <v>44682</v>
      </c>
      <c r="H8" s="47"/>
      <c r="I8" s="61">
        <f>SUMIFS(StockInData[Quantity],StockInData[Product ID],ProductMaster!$B8)-SUMIFS(StockOutData[Quantity],StockOutData[Product ID],ProductMaster!$B8)</f>
        <v>34</v>
      </c>
      <c r="J8" s="63">
        <f>SUMIFS(StockInData[Value],StockInData[Product ID],ProductMaster!$B8)-SUMIFS(StockOutData[Value],StockOutData[Product ID],ProductMaster!$B8)</f>
        <v>-67.28</v>
      </c>
    </row>
    <row r="9" spans="1:10" hidden="1" x14ac:dyDescent="0.25">
      <c r="A9" s="60">
        <v>8</v>
      </c>
      <c r="B9" s="85" t="s">
        <v>69</v>
      </c>
      <c r="C9" s="87" t="s">
        <v>70</v>
      </c>
      <c r="D9" s="47"/>
      <c r="E9" s="47"/>
      <c r="F9" s="48"/>
      <c r="G9" s="62" t="str">
        <f>IFERROR(INDEX(StockInData[Expiry],MATCH(ProductMaster[[#This Row],[Product ID]],StockInData[Product ID],0)),"")</f>
        <v/>
      </c>
      <c r="H9" s="47"/>
      <c r="I9" s="61">
        <f>SUMIFS(StockInData[Quantity],StockInData[Product ID],ProductMaster!$B9)-SUMIFS(StockOutData[Quantity],StockOutData[Product ID],ProductMaster!$B9)</f>
        <v>0</v>
      </c>
      <c r="J9" s="63">
        <f>SUMIFS(StockInData[Value],StockInData[Product ID],ProductMaster!$B9)-SUMIFS(StockOutData[Value],StockOutData[Product ID],ProductMaster!$B9)</f>
        <v>0</v>
      </c>
    </row>
    <row r="10" spans="1:10" hidden="1" x14ac:dyDescent="0.25">
      <c r="A10" s="84">
        <v>9</v>
      </c>
      <c r="B10" s="85" t="s">
        <v>71</v>
      </c>
      <c r="C10" s="87" t="s">
        <v>72</v>
      </c>
      <c r="D10" s="47"/>
      <c r="E10" s="47"/>
      <c r="F10" s="48"/>
      <c r="G10" s="62" t="str">
        <f>IFERROR(INDEX(StockInData[Expiry],MATCH(ProductMaster[[#This Row],[Product ID]],StockInData[Product ID],0)),"")</f>
        <v/>
      </c>
      <c r="H10" s="47"/>
      <c r="I10" s="61">
        <f>SUMIFS(StockInData[Quantity],StockInData[Product ID],ProductMaster!$B10)-SUMIFS(StockOutData[Quantity],StockOutData[Product ID],ProductMaster!$B10)</f>
        <v>0</v>
      </c>
      <c r="J10" s="63">
        <f>SUMIFS(StockInData[Value],StockInData[Product ID],ProductMaster!$B10)-SUMIFS(StockOutData[Value],StockOutData[Product ID],ProductMaster!$B10)</f>
        <v>0</v>
      </c>
    </row>
    <row r="11" spans="1:10" x14ac:dyDescent="0.25">
      <c r="A11" s="60">
        <v>10</v>
      </c>
      <c r="B11" s="85" t="s">
        <v>73</v>
      </c>
      <c r="C11" s="87" t="s">
        <v>74</v>
      </c>
      <c r="D11" s="47"/>
      <c r="E11" s="47"/>
      <c r="F11" s="48"/>
      <c r="G11" s="62">
        <f>IFERROR(INDEX(StockInData[Expiry],MATCH(ProductMaster[[#This Row],[Product ID]],StockInData[Product ID],0)),"")</f>
        <v>44077</v>
      </c>
      <c r="H11" s="47"/>
      <c r="I11" s="61">
        <f>SUMIFS(StockInData[Quantity],StockInData[Product ID],ProductMaster!$B11)-SUMIFS(StockOutData[Quantity],StockOutData[Product ID],ProductMaster!$B11)</f>
        <v>203</v>
      </c>
      <c r="J11" s="63">
        <f>SUMIFS(StockInData[Value],StockInData[Product ID],ProductMaster!$B11)-SUMIFS(StockOutData[Value],StockOutData[Product ID],ProductMaster!$B11)</f>
        <v>-144.27000000000001</v>
      </c>
    </row>
    <row r="12" spans="1:10" x14ac:dyDescent="0.25">
      <c r="A12" s="84">
        <v>11</v>
      </c>
      <c r="B12" s="85" t="s">
        <v>75</v>
      </c>
      <c r="C12" s="87" t="s">
        <v>76</v>
      </c>
      <c r="D12" s="47"/>
      <c r="E12" s="47"/>
      <c r="F12" s="48"/>
      <c r="G12" s="62">
        <f>IFERROR(INDEX(StockInData[Expiry],MATCH(ProductMaster[[#This Row],[Product ID]],StockInData[Product ID],0)),"")</f>
        <v>43831</v>
      </c>
      <c r="H12" s="47"/>
      <c r="I12" s="61">
        <f>SUMIFS(StockInData[Quantity],StockInData[Product ID],ProductMaster!$B12)-SUMIFS(StockOutData[Quantity],StockOutData[Product ID],ProductMaster!$B12)</f>
        <v>115</v>
      </c>
      <c r="J12" s="63">
        <f>SUMIFS(StockInData[Value],StockInData[Product ID],ProductMaster!$B12)-SUMIFS(StockOutData[Value],StockOutData[Product ID],ProductMaster!$B12)</f>
        <v>2</v>
      </c>
    </row>
    <row r="13" spans="1:10" hidden="1" x14ac:dyDescent="0.25">
      <c r="A13" s="60">
        <v>12</v>
      </c>
      <c r="B13" s="85" t="s">
        <v>77</v>
      </c>
      <c r="C13" s="87" t="s">
        <v>78</v>
      </c>
      <c r="D13" s="47"/>
      <c r="E13" s="47"/>
      <c r="F13" s="48"/>
      <c r="G13" s="62" t="str">
        <f>IFERROR(INDEX(StockInData[Expiry],MATCH(ProductMaster[[#This Row],[Product ID]],StockInData[Product ID],0)),"")</f>
        <v/>
      </c>
      <c r="H13" s="47"/>
      <c r="I13" s="61">
        <f>SUMIFS(StockInData[Quantity],StockInData[Product ID],ProductMaster!$B13)-SUMIFS(StockOutData[Quantity],StockOutData[Product ID],ProductMaster!$B13)</f>
        <v>-6</v>
      </c>
      <c r="J13" s="63">
        <f>SUMIFS(StockInData[Value],StockInData[Product ID],ProductMaster!$B13)-SUMIFS(StockOutData[Value],StockOutData[Product ID],ProductMaster!$B13)</f>
        <v>-279</v>
      </c>
    </row>
    <row r="14" spans="1:10" x14ac:dyDescent="0.25">
      <c r="A14" s="84">
        <v>13</v>
      </c>
      <c r="B14" s="85" t="s">
        <v>79</v>
      </c>
      <c r="C14" s="87" t="s">
        <v>80</v>
      </c>
      <c r="D14" s="47"/>
      <c r="E14" s="47"/>
      <c r="F14" s="48"/>
      <c r="G14" s="62">
        <f>IFERROR(INDEX(StockInData[Expiry],MATCH(ProductMaster[[#This Row],[Product ID]],StockInData[Product ID],0)),"")</f>
        <v>44309</v>
      </c>
      <c r="H14" s="47"/>
      <c r="I14" s="61">
        <f>SUMIFS(StockInData[Quantity],StockInData[Product ID],ProductMaster!$B14)-SUMIFS(StockOutData[Quantity],StockOutData[Product ID],ProductMaster!$B14)</f>
        <v>47</v>
      </c>
      <c r="J14" s="63">
        <f>SUMIFS(StockInData[Value],StockInData[Product ID],ProductMaster!$B14)-SUMIFS(StockOutData[Value],StockOutData[Product ID],ProductMaster!$B14)</f>
        <v>-69.959999999999994</v>
      </c>
    </row>
    <row r="15" spans="1:10" x14ac:dyDescent="0.25">
      <c r="A15" s="60">
        <v>14</v>
      </c>
      <c r="B15" s="85" t="s">
        <v>81</v>
      </c>
      <c r="C15" s="87" t="s">
        <v>82</v>
      </c>
      <c r="D15" s="47"/>
      <c r="E15" s="47"/>
      <c r="F15" s="48"/>
      <c r="G15" s="62">
        <f>IFERROR(INDEX(StockInData[Expiry],MATCH(ProductMaster[[#This Row],[Product ID]],StockInData[Product ID],0)),"")</f>
        <v>44196</v>
      </c>
      <c r="H15" s="47"/>
      <c r="I15" s="61">
        <f>SUMIFS(StockInData[Quantity],StockInData[Product ID],ProductMaster!$B15)-SUMIFS(StockOutData[Quantity],StockOutData[Product ID],ProductMaster!$B15)</f>
        <v>33.17</v>
      </c>
      <c r="J15" s="63">
        <f>SUMIFS(StockInData[Value],StockInData[Product ID],ProductMaster!$B15)-SUMIFS(StockOutData[Value],StockOutData[Product ID],ProductMaster!$B15)</f>
        <v>-13.54</v>
      </c>
    </row>
    <row r="16" spans="1:10" x14ac:dyDescent="0.25">
      <c r="A16" s="84">
        <v>15</v>
      </c>
      <c r="B16" s="85" t="s">
        <v>83</v>
      </c>
      <c r="C16" s="87" t="s">
        <v>84</v>
      </c>
      <c r="D16" s="47"/>
      <c r="E16" s="47"/>
      <c r="F16" s="48"/>
      <c r="G16" s="62">
        <f>IFERROR(INDEX(StockInData[Expiry],MATCH(ProductMaster[[#This Row],[Product ID]],StockInData[Product ID],0)),"")</f>
        <v>44436</v>
      </c>
      <c r="H16" s="47"/>
      <c r="I16" s="61">
        <f>SUMIFS(StockInData[Quantity],StockInData[Product ID],ProductMaster!$B16)-SUMIFS(StockOutData[Quantity],StockOutData[Product ID],ProductMaster!$B16)</f>
        <v>228.90999999999997</v>
      </c>
      <c r="J16" s="63">
        <f>SUMIFS(StockInData[Value],StockInData[Product ID],ProductMaster!$B16)-SUMIFS(StockOutData[Value],StockOutData[Product ID],ProductMaster!$B16)</f>
        <v>-3994.8800000000028</v>
      </c>
    </row>
    <row r="17" spans="1:10" x14ac:dyDescent="0.25">
      <c r="A17" s="60">
        <v>16</v>
      </c>
      <c r="B17" s="85" t="s">
        <v>85</v>
      </c>
      <c r="C17" s="87" t="s">
        <v>86</v>
      </c>
      <c r="D17" s="47"/>
      <c r="E17" s="47"/>
      <c r="F17" s="48"/>
      <c r="G17" s="62">
        <f>IFERROR(INDEX(StockInData[Expiry],MATCH(ProductMaster[[#This Row],[Product ID]],StockInData[Product ID],0)),"")</f>
        <v>44436</v>
      </c>
      <c r="H17" s="47"/>
      <c r="I17" s="61">
        <f>SUMIFS(StockInData[Quantity],StockInData[Product ID],ProductMaster!$B17)-SUMIFS(StockOutData[Quantity],StockOutData[Product ID],ProductMaster!$B17)</f>
        <v>38</v>
      </c>
      <c r="J17" s="63">
        <f>SUMIFS(StockInData[Value],StockInData[Product ID],ProductMaster!$B17)-SUMIFS(StockOutData[Value],StockOutData[Product ID],ProductMaster!$B17)</f>
        <v>-394.02</v>
      </c>
    </row>
    <row r="18" spans="1:10" x14ac:dyDescent="0.25">
      <c r="A18" s="84">
        <v>17</v>
      </c>
      <c r="B18" s="85" t="s">
        <v>87</v>
      </c>
      <c r="C18" s="87" t="s">
        <v>88</v>
      </c>
      <c r="D18" s="47"/>
      <c r="E18" s="47"/>
      <c r="F18" s="48"/>
      <c r="G18" s="62">
        <f>IFERROR(INDEX(StockInData[Expiry],MATCH(ProductMaster[[#This Row],[Product ID]],StockInData[Product ID],0)),"")</f>
        <v>44408</v>
      </c>
      <c r="H18" s="47"/>
      <c r="I18" s="61">
        <f>SUMIFS(StockInData[Quantity],StockInData[Product ID],ProductMaster!$B18)-SUMIFS(StockOutData[Quantity],StockOutData[Product ID],ProductMaster!$B18)</f>
        <v>65.13</v>
      </c>
      <c r="J18" s="63">
        <f>SUMIFS(StockInData[Value],StockInData[Product ID],ProductMaster!$B18)-SUMIFS(StockOutData[Value],StockOutData[Product ID],ProductMaster!$B18)</f>
        <v>-3591.0800000000013</v>
      </c>
    </row>
    <row r="19" spans="1:10" hidden="1" x14ac:dyDescent="0.25">
      <c r="A19" s="60">
        <v>18</v>
      </c>
      <c r="B19" s="85" t="s">
        <v>89</v>
      </c>
      <c r="C19" s="87" t="s">
        <v>90</v>
      </c>
      <c r="D19" s="47"/>
      <c r="E19" s="47"/>
      <c r="F19" s="48"/>
      <c r="G19" s="62" t="str">
        <f>IFERROR(INDEX(StockInData[Expiry],MATCH(ProductMaster[[#This Row],[Product ID]],StockInData[Product ID],0)),"")</f>
        <v/>
      </c>
      <c r="H19" s="47"/>
      <c r="I19" s="61">
        <f>SUMIFS(StockInData[Quantity],StockInData[Product ID],ProductMaster!$B19)-SUMIFS(StockOutData[Quantity],StockOutData[Product ID],ProductMaster!$B19)</f>
        <v>0</v>
      </c>
      <c r="J19" s="63">
        <f>SUMIFS(StockInData[Value],StockInData[Product ID],ProductMaster!$B19)-SUMIFS(StockOutData[Value],StockOutData[Product ID],ProductMaster!$B19)</f>
        <v>0</v>
      </c>
    </row>
    <row r="20" spans="1:10" hidden="1" x14ac:dyDescent="0.25">
      <c r="A20" s="84">
        <v>19</v>
      </c>
      <c r="B20" s="85" t="s">
        <v>91</v>
      </c>
      <c r="C20" s="87" t="s">
        <v>92</v>
      </c>
      <c r="D20" s="47"/>
      <c r="E20" s="47"/>
      <c r="F20" s="48"/>
      <c r="G20" s="62" t="str">
        <f>IFERROR(INDEX(StockInData[Expiry],MATCH(ProductMaster[[#This Row],[Product ID]],StockInData[Product ID],0)),"")</f>
        <v/>
      </c>
      <c r="H20" s="47"/>
      <c r="I20" s="61">
        <f>SUMIFS(StockInData[Quantity],StockInData[Product ID],ProductMaster!$B20)-SUMIFS(StockOutData[Quantity],StockOutData[Product ID],ProductMaster!$B20)</f>
        <v>0</v>
      </c>
      <c r="J20" s="63">
        <f>SUMIFS(StockInData[Value],StockInData[Product ID],ProductMaster!$B20)-SUMIFS(StockOutData[Value],StockOutData[Product ID],ProductMaster!$B20)</f>
        <v>0</v>
      </c>
    </row>
    <row r="21" spans="1:10" hidden="1" x14ac:dyDescent="0.25">
      <c r="A21" s="60">
        <v>20</v>
      </c>
      <c r="B21" s="85" t="s">
        <v>93</v>
      </c>
      <c r="C21" s="87" t="s">
        <v>94</v>
      </c>
      <c r="D21" s="47"/>
      <c r="E21" s="47"/>
      <c r="F21" s="48"/>
      <c r="G21" s="62" t="str">
        <f>IFERROR(INDEX(StockInData[Expiry],MATCH(ProductMaster[[#This Row],[Product ID]],StockInData[Product ID],0)),"")</f>
        <v/>
      </c>
      <c r="H21" s="47"/>
      <c r="I21" s="61">
        <f>SUMIFS(StockInData[Quantity],StockInData[Product ID],ProductMaster!$B21)-SUMIFS(StockOutData[Quantity],StockOutData[Product ID],ProductMaster!$B21)</f>
        <v>0</v>
      </c>
      <c r="J21" s="63">
        <f>SUMIFS(StockInData[Value],StockInData[Product ID],ProductMaster!$B21)-SUMIFS(StockOutData[Value],StockOutData[Product ID],ProductMaster!$B21)</f>
        <v>0</v>
      </c>
    </row>
    <row r="22" spans="1:10" hidden="1" x14ac:dyDescent="0.25">
      <c r="A22" s="84">
        <v>21</v>
      </c>
      <c r="B22" s="85" t="s">
        <v>95</v>
      </c>
      <c r="C22" s="87" t="s">
        <v>96</v>
      </c>
      <c r="D22" s="47"/>
      <c r="E22" s="47"/>
      <c r="F22" s="48"/>
      <c r="G22" s="62" t="str">
        <f>IFERROR(INDEX(StockInData[Expiry],MATCH(ProductMaster[[#This Row],[Product ID]],StockInData[Product ID],0)),"")</f>
        <v/>
      </c>
      <c r="H22" s="47"/>
      <c r="I22" s="61">
        <f>SUMIFS(StockInData[Quantity],StockInData[Product ID],ProductMaster!$B22)-SUMIFS(StockOutData[Quantity],StockOutData[Product ID],ProductMaster!$B22)</f>
        <v>0</v>
      </c>
      <c r="J22" s="63">
        <f>SUMIFS(StockInData[Value],StockInData[Product ID],ProductMaster!$B22)-SUMIFS(StockOutData[Value],StockOutData[Product ID],ProductMaster!$B22)</f>
        <v>0</v>
      </c>
    </row>
    <row r="23" spans="1:10" hidden="1" x14ac:dyDescent="0.25">
      <c r="A23" s="60">
        <v>22</v>
      </c>
      <c r="B23" s="85" t="s">
        <v>97</v>
      </c>
      <c r="C23" s="87" t="s">
        <v>98</v>
      </c>
      <c r="D23" s="47"/>
      <c r="E23" s="47"/>
      <c r="F23" s="48"/>
      <c r="G23" s="62" t="str">
        <f>IFERROR(INDEX(StockInData[Expiry],MATCH(ProductMaster[[#This Row],[Product ID]],StockInData[Product ID],0)),"")</f>
        <v/>
      </c>
      <c r="H23" s="47"/>
      <c r="I23" s="61">
        <f>SUMIFS(StockInData[Quantity],StockInData[Product ID],ProductMaster!$B23)-SUMIFS(StockOutData[Quantity],StockOutData[Product ID],ProductMaster!$B23)</f>
        <v>0</v>
      </c>
      <c r="J23" s="63">
        <f>SUMIFS(StockInData[Value],StockInData[Product ID],ProductMaster!$B23)-SUMIFS(StockOutData[Value],StockOutData[Product ID],ProductMaster!$B23)</f>
        <v>0</v>
      </c>
    </row>
    <row r="24" spans="1:10" hidden="1" x14ac:dyDescent="0.25">
      <c r="A24" s="84">
        <v>23</v>
      </c>
      <c r="B24" s="85" t="s">
        <v>99</v>
      </c>
      <c r="C24" s="87" t="s">
        <v>100</v>
      </c>
      <c r="D24" s="47"/>
      <c r="E24" s="47"/>
      <c r="F24" s="48"/>
      <c r="G24" s="62" t="str">
        <f>IFERROR(INDEX(StockInData[Expiry],MATCH(ProductMaster[[#This Row],[Product ID]],StockInData[Product ID],0)),"")</f>
        <v/>
      </c>
      <c r="H24" s="47"/>
      <c r="I24" s="61">
        <f>SUMIFS(StockInData[Quantity],StockInData[Product ID],ProductMaster!$B24)-SUMIFS(StockOutData[Quantity],StockOutData[Product ID],ProductMaster!$B24)</f>
        <v>0</v>
      </c>
      <c r="J24" s="63">
        <f>SUMIFS(StockInData[Value],StockInData[Product ID],ProductMaster!$B24)-SUMIFS(StockOutData[Value],StockOutData[Product ID],ProductMaster!$B24)</f>
        <v>0</v>
      </c>
    </row>
    <row r="25" spans="1:10" hidden="1" x14ac:dyDescent="0.25">
      <c r="A25" s="60">
        <v>24</v>
      </c>
      <c r="B25" s="85" t="s">
        <v>101</v>
      </c>
      <c r="C25" s="87" t="s">
        <v>102</v>
      </c>
      <c r="D25" s="47"/>
      <c r="E25" s="47"/>
      <c r="F25" s="48"/>
      <c r="G25" s="62" t="str">
        <f>IFERROR(INDEX(StockInData[Expiry],MATCH(ProductMaster[[#This Row],[Product ID]],StockInData[Product ID],0)),"")</f>
        <v/>
      </c>
      <c r="H25" s="47"/>
      <c r="I25" s="61">
        <f>SUMIFS(StockInData[Quantity],StockInData[Product ID],ProductMaster!$B25)-SUMIFS(StockOutData[Quantity],StockOutData[Product ID],ProductMaster!$B25)</f>
        <v>0</v>
      </c>
      <c r="J25" s="63">
        <f>SUMIFS(StockInData[Value],StockInData[Product ID],ProductMaster!$B25)-SUMIFS(StockOutData[Value],StockOutData[Product ID],ProductMaster!$B25)</f>
        <v>0</v>
      </c>
    </row>
    <row r="26" spans="1:10" hidden="1" x14ac:dyDescent="0.25">
      <c r="A26" s="84">
        <v>25</v>
      </c>
      <c r="B26" s="85" t="s">
        <v>103</v>
      </c>
      <c r="C26" s="87" t="s">
        <v>104</v>
      </c>
      <c r="D26" s="47"/>
      <c r="E26" s="47"/>
      <c r="F26" s="48"/>
      <c r="G26" s="62" t="str">
        <f>IFERROR(INDEX(StockInData[Expiry],MATCH(ProductMaster[[#This Row],[Product ID]],StockInData[Product ID],0)),"")</f>
        <v/>
      </c>
      <c r="H26" s="47"/>
      <c r="I26" s="61">
        <f>SUMIFS(StockInData[Quantity],StockInData[Product ID],ProductMaster!$B26)-SUMIFS(StockOutData[Quantity],StockOutData[Product ID],ProductMaster!$B26)</f>
        <v>0</v>
      </c>
      <c r="J26" s="63">
        <f>SUMIFS(StockInData[Value],StockInData[Product ID],ProductMaster!$B26)-SUMIFS(StockOutData[Value],StockOutData[Product ID],ProductMaster!$B26)</f>
        <v>0</v>
      </c>
    </row>
    <row r="27" spans="1:10" x14ac:dyDescent="0.25">
      <c r="A27" s="60">
        <v>26</v>
      </c>
      <c r="B27" s="85" t="s">
        <v>105</v>
      </c>
      <c r="C27" s="87" t="s">
        <v>106</v>
      </c>
      <c r="D27" s="47"/>
      <c r="E27" s="47"/>
      <c r="F27" s="48"/>
      <c r="G27" s="62">
        <f>IFERROR(INDEX(StockInData[Expiry],MATCH(ProductMaster[[#This Row],[Product ID]],StockInData[Product ID],0)),"")</f>
        <v>43831</v>
      </c>
      <c r="H27" s="47"/>
      <c r="I27" s="61">
        <f>SUMIFS(StockInData[Quantity],StockInData[Product ID],ProductMaster!$B27)-SUMIFS(StockOutData[Quantity],StockOutData[Product ID],ProductMaster!$B27)</f>
        <v>1.92</v>
      </c>
      <c r="J27" s="63">
        <f>SUMIFS(StockInData[Value],StockInData[Product ID],ProductMaster!$B27)-SUMIFS(StockOutData[Value],StockOutData[Product ID],ProductMaster!$B27)</f>
        <v>17.3</v>
      </c>
    </row>
    <row r="28" spans="1:10" x14ac:dyDescent="0.25">
      <c r="A28" s="84">
        <v>27</v>
      </c>
      <c r="B28" s="85" t="s">
        <v>107</v>
      </c>
      <c r="C28" s="87" t="s">
        <v>108</v>
      </c>
      <c r="D28" s="47"/>
      <c r="E28" s="47"/>
      <c r="F28" s="48"/>
      <c r="G28" s="62">
        <f>IFERROR(INDEX(StockInData[Expiry],MATCH(ProductMaster[[#This Row],[Product ID]],StockInData[Product ID],0)),"")</f>
        <v>43831</v>
      </c>
      <c r="H28" s="47"/>
      <c r="I28" s="61">
        <f>SUMIFS(StockInData[Quantity],StockInData[Product ID],ProductMaster!$B28)-SUMIFS(StockOutData[Quantity],StockOutData[Product ID],ProductMaster!$B28)</f>
        <v>9</v>
      </c>
      <c r="J28" s="63">
        <f>SUMIFS(StockInData[Value],StockInData[Product ID],ProductMaster!$B28)-SUMIFS(StockOutData[Value],StockOutData[Product ID],ProductMaster!$B28)</f>
        <v>-21.56</v>
      </c>
    </row>
    <row r="29" spans="1:10" x14ac:dyDescent="0.25">
      <c r="A29" s="60">
        <v>28</v>
      </c>
      <c r="B29" s="85" t="s">
        <v>109</v>
      </c>
      <c r="C29" s="87" t="s">
        <v>110</v>
      </c>
      <c r="D29" s="47"/>
      <c r="E29" s="47"/>
      <c r="F29" s="48"/>
      <c r="G29" s="62">
        <f>IFERROR(INDEX(StockInData[Expiry],MATCH(ProductMaster[[#This Row],[Product ID]],StockInData[Product ID],0)),"")</f>
        <v>43861</v>
      </c>
      <c r="H29" s="47"/>
      <c r="I29" s="61">
        <f>SUMIFS(StockInData[Quantity],StockInData[Product ID],ProductMaster!$B29)-SUMIFS(StockOutData[Quantity],StockOutData[Product ID],ProductMaster!$B29)</f>
        <v>15.9</v>
      </c>
      <c r="J29" s="63">
        <f>SUMIFS(StockInData[Value],StockInData[Product ID],ProductMaster!$B29)-SUMIFS(StockOutData[Value],StockOutData[Product ID],ProductMaster!$B29)</f>
        <v>2</v>
      </c>
    </row>
    <row r="30" spans="1:10" hidden="1" x14ac:dyDescent="0.25">
      <c r="A30" s="84">
        <v>29</v>
      </c>
      <c r="B30" s="85" t="s">
        <v>111</v>
      </c>
      <c r="C30" s="87" t="s">
        <v>112</v>
      </c>
      <c r="D30" s="47"/>
      <c r="E30" s="47"/>
      <c r="F30" s="48"/>
      <c r="G30" s="62" t="str">
        <f>IFERROR(INDEX(StockInData[Expiry],MATCH(ProductMaster[[#This Row],[Product ID]],StockInData[Product ID],0)),"")</f>
        <v/>
      </c>
      <c r="H30" s="47"/>
      <c r="I30" s="61">
        <f>SUMIFS(StockInData[Quantity],StockInData[Product ID],ProductMaster!$B30)-SUMIFS(StockOutData[Quantity],StockOutData[Product ID],ProductMaster!$B30)</f>
        <v>0</v>
      </c>
      <c r="J30" s="63">
        <f>SUMIFS(StockInData[Value],StockInData[Product ID],ProductMaster!$B30)-SUMIFS(StockOutData[Value],StockOutData[Product ID],ProductMaster!$B30)</f>
        <v>0</v>
      </c>
    </row>
    <row r="31" spans="1:10" hidden="1" x14ac:dyDescent="0.25">
      <c r="A31" s="60">
        <v>30</v>
      </c>
      <c r="B31" s="85" t="s">
        <v>113</v>
      </c>
      <c r="C31" s="87" t="s">
        <v>114</v>
      </c>
      <c r="D31" s="47"/>
      <c r="E31" s="47"/>
      <c r="F31" s="48"/>
      <c r="G31" s="62" t="str">
        <f>IFERROR(INDEX(StockInData[Expiry],MATCH(ProductMaster[[#This Row],[Product ID]],StockInData[Product ID],0)),"")</f>
        <v/>
      </c>
      <c r="H31" s="47"/>
      <c r="I31" s="61">
        <f>SUMIFS(StockInData[Quantity],StockInData[Product ID],ProductMaster!$B31)-SUMIFS(StockOutData[Quantity],StockOutData[Product ID],ProductMaster!$B31)</f>
        <v>0</v>
      </c>
      <c r="J31" s="63">
        <f>SUMIFS(StockInData[Value],StockInData[Product ID],ProductMaster!$B31)-SUMIFS(StockOutData[Value],StockOutData[Product ID],ProductMaster!$B31)</f>
        <v>0</v>
      </c>
    </row>
    <row r="32" spans="1:10" hidden="1" x14ac:dyDescent="0.25">
      <c r="A32" s="84">
        <v>31</v>
      </c>
      <c r="B32" s="85" t="s">
        <v>115</v>
      </c>
      <c r="C32" s="87" t="s">
        <v>116</v>
      </c>
      <c r="D32" s="47"/>
      <c r="E32" s="47"/>
      <c r="F32" s="48"/>
      <c r="G32" s="62" t="str">
        <f>IFERROR(INDEX(StockInData[Expiry],MATCH(ProductMaster[[#This Row],[Product ID]],StockInData[Product ID],0)),"")</f>
        <v/>
      </c>
      <c r="H32" s="47"/>
      <c r="I32" s="61">
        <f>SUMIFS(StockInData[Quantity],StockInData[Product ID],ProductMaster!$B32)-SUMIFS(StockOutData[Quantity],StockOutData[Product ID],ProductMaster!$B32)</f>
        <v>0</v>
      </c>
      <c r="J32" s="63">
        <f>SUMIFS(StockInData[Value],StockInData[Product ID],ProductMaster!$B32)-SUMIFS(StockOutData[Value],StockOutData[Product ID],ProductMaster!$B32)</f>
        <v>0</v>
      </c>
    </row>
    <row r="33" spans="1:10" hidden="1" x14ac:dyDescent="0.25">
      <c r="A33" s="60">
        <v>32</v>
      </c>
      <c r="B33" s="85" t="s">
        <v>117</v>
      </c>
      <c r="C33" s="87" t="s">
        <v>118</v>
      </c>
      <c r="D33" s="47"/>
      <c r="E33" s="47"/>
      <c r="F33" s="48"/>
      <c r="G33" s="62" t="str">
        <f>IFERROR(INDEX(StockInData[Expiry],MATCH(ProductMaster[[#This Row],[Product ID]],StockInData[Product ID],0)),"")</f>
        <v/>
      </c>
      <c r="H33" s="47"/>
      <c r="I33" s="61">
        <f>SUMIFS(StockInData[Quantity],StockInData[Product ID],ProductMaster!$B33)-SUMIFS(StockOutData[Quantity],StockOutData[Product ID],ProductMaster!$B33)</f>
        <v>0</v>
      </c>
      <c r="J33" s="63">
        <f>SUMIFS(StockInData[Value],StockInData[Product ID],ProductMaster!$B33)-SUMIFS(StockOutData[Value],StockOutData[Product ID],ProductMaster!$B33)</f>
        <v>0</v>
      </c>
    </row>
    <row r="34" spans="1:10" x14ac:dyDescent="0.25">
      <c r="A34" s="84">
        <v>33</v>
      </c>
      <c r="B34" s="85" t="s">
        <v>119</v>
      </c>
      <c r="C34" s="87" t="s">
        <v>120</v>
      </c>
      <c r="D34" s="47"/>
      <c r="E34" s="47"/>
      <c r="F34" s="48"/>
      <c r="G34" s="62">
        <f>IFERROR(INDEX(StockInData[Expiry],MATCH(ProductMaster[[#This Row],[Product ID]],StockInData[Product ID],0)),"")</f>
        <v>43832</v>
      </c>
      <c r="H34" s="47"/>
      <c r="I34" s="61">
        <f>SUMIFS(StockInData[Quantity],StockInData[Product ID],ProductMaster!$B34)-SUMIFS(StockOutData[Quantity],StockOutData[Product ID],ProductMaster!$B34)</f>
        <v>125</v>
      </c>
      <c r="J34" s="63">
        <f>SUMIFS(StockInData[Value],StockInData[Product ID],ProductMaster!$B34)-SUMIFS(StockOutData[Value],StockOutData[Product ID],ProductMaster!$B34)</f>
        <v>-43.95</v>
      </c>
    </row>
    <row r="35" spans="1:10" hidden="1" x14ac:dyDescent="0.25">
      <c r="A35" s="60">
        <v>34</v>
      </c>
      <c r="B35" s="85" t="s">
        <v>121</v>
      </c>
      <c r="C35" s="87" t="s">
        <v>122</v>
      </c>
      <c r="D35" s="47"/>
      <c r="E35" s="47"/>
      <c r="F35" s="48"/>
      <c r="G35" s="62" t="str">
        <f>IFERROR(INDEX(StockInData[Expiry],MATCH(ProductMaster[[#This Row],[Product ID]],StockInData[Product ID],0)),"")</f>
        <v/>
      </c>
      <c r="H35" s="47"/>
      <c r="I35" s="61">
        <f>SUMIFS(StockInData[Quantity],StockInData[Product ID],ProductMaster!$B35)-SUMIFS(StockOutData[Quantity],StockOutData[Product ID],ProductMaster!$B35)</f>
        <v>0</v>
      </c>
      <c r="J35" s="63">
        <f>SUMIFS(StockInData[Value],StockInData[Product ID],ProductMaster!$B35)-SUMIFS(StockOutData[Value],StockOutData[Product ID],ProductMaster!$B35)</f>
        <v>0</v>
      </c>
    </row>
    <row r="36" spans="1:10" hidden="1" x14ac:dyDescent="0.25">
      <c r="A36" s="84">
        <v>35</v>
      </c>
      <c r="B36" s="85" t="s">
        <v>123</v>
      </c>
      <c r="C36" s="87" t="s">
        <v>124</v>
      </c>
      <c r="D36" s="47"/>
      <c r="E36" s="47"/>
      <c r="F36" s="48"/>
      <c r="G36" s="62" t="str">
        <f>IFERROR(INDEX(StockInData[Expiry],MATCH(ProductMaster[[#This Row],[Product ID]],StockInData[Product ID],0)),"")</f>
        <v/>
      </c>
      <c r="H36" s="47"/>
      <c r="I36" s="61">
        <f>SUMIFS(StockInData[Quantity],StockInData[Product ID],ProductMaster!$B36)-SUMIFS(StockOutData[Quantity],StockOutData[Product ID],ProductMaster!$B36)</f>
        <v>0</v>
      </c>
      <c r="J36" s="63">
        <f>SUMIFS(StockInData[Value],StockInData[Product ID],ProductMaster!$B36)-SUMIFS(StockOutData[Value],StockOutData[Product ID],ProductMaster!$B36)</f>
        <v>0</v>
      </c>
    </row>
    <row r="37" spans="1:10" hidden="1" x14ac:dyDescent="0.25">
      <c r="A37" s="60">
        <v>36</v>
      </c>
      <c r="B37" s="85" t="s">
        <v>125</v>
      </c>
      <c r="C37" s="87" t="s">
        <v>126</v>
      </c>
      <c r="D37" s="47"/>
      <c r="E37" s="47"/>
      <c r="F37" s="48"/>
      <c r="G37" s="62" t="str">
        <f>IFERROR(INDEX(StockInData[Expiry],MATCH(ProductMaster[[#This Row],[Product ID]],StockInData[Product ID],0)),"")</f>
        <v/>
      </c>
      <c r="H37" s="47"/>
      <c r="I37" s="61">
        <f>SUMIFS(StockInData[Quantity],StockInData[Product ID],ProductMaster!$B37)-SUMIFS(StockOutData[Quantity],StockOutData[Product ID],ProductMaster!$B37)</f>
        <v>0</v>
      </c>
      <c r="J37" s="63">
        <f>SUMIFS(StockInData[Value],StockInData[Product ID],ProductMaster!$B37)-SUMIFS(StockOutData[Value],StockOutData[Product ID],ProductMaster!$B37)</f>
        <v>0</v>
      </c>
    </row>
    <row r="38" spans="1:10" hidden="1" x14ac:dyDescent="0.25">
      <c r="A38" s="84">
        <v>37</v>
      </c>
      <c r="B38" s="85" t="s">
        <v>127</v>
      </c>
      <c r="C38" s="87" t="s">
        <v>128</v>
      </c>
      <c r="D38" s="47"/>
      <c r="E38" s="47"/>
      <c r="F38" s="48"/>
      <c r="G38" s="62" t="str">
        <f>IFERROR(INDEX(StockInData[Expiry],MATCH(ProductMaster[[#This Row],[Product ID]],StockInData[Product ID],0)),"")</f>
        <v/>
      </c>
      <c r="H38" s="47"/>
      <c r="I38" s="61">
        <f>SUMIFS(StockInData[Quantity],StockInData[Product ID],ProductMaster!$B38)-SUMIFS(StockOutData[Quantity],StockOutData[Product ID],ProductMaster!$B38)</f>
        <v>0</v>
      </c>
      <c r="J38" s="63">
        <f>SUMIFS(StockInData[Value],StockInData[Product ID],ProductMaster!$B38)-SUMIFS(StockOutData[Value],StockOutData[Product ID],ProductMaster!$B38)</f>
        <v>0</v>
      </c>
    </row>
    <row r="39" spans="1:10" hidden="1" x14ac:dyDescent="0.25">
      <c r="A39" s="60">
        <v>38</v>
      </c>
      <c r="B39" s="85" t="s">
        <v>129</v>
      </c>
      <c r="C39" s="87" t="s">
        <v>130</v>
      </c>
      <c r="D39" s="47"/>
      <c r="E39" s="47"/>
      <c r="F39" s="48"/>
      <c r="G39" s="62" t="str">
        <f>IFERROR(INDEX(StockInData[Expiry],MATCH(ProductMaster[[#This Row],[Product ID]],StockInData[Product ID],0)),"")</f>
        <v/>
      </c>
      <c r="H39" s="47"/>
      <c r="I39" s="61">
        <f>SUMIFS(StockInData[Quantity],StockInData[Product ID],ProductMaster!$B39)-SUMIFS(StockOutData[Quantity],StockOutData[Product ID],ProductMaster!$B39)</f>
        <v>0</v>
      </c>
      <c r="J39" s="63">
        <f>SUMIFS(StockInData[Value],StockInData[Product ID],ProductMaster!$B39)-SUMIFS(StockOutData[Value],StockOutData[Product ID],ProductMaster!$B39)</f>
        <v>0</v>
      </c>
    </row>
    <row r="40" spans="1:10" hidden="1" x14ac:dyDescent="0.25">
      <c r="A40" s="84">
        <v>39</v>
      </c>
      <c r="B40" s="85" t="s">
        <v>131</v>
      </c>
      <c r="C40" s="87" t="s">
        <v>132</v>
      </c>
      <c r="D40" s="47"/>
      <c r="E40" s="47"/>
      <c r="F40" s="48"/>
      <c r="G40" s="62" t="str">
        <f>IFERROR(INDEX(StockInData[Expiry],MATCH(ProductMaster[[#This Row],[Product ID]],StockInData[Product ID],0)),"")</f>
        <v/>
      </c>
      <c r="H40" s="47"/>
      <c r="I40" s="61">
        <f>SUMIFS(StockInData[Quantity],StockInData[Product ID],ProductMaster!$B40)-SUMIFS(StockOutData[Quantity],StockOutData[Product ID],ProductMaster!$B40)</f>
        <v>0</v>
      </c>
      <c r="J40" s="63">
        <f>SUMIFS(StockInData[Value],StockInData[Product ID],ProductMaster!$B40)-SUMIFS(StockOutData[Value],StockOutData[Product ID],ProductMaster!$B40)</f>
        <v>0</v>
      </c>
    </row>
    <row r="41" spans="1:10" hidden="1" x14ac:dyDescent="0.25">
      <c r="A41" s="60">
        <v>40</v>
      </c>
      <c r="B41" s="85" t="s">
        <v>133</v>
      </c>
      <c r="C41" s="87" t="s">
        <v>134</v>
      </c>
      <c r="D41" s="47"/>
      <c r="E41" s="47"/>
      <c r="F41" s="48"/>
      <c r="G41" s="62" t="str">
        <f>IFERROR(INDEX(StockInData[Expiry],MATCH(ProductMaster[[#This Row],[Product ID]],StockInData[Product ID],0)),"")</f>
        <v/>
      </c>
      <c r="H41" s="47"/>
      <c r="I41" s="61">
        <f>SUMIFS(StockInData[Quantity],StockInData[Product ID],ProductMaster!$B41)-SUMIFS(StockOutData[Quantity],StockOutData[Product ID],ProductMaster!$B41)</f>
        <v>0</v>
      </c>
      <c r="J41" s="63">
        <f>SUMIFS(StockInData[Value],StockInData[Product ID],ProductMaster!$B41)-SUMIFS(StockOutData[Value],StockOutData[Product ID],ProductMaster!$B41)</f>
        <v>0</v>
      </c>
    </row>
    <row r="42" spans="1:10" x14ac:dyDescent="0.25">
      <c r="A42" s="84">
        <v>41</v>
      </c>
      <c r="B42" s="85" t="s">
        <v>135</v>
      </c>
      <c r="C42" s="87" t="s">
        <v>136</v>
      </c>
      <c r="D42" s="47"/>
      <c r="E42" s="47"/>
      <c r="F42" s="48"/>
      <c r="G42" s="62">
        <f>IFERROR(INDEX(StockInData[Expiry],MATCH(ProductMaster[[#This Row],[Product ID]],StockInData[Product ID],0)),"")</f>
        <v>44742</v>
      </c>
      <c r="H42" s="47"/>
      <c r="I42" s="61">
        <f>SUMIFS(StockInData[Quantity],StockInData[Product ID],ProductMaster!$B42)-SUMIFS(StockOutData[Quantity],StockOutData[Product ID],ProductMaster!$B42)</f>
        <v>19</v>
      </c>
      <c r="J42" s="63">
        <f>SUMIFS(StockInData[Value],StockInData[Product ID],ProductMaster!$B42)-SUMIFS(StockOutData[Value],StockOutData[Product ID],ProductMaster!$B42)</f>
        <v>-79.5</v>
      </c>
    </row>
    <row r="43" spans="1:10" hidden="1" x14ac:dyDescent="0.25">
      <c r="A43" s="60">
        <v>42</v>
      </c>
      <c r="B43" s="85" t="s">
        <v>137</v>
      </c>
      <c r="C43" s="87" t="s">
        <v>138</v>
      </c>
      <c r="D43" s="47"/>
      <c r="E43" s="47"/>
      <c r="F43" s="48"/>
      <c r="G43" s="62" t="str">
        <f>IFERROR(INDEX(StockInData[Expiry],MATCH(ProductMaster[[#This Row],[Product ID]],StockInData[Product ID],0)),"")</f>
        <v/>
      </c>
      <c r="H43" s="47"/>
      <c r="I43" s="61">
        <f>SUMIFS(StockInData[Quantity],StockInData[Product ID],ProductMaster!$B43)-SUMIFS(StockOutData[Quantity],StockOutData[Product ID],ProductMaster!$B43)</f>
        <v>0</v>
      </c>
      <c r="J43" s="63">
        <f>SUMIFS(StockInData[Value],StockInData[Product ID],ProductMaster!$B43)-SUMIFS(StockOutData[Value],StockOutData[Product ID],ProductMaster!$B43)</f>
        <v>0</v>
      </c>
    </row>
    <row r="44" spans="1:10" x14ac:dyDescent="0.25">
      <c r="A44" s="84">
        <v>43</v>
      </c>
      <c r="B44" s="85" t="s">
        <v>139</v>
      </c>
      <c r="C44" s="87" t="s">
        <v>140</v>
      </c>
      <c r="D44" s="47"/>
      <c r="E44" s="47"/>
      <c r="F44" s="48"/>
      <c r="G44" s="62">
        <f>IFERROR(INDEX(StockInData[Expiry],MATCH(ProductMaster[[#This Row],[Product ID]],StockInData[Product ID],0)),"")</f>
        <v>43831</v>
      </c>
      <c r="H44" s="47"/>
      <c r="I44" s="61">
        <f>SUMIFS(StockInData[Quantity],StockInData[Product ID],ProductMaster!$B44)-SUMIFS(StockOutData[Quantity],StockOutData[Product ID],ProductMaster!$B44)</f>
        <v>29.75</v>
      </c>
      <c r="J44" s="63">
        <f>SUMIFS(StockInData[Value],StockInData[Product ID],ProductMaster!$B44)-SUMIFS(StockOutData[Value],StockOutData[Product ID],ProductMaster!$B44)</f>
        <v>-20.94</v>
      </c>
    </row>
    <row r="45" spans="1:10" hidden="1" x14ac:dyDescent="0.25">
      <c r="A45" s="60">
        <v>44</v>
      </c>
      <c r="B45" s="85" t="s">
        <v>141</v>
      </c>
      <c r="C45" s="87" t="s">
        <v>142</v>
      </c>
      <c r="D45" s="47"/>
      <c r="E45" s="47"/>
      <c r="F45" s="48"/>
      <c r="G45" s="62" t="str">
        <f>IFERROR(INDEX(StockInData[Expiry],MATCH(ProductMaster[[#This Row],[Product ID]],StockInData[Product ID],0)),"")</f>
        <v/>
      </c>
      <c r="H45" s="47"/>
      <c r="I45" s="61">
        <f>SUMIFS(StockInData[Quantity],StockInData[Product ID],ProductMaster!$B45)-SUMIFS(StockOutData[Quantity],StockOutData[Product ID],ProductMaster!$B45)</f>
        <v>0</v>
      </c>
      <c r="J45" s="63">
        <f>SUMIFS(StockInData[Value],StockInData[Product ID],ProductMaster!$B45)-SUMIFS(StockOutData[Value],StockOutData[Product ID],ProductMaster!$B45)</f>
        <v>0</v>
      </c>
    </row>
    <row r="46" spans="1:10" x14ac:dyDescent="0.25">
      <c r="A46" s="84">
        <v>45</v>
      </c>
      <c r="B46" s="85" t="s">
        <v>143</v>
      </c>
      <c r="C46" s="87" t="s">
        <v>144</v>
      </c>
      <c r="D46" s="47"/>
      <c r="E46" s="47"/>
      <c r="F46" s="48"/>
      <c r="G46" s="62">
        <f>IFERROR(INDEX(StockInData[Expiry],MATCH(ProductMaster[[#This Row],[Product ID]],StockInData[Product ID],0)),"")</f>
        <v>44104</v>
      </c>
      <c r="H46" s="47"/>
      <c r="I46" s="61">
        <f>SUMIFS(StockInData[Quantity],StockInData[Product ID],ProductMaster!$B46)-SUMIFS(StockOutData[Quantity],StockOutData[Product ID],ProductMaster!$B46)</f>
        <v>34</v>
      </c>
      <c r="J46" s="63">
        <f>SUMIFS(StockInData[Value],StockInData[Product ID],ProductMaster!$B46)-SUMIFS(StockOutData[Value],StockOutData[Product ID],ProductMaster!$B46)</f>
        <v>30.299999999999997</v>
      </c>
    </row>
    <row r="47" spans="1:10" hidden="1" x14ac:dyDescent="0.25">
      <c r="A47" s="60">
        <v>46</v>
      </c>
      <c r="B47" s="85" t="s">
        <v>145</v>
      </c>
      <c r="C47" s="87" t="s">
        <v>146</v>
      </c>
      <c r="D47" s="47"/>
      <c r="E47" s="47"/>
      <c r="F47" s="48"/>
      <c r="G47" s="62" t="str">
        <f>IFERROR(INDEX(StockInData[Expiry],MATCH(ProductMaster[[#This Row],[Product ID]],StockInData[Product ID],0)),"")</f>
        <v/>
      </c>
      <c r="H47" s="47"/>
      <c r="I47" s="61">
        <f>SUMIFS(StockInData[Quantity],StockInData[Product ID],ProductMaster!$B47)-SUMIFS(StockOutData[Quantity],StockOutData[Product ID],ProductMaster!$B47)</f>
        <v>0</v>
      </c>
      <c r="J47" s="63">
        <f>SUMIFS(StockInData[Value],StockInData[Product ID],ProductMaster!$B47)-SUMIFS(StockOutData[Value],StockOutData[Product ID],ProductMaster!$B47)</f>
        <v>0</v>
      </c>
    </row>
    <row r="48" spans="1:10" hidden="1" x14ac:dyDescent="0.25">
      <c r="A48" s="84">
        <v>47</v>
      </c>
      <c r="B48" s="85" t="s">
        <v>147</v>
      </c>
      <c r="C48" s="87" t="s">
        <v>148</v>
      </c>
      <c r="D48" s="47"/>
      <c r="E48" s="47"/>
      <c r="F48" s="48"/>
      <c r="G48" s="62" t="str">
        <f>IFERROR(INDEX(StockInData[Expiry],MATCH(ProductMaster[[#This Row],[Product ID]],StockInData[Product ID],0)),"")</f>
        <v/>
      </c>
      <c r="H48" s="47"/>
      <c r="I48" s="61">
        <f>SUMIFS(StockInData[Quantity],StockInData[Product ID],ProductMaster!$B48)-SUMIFS(StockOutData[Quantity],StockOutData[Product ID],ProductMaster!$B48)</f>
        <v>0</v>
      </c>
      <c r="J48" s="63">
        <f>SUMIFS(StockInData[Value],StockInData[Product ID],ProductMaster!$B48)-SUMIFS(StockOutData[Value],StockOutData[Product ID],ProductMaster!$B48)</f>
        <v>0</v>
      </c>
    </row>
    <row r="49" spans="1:10" x14ac:dyDescent="0.25">
      <c r="A49" s="60">
        <v>48</v>
      </c>
      <c r="B49" s="85" t="s">
        <v>149</v>
      </c>
      <c r="C49" s="87" t="s">
        <v>150</v>
      </c>
      <c r="D49" s="47"/>
      <c r="E49" s="47"/>
      <c r="F49" s="48"/>
      <c r="G49" s="62">
        <f>IFERROR(INDEX(StockInData[Expiry],MATCH(ProductMaster[[#This Row],[Product ID]],StockInData[Product ID],0)),"")</f>
        <v>43831</v>
      </c>
      <c r="H49" s="47"/>
      <c r="I49" s="61">
        <f>SUMIFS(StockInData[Quantity],StockInData[Product ID],ProductMaster!$B49)-SUMIFS(StockOutData[Quantity],StockOutData[Product ID],ProductMaster!$B49)</f>
        <v>66</v>
      </c>
      <c r="J49" s="63">
        <f>SUMIFS(StockInData[Value],StockInData[Product ID],ProductMaster!$B49)-SUMIFS(StockOutData[Value],StockOutData[Product ID],ProductMaster!$B49)</f>
        <v>2</v>
      </c>
    </row>
    <row r="50" spans="1:10" hidden="1" x14ac:dyDescent="0.25">
      <c r="A50" s="84">
        <v>49</v>
      </c>
      <c r="B50" s="85" t="s">
        <v>151</v>
      </c>
      <c r="C50" s="87" t="s">
        <v>152</v>
      </c>
      <c r="D50" s="47"/>
      <c r="E50" s="47"/>
      <c r="F50" s="48"/>
      <c r="G50" s="62" t="str">
        <f>IFERROR(INDEX(StockInData[Expiry],MATCH(ProductMaster[[#This Row],[Product ID]],StockInData[Product ID],0)),"")</f>
        <v/>
      </c>
      <c r="H50" s="47"/>
      <c r="I50" s="61">
        <f>SUMIFS(StockInData[Quantity],StockInData[Product ID],ProductMaster!$B50)-SUMIFS(StockOutData[Quantity],StockOutData[Product ID],ProductMaster!$B50)</f>
        <v>0</v>
      </c>
      <c r="J50" s="63">
        <f>SUMIFS(StockInData[Value],StockInData[Product ID],ProductMaster!$B50)-SUMIFS(StockOutData[Value],StockOutData[Product ID],ProductMaster!$B50)</f>
        <v>0</v>
      </c>
    </row>
    <row r="51" spans="1:10" x14ac:dyDescent="0.25">
      <c r="A51" s="60">
        <v>50</v>
      </c>
      <c r="B51" s="85" t="s">
        <v>153</v>
      </c>
      <c r="C51" s="87" t="s">
        <v>154</v>
      </c>
      <c r="D51" s="47"/>
      <c r="E51" s="47"/>
      <c r="F51" s="48"/>
      <c r="G51" s="62">
        <f>IFERROR(INDEX(StockInData[Expiry],MATCH(ProductMaster[[#This Row],[Product ID]],StockInData[Product ID],0)),"")</f>
        <v>43833</v>
      </c>
      <c r="H51" s="47"/>
      <c r="I51" s="61">
        <f>SUMIFS(StockInData[Quantity],StockInData[Product ID],ProductMaster!$B51)-SUMIFS(StockOutData[Quantity],StockOutData[Product ID],ProductMaster!$B51)</f>
        <v>218</v>
      </c>
      <c r="J51" s="63">
        <f>SUMIFS(StockInData[Value],StockInData[Product ID],ProductMaster!$B51)-SUMIFS(StockOutData[Value],StockOutData[Product ID],ProductMaster!$B51)</f>
        <v>-93.94</v>
      </c>
    </row>
    <row r="52" spans="1:10" hidden="1" x14ac:dyDescent="0.25">
      <c r="A52" s="84">
        <v>51</v>
      </c>
      <c r="B52" s="85" t="s">
        <v>155</v>
      </c>
      <c r="C52" s="87" t="s">
        <v>156</v>
      </c>
      <c r="D52" s="47"/>
      <c r="E52" s="47"/>
      <c r="F52" s="48"/>
      <c r="G52" s="62" t="str">
        <f>IFERROR(INDEX(StockInData[Expiry],MATCH(ProductMaster[[#This Row],[Product ID]],StockInData[Product ID],0)),"")</f>
        <v/>
      </c>
      <c r="H52" s="47"/>
      <c r="I52" s="61">
        <f>SUMIFS(StockInData[Quantity],StockInData[Product ID],ProductMaster!$B52)-SUMIFS(StockOutData[Quantity],StockOutData[Product ID],ProductMaster!$B52)</f>
        <v>0</v>
      </c>
      <c r="J52" s="63">
        <f>SUMIFS(StockInData[Value],StockInData[Product ID],ProductMaster!$B52)-SUMIFS(StockOutData[Value],StockOutData[Product ID],ProductMaster!$B52)</f>
        <v>0</v>
      </c>
    </row>
    <row r="53" spans="1:10" x14ac:dyDescent="0.25">
      <c r="A53" s="60">
        <v>52</v>
      </c>
      <c r="B53" s="85" t="s">
        <v>157</v>
      </c>
      <c r="C53" s="87" t="s">
        <v>158</v>
      </c>
      <c r="D53" s="47"/>
      <c r="E53" s="47"/>
      <c r="F53" s="48"/>
      <c r="G53" s="62">
        <f>IFERROR(INDEX(StockInData[Expiry],MATCH(ProductMaster[[#This Row],[Product ID]],StockInData[Product ID],0)),"")</f>
        <v>43831</v>
      </c>
      <c r="H53" s="47"/>
      <c r="I53" s="61">
        <f>SUMIFS(StockInData[Quantity],StockInData[Product ID],ProductMaster!$B53)-SUMIFS(StockOutData[Quantity],StockOutData[Product ID],ProductMaster!$B53)</f>
        <v>4818</v>
      </c>
      <c r="J53" s="63">
        <f>SUMIFS(StockInData[Value],StockInData[Product ID],ProductMaster!$B53)-SUMIFS(StockOutData[Value],StockOutData[Product ID],ProductMaster!$B53)</f>
        <v>-2255.5300000000011</v>
      </c>
    </row>
    <row r="54" spans="1:10" x14ac:dyDescent="0.25">
      <c r="A54" s="84">
        <v>53</v>
      </c>
      <c r="B54" s="85" t="s">
        <v>159</v>
      </c>
      <c r="C54" s="87" t="s">
        <v>160</v>
      </c>
      <c r="D54" s="47"/>
      <c r="E54" s="47"/>
      <c r="F54" s="48"/>
      <c r="G54" s="62">
        <f>IFERROR(INDEX(StockInData[Expiry],MATCH(ProductMaster[[#This Row],[Product ID]],StockInData[Product ID],0)),"")</f>
        <v>44166</v>
      </c>
      <c r="H54" s="47"/>
      <c r="I54" s="61">
        <f>SUMIFS(StockInData[Quantity],StockInData[Product ID],ProductMaster!$B54)-SUMIFS(StockOutData[Quantity],StockOutData[Product ID],ProductMaster!$B54)</f>
        <v>23.5</v>
      </c>
      <c r="J54" s="63">
        <f>SUMIFS(StockInData[Value],StockInData[Product ID],ProductMaster!$B54)-SUMIFS(StockOutData[Value],StockOutData[Product ID],ProductMaster!$B54)</f>
        <v>202.43</v>
      </c>
    </row>
    <row r="55" spans="1:10" hidden="1" x14ac:dyDescent="0.25">
      <c r="A55" s="60">
        <v>54</v>
      </c>
      <c r="B55" s="85" t="s">
        <v>161</v>
      </c>
      <c r="C55" s="87" t="s">
        <v>162</v>
      </c>
      <c r="D55" s="47"/>
      <c r="E55" s="47"/>
      <c r="F55" s="48"/>
      <c r="G55" s="62" t="str">
        <f>IFERROR(INDEX(StockInData[Expiry],MATCH(ProductMaster[[#This Row],[Product ID]],StockInData[Product ID],0)),"")</f>
        <v/>
      </c>
      <c r="H55" s="47"/>
      <c r="I55" s="61">
        <f>SUMIFS(StockInData[Quantity],StockInData[Product ID],ProductMaster!$B55)-SUMIFS(StockOutData[Quantity],StockOutData[Product ID],ProductMaster!$B55)</f>
        <v>0</v>
      </c>
      <c r="J55" s="63">
        <f>SUMIFS(StockInData[Value],StockInData[Product ID],ProductMaster!$B55)-SUMIFS(StockOutData[Value],StockOutData[Product ID],ProductMaster!$B55)</f>
        <v>0</v>
      </c>
    </row>
    <row r="56" spans="1:10" hidden="1" x14ac:dyDescent="0.25">
      <c r="A56" s="84">
        <v>55</v>
      </c>
      <c r="B56" s="85" t="s">
        <v>163</v>
      </c>
      <c r="C56" s="87" t="s">
        <v>164</v>
      </c>
      <c r="D56" s="47"/>
      <c r="E56" s="47"/>
      <c r="F56" s="48"/>
      <c r="G56" s="62" t="str">
        <f>IFERROR(INDEX(StockInData[Expiry],MATCH(ProductMaster[[#This Row],[Product ID]],StockInData[Product ID],0)),"")</f>
        <v/>
      </c>
      <c r="H56" s="47"/>
      <c r="I56" s="61">
        <f>SUMIFS(StockInData[Quantity],StockInData[Product ID],ProductMaster!$B56)-SUMIFS(StockOutData[Quantity],StockOutData[Product ID],ProductMaster!$B56)</f>
        <v>0</v>
      </c>
      <c r="J56" s="63">
        <f>SUMIFS(StockInData[Value],StockInData[Product ID],ProductMaster!$B56)-SUMIFS(StockOutData[Value],StockOutData[Product ID],ProductMaster!$B56)</f>
        <v>0</v>
      </c>
    </row>
    <row r="57" spans="1:10" hidden="1" x14ac:dyDescent="0.25">
      <c r="A57" s="60">
        <v>56</v>
      </c>
      <c r="B57" s="85" t="s">
        <v>165</v>
      </c>
      <c r="C57" s="87" t="s">
        <v>166</v>
      </c>
      <c r="D57" s="47"/>
      <c r="E57" s="47"/>
      <c r="F57" s="48"/>
      <c r="G57" s="62" t="str">
        <f>IFERROR(INDEX(StockInData[Expiry],MATCH(ProductMaster[[#This Row],[Product ID]],StockInData[Product ID],0)),"")</f>
        <v/>
      </c>
      <c r="H57" s="47"/>
      <c r="I57" s="61">
        <f>SUMIFS(StockInData[Quantity],StockInData[Product ID],ProductMaster!$B57)-SUMIFS(StockOutData[Quantity],StockOutData[Product ID],ProductMaster!$B57)</f>
        <v>0</v>
      </c>
      <c r="J57" s="63">
        <f>SUMIFS(StockInData[Value],StockInData[Product ID],ProductMaster!$B57)-SUMIFS(StockOutData[Value],StockOutData[Product ID],ProductMaster!$B57)</f>
        <v>0</v>
      </c>
    </row>
    <row r="58" spans="1:10" hidden="1" x14ac:dyDescent="0.25">
      <c r="A58" s="84">
        <v>57</v>
      </c>
      <c r="B58" s="85" t="s">
        <v>167</v>
      </c>
      <c r="C58" s="87" t="s">
        <v>168</v>
      </c>
      <c r="D58" s="47"/>
      <c r="E58" s="47"/>
      <c r="F58" s="48"/>
      <c r="G58" s="62" t="str">
        <f>IFERROR(INDEX(StockInData[Expiry],MATCH(ProductMaster[[#This Row],[Product ID]],StockInData[Product ID],0)),"")</f>
        <v/>
      </c>
      <c r="H58" s="47"/>
      <c r="I58" s="61">
        <f>SUMIFS(StockInData[Quantity],StockInData[Product ID],ProductMaster!$B58)-SUMIFS(StockOutData[Quantity],StockOutData[Product ID],ProductMaster!$B58)</f>
        <v>0</v>
      </c>
      <c r="J58" s="63">
        <f>SUMIFS(StockInData[Value],StockInData[Product ID],ProductMaster!$B58)-SUMIFS(StockOutData[Value],StockOutData[Product ID],ProductMaster!$B58)</f>
        <v>0</v>
      </c>
    </row>
    <row r="59" spans="1:10" hidden="1" x14ac:dyDescent="0.25">
      <c r="A59" s="60">
        <v>58</v>
      </c>
      <c r="B59" s="85" t="s">
        <v>169</v>
      </c>
      <c r="C59" s="87" t="s">
        <v>170</v>
      </c>
      <c r="D59" s="47"/>
      <c r="E59" s="47"/>
      <c r="F59" s="48"/>
      <c r="G59" s="62" t="str">
        <f>IFERROR(INDEX(StockInData[Expiry],MATCH(ProductMaster[[#This Row],[Product ID]],StockInData[Product ID],0)),"")</f>
        <v/>
      </c>
      <c r="H59" s="47"/>
      <c r="I59" s="61">
        <f>SUMIFS(StockInData[Quantity],StockInData[Product ID],ProductMaster!$B59)-SUMIFS(StockOutData[Quantity],StockOutData[Product ID],ProductMaster!$B59)</f>
        <v>0</v>
      </c>
      <c r="J59" s="63">
        <f>SUMIFS(StockInData[Value],StockInData[Product ID],ProductMaster!$B59)-SUMIFS(StockOutData[Value],StockOutData[Product ID],ProductMaster!$B59)</f>
        <v>0</v>
      </c>
    </row>
    <row r="60" spans="1:10" hidden="1" x14ac:dyDescent="0.25">
      <c r="A60" s="84">
        <v>59</v>
      </c>
      <c r="B60" s="85" t="s">
        <v>171</v>
      </c>
      <c r="C60" s="87" t="s">
        <v>172</v>
      </c>
      <c r="D60" s="47"/>
      <c r="E60" s="47"/>
      <c r="F60" s="48"/>
      <c r="G60" s="62" t="str">
        <f>IFERROR(INDEX(StockInData[Expiry],MATCH(ProductMaster[[#This Row],[Product ID]],StockInData[Product ID],0)),"")</f>
        <v/>
      </c>
      <c r="H60" s="47"/>
      <c r="I60" s="61">
        <f>SUMIFS(StockInData[Quantity],StockInData[Product ID],ProductMaster!$B60)-SUMIFS(StockOutData[Quantity],StockOutData[Product ID],ProductMaster!$B60)</f>
        <v>0</v>
      </c>
      <c r="J60" s="63">
        <f>SUMIFS(StockInData[Value],StockInData[Product ID],ProductMaster!$B60)-SUMIFS(StockOutData[Value],StockOutData[Product ID],ProductMaster!$B60)</f>
        <v>0</v>
      </c>
    </row>
    <row r="61" spans="1:10" x14ac:dyDescent="0.25">
      <c r="A61" s="60">
        <v>60</v>
      </c>
      <c r="B61" s="85" t="s">
        <v>173</v>
      </c>
      <c r="C61" s="87" t="s">
        <v>174</v>
      </c>
      <c r="D61" s="47"/>
      <c r="E61" s="47"/>
      <c r="F61" s="48"/>
      <c r="G61" s="62">
        <f>IFERROR(INDEX(StockInData[Expiry],MATCH(ProductMaster[[#This Row],[Product ID]],StockInData[Product ID],0)),"")</f>
        <v>44196</v>
      </c>
      <c r="H61" s="47"/>
      <c r="I61" s="61">
        <f>SUMIFS(StockInData[Quantity],StockInData[Product ID],ProductMaster!$B61)-SUMIFS(StockOutData[Quantity],StockOutData[Product ID],ProductMaster!$B61)</f>
        <v>31</v>
      </c>
      <c r="J61" s="63">
        <f>SUMIFS(StockInData[Value],StockInData[Product ID],ProductMaster!$B61)-SUMIFS(StockOutData[Value],StockOutData[Product ID],ProductMaster!$B61)</f>
        <v>-37.6</v>
      </c>
    </row>
    <row r="62" spans="1:10" x14ac:dyDescent="0.25">
      <c r="A62" s="84">
        <v>61</v>
      </c>
      <c r="B62" s="85" t="s">
        <v>175</v>
      </c>
      <c r="C62" s="87" t="s">
        <v>176</v>
      </c>
      <c r="D62" s="47"/>
      <c r="E62" s="47"/>
      <c r="F62" s="48"/>
      <c r="G62" s="62">
        <f>IFERROR(INDEX(StockInData[Expiry],MATCH(ProductMaster[[#This Row],[Product ID]],StockInData[Product ID],0)),"")</f>
        <v>44182</v>
      </c>
      <c r="H62" s="47"/>
      <c r="I62" s="61">
        <f>SUMIFS(StockInData[Quantity],StockInData[Product ID],ProductMaster!$B62)-SUMIFS(StockOutData[Quantity],StockOutData[Product ID],ProductMaster!$B62)</f>
        <v>169</v>
      </c>
      <c r="J62" s="63">
        <f>SUMIFS(StockInData[Value],StockInData[Product ID],ProductMaster!$B62)-SUMIFS(StockOutData[Value],StockOutData[Product ID],ProductMaster!$B62)</f>
        <v>11.000000000000004</v>
      </c>
    </row>
    <row r="63" spans="1:10" x14ac:dyDescent="0.25">
      <c r="A63" s="60">
        <v>62</v>
      </c>
      <c r="B63" s="85" t="s">
        <v>177</v>
      </c>
      <c r="C63" s="87" t="s">
        <v>178</v>
      </c>
      <c r="D63" s="47"/>
      <c r="E63" s="47"/>
      <c r="F63" s="48"/>
      <c r="G63" s="62">
        <f>IFERROR(INDEX(StockInData[Expiry],MATCH(ProductMaster[[#This Row],[Product ID]],StockInData[Product ID],0)),"")</f>
        <v>43951</v>
      </c>
      <c r="H63" s="47"/>
      <c r="I63" s="61">
        <f>SUMIFS(StockInData[Quantity],StockInData[Product ID],ProductMaster!$B63)-SUMIFS(StockOutData[Quantity],StockOutData[Product ID],ProductMaster!$B63)</f>
        <v>192.58</v>
      </c>
      <c r="J63" s="63">
        <f>SUMIFS(StockInData[Value],StockInData[Product ID],ProductMaster!$B63)-SUMIFS(StockOutData[Value],StockOutData[Product ID],ProductMaster!$B63)</f>
        <v>-1666.3999999999999</v>
      </c>
    </row>
    <row r="64" spans="1:10" hidden="1" x14ac:dyDescent="0.25">
      <c r="A64" s="84">
        <v>63</v>
      </c>
      <c r="B64" s="85" t="s">
        <v>179</v>
      </c>
      <c r="C64" s="87" t="s">
        <v>180</v>
      </c>
      <c r="D64" s="47"/>
      <c r="E64" s="47"/>
      <c r="F64" s="48"/>
      <c r="G64" s="62" t="str">
        <f>IFERROR(INDEX(StockInData[Expiry],MATCH(ProductMaster[[#This Row],[Product ID]],StockInData[Product ID],0)),"")</f>
        <v/>
      </c>
      <c r="H64" s="47"/>
      <c r="I64" s="61">
        <f>SUMIFS(StockInData[Quantity],StockInData[Product ID],ProductMaster!$B64)-SUMIFS(StockOutData[Quantity],StockOutData[Product ID],ProductMaster!$B64)</f>
        <v>-1</v>
      </c>
      <c r="J64" s="63">
        <f>SUMIFS(StockInData[Value],StockInData[Product ID],ProductMaster!$B64)-SUMIFS(StockOutData[Value],StockOutData[Product ID],ProductMaster!$B64)</f>
        <v>-13.899999999999999</v>
      </c>
    </row>
    <row r="65" spans="1:10" x14ac:dyDescent="0.25">
      <c r="A65" s="60">
        <v>64</v>
      </c>
      <c r="B65" s="85" t="s">
        <v>181</v>
      </c>
      <c r="C65" s="87" t="s">
        <v>182</v>
      </c>
      <c r="D65" s="47"/>
      <c r="E65" s="47"/>
      <c r="F65" s="48"/>
      <c r="G65" s="62">
        <f>IFERROR(INDEX(StockInData[Expiry],MATCH(ProductMaster[[#This Row],[Product ID]],StockInData[Product ID],0)),"")</f>
        <v>44255</v>
      </c>
      <c r="H65" s="47"/>
      <c r="I65" s="61">
        <f>SUMIFS(StockInData[Quantity],StockInData[Product ID],ProductMaster!$B65)-SUMIFS(StockOutData[Quantity],StockOutData[Product ID],ProductMaster!$B65)</f>
        <v>29.92</v>
      </c>
      <c r="J65" s="63">
        <f>SUMIFS(StockInData[Value],StockInData[Product ID],ProductMaster!$B65)-SUMIFS(StockOutData[Value],StockOutData[Product ID],ProductMaster!$B65)</f>
        <v>-15.200000000000003</v>
      </c>
    </row>
    <row r="66" spans="1:10" hidden="1" x14ac:dyDescent="0.25">
      <c r="A66" s="84">
        <v>65</v>
      </c>
      <c r="B66" s="85" t="s">
        <v>183</v>
      </c>
      <c r="C66" s="87" t="s">
        <v>184</v>
      </c>
      <c r="D66" s="47"/>
      <c r="E66" s="47"/>
      <c r="F66" s="48"/>
      <c r="G66" s="62" t="str">
        <f>IFERROR(INDEX(StockInData[Expiry],MATCH(ProductMaster[[#This Row],[Product ID]],StockInData[Product ID],0)),"")</f>
        <v/>
      </c>
      <c r="H66" s="47"/>
      <c r="I66" s="61">
        <f>SUMIFS(StockInData[Quantity],StockInData[Product ID],ProductMaster!$B66)-SUMIFS(StockOutData[Quantity],StockOutData[Product ID],ProductMaster!$B66)</f>
        <v>0</v>
      </c>
      <c r="J66" s="63">
        <f>SUMIFS(StockInData[Value],StockInData[Product ID],ProductMaster!$B66)-SUMIFS(StockOutData[Value],StockOutData[Product ID],ProductMaster!$B66)</f>
        <v>0</v>
      </c>
    </row>
    <row r="67" spans="1:10" hidden="1" x14ac:dyDescent="0.25">
      <c r="A67" s="60">
        <v>66</v>
      </c>
      <c r="B67" s="85" t="s">
        <v>185</v>
      </c>
      <c r="C67" s="87" t="s">
        <v>186</v>
      </c>
      <c r="D67" s="47"/>
      <c r="E67" s="47"/>
      <c r="F67" s="48"/>
      <c r="G67" s="62" t="str">
        <f>IFERROR(INDEX(StockInData[Expiry],MATCH(ProductMaster[[#This Row],[Product ID]],StockInData[Product ID],0)),"")</f>
        <v/>
      </c>
      <c r="H67" s="47"/>
      <c r="I67" s="61">
        <f>SUMIFS(StockInData[Quantity],StockInData[Product ID],ProductMaster!$B67)-SUMIFS(StockOutData[Quantity],StockOutData[Product ID],ProductMaster!$B67)</f>
        <v>0</v>
      </c>
      <c r="J67" s="63">
        <f>SUMIFS(StockInData[Value],StockInData[Product ID],ProductMaster!$B67)-SUMIFS(StockOutData[Value],StockOutData[Product ID],ProductMaster!$B67)</f>
        <v>0</v>
      </c>
    </row>
    <row r="68" spans="1:10" hidden="1" x14ac:dyDescent="0.25">
      <c r="A68" s="84">
        <v>67</v>
      </c>
      <c r="B68" s="85" t="s">
        <v>187</v>
      </c>
      <c r="C68" s="87" t="s">
        <v>188</v>
      </c>
      <c r="D68" s="47"/>
      <c r="E68" s="47"/>
      <c r="F68" s="48"/>
      <c r="G68" s="62" t="str">
        <f>IFERROR(INDEX(StockInData[Expiry],MATCH(ProductMaster[[#This Row],[Product ID]],StockInData[Product ID],0)),"")</f>
        <v/>
      </c>
      <c r="H68" s="47"/>
      <c r="I68" s="61">
        <f>SUMIFS(StockInData[Quantity],StockInData[Product ID],ProductMaster!$B68)-SUMIFS(StockOutData[Quantity],StockOutData[Product ID],ProductMaster!$B68)</f>
        <v>0</v>
      </c>
      <c r="J68" s="63">
        <f>SUMIFS(StockInData[Value],StockInData[Product ID],ProductMaster!$B68)-SUMIFS(StockOutData[Value],StockOutData[Product ID],ProductMaster!$B68)</f>
        <v>0</v>
      </c>
    </row>
    <row r="69" spans="1:10" hidden="1" x14ac:dyDescent="0.25">
      <c r="A69" s="60">
        <v>68</v>
      </c>
      <c r="B69" s="85" t="s">
        <v>189</v>
      </c>
      <c r="C69" s="87" t="s">
        <v>190</v>
      </c>
      <c r="D69" s="47"/>
      <c r="E69" s="47"/>
      <c r="F69" s="48"/>
      <c r="G69" s="62" t="str">
        <f>IFERROR(INDEX(StockInData[Expiry],MATCH(ProductMaster[[#This Row],[Product ID]],StockInData[Product ID],0)),"")</f>
        <v/>
      </c>
      <c r="H69" s="47"/>
      <c r="I69" s="61">
        <f>SUMIFS(StockInData[Quantity],StockInData[Product ID],ProductMaster!$B69)-SUMIFS(StockOutData[Quantity],StockOutData[Product ID],ProductMaster!$B69)</f>
        <v>0</v>
      </c>
      <c r="J69" s="63">
        <f>SUMIFS(StockInData[Value],StockInData[Product ID],ProductMaster!$B69)-SUMIFS(StockOutData[Value],StockOutData[Product ID],ProductMaster!$B69)</f>
        <v>0</v>
      </c>
    </row>
    <row r="70" spans="1:10" x14ac:dyDescent="0.25">
      <c r="A70" s="84">
        <v>69</v>
      </c>
      <c r="B70" s="85" t="s">
        <v>191</v>
      </c>
      <c r="C70" s="87" t="s">
        <v>192</v>
      </c>
      <c r="D70" s="47"/>
      <c r="E70" s="47"/>
      <c r="F70" s="48"/>
      <c r="G70" s="62">
        <f>IFERROR(INDEX(StockInData[Expiry],MATCH(ProductMaster[[#This Row],[Product ID]],StockInData[Product ID],0)),"")</f>
        <v>44742</v>
      </c>
      <c r="H70" s="47"/>
      <c r="I70" s="61">
        <f>SUMIFS(StockInData[Quantity],StockInData[Product ID],ProductMaster!$B70)-SUMIFS(StockOutData[Quantity],StockOutData[Product ID],ProductMaster!$B70)</f>
        <v>60</v>
      </c>
      <c r="J70" s="63">
        <f>SUMIFS(StockInData[Value],StockInData[Product ID],ProductMaster!$B70)-SUMIFS(StockOutData[Value],StockOutData[Product ID],ProductMaster!$B70)</f>
        <v>0</v>
      </c>
    </row>
    <row r="71" spans="1:10" hidden="1" x14ac:dyDescent="0.25">
      <c r="A71" s="60">
        <v>70</v>
      </c>
      <c r="B71" s="85" t="s">
        <v>193</v>
      </c>
      <c r="C71" s="87" t="s">
        <v>194</v>
      </c>
      <c r="D71" s="47"/>
      <c r="E71" s="47"/>
      <c r="F71" s="48"/>
      <c r="G71" s="62" t="str">
        <f>IFERROR(INDEX(StockInData[Expiry],MATCH(ProductMaster[[#This Row],[Product ID]],StockInData[Product ID],0)),"")</f>
        <v/>
      </c>
      <c r="H71" s="47"/>
      <c r="I71" s="61">
        <f>SUMIFS(StockInData[Quantity],StockInData[Product ID],ProductMaster!$B71)-SUMIFS(StockOutData[Quantity],StockOutData[Product ID],ProductMaster!$B71)</f>
        <v>0</v>
      </c>
      <c r="J71" s="63">
        <f>SUMIFS(StockInData[Value],StockInData[Product ID],ProductMaster!$B71)-SUMIFS(StockOutData[Value],StockOutData[Product ID],ProductMaster!$B71)</f>
        <v>0</v>
      </c>
    </row>
    <row r="72" spans="1:10" hidden="1" x14ac:dyDescent="0.25">
      <c r="A72" s="84">
        <v>71</v>
      </c>
      <c r="B72" s="85" t="s">
        <v>195</v>
      </c>
      <c r="C72" s="87" t="s">
        <v>196</v>
      </c>
      <c r="D72" s="47"/>
      <c r="E72" s="47"/>
      <c r="F72" s="48"/>
      <c r="G72" s="62">
        <f>IFERROR(INDEX(StockInData[Expiry],MATCH(ProductMaster[[#This Row],[Product ID]],StockInData[Product ID],0)),"")</f>
        <v>44317</v>
      </c>
      <c r="H72" s="47"/>
      <c r="I72" s="61">
        <f>SUMIFS(StockInData[Quantity],StockInData[Product ID],ProductMaster!$B72)-SUMIFS(StockOutData[Quantity],StockOutData[Product ID],ProductMaster!$B72)</f>
        <v>-1</v>
      </c>
      <c r="J72" s="63">
        <f>SUMIFS(StockInData[Value],StockInData[Product ID],ProductMaster!$B72)-SUMIFS(StockOutData[Value],StockOutData[Product ID],ProductMaster!$B72)</f>
        <v>-95.800000000000011</v>
      </c>
    </row>
    <row r="73" spans="1:10" x14ac:dyDescent="0.25">
      <c r="A73" s="60">
        <v>72</v>
      </c>
      <c r="B73" s="85" t="s">
        <v>197</v>
      </c>
      <c r="C73" s="87" t="s">
        <v>198</v>
      </c>
      <c r="D73" s="47"/>
      <c r="E73" s="47"/>
      <c r="F73" s="48"/>
      <c r="G73" s="62">
        <f>IFERROR(INDEX(StockInData[Expiry],MATCH(ProductMaster[[#This Row],[Product ID]],StockInData[Product ID],0)),"")</f>
        <v>44226</v>
      </c>
      <c r="H73" s="47"/>
      <c r="I73" s="61">
        <f>SUMIFS(StockInData[Quantity],StockInData[Product ID],ProductMaster!$B73)-SUMIFS(StockOutData[Quantity],StockOutData[Product ID],ProductMaster!$B73)</f>
        <v>22</v>
      </c>
      <c r="J73" s="63">
        <f>SUMIFS(StockInData[Value],StockInData[Product ID],ProductMaster!$B73)-SUMIFS(StockOutData[Value],StockOutData[Product ID],ProductMaster!$B73)</f>
        <v>15.48</v>
      </c>
    </row>
    <row r="74" spans="1:10" x14ac:dyDescent="0.25">
      <c r="A74" s="84">
        <v>73</v>
      </c>
      <c r="B74" s="85" t="s">
        <v>199</v>
      </c>
      <c r="C74" s="87" t="s">
        <v>200</v>
      </c>
      <c r="D74" s="47"/>
      <c r="E74" s="47"/>
      <c r="F74" s="48"/>
      <c r="G74" s="62">
        <f>IFERROR(INDEX(StockInData[Expiry],MATCH(ProductMaster[[#This Row],[Product ID]],StockInData[Product ID],0)),"")</f>
        <v>43831</v>
      </c>
      <c r="H74" s="47"/>
      <c r="I74" s="61">
        <f>SUMIFS(StockInData[Quantity],StockInData[Product ID],ProductMaster!$B74)-SUMIFS(StockOutData[Quantity],StockOutData[Product ID],ProductMaster!$B74)</f>
        <v>39</v>
      </c>
      <c r="J74" s="63">
        <f>SUMIFS(StockInData[Value],StockInData[Product ID],ProductMaster!$B74)-SUMIFS(StockOutData[Value],StockOutData[Product ID],ProductMaster!$B74)</f>
        <v>0.30000000000000071</v>
      </c>
    </row>
    <row r="75" spans="1:10" hidden="1" x14ac:dyDescent="0.25">
      <c r="A75" s="60">
        <v>74</v>
      </c>
      <c r="B75" s="85" t="s">
        <v>201</v>
      </c>
      <c r="C75" s="87" t="s">
        <v>202</v>
      </c>
      <c r="D75" s="47"/>
      <c r="E75" s="47"/>
      <c r="F75" s="48"/>
      <c r="G75" s="62" t="str">
        <f>IFERROR(INDEX(StockInData[Expiry],MATCH(ProductMaster[[#This Row],[Product ID]],StockInData[Product ID],0)),"")</f>
        <v/>
      </c>
      <c r="H75" s="47"/>
      <c r="I75" s="61">
        <f>SUMIFS(StockInData[Quantity],StockInData[Product ID],ProductMaster!$B75)-SUMIFS(StockOutData[Quantity],StockOutData[Product ID],ProductMaster!$B75)</f>
        <v>0</v>
      </c>
      <c r="J75" s="63">
        <f>SUMIFS(StockInData[Value],StockInData[Product ID],ProductMaster!$B75)-SUMIFS(StockOutData[Value],StockOutData[Product ID],ProductMaster!$B75)</f>
        <v>0</v>
      </c>
    </row>
    <row r="76" spans="1:10" x14ac:dyDescent="0.25">
      <c r="A76" s="84">
        <v>75</v>
      </c>
      <c r="B76" s="85" t="s">
        <v>203</v>
      </c>
      <c r="C76" s="87" t="s">
        <v>204</v>
      </c>
      <c r="D76" s="47"/>
      <c r="E76" s="47"/>
      <c r="F76" s="48"/>
      <c r="G76" s="62">
        <f>IFERROR(INDEX(StockInData[Expiry],MATCH(ProductMaster[[#This Row],[Product ID]],StockInData[Product ID],0)),"")</f>
        <v>44122</v>
      </c>
      <c r="H76" s="47"/>
      <c r="I76" s="61">
        <f>SUMIFS(StockInData[Quantity],StockInData[Product ID],ProductMaster!$B76)-SUMIFS(StockOutData[Quantity],StockOutData[Product ID],ProductMaster!$B76)</f>
        <v>26</v>
      </c>
      <c r="J76" s="63">
        <f>SUMIFS(StockInData[Value],StockInData[Product ID],ProductMaster!$B76)-SUMIFS(StockOutData[Value],StockOutData[Product ID],ProductMaster!$B76)</f>
        <v>-13.949999999999998</v>
      </c>
    </row>
    <row r="77" spans="1:10" hidden="1" x14ac:dyDescent="0.25">
      <c r="A77" s="60">
        <v>76</v>
      </c>
      <c r="B77" s="85" t="s">
        <v>205</v>
      </c>
      <c r="C77" s="87" t="s">
        <v>206</v>
      </c>
      <c r="D77" s="47"/>
      <c r="E77" s="47"/>
      <c r="F77" s="48"/>
      <c r="G77" s="62" t="str">
        <f>IFERROR(INDEX(StockInData[Expiry],MATCH(ProductMaster[[#This Row],[Product ID]],StockInData[Product ID],0)),"")</f>
        <v/>
      </c>
      <c r="H77" s="47"/>
      <c r="I77" s="61">
        <f>SUMIFS(StockInData[Quantity],StockInData[Product ID],ProductMaster!$B77)-SUMIFS(StockOutData[Quantity],StockOutData[Product ID],ProductMaster!$B77)</f>
        <v>0</v>
      </c>
      <c r="J77" s="63">
        <f>SUMIFS(StockInData[Value],StockInData[Product ID],ProductMaster!$B77)-SUMIFS(StockOutData[Value],StockOutData[Product ID],ProductMaster!$B77)</f>
        <v>0</v>
      </c>
    </row>
    <row r="78" spans="1:10" x14ac:dyDescent="0.25">
      <c r="A78" s="84">
        <v>77</v>
      </c>
      <c r="B78" s="85" t="s">
        <v>207</v>
      </c>
      <c r="C78" s="87" t="s">
        <v>208</v>
      </c>
      <c r="D78" s="47"/>
      <c r="E78" s="47"/>
      <c r="F78" s="48"/>
      <c r="G78" s="62">
        <f>IFERROR(INDEX(StockInData[Expiry],MATCH(ProductMaster[[#This Row],[Product ID]],StockInData[Product ID],0)),"")</f>
        <v>43831</v>
      </c>
      <c r="H78" s="47"/>
      <c r="I78" s="61">
        <f>SUMIFS(StockInData[Quantity],StockInData[Product ID],ProductMaster!$B78)-SUMIFS(StockOutData[Quantity],StockOutData[Product ID],ProductMaster!$B78)</f>
        <v>1233</v>
      </c>
      <c r="J78" s="63">
        <f>SUMIFS(StockInData[Value],StockInData[Product ID],ProductMaster!$B78)-SUMIFS(StockOutData[Value],StockOutData[Product ID],ProductMaster!$B78)</f>
        <v>-5434</v>
      </c>
    </row>
    <row r="79" spans="1:10" x14ac:dyDescent="0.25">
      <c r="A79" s="60">
        <v>78</v>
      </c>
      <c r="B79" s="85" t="s">
        <v>209</v>
      </c>
      <c r="C79" s="87" t="s">
        <v>210</v>
      </c>
      <c r="D79" s="47"/>
      <c r="E79" s="47"/>
      <c r="F79" s="48"/>
      <c r="G79" s="62">
        <f>IFERROR(INDEX(StockInData[Expiry],MATCH(ProductMaster[[#This Row],[Product ID]],StockInData[Product ID],0)),"")</f>
        <v>44986</v>
      </c>
      <c r="H79" s="47"/>
      <c r="I79" s="61">
        <f>SUMIFS(StockInData[Quantity],StockInData[Product ID],ProductMaster!$B79)-SUMIFS(StockOutData[Quantity],StockOutData[Product ID],ProductMaster!$B79)</f>
        <v>26.38</v>
      </c>
      <c r="J79" s="63">
        <f>SUMIFS(StockInData[Value],StockInData[Product ID],ProductMaster!$B79)-SUMIFS(StockOutData[Value],StockOutData[Product ID],ProductMaster!$B79)</f>
        <v>114.84</v>
      </c>
    </row>
    <row r="80" spans="1:10" hidden="1" x14ac:dyDescent="0.25">
      <c r="A80" s="84">
        <v>79</v>
      </c>
      <c r="B80" s="85" t="s">
        <v>211</v>
      </c>
      <c r="C80" s="87" t="s">
        <v>212</v>
      </c>
      <c r="D80" s="47"/>
      <c r="E80" s="47"/>
      <c r="F80" s="48"/>
      <c r="G80" s="62" t="str">
        <f>IFERROR(INDEX(StockInData[Expiry],MATCH(ProductMaster[[#This Row],[Product ID]],StockInData[Product ID],0)),"")</f>
        <v/>
      </c>
      <c r="H80" s="47"/>
      <c r="I80" s="61">
        <f>SUMIFS(StockInData[Quantity],StockInData[Product ID],ProductMaster!$B80)-SUMIFS(StockOutData[Quantity],StockOutData[Product ID],ProductMaster!$B80)</f>
        <v>0</v>
      </c>
      <c r="J80" s="63">
        <f>SUMIFS(StockInData[Value],StockInData[Product ID],ProductMaster!$B80)-SUMIFS(StockOutData[Value],StockOutData[Product ID],ProductMaster!$B80)</f>
        <v>0</v>
      </c>
    </row>
    <row r="81" spans="1:10" hidden="1" x14ac:dyDescent="0.25">
      <c r="A81" s="60">
        <v>80</v>
      </c>
      <c r="B81" s="85" t="s">
        <v>213</v>
      </c>
      <c r="C81" s="87" t="s">
        <v>214</v>
      </c>
      <c r="D81" s="47"/>
      <c r="E81" s="47"/>
      <c r="F81" s="48"/>
      <c r="G81" s="62">
        <f>IFERROR(INDEX(StockInData[Expiry],MATCH(ProductMaster[[#This Row],[Product ID]],StockInData[Product ID],0)),"")</f>
        <v>45412</v>
      </c>
      <c r="H81" s="47"/>
      <c r="I81" s="61">
        <f>SUMIFS(StockInData[Quantity],StockInData[Product ID],ProductMaster!$B81)-SUMIFS(StockOutData[Quantity],StockOutData[Product ID],ProductMaster!$B81)</f>
        <v>-0.62</v>
      </c>
      <c r="J81" s="63">
        <f>SUMIFS(StockInData[Value],StockInData[Product ID],ProductMaster!$B81)-SUMIFS(StockOutData[Value],StockOutData[Product ID],ProductMaster!$B81)</f>
        <v>-139.34</v>
      </c>
    </row>
    <row r="82" spans="1:10" hidden="1" x14ac:dyDescent="0.25">
      <c r="A82" s="84">
        <v>81</v>
      </c>
      <c r="B82" s="85" t="s">
        <v>215</v>
      </c>
      <c r="C82" s="87" t="s">
        <v>216</v>
      </c>
      <c r="D82" s="47"/>
      <c r="E82" s="47"/>
      <c r="F82" s="48"/>
      <c r="G82" s="62" t="str">
        <f>IFERROR(INDEX(StockInData[Expiry],MATCH(ProductMaster[[#This Row],[Product ID]],StockInData[Product ID],0)),"")</f>
        <v/>
      </c>
      <c r="H82" s="47"/>
      <c r="I82" s="61">
        <f>SUMIFS(StockInData[Quantity],StockInData[Product ID],ProductMaster!$B82)-SUMIFS(StockOutData[Quantity],StockOutData[Product ID],ProductMaster!$B82)</f>
        <v>0</v>
      </c>
      <c r="J82" s="63">
        <f>SUMIFS(StockInData[Value],StockInData[Product ID],ProductMaster!$B82)-SUMIFS(StockOutData[Value],StockOutData[Product ID],ProductMaster!$B82)</f>
        <v>0</v>
      </c>
    </row>
    <row r="83" spans="1:10" hidden="1" x14ac:dyDescent="0.25">
      <c r="A83" s="60">
        <v>82</v>
      </c>
      <c r="B83" s="85" t="s">
        <v>217</v>
      </c>
      <c r="C83" s="87" t="s">
        <v>218</v>
      </c>
      <c r="D83" s="47"/>
      <c r="E83" s="47"/>
      <c r="F83" s="48"/>
      <c r="G83" s="62" t="str">
        <f>IFERROR(INDEX(StockInData[Expiry],MATCH(ProductMaster[[#This Row],[Product ID]],StockInData[Product ID],0)),"")</f>
        <v/>
      </c>
      <c r="H83" s="47"/>
      <c r="I83" s="61">
        <f>SUMIFS(StockInData[Quantity],StockInData[Product ID],ProductMaster!$B83)-SUMIFS(StockOutData[Quantity],StockOutData[Product ID],ProductMaster!$B83)</f>
        <v>0</v>
      </c>
      <c r="J83" s="63">
        <f>SUMIFS(StockInData[Value],StockInData[Product ID],ProductMaster!$B83)-SUMIFS(StockOutData[Value],StockOutData[Product ID],ProductMaster!$B83)</f>
        <v>0</v>
      </c>
    </row>
    <row r="84" spans="1:10" hidden="1" x14ac:dyDescent="0.25">
      <c r="A84" s="84">
        <v>83</v>
      </c>
      <c r="B84" s="85" t="s">
        <v>219</v>
      </c>
      <c r="C84" s="87" t="s">
        <v>220</v>
      </c>
      <c r="D84" s="47"/>
      <c r="E84" s="47"/>
      <c r="F84" s="48"/>
      <c r="G84" s="62" t="str">
        <f>IFERROR(INDEX(StockInData[Expiry],MATCH(ProductMaster[[#This Row],[Product ID]],StockInData[Product ID],0)),"")</f>
        <v/>
      </c>
      <c r="H84" s="47"/>
      <c r="I84" s="61">
        <f>SUMIFS(StockInData[Quantity],StockInData[Product ID],ProductMaster!$B84)-SUMIFS(StockOutData[Quantity],StockOutData[Product ID],ProductMaster!$B84)</f>
        <v>0</v>
      </c>
      <c r="J84" s="63">
        <f>SUMIFS(StockInData[Value],StockInData[Product ID],ProductMaster!$B84)-SUMIFS(StockOutData[Value],StockOutData[Product ID],ProductMaster!$B84)</f>
        <v>0</v>
      </c>
    </row>
    <row r="85" spans="1:10" x14ac:dyDescent="0.25">
      <c r="A85" s="60">
        <v>84</v>
      </c>
      <c r="B85" s="85" t="s">
        <v>221</v>
      </c>
      <c r="C85" s="87" t="s">
        <v>222</v>
      </c>
      <c r="D85" s="47"/>
      <c r="E85" s="47"/>
      <c r="F85" s="48"/>
      <c r="G85" s="62">
        <f>IFERROR(INDEX(StockInData[Expiry],MATCH(ProductMaster[[#This Row],[Product ID]],StockInData[Product ID],0)),"")</f>
        <v>44469</v>
      </c>
      <c r="H85" s="47"/>
      <c r="I85" s="61">
        <f>SUMIFS(StockInData[Quantity],StockInData[Product ID],ProductMaster!$B85)-SUMIFS(StockOutData[Quantity],StockOutData[Product ID],ProductMaster!$B85)</f>
        <v>92.23</v>
      </c>
      <c r="J85" s="63">
        <f>SUMIFS(StockInData[Value],StockInData[Product ID],ProductMaster!$B85)-SUMIFS(StockOutData[Value],StockOutData[Product ID],ProductMaster!$B85)</f>
        <v>-18.600000000000001</v>
      </c>
    </row>
    <row r="86" spans="1:10" x14ac:dyDescent="0.25">
      <c r="A86" s="84">
        <v>85</v>
      </c>
      <c r="B86" s="85" t="s">
        <v>223</v>
      </c>
      <c r="C86" s="87" t="s">
        <v>224</v>
      </c>
      <c r="D86" s="47"/>
      <c r="E86" s="47"/>
      <c r="F86" s="48"/>
      <c r="G86" s="62">
        <f>IFERROR(INDEX(StockInData[Expiry],MATCH(ProductMaster[[#This Row],[Product ID]],StockInData[Product ID],0)),"")</f>
        <v>43831</v>
      </c>
      <c r="H86" s="47"/>
      <c r="I86" s="61">
        <f>SUMIFS(StockInData[Quantity],StockInData[Product ID],ProductMaster!$B86)-SUMIFS(StockOutData[Quantity],StockOutData[Product ID],ProductMaster!$B86)</f>
        <v>192</v>
      </c>
      <c r="J86" s="63">
        <f>SUMIFS(StockInData[Value],StockInData[Product ID],ProductMaster!$B86)-SUMIFS(StockOutData[Value],StockOutData[Product ID],ProductMaster!$B86)</f>
        <v>-38.569999999999993</v>
      </c>
    </row>
    <row r="87" spans="1:10" x14ac:dyDescent="0.25">
      <c r="A87" s="60">
        <v>86</v>
      </c>
      <c r="B87" s="85" t="s">
        <v>225</v>
      </c>
      <c r="C87" s="87" t="s">
        <v>226</v>
      </c>
      <c r="D87" s="47"/>
      <c r="E87" s="47"/>
      <c r="F87" s="48"/>
      <c r="G87" s="62">
        <f>IFERROR(INDEX(StockInData[Expiry],MATCH(ProductMaster[[#This Row],[Product ID]],StockInData[Product ID],0)),"")</f>
        <v>44711</v>
      </c>
      <c r="H87" s="47"/>
      <c r="I87" s="61">
        <f>SUMIFS(StockInData[Quantity],StockInData[Product ID],ProductMaster!$B87)-SUMIFS(StockOutData[Quantity],StockOutData[Product ID],ProductMaster!$B87)</f>
        <v>7</v>
      </c>
      <c r="J87" s="63">
        <f>SUMIFS(StockInData[Value],StockInData[Product ID],ProductMaster!$B87)-SUMIFS(StockOutData[Value],StockOutData[Product ID],ProductMaster!$B87)</f>
        <v>-8.9</v>
      </c>
    </row>
    <row r="88" spans="1:10" hidden="1" x14ac:dyDescent="0.25">
      <c r="A88" s="84">
        <v>87</v>
      </c>
      <c r="B88" s="85" t="s">
        <v>227</v>
      </c>
      <c r="C88" s="87" t="s">
        <v>228</v>
      </c>
      <c r="D88" s="47"/>
      <c r="E88" s="47"/>
      <c r="F88" s="48"/>
      <c r="G88" s="62" t="str">
        <f>IFERROR(INDEX(StockInData[Expiry],MATCH(ProductMaster[[#This Row],[Product ID]],StockInData[Product ID],0)),"")</f>
        <v/>
      </c>
      <c r="H88" s="47"/>
      <c r="I88" s="61">
        <f>SUMIFS(StockInData[Quantity],StockInData[Product ID],ProductMaster!$B88)-SUMIFS(StockOutData[Quantity],StockOutData[Product ID],ProductMaster!$B88)</f>
        <v>0</v>
      </c>
      <c r="J88" s="63">
        <f>SUMIFS(StockInData[Value],StockInData[Product ID],ProductMaster!$B88)-SUMIFS(StockOutData[Value],StockOutData[Product ID],ProductMaster!$B88)</f>
        <v>0</v>
      </c>
    </row>
    <row r="89" spans="1:10" hidden="1" x14ac:dyDescent="0.25">
      <c r="A89" s="60">
        <v>88</v>
      </c>
      <c r="B89" s="85" t="s">
        <v>229</v>
      </c>
      <c r="C89" s="87" t="s">
        <v>230</v>
      </c>
      <c r="D89" s="47"/>
      <c r="E89" s="47"/>
      <c r="F89" s="48"/>
      <c r="G89" s="62" t="str">
        <f>IFERROR(INDEX(StockInData[Expiry],MATCH(ProductMaster[[#This Row],[Product ID]],StockInData[Product ID],0)),"")</f>
        <v/>
      </c>
      <c r="H89" s="47"/>
      <c r="I89" s="61">
        <f>SUMIFS(StockInData[Quantity],StockInData[Product ID],ProductMaster!$B89)-SUMIFS(StockOutData[Quantity],StockOutData[Product ID],ProductMaster!$B89)</f>
        <v>0</v>
      </c>
      <c r="J89" s="63">
        <f>SUMIFS(StockInData[Value],StockInData[Product ID],ProductMaster!$B89)-SUMIFS(StockOutData[Value],StockOutData[Product ID],ProductMaster!$B89)</f>
        <v>0</v>
      </c>
    </row>
    <row r="90" spans="1:10" x14ac:dyDescent="0.25">
      <c r="A90" s="84">
        <v>89</v>
      </c>
      <c r="B90" s="85" t="s">
        <v>231</v>
      </c>
      <c r="C90" s="87" t="s">
        <v>232</v>
      </c>
      <c r="D90" s="47"/>
      <c r="E90" s="47"/>
      <c r="F90" s="48"/>
      <c r="G90" s="62">
        <f>IFERROR(INDEX(StockInData[Expiry],MATCH(ProductMaster[[#This Row],[Product ID]],StockInData[Product ID],0)),"")</f>
        <v>43951</v>
      </c>
      <c r="H90" s="47"/>
      <c r="I90" s="61">
        <f>SUMIFS(StockInData[Quantity],StockInData[Product ID],ProductMaster!$B90)-SUMIFS(StockOutData[Quantity],StockOutData[Product ID],ProductMaster!$B90)</f>
        <v>105</v>
      </c>
      <c r="J90" s="63">
        <f>SUMIFS(StockInData[Value],StockInData[Product ID],ProductMaster!$B90)-SUMIFS(StockOutData[Value],StockOutData[Product ID],ProductMaster!$B90)</f>
        <v>39.75</v>
      </c>
    </row>
    <row r="91" spans="1:10" x14ac:dyDescent="0.25">
      <c r="A91" s="60">
        <v>90</v>
      </c>
      <c r="B91" s="85" t="s">
        <v>233</v>
      </c>
      <c r="C91" s="87" t="s">
        <v>234</v>
      </c>
      <c r="D91" s="47"/>
      <c r="E91" s="47"/>
      <c r="F91" s="48"/>
      <c r="G91" s="62">
        <f>IFERROR(INDEX(StockInData[Expiry],MATCH(ProductMaster[[#This Row],[Product ID]],StockInData[Product ID],0)),"")</f>
        <v>44194</v>
      </c>
      <c r="H91" s="47"/>
      <c r="I91" s="61">
        <f>SUMIFS(StockInData[Quantity],StockInData[Product ID],ProductMaster!$B91)-SUMIFS(StockOutData[Quantity],StockOutData[Product ID],ProductMaster!$B91)</f>
        <v>35</v>
      </c>
      <c r="J91" s="63">
        <f>SUMIFS(StockInData[Value],StockInData[Product ID],ProductMaster!$B91)-SUMIFS(StockOutData[Value],StockOutData[Product ID],ProductMaster!$B91)</f>
        <v>-41</v>
      </c>
    </row>
    <row r="92" spans="1:10" hidden="1" x14ac:dyDescent="0.25">
      <c r="A92" s="84">
        <v>91</v>
      </c>
      <c r="B92" s="85" t="s">
        <v>235</v>
      </c>
      <c r="C92" s="87" t="s">
        <v>236</v>
      </c>
      <c r="D92" s="47"/>
      <c r="E92" s="47"/>
      <c r="F92" s="48"/>
      <c r="G92" s="62" t="str">
        <f>IFERROR(INDEX(StockInData[Expiry],MATCH(ProductMaster[[#This Row],[Product ID]],StockInData[Product ID],0)),"")</f>
        <v/>
      </c>
      <c r="H92" s="47"/>
      <c r="I92" s="61">
        <f>SUMIFS(StockInData[Quantity],StockInData[Product ID],ProductMaster!$B92)-SUMIFS(StockOutData[Quantity],StockOutData[Product ID],ProductMaster!$B92)</f>
        <v>0</v>
      </c>
      <c r="J92" s="63">
        <f>SUMIFS(StockInData[Value],StockInData[Product ID],ProductMaster!$B92)-SUMIFS(StockOutData[Value],StockOutData[Product ID],ProductMaster!$B92)</f>
        <v>0</v>
      </c>
    </row>
    <row r="93" spans="1:10" hidden="1" x14ac:dyDescent="0.25">
      <c r="A93" s="60">
        <v>92</v>
      </c>
      <c r="B93" s="85" t="s">
        <v>237</v>
      </c>
      <c r="C93" s="87" t="s">
        <v>238</v>
      </c>
      <c r="D93" s="47"/>
      <c r="E93" s="47"/>
      <c r="F93" s="48"/>
      <c r="G93" s="62" t="str">
        <f>IFERROR(INDEX(StockInData[Expiry],MATCH(ProductMaster[[#This Row],[Product ID]],StockInData[Product ID],0)),"")</f>
        <v/>
      </c>
      <c r="H93" s="47"/>
      <c r="I93" s="61">
        <f>SUMIFS(StockInData[Quantity],StockInData[Product ID],ProductMaster!$B93)-SUMIFS(StockOutData[Quantity],StockOutData[Product ID],ProductMaster!$B93)</f>
        <v>0</v>
      </c>
      <c r="J93" s="63">
        <f>SUMIFS(StockInData[Value],StockInData[Product ID],ProductMaster!$B93)-SUMIFS(StockOutData[Value],StockOutData[Product ID],ProductMaster!$B93)</f>
        <v>0</v>
      </c>
    </row>
    <row r="94" spans="1:10" hidden="1" x14ac:dyDescent="0.25">
      <c r="A94" s="84">
        <v>93</v>
      </c>
      <c r="B94" s="85" t="s">
        <v>239</v>
      </c>
      <c r="C94" s="87" t="s">
        <v>240</v>
      </c>
      <c r="D94" s="47"/>
      <c r="E94" s="47"/>
      <c r="F94" s="48"/>
      <c r="G94" s="62" t="str">
        <f>IFERROR(INDEX(StockInData[Expiry],MATCH(ProductMaster[[#This Row],[Product ID]],StockInData[Product ID],0)),"")</f>
        <v/>
      </c>
      <c r="H94" s="47"/>
      <c r="I94" s="61">
        <f>SUMIFS(StockInData[Quantity],StockInData[Product ID],ProductMaster!$B94)-SUMIFS(StockOutData[Quantity],StockOutData[Product ID],ProductMaster!$B94)</f>
        <v>0</v>
      </c>
      <c r="J94" s="63">
        <f>SUMIFS(StockInData[Value],StockInData[Product ID],ProductMaster!$B94)-SUMIFS(StockOutData[Value],StockOutData[Product ID],ProductMaster!$B94)</f>
        <v>0</v>
      </c>
    </row>
    <row r="95" spans="1:10" x14ac:dyDescent="0.25">
      <c r="A95" s="60">
        <v>94</v>
      </c>
      <c r="B95" s="85" t="s">
        <v>241</v>
      </c>
      <c r="C95" s="87" t="s">
        <v>242</v>
      </c>
      <c r="D95" s="47"/>
      <c r="E95" s="47"/>
      <c r="F95" s="48"/>
      <c r="G95" s="62">
        <f>IFERROR(INDEX(StockInData[Expiry],MATCH(ProductMaster[[#This Row],[Product ID]],StockInData[Product ID],0)),"")</f>
        <v>44439</v>
      </c>
      <c r="H95" s="47"/>
      <c r="I95" s="61">
        <f>SUMIFS(StockInData[Quantity],StockInData[Product ID],ProductMaster!$B95)-SUMIFS(StockOutData[Quantity],StockOutData[Product ID],ProductMaster!$B95)</f>
        <v>310</v>
      </c>
      <c r="J95" s="63">
        <f>SUMIFS(StockInData[Value],StockInData[Product ID],ProductMaster!$B95)-SUMIFS(StockOutData[Value],StockOutData[Product ID],ProductMaster!$B95)</f>
        <v>-25.249999999999996</v>
      </c>
    </row>
    <row r="96" spans="1:10" hidden="1" x14ac:dyDescent="0.25">
      <c r="A96" s="84">
        <v>95</v>
      </c>
      <c r="B96" s="85" t="s">
        <v>243</v>
      </c>
      <c r="C96" s="87" t="s">
        <v>244</v>
      </c>
      <c r="D96" s="47"/>
      <c r="E96" s="47"/>
      <c r="F96" s="48"/>
      <c r="G96" s="62" t="str">
        <f>IFERROR(INDEX(StockInData[Expiry],MATCH(ProductMaster[[#This Row],[Product ID]],StockInData[Product ID],0)),"")</f>
        <v/>
      </c>
      <c r="H96" s="47"/>
      <c r="I96" s="61">
        <f>SUMIFS(StockInData[Quantity],StockInData[Product ID],ProductMaster!$B96)-SUMIFS(StockOutData[Quantity],StockOutData[Product ID],ProductMaster!$B96)</f>
        <v>0</v>
      </c>
      <c r="J96" s="63">
        <f>SUMIFS(StockInData[Value],StockInData[Product ID],ProductMaster!$B96)-SUMIFS(StockOutData[Value],StockOutData[Product ID],ProductMaster!$B96)</f>
        <v>0</v>
      </c>
    </row>
    <row r="97" spans="1:10" hidden="1" x14ac:dyDescent="0.25">
      <c r="A97" s="60">
        <v>96</v>
      </c>
      <c r="B97" s="85" t="s">
        <v>245</v>
      </c>
      <c r="C97" s="87" t="s">
        <v>246</v>
      </c>
      <c r="D97" s="47"/>
      <c r="E97" s="47"/>
      <c r="F97" s="48"/>
      <c r="G97" s="62" t="str">
        <f>IFERROR(INDEX(StockInData[Expiry],MATCH(ProductMaster[[#This Row],[Product ID]],StockInData[Product ID],0)),"")</f>
        <v/>
      </c>
      <c r="H97" s="47"/>
      <c r="I97" s="61">
        <f>SUMIFS(StockInData[Quantity],StockInData[Product ID],ProductMaster!$B97)-SUMIFS(StockOutData[Quantity],StockOutData[Product ID],ProductMaster!$B97)</f>
        <v>0</v>
      </c>
      <c r="J97" s="63">
        <f>SUMIFS(StockInData[Value],StockInData[Product ID],ProductMaster!$B97)-SUMIFS(StockOutData[Value],StockOutData[Product ID],ProductMaster!$B97)</f>
        <v>0</v>
      </c>
    </row>
    <row r="98" spans="1:10" x14ac:dyDescent="0.25">
      <c r="A98" s="84">
        <v>97</v>
      </c>
      <c r="B98" s="85" t="s">
        <v>247</v>
      </c>
      <c r="C98" s="87" t="s">
        <v>248</v>
      </c>
      <c r="D98" s="47"/>
      <c r="E98" s="47"/>
      <c r="F98" s="48"/>
      <c r="G98" s="62">
        <f>IFERROR(INDEX(StockInData[Expiry],MATCH(ProductMaster[[#This Row],[Product ID]],StockInData[Product ID],0)),"")</f>
        <v>44347</v>
      </c>
      <c r="H98" s="47"/>
      <c r="I98" s="61">
        <f>SUMIFS(StockInData[Quantity],StockInData[Product ID],ProductMaster!$B98)-SUMIFS(StockOutData[Quantity],StockOutData[Product ID],ProductMaster!$B98)</f>
        <v>50</v>
      </c>
      <c r="J98" s="63">
        <f>SUMIFS(StockInData[Value],StockInData[Product ID],ProductMaster!$B98)-SUMIFS(StockOutData[Value],StockOutData[Product ID],ProductMaster!$B98)</f>
        <v>0</v>
      </c>
    </row>
    <row r="99" spans="1:10" x14ac:dyDescent="0.25">
      <c r="A99" s="60">
        <v>98</v>
      </c>
      <c r="B99" s="85" t="s">
        <v>249</v>
      </c>
      <c r="C99" s="87" t="s">
        <v>250</v>
      </c>
      <c r="D99" s="47"/>
      <c r="E99" s="47"/>
      <c r="F99" s="48"/>
      <c r="G99" s="62">
        <f>IFERROR(INDEX(StockInData[Expiry],MATCH(ProductMaster[[#This Row],[Product ID]],StockInData[Product ID],0)),"")</f>
        <v>43922</v>
      </c>
      <c r="H99" s="47"/>
      <c r="I99" s="61">
        <f>SUMIFS(StockInData[Quantity],StockInData[Product ID],ProductMaster!$B99)-SUMIFS(StockOutData[Quantity],StockOutData[Product ID],ProductMaster!$B99)</f>
        <v>208</v>
      </c>
      <c r="J99" s="63">
        <f>SUMIFS(StockInData[Value],StockInData[Product ID],ProductMaster!$B99)-SUMIFS(StockOutData[Value],StockOutData[Product ID],ProductMaster!$B99)</f>
        <v>-66.650000000000006</v>
      </c>
    </row>
    <row r="100" spans="1:10" x14ac:dyDescent="0.25">
      <c r="A100" s="84">
        <v>99</v>
      </c>
      <c r="B100" s="85" t="s">
        <v>251</v>
      </c>
      <c r="C100" s="87" t="s">
        <v>252</v>
      </c>
      <c r="D100" s="47"/>
      <c r="E100" s="47"/>
      <c r="F100" s="48"/>
      <c r="G100" s="62">
        <f>IFERROR(INDEX(StockInData[Expiry],MATCH(ProductMaster[[#This Row],[Product ID]],StockInData[Product ID],0)),"")</f>
        <v>44834</v>
      </c>
      <c r="H100" s="47"/>
      <c r="I100" s="61">
        <f>SUMIFS(StockInData[Quantity],StockInData[Product ID],ProductMaster!$B100)-SUMIFS(StockOutData[Quantity],StockOutData[Product ID],ProductMaster!$B100)</f>
        <v>413</v>
      </c>
      <c r="J100" s="63">
        <f>SUMIFS(StockInData[Value],StockInData[Product ID],ProductMaster!$B100)-SUMIFS(StockOutData[Value],StockOutData[Product ID],ProductMaster!$B100)</f>
        <v>-208.13999999999996</v>
      </c>
    </row>
    <row r="101" spans="1:10" x14ac:dyDescent="0.25">
      <c r="A101" s="60">
        <v>100</v>
      </c>
      <c r="B101" s="85" t="s">
        <v>253</v>
      </c>
      <c r="C101" s="87" t="s">
        <v>254</v>
      </c>
      <c r="D101" s="47"/>
      <c r="E101" s="47"/>
      <c r="F101" s="48"/>
      <c r="G101" s="62">
        <f>IFERROR(INDEX(StockInData[Expiry],MATCH(ProductMaster[[#This Row],[Product ID]],StockInData[Product ID],0)),"")</f>
        <v>44227</v>
      </c>
      <c r="H101" s="47"/>
      <c r="I101" s="61">
        <f>SUMIFS(StockInData[Quantity],StockInData[Product ID],ProductMaster!$B101)-SUMIFS(StockOutData[Quantity],StockOutData[Product ID],ProductMaster!$B101)</f>
        <v>35</v>
      </c>
      <c r="J101" s="63">
        <f>SUMIFS(StockInData[Value],StockInData[Product ID],ProductMaster!$B101)-SUMIFS(StockOutData[Value],StockOutData[Product ID],ProductMaster!$B101)</f>
        <v>23.72</v>
      </c>
    </row>
    <row r="102" spans="1:10" hidden="1" x14ac:dyDescent="0.25">
      <c r="A102" s="84">
        <v>101</v>
      </c>
      <c r="B102" s="85" t="s">
        <v>255</v>
      </c>
      <c r="C102" s="87" t="s">
        <v>256</v>
      </c>
      <c r="D102" s="47"/>
      <c r="E102" s="47"/>
      <c r="F102" s="48"/>
      <c r="G102" s="62" t="str">
        <f>IFERROR(INDEX(StockInData[Expiry],MATCH(ProductMaster[[#This Row],[Product ID]],StockInData[Product ID],0)),"")</f>
        <v/>
      </c>
      <c r="H102" s="47"/>
      <c r="I102" s="61">
        <f>SUMIFS(StockInData[Quantity],StockInData[Product ID],ProductMaster!$B102)-SUMIFS(StockOutData[Quantity],StockOutData[Product ID],ProductMaster!$B102)</f>
        <v>0</v>
      </c>
      <c r="J102" s="63">
        <f>SUMIFS(StockInData[Value],StockInData[Product ID],ProductMaster!$B102)-SUMIFS(StockOutData[Value],StockOutData[Product ID],ProductMaster!$B102)</f>
        <v>0</v>
      </c>
    </row>
    <row r="103" spans="1:10" x14ac:dyDescent="0.25">
      <c r="A103" s="60">
        <v>102</v>
      </c>
      <c r="B103" s="85" t="s">
        <v>257</v>
      </c>
      <c r="C103" s="87" t="s">
        <v>258</v>
      </c>
      <c r="D103" s="47"/>
      <c r="E103" s="47"/>
      <c r="F103" s="48"/>
      <c r="G103" s="62">
        <f>IFERROR(INDEX(StockInData[Expiry],MATCH(ProductMaster[[#This Row],[Product ID]],StockInData[Product ID],0)),"")</f>
        <v>44592</v>
      </c>
      <c r="H103" s="47"/>
      <c r="I103" s="61">
        <f>SUMIFS(StockInData[Quantity],StockInData[Product ID],ProductMaster!$B103)-SUMIFS(StockOutData[Quantity],StockOutData[Product ID],ProductMaster!$B103)</f>
        <v>87</v>
      </c>
      <c r="J103" s="63">
        <f>SUMIFS(StockInData[Value],StockInData[Product ID],ProductMaster!$B103)-SUMIFS(StockOutData[Value],StockOutData[Product ID],ProductMaster!$B103)</f>
        <v>336</v>
      </c>
    </row>
    <row r="104" spans="1:10" x14ac:dyDescent="0.25">
      <c r="A104" s="84">
        <v>103</v>
      </c>
      <c r="B104" s="85" t="s">
        <v>259</v>
      </c>
      <c r="C104" s="87" t="s">
        <v>260</v>
      </c>
      <c r="D104" s="47"/>
      <c r="E104" s="47"/>
      <c r="F104" s="48"/>
      <c r="G104" s="62">
        <f>IFERROR(INDEX(StockInData[Expiry],MATCH(ProductMaster[[#This Row],[Product ID]],StockInData[Product ID],0)),"")</f>
        <v>44104</v>
      </c>
      <c r="H104" s="47"/>
      <c r="I104" s="61">
        <f>SUMIFS(StockInData[Quantity],StockInData[Product ID],ProductMaster!$B104)-SUMIFS(StockOutData[Quantity],StockOutData[Product ID],ProductMaster!$B104)</f>
        <v>37.5</v>
      </c>
      <c r="J104" s="63">
        <f>SUMIFS(StockInData[Value],StockInData[Product ID],ProductMaster!$B104)-SUMIFS(StockOutData[Value],StockOutData[Product ID],ProductMaster!$B104)</f>
        <v>40.129999999999995</v>
      </c>
    </row>
    <row r="105" spans="1:10" x14ac:dyDescent="0.25">
      <c r="A105" s="60">
        <v>104</v>
      </c>
      <c r="B105" s="85" t="s">
        <v>261</v>
      </c>
      <c r="C105" s="87" t="s">
        <v>262</v>
      </c>
      <c r="D105" s="47"/>
      <c r="E105" s="47"/>
      <c r="F105" s="48"/>
      <c r="G105" s="62">
        <f>IFERROR(INDEX(StockInData[Expiry],MATCH(ProductMaster[[#This Row],[Product ID]],StockInData[Product ID],0)),"")</f>
        <v>44134</v>
      </c>
      <c r="H105" s="47"/>
      <c r="I105" s="61">
        <f>SUMIFS(StockInData[Quantity],StockInData[Product ID],ProductMaster!$B105)-SUMIFS(StockOutData[Quantity],StockOutData[Product ID],ProductMaster!$B105)</f>
        <v>7.6999999999999993</v>
      </c>
      <c r="J105" s="63">
        <f>SUMIFS(StockInData[Value],StockInData[Product ID],ProductMaster!$B105)-SUMIFS(StockOutData[Value],StockOutData[Product ID],ProductMaster!$B105)</f>
        <v>-31.8</v>
      </c>
    </row>
    <row r="106" spans="1:10" x14ac:dyDescent="0.25">
      <c r="A106" s="84">
        <v>105</v>
      </c>
      <c r="B106" s="85" t="s">
        <v>263</v>
      </c>
      <c r="C106" s="87" t="s">
        <v>264</v>
      </c>
      <c r="D106" s="47"/>
      <c r="E106" s="47"/>
      <c r="F106" s="48"/>
      <c r="G106" s="62">
        <f>IFERROR(INDEX(StockInData[Expiry],MATCH(ProductMaster[[#This Row],[Product ID]],StockInData[Product ID],0)),"")</f>
        <v>44439</v>
      </c>
      <c r="H106" s="47"/>
      <c r="I106" s="61">
        <f>SUMIFS(StockInData[Quantity],StockInData[Product ID],ProductMaster!$B106)-SUMIFS(StockOutData[Quantity],StockOutData[Product ID],ProductMaster!$B106)</f>
        <v>46</v>
      </c>
      <c r="J106" s="63">
        <f>SUMIFS(StockInData[Value],StockInData[Product ID],ProductMaster!$B106)-SUMIFS(StockOutData[Value],StockOutData[Product ID],ProductMaster!$B106)</f>
        <v>-30.04</v>
      </c>
    </row>
    <row r="107" spans="1:10" hidden="1" x14ac:dyDescent="0.25">
      <c r="A107" s="60">
        <v>106</v>
      </c>
      <c r="B107" s="85" t="s">
        <v>265</v>
      </c>
      <c r="C107" s="87" t="s">
        <v>266</v>
      </c>
      <c r="D107" s="47"/>
      <c r="E107" s="47"/>
      <c r="F107" s="48"/>
      <c r="G107" s="62" t="str">
        <f>IFERROR(INDEX(StockInData[Expiry],MATCH(ProductMaster[[#This Row],[Product ID]],StockInData[Product ID],0)),"")</f>
        <v/>
      </c>
      <c r="H107" s="47"/>
      <c r="I107" s="61">
        <f>SUMIFS(StockInData[Quantity],StockInData[Product ID],ProductMaster!$B107)-SUMIFS(StockOutData[Quantity],StockOutData[Product ID],ProductMaster!$B107)</f>
        <v>0</v>
      </c>
      <c r="J107" s="63">
        <f>SUMIFS(StockInData[Value],StockInData[Product ID],ProductMaster!$B107)-SUMIFS(StockOutData[Value],StockOutData[Product ID],ProductMaster!$B107)</f>
        <v>0</v>
      </c>
    </row>
    <row r="108" spans="1:10" x14ac:dyDescent="0.25">
      <c r="A108" s="84">
        <v>107</v>
      </c>
      <c r="B108" s="85" t="s">
        <v>267</v>
      </c>
      <c r="C108" s="87" t="s">
        <v>268</v>
      </c>
      <c r="D108" s="47"/>
      <c r="E108" s="47"/>
      <c r="F108" s="48"/>
      <c r="G108" s="62">
        <f>IFERROR(INDEX(StockInData[Expiry],MATCH(ProductMaster[[#This Row],[Product ID]],StockInData[Product ID],0)),"")</f>
        <v>44650</v>
      </c>
      <c r="H108" s="47"/>
      <c r="I108" s="61">
        <f>SUMIFS(StockInData[Quantity],StockInData[Product ID],ProductMaster!$B108)-SUMIFS(StockOutData[Quantity],StockOutData[Product ID],ProductMaster!$B108)</f>
        <v>72</v>
      </c>
      <c r="J108" s="63">
        <f>SUMIFS(StockInData[Value],StockInData[Product ID],ProductMaster!$B108)-SUMIFS(StockOutData[Value],StockOutData[Product ID],ProductMaster!$B108)</f>
        <v>-7.2000000000000028</v>
      </c>
    </row>
    <row r="109" spans="1:10" hidden="1" x14ac:dyDescent="0.25">
      <c r="A109" s="60">
        <v>108</v>
      </c>
      <c r="B109" s="85" t="s">
        <v>269</v>
      </c>
      <c r="C109" s="87" t="s">
        <v>270</v>
      </c>
      <c r="D109" s="47"/>
      <c r="E109" s="47"/>
      <c r="F109" s="48"/>
      <c r="G109" s="62" t="str">
        <f>IFERROR(INDEX(StockInData[Expiry],MATCH(ProductMaster[[#This Row],[Product ID]],StockInData[Product ID],0)),"")</f>
        <v/>
      </c>
      <c r="H109" s="47"/>
      <c r="I109" s="61">
        <f>SUMIFS(StockInData[Quantity],StockInData[Product ID],ProductMaster!$B109)-SUMIFS(StockOutData[Quantity],StockOutData[Product ID],ProductMaster!$B109)</f>
        <v>0</v>
      </c>
      <c r="J109" s="63">
        <f>SUMIFS(StockInData[Value],StockInData[Product ID],ProductMaster!$B109)-SUMIFS(StockOutData[Value],StockOutData[Product ID],ProductMaster!$B109)</f>
        <v>0</v>
      </c>
    </row>
    <row r="110" spans="1:10" hidden="1" x14ac:dyDescent="0.25">
      <c r="A110" s="84">
        <v>109</v>
      </c>
      <c r="B110" s="85" t="s">
        <v>271</v>
      </c>
      <c r="C110" s="87" t="s">
        <v>272</v>
      </c>
      <c r="D110" s="47"/>
      <c r="E110" s="47"/>
      <c r="F110" s="48"/>
      <c r="G110" s="62" t="str">
        <f>IFERROR(INDEX(StockInData[Expiry],MATCH(ProductMaster[[#This Row],[Product ID]],StockInData[Product ID],0)),"")</f>
        <v/>
      </c>
      <c r="H110" s="47"/>
      <c r="I110" s="61">
        <f>SUMIFS(StockInData[Quantity],StockInData[Product ID],ProductMaster!$B110)-SUMIFS(StockOutData[Quantity],StockOutData[Product ID],ProductMaster!$B110)</f>
        <v>0</v>
      </c>
      <c r="J110" s="63">
        <f>SUMIFS(StockInData[Value],StockInData[Product ID],ProductMaster!$B110)-SUMIFS(StockOutData[Value],StockOutData[Product ID],ProductMaster!$B110)</f>
        <v>0</v>
      </c>
    </row>
    <row r="111" spans="1:10" hidden="1" x14ac:dyDescent="0.25">
      <c r="A111" s="60">
        <v>110</v>
      </c>
      <c r="B111" s="85" t="s">
        <v>273</v>
      </c>
      <c r="C111" s="87" t="s">
        <v>274</v>
      </c>
      <c r="D111" s="47"/>
      <c r="E111" s="47"/>
      <c r="F111" s="48"/>
      <c r="G111" s="62" t="str">
        <f>IFERROR(INDEX(StockInData[Expiry],MATCH(ProductMaster[[#This Row],[Product ID]],StockInData[Product ID],0)),"")</f>
        <v/>
      </c>
      <c r="H111" s="47"/>
      <c r="I111" s="61">
        <f>SUMIFS(StockInData[Quantity],StockInData[Product ID],ProductMaster!$B111)-SUMIFS(StockOutData[Quantity],StockOutData[Product ID],ProductMaster!$B111)</f>
        <v>0</v>
      </c>
      <c r="J111" s="63">
        <f>SUMIFS(StockInData[Value],StockInData[Product ID],ProductMaster!$B111)-SUMIFS(StockOutData[Value],StockOutData[Product ID],ProductMaster!$B111)</f>
        <v>0</v>
      </c>
    </row>
    <row r="112" spans="1:10" x14ac:dyDescent="0.25">
      <c r="A112" s="84">
        <v>111</v>
      </c>
      <c r="B112" s="85" t="s">
        <v>275</v>
      </c>
      <c r="C112" s="87" t="s">
        <v>276</v>
      </c>
      <c r="D112" s="47"/>
      <c r="E112" s="47"/>
      <c r="F112" s="48"/>
      <c r="G112" s="62">
        <f>IFERROR(INDEX(StockInData[Expiry],MATCH(ProductMaster[[#This Row],[Product ID]],StockInData[Product ID],0)),"")</f>
        <v>43952</v>
      </c>
      <c r="H112" s="47"/>
      <c r="I112" s="61">
        <f>SUMIFS(StockInData[Quantity],StockInData[Product ID],ProductMaster!$B112)-SUMIFS(StockOutData[Quantity],StockOutData[Product ID],ProductMaster!$B112)</f>
        <v>429.05</v>
      </c>
      <c r="J112" s="63">
        <f>SUMIFS(StockInData[Value],StockInData[Product ID],ProductMaster!$B112)-SUMIFS(StockOutData[Value],StockOutData[Product ID],ProductMaster!$B112)</f>
        <v>-675.43999999999971</v>
      </c>
    </row>
    <row r="113" spans="1:10" hidden="1" x14ac:dyDescent="0.25">
      <c r="A113" s="60">
        <v>112</v>
      </c>
      <c r="B113" s="85" t="s">
        <v>277</v>
      </c>
      <c r="C113" s="87" t="s">
        <v>278</v>
      </c>
      <c r="D113" s="47"/>
      <c r="E113" s="47"/>
      <c r="F113" s="48"/>
      <c r="G113" s="62" t="str">
        <f>IFERROR(INDEX(StockInData[Expiry],MATCH(ProductMaster[[#This Row],[Product ID]],StockInData[Product ID],0)),"")</f>
        <v/>
      </c>
      <c r="H113" s="47"/>
      <c r="I113" s="61">
        <f>SUMIFS(StockInData[Quantity],StockInData[Product ID],ProductMaster!$B113)-SUMIFS(StockOutData[Quantity],StockOutData[Product ID],ProductMaster!$B113)</f>
        <v>0</v>
      </c>
      <c r="J113" s="63">
        <f>SUMIFS(StockInData[Value],StockInData[Product ID],ProductMaster!$B113)-SUMIFS(StockOutData[Value],StockOutData[Product ID],ProductMaster!$B113)</f>
        <v>0</v>
      </c>
    </row>
    <row r="114" spans="1:10" hidden="1" x14ac:dyDescent="0.25">
      <c r="A114" s="84">
        <v>113</v>
      </c>
      <c r="B114" s="85" t="s">
        <v>279</v>
      </c>
      <c r="C114" s="87" t="s">
        <v>280</v>
      </c>
      <c r="D114" s="47"/>
      <c r="E114" s="47"/>
      <c r="F114" s="48"/>
      <c r="G114" s="62" t="str">
        <f>IFERROR(INDEX(StockInData[Expiry],MATCH(ProductMaster[[#This Row],[Product ID]],StockInData[Product ID],0)),"")</f>
        <v/>
      </c>
      <c r="H114" s="47"/>
      <c r="I114" s="61">
        <f>SUMIFS(StockInData[Quantity],StockInData[Product ID],ProductMaster!$B114)-SUMIFS(StockOutData[Quantity],StockOutData[Product ID],ProductMaster!$B114)</f>
        <v>0</v>
      </c>
      <c r="J114" s="63">
        <f>SUMIFS(StockInData[Value],StockInData[Product ID],ProductMaster!$B114)-SUMIFS(StockOutData[Value],StockOutData[Product ID],ProductMaster!$B114)</f>
        <v>0</v>
      </c>
    </row>
    <row r="115" spans="1:10" hidden="1" x14ac:dyDescent="0.25">
      <c r="A115" s="60">
        <v>114</v>
      </c>
      <c r="B115" s="85" t="s">
        <v>281</v>
      </c>
      <c r="C115" s="87" t="s">
        <v>282</v>
      </c>
      <c r="D115" s="47"/>
      <c r="E115" s="47"/>
      <c r="F115" s="48"/>
      <c r="G115" s="62" t="str">
        <f>IFERROR(INDEX(StockInData[Expiry],MATCH(ProductMaster[[#This Row],[Product ID]],StockInData[Product ID],0)),"")</f>
        <v/>
      </c>
      <c r="H115" s="47"/>
      <c r="I115" s="61">
        <f>SUMIFS(StockInData[Quantity],StockInData[Product ID],ProductMaster!$B115)-SUMIFS(StockOutData[Quantity],StockOutData[Product ID],ProductMaster!$B115)</f>
        <v>0</v>
      </c>
      <c r="J115" s="63">
        <f>SUMIFS(StockInData[Value],StockInData[Product ID],ProductMaster!$B115)-SUMIFS(StockOutData[Value],StockOutData[Product ID],ProductMaster!$B115)</f>
        <v>0</v>
      </c>
    </row>
    <row r="116" spans="1:10" x14ac:dyDescent="0.25">
      <c r="A116" s="84">
        <v>115</v>
      </c>
      <c r="B116" s="85" t="s">
        <v>283</v>
      </c>
      <c r="C116" s="87" t="s">
        <v>284</v>
      </c>
      <c r="D116" s="47"/>
      <c r="E116" s="47"/>
      <c r="F116" s="48"/>
      <c r="G116" s="62">
        <f>IFERROR(INDEX(StockInData[Expiry],MATCH(ProductMaster[[#This Row],[Product ID]],StockInData[Product ID],0)),"")</f>
        <v>44408</v>
      </c>
      <c r="H116" s="47"/>
      <c r="I116" s="61">
        <f>SUMIFS(StockInData[Quantity],StockInData[Product ID],ProductMaster!$B116)-SUMIFS(StockOutData[Quantity],StockOutData[Product ID],ProductMaster!$B116)</f>
        <v>17</v>
      </c>
      <c r="J116" s="63">
        <f>SUMIFS(StockInData[Value],StockInData[Product ID],ProductMaster!$B116)-SUMIFS(StockOutData[Value],StockOutData[Product ID],ProductMaster!$B116)</f>
        <v>56.16</v>
      </c>
    </row>
    <row r="117" spans="1:10" x14ac:dyDescent="0.25">
      <c r="A117" s="60">
        <v>116</v>
      </c>
      <c r="B117" s="85" t="s">
        <v>285</v>
      </c>
      <c r="C117" s="87" t="s">
        <v>286</v>
      </c>
      <c r="D117" s="47"/>
      <c r="E117" s="47"/>
      <c r="F117" s="48"/>
      <c r="G117" s="62">
        <f>IFERROR(INDEX(StockInData[Expiry],MATCH(ProductMaster[[#This Row],[Product ID]],StockInData[Product ID],0)),"")</f>
        <v>44409</v>
      </c>
      <c r="H117" s="47"/>
      <c r="I117" s="61">
        <f>SUMIFS(StockInData[Quantity],StockInData[Product ID],ProductMaster!$B117)-SUMIFS(StockOutData[Quantity],StockOutData[Product ID],ProductMaster!$B117)</f>
        <v>53</v>
      </c>
      <c r="J117" s="63">
        <f>SUMIFS(StockInData[Value],StockInData[Product ID],ProductMaster!$B117)-SUMIFS(StockOutData[Value],StockOutData[Product ID],ProductMaster!$B117)</f>
        <v>-366.40999999999997</v>
      </c>
    </row>
    <row r="118" spans="1:10" x14ac:dyDescent="0.25">
      <c r="A118" s="84">
        <v>117</v>
      </c>
      <c r="B118" s="85" t="s">
        <v>287</v>
      </c>
      <c r="C118" s="87" t="s">
        <v>288</v>
      </c>
      <c r="D118" s="47"/>
      <c r="E118" s="47"/>
      <c r="F118" s="48"/>
      <c r="G118" s="62">
        <f>IFERROR(INDEX(StockInData[Expiry],MATCH(ProductMaster[[#This Row],[Product ID]],StockInData[Product ID],0)),"")</f>
        <v>44408</v>
      </c>
      <c r="H118" s="47"/>
      <c r="I118" s="61">
        <f>SUMIFS(StockInData[Quantity],StockInData[Product ID],ProductMaster!$B118)-SUMIFS(StockOutData[Quantity],StockOutData[Product ID],ProductMaster!$B118)</f>
        <v>29.38</v>
      </c>
      <c r="J118" s="63">
        <f>SUMIFS(StockInData[Value],StockInData[Product ID],ProductMaster!$B118)-SUMIFS(StockOutData[Value],StockOutData[Product ID],ProductMaster!$B118)</f>
        <v>-37.910000000000025</v>
      </c>
    </row>
    <row r="119" spans="1:10" x14ac:dyDescent="0.25">
      <c r="A119" s="60">
        <v>118</v>
      </c>
      <c r="B119" s="85" t="s">
        <v>289</v>
      </c>
      <c r="C119" s="87" t="s">
        <v>290</v>
      </c>
      <c r="D119" s="47"/>
      <c r="E119" s="47"/>
      <c r="F119" s="48"/>
      <c r="G119" s="62">
        <f>IFERROR(INDEX(StockInData[Expiry],MATCH(ProductMaster[[#This Row],[Product ID]],StockInData[Product ID],0)),"")</f>
        <v>44492</v>
      </c>
      <c r="H119" s="47"/>
      <c r="I119" s="61">
        <f>SUMIFS(StockInData[Quantity],StockInData[Product ID],ProductMaster!$B119)-SUMIFS(StockOutData[Quantity],StockOutData[Product ID],ProductMaster!$B119)</f>
        <v>25</v>
      </c>
      <c r="J119" s="63">
        <f>SUMIFS(StockInData[Value],StockInData[Product ID],ProductMaster!$B119)-SUMIFS(StockOutData[Value],StockOutData[Product ID],ProductMaster!$B119)</f>
        <v>0</v>
      </c>
    </row>
    <row r="120" spans="1:10" x14ac:dyDescent="0.25">
      <c r="A120" s="84">
        <v>119</v>
      </c>
      <c r="B120" s="85" t="s">
        <v>291</v>
      </c>
      <c r="C120" s="87" t="s">
        <v>292</v>
      </c>
      <c r="D120" s="47"/>
      <c r="E120" s="47"/>
      <c r="F120" s="48"/>
      <c r="G120" s="62">
        <f>IFERROR(INDEX(StockInData[Expiry],MATCH(ProductMaster[[#This Row],[Product ID]],StockInData[Product ID],0)),"")</f>
        <v>44402</v>
      </c>
      <c r="H120" s="47"/>
      <c r="I120" s="61">
        <f>SUMIFS(StockInData[Quantity],StockInData[Product ID],ProductMaster!$B120)-SUMIFS(StockOutData[Quantity],StockOutData[Product ID],ProductMaster!$B120)</f>
        <v>58.5</v>
      </c>
      <c r="J120" s="63">
        <f>SUMIFS(StockInData[Value],StockInData[Product ID],ProductMaster!$B120)-SUMIFS(StockOutData[Value],StockOutData[Product ID],ProductMaster!$B120)</f>
        <v>334.62</v>
      </c>
    </row>
    <row r="121" spans="1:10" x14ac:dyDescent="0.25">
      <c r="A121" s="60">
        <v>120</v>
      </c>
      <c r="B121" s="85" t="s">
        <v>293</v>
      </c>
      <c r="C121" s="87" t="s">
        <v>294</v>
      </c>
      <c r="D121" s="47"/>
      <c r="E121" s="47"/>
      <c r="F121" s="48"/>
      <c r="G121" s="62">
        <f>IFERROR(INDEX(StockInData[Expiry],MATCH(ProductMaster[[#This Row],[Product ID]],StockInData[Product ID],0)),"")</f>
        <v>44377</v>
      </c>
      <c r="H121" s="47"/>
      <c r="I121" s="61">
        <f>SUMIFS(StockInData[Quantity],StockInData[Product ID],ProductMaster!$B121)-SUMIFS(StockOutData[Quantity],StockOutData[Product ID],ProductMaster!$B121)</f>
        <v>239</v>
      </c>
      <c r="J121" s="63">
        <f>SUMIFS(StockInData[Value],StockInData[Product ID],ProductMaster!$B121)-SUMIFS(StockOutData[Value],StockOutData[Product ID],ProductMaster!$B121)</f>
        <v>-278.30000000000007</v>
      </c>
    </row>
    <row r="122" spans="1:10" x14ac:dyDescent="0.25">
      <c r="A122" s="84">
        <v>121</v>
      </c>
      <c r="B122" s="85" t="s">
        <v>295</v>
      </c>
      <c r="C122" s="87" t="s">
        <v>296</v>
      </c>
      <c r="D122" s="47"/>
      <c r="E122" s="47"/>
      <c r="F122" s="48"/>
      <c r="G122" s="62">
        <f>IFERROR(INDEX(StockInData[Expiry],MATCH(ProductMaster[[#This Row],[Product ID]],StockInData[Product ID],0)),"")</f>
        <v>43831</v>
      </c>
      <c r="H122" s="47"/>
      <c r="I122" s="61">
        <f>SUMIFS(StockInData[Quantity],StockInData[Product ID],ProductMaster!$B122)-SUMIFS(StockOutData[Quantity],StockOutData[Product ID],ProductMaster!$B122)</f>
        <v>2844</v>
      </c>
      <c r="J122" s="63">
        <f>SUMIFS(StockInData[Value],StockInData[Product ID],ProductMaster!$B122)-SUMIFS(StockOutData[Value],StockOutData[Product ID],ProductMaster!$B122)</f>
        <v>-998.66</v>
      </c>
    </row>
    <row r="123" spans="1:10" x14ac:dyDescent="0.25">
      <c r="A123" s="60">
        <v>122</v>
      </c>
      <c r="B123" s="85" t="s">
        <v>297</v>
      </c>
      <c r="C123" s="87" t="s">
        <v>298</v>
      </c>
      <c r="D123" s="47"/>
      <c r="E123" s="47"/>
      <c r="F123" s="48"/>
      <c r="G123" s="62">
        <f>IFERROR(INDEX(StockInData[Expiry],MATCH(ProductMaster[[#This Row],[Product ID]],StockInData[Product ID],0)),"")</f>
        <v>44712</v>
      </c>
      <c r="H123" s="47"/>
      <c r="I123" s="61">
        <f>SUMIFS(StockInData[Quantity],StockInData[Product ID],ProductMaster!$B123)-SUMIFS(StockOutData[Quantity],StockOutData[Product ID],ProductMaster!$B123)</f>
        <v>233</v>
      </c>
      <c r="J123" s="63">
        <f>SUMIFS(StockInData[Value],StockInData[Product ID],ProductMaster!$B123)-SUMIFS(StockOutData[Value],StockOutData[Product ID],ProductMaster!$B123)</f>
        <v>-7.48</v>
      </c>
    </row>
    <row r="124" spans="1:10" hidden="1" x14ac:dyDescent="0.25">
      <c r="A124" s="84">
        <v>123</v>
      </c>
      <c r="B124" s="85" t="s">
        <v>299</v>
      </c>
      <c r="C124" s="87" t="s">
        <v>300</v>
      </c>
      <c r="D124" s="47"/>
      <c r="E124" s="47"/>
      <c r="F124" s="48"/>
      <c r="G124" s="62" t="str">
        <f>IFERROR(INDEX(StockInData[Expiry],MATCH(ProductMaster[[#This Row],[Product ID]],StockInData[Product ID],0)),"")</f>
        <v/>
      </c>
      <c r="H124" s="47"/>
      <c r="I124" s="61">
        <f>SUMIFS(StockInData[Quantity],StockInData[Product ID],ProductMaster!$B124)-SUMIFS(StockOutData[Quantity],StockOutData[Product ID],ProductMaster!$B124)</f>
        <v>0</v>
      </c>
      <c r="J124" s="63">
        <f>SUMIFS(StockInData[Value],StockInData[Product ID],ProductMaster!$B124)-SUMIFS(StockOutData[Value],StockOutData[Product ID],ProductMaster!$B124)</f>
        <v>0</v>
      </c>
    </row>
    <row r="125" spans="1:10" hidden="1" x14ac:dyDescent="0.25">
      <c r="A125" s="60">
        <v>124</v>
      </c>
      <c r="B125" s="85" t="s">
        <v>301</v>
      </c>
      <c r="C125" s="87" t="s">
        <v>302</v>
      </c>
      <c r="D125" s="47"/>
      <c r="E125" s="47"/>
      <c r="F125" s="48"/>
      <c r="G125" s="62" t="str">
        <f>IFERROR(INDEX(StockInData[Expiry],MATCH(ProductMaster[[#This Row],[Product ID]],StockInData[Product ID],0)),"")</f>
        <v/>
      </c>
      <c r="H125" s="47"/>
      <c r="I125" s="61">
        <f>SUMIFS(StockInData[Quantity],StockInData[Product ID],ProductMaster!$B125)-SUMIFS(StockOutData[Quantity],StockOutData[Product ID],ProductMaster!$B125)</f>
        <v>0</v>
      </c>
      <c r="J125" s="63">
        <f>SUMIFS(StockInData[Value],StockInData[Product ID],ProductMaster!$B125)-SUMIFS(StockOutData[Value],StockOutData[Product ID],ProductMaster!$B125)</f>
        <v>0</v>
      </c>
    </row>
    <row r="126" spans="1:10" hidden="1" x14ac:dyDescent="0.25">
      <c r="A126" s="84">
        <v>125</v>
      </c>
      <c r="B126" s="85" t="s">
        <v>303</v>
      </c>
      <c r="C126" s="87" t="s">
        <v>304</v>
      </c>
      <c r="D126" s="47"/>
      <c r="E126" s="47"/>
      <c r="F126" s="48"/>
      <c r="G126" s="62" t="str">
        <f>IFERROR(INDEX(StockInData[Expiry],MATCH(ProductMaster[[#This Row],[Product ID]],StockInData[Product ID],0)),"")</f>
        <v/>
      </c>
      <c r="H126" s="47"/>
      <c r="I126" s="61">
        <f>SUMIFS(StockInData[Quantity],StockInData[Product ID],ProductMaster!$B126)-SUMIFS(StockOutData[Quantity],StockOutData[Product ID],ProductMaster!$B126)</f>
        <v>0</v>
      </c>
      <c r="J126" s="63">
        <f>SUMIFS(StockInData[Value],StockInData[Product ID],ProductMaster!$B126)-SUMIFS(StockOutData[Value],StockOutData[Product ID],ProductMaster!$B126)</f>
        <v>0</v>
      </c>
    </row>
    <row r="127" spans="1:10" hidden="1" x14ac:dyDescent="0.25">
      <c r="A127" s="60">
        <v>126</v>
      </c>
      <c r="B127" s="85" t="s">
        <v>305</v>
      </c>
      <c r="C127" s="87" t="s">
        <v>306</v>
      </c>
      <c r="D127" s="47"/>
      <c r="E127" s="47"/>
      <c r="F127" s="48"/>
      <c r="G127" s="62" t="str">
        <f>IFERROR(INDEX(StockInData[Expiry],MATCH(ProductMaster[[#This Row],[Product ID]],StockInData[Product ID],0)),"")</f>
        <v/>
      </c>
      <c r="H127" s="47"/>
      <c r="I127" s="61">
        <f>SUMIFS(StockInData[Quantity],StockInData[Product ID],ProductMaster!$B127)-SUMIFS(StockOutData[Quantity],StockOutData[Product ID],ProductMaster!$B127)</f>
        <v>0</v>
      </c>
      <c r="J127" s="63">
        <f>SUMIFS(StockInData[Value],StockInData[Product ID],ProductMaster!$B127)-SUMIFS(StockOutData[Value],StockOutData[Product ID],ProductMaster!$B127)</f>
        <v>0</v>
      </c>
    </row>
    <row r="128" spans="1:10" x14ac:dyDescent="0.25">
      <c r="A128" s="84">
        <v>127</v>
      </c>
      <c r="B128" s="85" t="s">
        <v>307</v>
      </c>
      <c r="C128" s="87" t="s">
        <v>308</v>
      </c>
      <c r="D128" s="47"/>
      <c r="E128" s="47"/>
      <c r="F128" s="48"/>
      <c r="G128" s="62">
        <f>IFERROR(INDEX(StockInData[Expiry],MATCH(ProductMaster[[#This Row],[Product ID]],StockInData[Product ID],0)),"")</f>
        <v>43832</v>
      </c>
      <c r="H128" s="47"/>
      <c r="I128" s="61">
        <f>SUMIFS(StockInData[Quantity],StockInData[Product ID],ProductMaster!$B128)-SUMIFS(StockOutData[Quantity],StockOutData[Product ID],ProductMaster!$B128)</f>
        <v>18</v>
      </c>
      <c r="J128" s="63">
        <f>SUMIFS(StockInData[Value],StockInData[Product ID],ProductMaster!$B128)-SUMIFS(StockOutData[Value],StockOutData[Product ID],ProductMaster!$B128)</f>
        <v>3</v>
      </c>
    </row>
    <row r="129" spans="1:10" hidden="1" x14ac:dyDescent="0.25">
      <c r="A129" s="60">
        <v>128</v>
      </c>
      <c r="B129" s="85" t="s">
        <v>309</v>
      </c>
      <c r="C129" s="87" t="s">
        <v>310</v>
      </c>
      <c r="D129" s="47"/>
      <c r="E129" s="47"/>
      <c r="F129" s="48"/>
      <c r="G129" s="62" t="str">
        <f>IFERROR(INDEX(StockInData[Expiry],MATCH(ProductMaster[[#This Row],[Product ID]],StockInData[Product ID],0)),"")</f>
        <v/>
      </c>
      <c r="H129" s="47"/>
      <c r="I129" s="61">
        <f>SUMIFS(StockInData[Quantity],StockInData[Product ID],ProductMaster!$B129)-SUMIFS(StockOutData[Quantity],StockOutData[Product ID],ProductMaster!$B129)</f>
        <v>0</v>
      </c>
      <c r="J129" s="63">
        <f>SUMIFS(StockInData[Value],StockInData[Product ID],ProductMaster!$B129)-SUMIFS(StockOutData[Value],StockOutData[Product ID],ProductMaster!$B129)</f>
        <v>0</v>
      </c>
    </row>
    <row r="130" spans="1:10" hidden="1" x14ac:dyDescent="0.25">
      <c r="A130" s="84">
        <v>129</v>
      </c>
      <c r="B130" s="85" t="s">
        <v>311</v>
      </c>
      <c r="C130" s="87" t="s">
        <v>312</v>
      </c>
      <c r="D130" s="47"/>
      <c r="E130" s="47"/>
      <c r="F130" s="48"/>
      <c r="G130" s="62" t="str">
        <f>IFERROR(INDEX(StockInData[Expiry],MATCH(ProductMaster[[#This Row],[Product ID]],StockInData[Product ID],0)),"")</f>
        <v/>
      </c>
      <c r="H130" s="47"/>
      <c r="I130" s="61">
        <f>SUMIFS(StockInData[Quantity],StockInData[Product ID],ProductMaster!$B130)-SUMIFS(StockOutData[Quantity],StockOutData[Product ID],ProductMaster!$B130)</f>
        <v>0</v>
      </c>
      <c r="J130" s="63">
        <f>SUMIFS(StockInData[Value],StockInData[Product ID],ProductMaster!$B130)-SUMIFS(StockOutData[Value],StockOutData[Product ID],ProductMaster!$B130)</f>
        <v>0</v>
      </c>
    </row>
    <row r="131" spans="1:10" hidden="1" x14ac:dyDescent="0.25">
      <c r="A131" s="60">
        <v>130</v>
      </c>
      <c r="B131" s="85" t="s">
        <v>313</v>
      </c>
      <c r="C131" s="87" t="s">
        <v>314</v>
      </c>
      <c r="D131" s="47"/>
      <c r="E131" s="47"/>
      <c r="F131" s="48"/>
      <c r="G131" s="62" t="str">
        <f>IFERROR(INDEX(StockInData[Expiry],MATCH(ProductMaster[[#This Row],[Product ID]],StockInData[Product ID],0)),"")</f>
        <v/>
      </c>
      <c r="H131" s="47"/>
      <c r="I131" s="61">
        <f>SUMIFS(StockInData[Quantity],StockInData[Product ID],ProductMaster!$B131)-SUMIFS(StockOutData[Quantity],StockOutData[Product ID],ProductMaster!$B131)</f>
        <v>0</v>
      </c>
      <c r="J131" s="63">
        <f>SUMIFS(StockInData[Value],StockInData[Product ID],ProductMaster!$B131)-SUMIFS(StockOutData[Value],StockOutData[Product ID],ProductMaster!$B131)</f>
        <v>0</v>
      </c>
    </row>
    <row r="132" spans="1:10" x14ac:dyDescent="0.25">
      <c r="A132" s="84">
        <v>131</v>
      </c>
      <c r="B132" s="85" t="s">
        <v>315</v>
      </c>
      <c r="C132" s="87" t="s">
        <v>316</v>
      </c>
      <c r="D132" s="47"/>
      <c r="E132" s="47"/>
      <c r="F132" s="48"/>
      <c r="G132" s="62">
        <f>IFERROR(INDEX(StockInData[Expiry],MATCH(ProductMaster[[#This Row],[Product ID]],StockInData[Product ID],0)),"")</f>
        <v>43831</v>
      </c>
      <c r="H132" s="47"/>
      <c r="I132" s="61">
        <f>SUMIFS(StockInData[Quantity],StockInData[Product ID],ProductMaster!$B132)-SUMIFS(StockOutData[Quantity],StockOutData[Product ID],ProductMaster!$B132)</f>
        <v>37</v>
      </c>
      <c r="J132" s="63">
        <f>SUMIFS(StockInData[Value],StockInData[Product ID],ProductMaster!$B132)-SUMIFS(StockOutData[Value],StockOutData[Product ID],ProductMaster!$B132)</f>
        <v>-61.95</v>
      </c>
    </row>
    <row r="133" spans="1:10" hidden="1" x14ac:dyDescent="0.25">
      <c r="A133" s="60">
        <v>132</v>
      </c>
      <c r="B133" s="85" t="s">
        <v>317</v>
      </c>
      <c r="C133" s="87" t="s">
        <v>318</v>
      </c>
      <c r="D133" s="47"/>
      <c r="E133" s="47"/>
      <c r="F133" s="48"/>
      <c r="G133" s="62" t="str">
        <f>IFERROR(INDEX(StockInData[Expiry],MATCH(ProductMaster[[#This Row],[Product ID]],StockInData[Product ID],0)),"")</f>
        <v/>
      </c>
      <c r="H133" s="47"/>
      <c r="I133" s="61">
        <f>SUMIFS(StockInData[Quantity],StockInData[Product ID],ProductMaster!$B133)-SUMIFS(StockOutData[Quantity],StockOutData[Product ID],ProductMaster!$B133)</f>
        <v>0</v>
      </c>
      <c r="J133" s="63">
        <f>SUMIFS(StockInData[Value],StockInData[Product ID],ProductMaster!$B133)-SUMIFS(StockOutData[Value],StockOutData[Product ID],ProductMaster!$B133)</f>
        <v>0</v>
      </c>
    </row>
    <row r="134" spans="1:10" x14ac:dyDescent="0.25">
      <c r="A134" s="84">
        <v>133</v>
      </c>
      <c r="B134" s="85" t="s">
        <v>319</v>
      </c>
      <c r="C134" s="87" t="s">
        <v>320</v>
      </c>
      <c r="D134" s="47"/>
      <c r="E134" s="47"/>
      <c r="F134" s="48"/>
      <c r="G134" s="62">
        <f>IFERROR(INDEX(StockInData[Expiry],MATCH(ProductMaster[[#This Row],[Product ID]],StockInData[Product ID],0)),"")</f>
        <v>43832</v>
      </c>
      <c r="H134" s="47"/>
      <c r="I134" s="61">
        <f>SUMIFS(StockInData[Quantity],StockInData[Product ID],ProductMaster!$B134)-SUMIFS(StockOutData[Quantity],StockOutData[Product ID],ProductMaster!$B134)</f>
        <v>22</v>
      </c>
      <c r="J134" s="63">
        <f>SUMIFS(StockInData[Value],StockInData[Product ID],ProductMaster!$B134)-SUMIFS(StockOutData[Value],StockOutData[Product ID],ProductMaster!$B134)</f>
        <v>-124.91</v>
      </c>
    </row>
    <row r="135" spans="1:10" hidden="1" x14ac:dyDescent="0.25">
      <c r="A135" s="60">
        <v>134</v>
      </c>
      <c r="B135" s="85" t="s">
        <v>321</v>
      </c>
      <c r="C135" s="87" t="s">
        <v>322</v>
      </c>
      <c r="D135" s="47"/>
      <c r="E135" s="47"/>
      <c r="F135" s="48"/>
      <c r="G135" s="62" t="str">
        <f>IFERROR(INDEX(StockInData[Expiry],MATCH(ProductMaster[[#This Row],[Product ID]],StockInData[Product ID],0)),"")</f>
        <v/>
      </c>
      <c r="H135" s="47"/>
      <c r="I135" s="61">
        <f>SUMIFS(StockInData[Quantity],StockInData[Product ID],ProductMaster!$B135)-SUMIFS(StockOutData[Quantity],StockOutData[Product ID],ProductMaster!$B135)</f>
        <v>-3</v>
      </c>
      <c r="J135" s="63">
        <f>SUMIFS(StockInData[Value],StockInData[Product ID],ProductMaster!$B135)-SUMIFS(StockOutData[Value],StockOutData[Product ID],ProductMaster!$B135)</f>
        <v>-51</v>
      </c>
    </row>
    <row r="136" spans="1:10" hidden="1" x14ac:dyDescent="0.25">
      <c r="A136" s="84">
        <v>135</v>
      </c>
      <c r="B136" s="85" t="s">
        <v>323</v>
      </c>
      <c r="C136" s="87" t="s">
        <v>324</v>
      </c>
      <c r="D136" s="47"/>
      <c r="E136" s="47"/>
      <c r="F136" s="48"/>
      <c r="G136" s="62" t="str">
        <f>IFERROR(INDEX(StockInData[Expiry],MATCH(ProductMaster[[#This Row],[Product ID]],StockInData[Product ID],0)),"")</f>
        <v/>
      </c>
      <c r="H136" s="47"/>
      <c r="I136" s="61">
        <f>SUMIFS(StockInData[Quantity],StockInData[Product ID],ProductMaster!$B136)-SUMIFS(StockOutData[Quantity],StockOutData[Product ID],ProductMaster!$B136)</f>
        <v>0</v>
      </c>
      <c r="J136" s="63">
        <f>SUMIFS(StockInData[Value],StockInData[Product ID],ProductMaster!$B136)-SUMIFS(StockOutData[Value],StockOutData[Product ID],ProductMaster!$B136)</f>
        <v>0</v>
      </c>
    </row>
    <row r="137" spans="1:10" x14ac:dyDescent="0.25">
      <c r="A137" s="60">
        <v>136</v>
      </c>
      <c r="B137" s="85" t="s">
        <v>325</v>
      </c>
      <c r="C137" s="87" t="s">
        <v>326</v>
      </c>
      <c r="D137" s="47"/>
      <c r="E137" s="47"/>
      <c r="F137" s="48"/>
      <c r="G137" s="62">
        <f>IFERROR(INDEX(StockInData[Expiry],MATCH(ProductMaster[[#This Row],[Product ID]],StockInData[Product ID],0)),"")</f>
        <v>43831</v>
      </c>
      <c r="H137" s="47"/>
      <c r="I137" s="61">
        <f>SUMIFS(StockInData[Quantity],StockInData[Product ID],ProductMaster!$B137)-SUMIFS(StockOutData[Quantity],StockOutData[Product ID],ProductMaster!$B137)</f>
        <v>1</v>
      </c>
      <c r="J137" s="63">
        <f>SUMIFS(StockInData[Value],StockInData[Product ID],ProductMaster!$B137)-SUMIFS(StockOutData[Value],StockOutData[Product ID],ProductMaster!$B137)</f>
        <v>1</v>
      </c>
    </row>
    <row r="138" spans="1:10" x14ac:dyDescent="0.25">
      <c r="A138" s="84">
        <v>137</v>
      </c>
      <c r="B138" s="85" t="s">
        <v>327</v>
      </c>
      <c r="C138" s="87" t="s">
        <v>328</v>
      </c>
      <c r="D138" s="47"/>
      <c r="E138" s="47"/>
      <c r="F138" s="48"/>
      <c r="G138" s="62">
        <f>IFERROR(INDEX(StockInData[Expiry],MATCH(ProductMaster[[#This Row],[Product ID]],StockInData[Product ID],0)),"")</f>
        <v>43832</v>
      </c>
      <c r="H138" s="47"/>
      <c r="I138" s="61">
        <f>SUMIFS(StockInData[Quantity],StockInData[Product ID],ProductMaster!$B138)-SUMIFS(StockOutData[Quantity],StockOutData[Product ID],ProductMaster!$B138)</f>
        <v>40</v>
      </c>
      <c r="J138" s="63">
        <f>SUMIFS(StockInData[Value],StockInData[Product ID],ProductMaster!$B138)-SUMIFS(StockOutData[Value],StockOutData[Product ID],ProductMaster!$B138)</f>
        <v>0</v>
      </c>
    </row>
    <row r="139" spans="1:10" x14ac:dyDescent="0.25">
      <c r="A139" s="60">
        <v>138</v>
      </c>
      <c r="B139" s="85" t="s">
        <v>329</v>
      </c>
      <c r="C139" s="87" t="s">
        <v>330</v>
      </c>
      <c r="D139" s="47"/>
      <c r="E139" s="47"/>
      <c r="F139" s="48"/>
      <c r="G139" s="62">
        <f>IFERROR(INDEX(StockInData[Expiry],MATCH(ProductMaster[[#This Row],[Product ID]],StockInData[Product ID],0)),"")</f>
        <v>43831</v>
      </c>
      <c r="H139" s="47"/>
      <c r="I139" s="61">
        <f>SUMIFS(StockInData[Quantity],StockInData[Product ID],ProductMaster!$B139)-SUMIFS(StockOutData[Quantity],StockOutData[Product ID],ProductMaster!$B139)</f>
        <v>346</v>
      </c>
      <c r="J139" s="63">
        <f>SUMIFS(StockInData[Value],StockInData[Product ID],ProductMaster!$B139)-SUMIFS(StockOutData[Value],StockOutData[Product ID],ProductMaster!$B139)</f>
        <v>-1425</v>
      </c>
    </row>
    <row r="140" spans="1:10" hidden="1" x14ac:dyDescent="0.25">
      <c r="A140" s="84">
        <v>139</v>
      </c>
      <c r="B140" s="85" t="s">
        <v>331</v>
      </c>
      <c r="C140" s="87" t="s">
        <v>332</v>
      </c>
      <c r="D140" s="47"/>
      <c r="E140" s="47"/>
      <c r="F140" s="48"/>
      <c r="G140" s="62" t="str">
        <f>IFERROR(INDEX(StockInData[Expiry],MATCH(ProductMaster[[#This Row],[Product ID]],StockInData[Product ID],0)),"")</f>
        <v/>
      </c>
      <c r="H140" s="47"/>
      <c r="I140" s="61">
        <f>SUMIFS(StockInData[Quantity],StockInData[Product ID],ProductMaster!$B140)-SUMIFS(StockOutData[Quantity],StockOutData[Product ID],ProductMaster!$B140)</f>
        <v>0</v>
      </c>
      <c r="J140" s="63">
        <f>SUMIFS(StockInData[Value],StockInData[Product ID],ProductMaster!$B140)-SUMIFS(StockOutData[Value],StockOutData[Product ID],ProductMaster!$B140)</f>
        <v>0</v>
      </c>
    </row>
    <row r="141" spans="1:10" hidden="1" x14ac:dyDescent="0.25">
      <c r="A141" s="60">
        <v>140</v>
      </c>
      <c r="B141" s="85" t="s">
        <v>333</v>
      </c>
      <c r="C141" s="87" t="s">
        <v>334</v>
      </c>
      <c r="D141" s="47"/>
      <c r="E141" s="47"/>
      <c r="F141" s="48"/>
      <c r="G141" s="62" t="str">
        <f>IFERROR(INDEX(StockInData[Expiry],MATCH(ProductMaster[[#This Row],[Product ID]],StockInData[Product ID],0)),"")</f>
        <v/>
      </c>
      <c r="H141" s="47"/>
      <c r="I141" s="61">
        <f>SUMIFS(StockInData[Quantity],StockInData[Product ID],ProductMaster!$B141)-SUMIFS(StockOutData[Quantity],StockOutData[Product ID],ProductMaster!$B141)</f>
        <v>0</v>
      </c>
      <c r="J141" s="63">
        <f>SUMIFS(StockInData[Value],StockInData[Product ID],ProductMaster!$B141)-SUMIFS(StockOutData[Value],StockOutData[Product ID],ProductMaster!$B141)</f>
        <v>0</v>
      </c>
    </row>
    <row r="142" spans="1:10" hidden="1" x14ac:dyDescent="0.25">
      <c r="A142" s="84">
        <v>141</v>
      </c>
      <c r="B142" s="85" t="s">
        <v>335</v>
      </c>
      <c r="C142" s="87" t="s">
        <v>336</v>
      </c>
      <c r="D142" s="47"/>
      <c r="E142" s="47"/>
      <c r="F142" s="48"/>
      <c r="G142" s="62" t="str">
        <f>IFERROR(INDEX(StockInData[Expiry],MATCH(ProductMaster[[#This Row],[Product ID]],StockInData[Product ID],0)),"")</f>
        <v/>
      </c>
      <c r="H142" s="47"/>
      <c r="I142" s="61">
        <f>SUMIFS(StockInData[Quantity],StockInData[Product ID],ProductMaster!$B142)-SUMIFS(StockOutData[Quantity],StockOutData[Product ID],ProductMaster!$B142)</f>
        <v>0</v>
      </c>
      <c r="J142" s="63">
        <f>SUMIFS(StockInData[Value],StockInData[Product ID],ProductMaster!$B142)-SUMIFS(StockOutData[Value],StockOutData[Product ID],ProductMaster!$B142)</f>
        <v>0</v>
      </c>
    </row>
    <row r="143" spans="1:10" x14ac:dyDescent="0.25">
      <c r="A143" s="60">
        <v>142</v>
      </c>
      <c r="B143" s="85" t="s">
        <v>337</v>
      </c>
      <c r="C143" s="87" t="s">
        <v>338</v>
      </c>
      <c r="D143" s="47"/>
      <c r="E143" s="47"/>
      <c r="F143" s="48"/>
      <c r="G143" s="62">
        <f>IFERROR(INDEX(StockInData[Expiry],MATCH(ProductMaster[[#This Row],[Product ID]],StockInData[Product ID],0)),"")</f>
        <v>44287</v>
      </c>
      <c r="H143" s="47"/>
      <c r="I143" s="61">
        <f>SUMIFS(StockInData[Quantity],StockInData[Product ID],ProductMaster!$B143)-SUMIFS(StockOutData[Quantity],StockOutData[Product ID],ProductMaster!$B143)</f>
        <v>63</v>
      </c>
      <c r="J143" s="63">
        <f>SUMIFS(StockInData[Value],StockInData[Product ID],ProductMaster!$B143)-SUMIFS(StockOutData[Value],StockOutData[Product ID],ProductMaster!$B143)</f>
        <v>-212.60000000000002</v>
      </c>
    </row>
    <row r="144" spans="1:10" x14ac:dyDescent="0.25">
      <c r="A144" s="84">
        <v>143</v>
      </c>
      <c r="B144" s="85" t="s">
        <v>339</v>
      </c>
      <c r="C144" s="87" t="s">
        <v>340</v>
      </c>
      <c r="D144" s="47"/>
      <c r="E144" s="47"/>
      <c r="F144" s="48"/>
      <c r="G144" s="62">
        <f>IFERROR(INDEX(StockInData[Expiry],MATCH(ProductMaster[[#This Row],[Product ID]],StockInData[Product ID],0)),"")</f>
        <v>43993</v>
      </c>
      <c r="H144" s="47"/>
      <c r="I144" s="61">
        <f>SUMIFS(StockInData[Quantity],StockInData[Product ID],ProductMaster!$B144)-SUMIFS(StockOutData[Quantity],StockOutData[Product ID],ProductMaster!$B144)</f>
        <v>104</v>
      </c>
      <c r="J144" s="63">
        <f>SUMIFS(StockInData[Value],StockInData[Product ID],ProductMaster!$B144)-SUMIFS(StockOutData[Value],StockOutData[Product ID],ProductMaster!$B144)</f>
        <v>-19.350000000000001</v>
      </c>
    </row>
    <row r="145" spans="1:10" x14ac:dyDescent="0.25">
      <c r="A145" s="60">
        <v>144</v>
      </c>
      <c r="B145" s="85" t="s">
        <v>341</v>
      </c>
      <c r="C145" s="87" t="s">
        <v>342</v>
      </c>
      <c r="D145" s="47"/>
      <c r="E145" s="47"/>
      <c r="F145" s="48"/>
      <c r="G145" s="62">
        <f>IFERROR(INDEX(StockInData[Expiry],MATCH(ProductMaster[[#This Row],[Product ID]],StockInData[Product ID],0)),"")</f>
        <v>44286</v>
      </c>
      <c r="H145" s="47"/>
      <c r="I145" s="61">
        <f>SUMIFS(StockInData[Quantity],StockInData[Product ID],ProductMaster!$B145)-SUMIFS(StockOutData[Quantity],StockOutData[Product ID],ProductMaster!$B145)</f>
        <v>2603</v>
      </c>
      <c r="J145" s="63">
        <f>SUMIFS(StockInData[Value],StockInData[Product ID],ProductMaster!$B145)-SUMIFS(StockOutData[Value],StockOutData[Product ID],ProductMaster!$B145)</f>
        <v>29.400000000000002</v>
      </c>
    </row>
    <row r="146" spans="1:10" hidden="1" x14ac:dyDescent="0.25">
      <c r="A146" s="84">
        <v>145</v>
      </c>
      <c r="B146" s="85" t="s">
        <v>343</v>
      </c>
      <c r="C146" s="87" t="s">
        <v>344</v>
      </c>
      <c r="D146" s="47"/>
      <c r="E146" s="47"/>
      <c r="F146" s="48"/>
      <c r="G146" s="62" t="str">
        <f>IFERROR(INDEX(StockInData[Expiry],MATCH(ProductMaster[[#This Row],[Product ID]],StockInData[Product ID],0)),"")</f>
        <v/>
      </c>
      <c r="H146" s="47"/>
      <c r="I146" s="61">
        <f>SUMIFS(StockInData[Quantity],StockInData[Product ID],ProductMaster!$B146)-SUMIFS(StockOutData[Quantity],StockOutData[Product ID],ProductMaster!$B146)</f>
        <v>0</v>
      </c>
      <c r="J146" s="63">
        <f>SUMIFS(StockInData[Value],StockInData[Product ID],ProductMaster!$B146)-SUMIFS(StockOutData[Value],StockOutData[Product ID],ProductMaster!$B146)</f>
        <v>0</v>
      </c>
    </row>
    <row r="147" spans="1:10" hidden="1" x14ac:dyDescent="0.25">
      <c r="A147" s="60">
        <v>146</v>
      </c>
      <c r="B147" s="85" t="s">
        <v>345</v>
      </c>
      <c r="C147" s="87" t="s">
        <v>346</v>
      </c>
      <c r="D147" s="47"/>
      <c r="E147" s="47"/>
      <c r="F147" s="48"/>
      <c r="G147" s="62" t="str">
        <f>IFERROR(INDEX(StockInData[Expiry],MATCH(ProductMaster[[#This Row],[Product ID]],StockInData[Product ID],0)),"")</f>
        <v/>
      </c>
      <c r="H147" s="47"/>
      <c r="I147" s="61">
        <f>SUMIFS(StockInData[Quantity],StockInData[Product ID],ProductMaster!$B147)-SUMIFS(StockOutData[Quantity],StockOutData[Product ID],ProductMaster!$B147)</f>
        <v>0</v>
      </c>
      <c r="J147" s="63">
        <f>SUMIFS(StockInData[Value],StockInData[Product ID],ProductMaster!$B147)-SUMIFS(StockOutData[Value],StockOutData[Product ID],ProductMaster!$B147)</f>
        <v>0</v>
      </c>
    </row>
    <row r="148" spans="1:10" hidden="1" x14ac:dyDescent="0.25">
      <c r="A148" s="84">
        <v>147</v>
      </c>
      <c r="B148" s="85" t="s">
        <v>347</v>
      </c>
      <c r="C148" s="87" t="s">
        <v>348</v>
      </c>
      <c r="D148" s="47"/>
      <c r="E148" s="47"/>
      <c r="F148" s="48"/>
      <c r="G148" s="62" t="str">
        <f>IFERROR(INDEX(StockInData[Expiry],MATCH(ProductMaster[[#This Row],[Product ID]],StockInData[Product ID],0)),"")</f>
        <v/>
      </c>
      <c r="H148" s="47"/>
      <c r="I148" s="61">
        <f>SUMIFS(StockInData[Quantity],StockInData[Product ID],ProductMaster!$B148)-SUMIFS(StockOutData[Quantity],StockOutData[Product ID],ProductMaster!$B148)</f>
        <v>0</v>
      </c>
      <c r="J148" s="63">
        <f>SUMIFS(StockInData[Value],StockInData[Product ID],ProductMaster!$B148)-SUMIFS(StockOutData[Value],StockOutData[Product ID],ProductMaster!$B148)</f>
        <v>0</v>
      </c>
    </row>
    <row r="149" spans="1:10" hidden="1" x14ac:dyDescent="0.25">
      <c r="A149" s="60">
        <v>148</v>
      </c>
      <c r="B149" s="85" t="s">
        <v>349</v>
      </c>
      <c r="C149" s="87" t="s">
        <v>350</v>
      </c>
      <c r="D149" s="47"/>
      <c r="E149" s="47"/>
      <c r="F149" s="48"/>
      <c r="G149" s="62" t="str">
        <f>IFERROR(INDEX(StockInData[Expiry],MATCH(ProductMaster[[#This Row],[Product ID]],StockInData[Product ID],0)),"")</f>
        <v/>
      </c>
      <c r="H149" s="47"/>
      <c r="I149" s="61">
        <f>SUMIFS(StockInData[Quantity],StockInData[Product ID],ProductMaster!$B149)-SUMIFS(StockOutData[Quantity],StockOutData[Product ID],ProductMaster!$B149)</f>
        <v>0</v>
      </c>
      <c r="J149" s="63">
        <f>SUMIFS(StockInData[Value],StockInData[Product ID],ProductMaster!$B149)-SUMIFS(StockOutData[Value],StockOutData[Product ID],ProductMaster!$B149)</f>
        <v>0</v>
      </c>
    </row>
    <row r="150" spans="1:10" hidden="1" x14ac:dyDescent="0.25">
      <c r="A150" s="84">
        <v>149</v>
      </c>
      <c r="B150" s="85" t="s">
        <v>351</v>
      </c>
      <c r="C150" s="87" t="s">
        <v>352</v>
      </c>
      <c r="D150" s="47"/>
      <c r="E150" s="47"/>
      <c r="F150" s="48"/>
      <c r="G150" s="62" t="str">
        <f>IFERROR(INDEX(StockInData[Expiry],MATCH(ProductMaster[[#This Row],[Product ID]],StockInData[Product ID],0)),"")</f>
        <v/>
      </c>
      <c r="H150" s="47"/>
      <c r="I150" s="61">
        <f>SUMIFS(StockInData[Quantity],StockInData[Product ID],ProductMaster!$B150)-SUMIFS(StockOutData[Quantity],StockOutData[Product ID],ProductMaster!$B150)</f>
        <v>0</v>
      </c>
      <c r="J150" s="63">
        <f>SUMIFS(StockInData[Value],StockInData[Product ID],ProductMaster!$B150)-SUMIFS(StockOutData[Value],StockOutData[Product ID],ProductMaster!$B150)</f>
        <v>0</v>
      </c>
    </row>
    <row r="151" spans="1:10" hidden="1" x14ac:dyDescent="0.25">
      <c r="A151" s="60">
        <v>150</v>
      </c>
      <c r="B151" s="85" t="s">
        <v>353</v>
      </c>
      <c r="C151" s="87" t="s">
        <v>354</v>
      </c>
      <c r="D151" s="47"/>
      <c r="E151" s="47"/>
      <c r="F151" s="48"/>
      <c r="G151" s="62" t="str">
        <f>IFERROR(INDEX(StockInData[Expiry],MATCH(ProductMaster[[#This Row],[Product ID]],StockInData[Product ID],0)),"")</f>
        <v/>
      </c>
      <c r="H151" s="47"/>
      <c r="I151" s="61">
        <f>SUMIFS(StockInData[Quantity],StockInData[Product ID],ProductMaster!$B151)-SUMIFS(StockOutData[Quantity],StockOutData[Product ID],ProductMaster!$B151)</f>
        <v>0</v>
      </c>
      <c r="J151" s="63">
        <f>SUMIFS(StockInData[Value],StockInData[Product ID],ProductMaster!$B151)-SUMIFS(StockOutData[Value],StockOutData[Product ID],ProductMaster!$B151)</f>
        <v>0</v>
      </c>
    </row>
    <row r="152" spans="1:10" hidden="1" x14ac:dyDescent="0.25">
      <c r="A152" s="84">
        <v>151</v>
      </c>
      <c r="B152" s="85" t="s">
        <v>355</v>
      </c>
      <c r="C152" s="87" t="s">
        <v>356</v>
      </c>
      <c r="D152" s="47"/>
      <c r="E152" s="47"/>
      <c r="F152" s="48"/>
      <c r="G152" s="62" t="str">
        <f>IFERROR(INDEX(StockInData[Expiry],MATCH(ProductMaster[[#This Row],[Product ID]],StockInData[Product ID],0)),"")</f>
        <v/>
      </c>
      <c r="H152" s="47"/>
      <c r="I152" s="61">
        <f>SUMIFS(StockInData[Quantity],StockInData[Product ID],ProductMaster!$B152)-SUMIFS(StockOutData[Quantity],StockOutData[Product ID],ProductMaster!$B152)</f>
        <v>0</v>
      </c>
      <c r="J152" s="63">
        <f>SUMIFS(StockInData[Value],StockInData[Product ID],ProductMaster!$B152)-SUMIFS(StockOutData[Value],StockOutData[Product ID],ProductMaster!$B152)</f>
        <v>0</v>
      </c>
    </row>
    <row r="153" spans="1:10" x14ac:dyDescent="0.25">
      <c r="A153" s="60">
        <v>152</v>
      </c>
      <c r="B153" s="85" t="s">
        <v>357</v>
      </c>
      <c r="C153" s="87" t="s">
        <v>358</v>
      </c>
      <c r="D153" s="47"/>
      <c r="E153" s="47"/>
      <c r="F153" s="48"/>
      <c r="G153" s="62">
        <f>IFERROR(INDEX(StockInData[Expiry],MATCH(ProductMaster[[#This Row],[Product ID]],StockInData[Product ID],0)),"")</f>
        <v>44742</v>
      </c>
      <c r="H153" s="47"/>
      <c r="I153" s="61">
        <f>SUMIFS(StockInData[Quantity],StockInData[Product ID],ProductMaster!$B153)-SUMIFS(StockOutData[Quantity],StockOutData[Product ID],ProductMaster!$B153)</f>
        <v>4</v>
      </c>
      <c r="J153" s="63">
        <f>SUMIFS(StockInData[Value],StockInData[Product ID],ProductMaster!$B153)-SUMIFS(StockOutData[Value],StockOutData[Product ID],ProductMaster!$B153)</f>
        <v>0</v>
      </c>
    </row>
    <row r="154" spans="1:10" x14ac:dyDescent="0.25">
      <c r="A154" s="84">
        <v>153</v>
      </c>
      <c r="B154" s="85" t="s">
        <v>359</v>
      </c>
      <c r="C154" s="87" t="s">
        <v>360</v>
      </c>
      <c r="D154" s="47"/>
      <c r="E154" s="47"/>
      <c r="F154" s="48"/>
      <c r="G154" s="62">
        <f>IFERROR(INDEX(StockInData[Expiry],MATCH(ProductMaster[[#This Row],[Product ID]],StockInData[Product ID],0)),"")</f>
        <v>44429</v>
      </c>
      <c r="H154" s="47"/>
      <c r="I154" s="61">
        <f>SUMIFS(StockInData[Quantity],StockInData[Product ID],ProductMaster!$B154)-SUMIFS(StockOutData[Quantity],StockOutData[Product ID],ProductMaster!$B154)</f>
        <v>1</v>
      </c>
      <c r="J154" s="63">
        <f>SUMIFS(StockInData[Value],StockInData[Product ID],ProductMaster!$B154)-SUMIFS(StockOutData[Value],StockOutData[Product ID],ProductMaster!$B154)</f>
        <v>0</v>
      </c>
    </row>
    <row r="155" spans="1:10" x14ac:dyDescent="0.25">
      <c r="A155" s="60">
        <v>154</v>
      </c>
      <c r="B155" s="85" t="s">
        <v>361</v>
      </c>
      <c r="C155" s="87" t="s">
        <v>362</v>
      </c>
      <c r="D155" s="47"/>
      <c r="E155" s="47"/>
      <c r="F155" s="48"/>
      <c r="G155" s="62">
        <f>IFERROR(INDEX(StockInData[Expiry],MATCH(ProductMaster[[#This Row],[Product ID]],StockInData[Product ID],0)),"")</f>
        <v>43921</v>
      </c>
      <c r="H155" s="47"/>
      <c r="I155" s="61">
        <f>SUMIFS(StockInData[Quantity],StockInData[Product ID],ProductMaster!$B155)-SUMIFS(StockOutData[Quantity],StockOutData[Product ID],ProductMaster!$B155)</f>
        <v>45</v>
      </c>
      <c r="J155" s="63">
        <f>SUMIFS(StockInData[Value],StockInData[Product ID],ProductMaster!$B155)-SUMIFS(StockOutData[Value],StockOutData[Product ID],ProductMaster!$B155)</f>
        <v>0</v>
      </c>
    </row>
    <row r="156" spans="1:10" hidden="1" x14ac:dyDescent="0.25">
      <c r="A156" s="84">
        <v>155</v>
      </c>
      <c r="B156" s="85" t="s">
        <v>363</v>
      </c>
      <c r="C156" s="87" t="s">
        <v>364</v>
      </c>
      <c r="D156" s="47"/>
      <c r="E156" s="47"/>
      <c r="F156" s="48"/>
      <c r="G156" s="62" t="str">
        <f>IFERROR(INDEX(StockInData[Expiry],MATCH(ProductMaster[[#This Row],[Product ID]],StockInData[Product ID],0)),"")</f>
        <v/>
      </c>
      <c r="H156" s="47"/>
      <c r="I156" s="61">
        <f>SUMIFS(StockInData[Quantity],StockInData[Product ID],ProductMaster!$B156)-SUMIFS(StockOutData[Quantity],StockOutData[Product ID],ProductMaster!$B156)</f>
        <v>0</v>
      </c>
      <c r="J156" s="63">
        <f>SUMIFS(StockInData[Value],StockInData[Product ID],ProductMaster!$B156)-SUMIFS(StockOutData[Value],StockOutData[Product ID],ProductMaster!$B156)</f>
        <v>0</v>
      </c>
    </row>
    <row r="157" spans="1:10" hidden="1" x14ac:dyDescent="0.25">
      <c r="A157" s="60">
        <v>156</v>
      </c>
      <c r="B157" s="85" t="s">
        <v>365</v>
      </c>
      <c r="C157" s="87" t="s">
        <v>366</v>
      </c>
      <c r="D157" s="47"/>
      <c r="E157" s="47"/>
      <c r="F157" s="48"/>
      <c r="G157" s="62" t="str">
        <f>IFERROR(INDEX(StockInData[Expiry],MATCH(ProductMaster[[#This Row],[Product ID]],StockInData[Product ID],0)),"")</f>
        <v/>
      </c>
      <c r="H157" s="47"/>
      <c r="I157" s="61">
        <f>SUMIFS(StockInData[Quantity],StockInData[Product ID],ProductMaster!$B157)-SUMIFS(StockOutData[Quantity],StockOutData[Product ID],ProductMaster!$B157)</f>
        <v>0</v>
      </c>
      <c r="J157" s="63">
        <f>SUMIFS(StockInData[Value],StockInData[Product ID],ProductMaster!$B157)-SUMIFS(StockOutData[Value],StockOutData[Product ID],ProductMaster!$B157)</f>
        <v>0</v>
      </c>
    </row>
    <row r="158" spans="1:10" hidden="1" x14ac:dyDescent="0.25">
      <c r="A158" s="84">
        <v>157</v>
      </c>
      <c r="B158" s="85" t="s">
        <v>367</v>
      </c>
      <c r="C158" s="87" t="s">
        <v>368</v>
      </c>
      <c r="D158" s="47"/>
      <c r="E158" s="47"/>
      <c r="F158" s="48"/>
      <c r="G158" s="62" t="str">
        <f>IFERROR(INDEX(StockInData[Expiry],MATCH(ProductMaster[[#This Row],[Product ID]],StockInData[Product ID],0)),"")</f>
        <v/>
      </c>
      <c r="H158" s="47"/>
      <c r="I158" s="61">
        <f>SUMIFS(StockInData[Quantity],StockInData[Product ID],ProductMaster!$B158)-SUMIFS(StockOutData[Quantity],StockOutData[Product ID],ProductMaster!$B158)</f>
        <v>0</v>
      </c>
      <c r="J158" s="63">
        <f>SUMIFS(StockInData[Value],StockInData[Product ID],ProductMaster!$B158)-SUMIFS(StockOutData[Value],StockOutData[Product ID],ProductMaster!$B158)</f>
        <v>0</v>
      </c>
    </row>
    <row r="159" spans="1:10" x14ac:dyDescent="0.25">
      <c r="A159" s="60">
        <v>158</v>
      </c>
      <c r="B159" s="85" t="s">
        <v>369</v>
      </c>
      <c r="C159" s="87" t="s">
        <v>370</v>
      </c>
      <c r="D159" s="47"/>
      <c r="E159" s="47"/>
      <c r="F159" s="48"/>
      <c r="G159" s="62">
        <f>IFERROR(INDEX(StockInData[Expiry],MATCH(ProductMaster[[#This Row],[Product ID]],StockInData[Product ID],0)),"")</f>
        <v>44285</v>
      </c>
      <c r="H159" s="47"/>
      <c r="I159" s="61">
        <f>SUMIFS(StockInData[Quantity],StockInData[Product ID],ProductMaster!$B159)-SUMIFS(StockOutData[Quantity],StockOutData[Product ID],ProductMaster!$B159)</f>
        <v>4</v>
      </c>
      <c r="J159" s="63">
        <f>SUMIFS(StockInData[Value],StockInData[Product ID],ProductMaster!$B159)-SUMIFS(StockOutData[Value],StockOutData[Product ID],ProductMaster!$B159)</f>
        <v>0</v>
      </c>
    </row>
    <row r="160" spans="1:10" x14ac:dyDescent="0.25">
      <c r="A160" s="84">
        <v>159</v>
      </c>
      <c r="B160" s="85" t="s">
        <v>371</v>
      </c>
      <c r="C160" s="87" t="s">
        <v>372</v>
      </c>
      <c r="D160" s="47"/>
      <c r="E160" s="47"/>
      <c r="F160" s="48"/>
      <c r="G160" s="62">
        <f>IFERROR(INDEX(StockInData[Expiry],MATCH(ProductMaster[[#This Row],[Product ID]],StockInData[Product ID],0)),"")</f>
        <v>44439</v>
      </c>
      <c r="H160" s="47"/>
      <c r="I160" s="61">
        <f>SUMIFS(StockInData[Quantity],StockInData[Product ID],ProductMaster!$B160)-SUMIFS(StockOutData[Quantity],StockOutData[Product ID],ProductMaster!$B160)</f>
        <v>32.08</v>
      </c>
      <c r="J160" s="63">
        <f>SUMIFS(StockInData[Value],StockInData[Product ID],ProductMaster!$B160)-SUMIFS(StockOutData[Value],StockOutData[Product ID],ProductMaster!$B160)</f>
        <v>13</v>
      </c>
    </row>
    <row r="161" spans="1:10" hidden="1" x14ac:dyDescent="0.25">
      <c r="A161" s="60">
        <v>160</v>
      </c>
      <c r="B161" s="85" t="s">
        <v>373</v>
      </c>
      <c r="C161" s="87" t="s">
        <v>374</v>
      </c>
      <c r="D161" s="47"/>
      <c r="E161" s="47"/>
      <c r="F161" s="48"/>
      <c r="G161" s="62" t="str">
        <f>IFERROR(INDEX(StockInData[Expiry],MATCH(ProductMaster[[#This Row],[Product ID]],StockInData[Product ID],0)),"")</f>
        <v/>
      </c>
      <c r="H161" s="47"/>
      <c r="I161" s="61">
        <f>SUMIFS(StockInData[Quantity],StockInData[Product ID],ProductMaster!$B161)-SUMIFS(StockOutData[Quantity],StockOutData[Product ID],ProductMaster!$B161)</f>
        <v>0</v>
      </c>
      <c r="J161" s="63">
        <f>SUMIFS(StockInData[Value],StockInData[Product ID],ProductMaster!$B161)-SUMIFS(StockOutData[Value],StockOutData[Product ID],ProductMaster!$B161)</f>
        <v>0</v>
      </c>
    </row>
    <row r="162" spans="1:10" hidden="1" x14ac:dyDescent="0.25">
      <c r="A162" s="84">
        <v>161</v>
      </c>
      <c r="B162" s="85" t="s">
        <v>375</v>
      </c>
      <c r="C162" s="87" t="s">
        <v>376</v>
      </c>
      <c r="D162" s="47"/>
      <c r="E162" s="47"/>
      <c r="F162" s="48"/>
      <c r="G162" s="62" t="str">
        <f>IFERROR(INDEX(StockInData[Expiry],MATCH(ProductMaster[[#This Row],[Product ID]],StockInData[Product ID],0)),"")</f>
        <v/>
      </c>
      <c r="H162" s="47"/>
      <c r="I162" s="61">
        <f>SUMIFS(StockInData[Quantity],StockInData[Product ID],ProductMaster!$B162)-SUMIFS(StockOutData[Quantity],StockOutData[Product ID],ProductMaster!$B162)</f>
        <v>0</v>
      </c>
      <c r="J162" s="63">
        <f>SUMIFS(StockInData[Value],StockInData[Product ID],ProductMaster!$B162)-SUMIFS(StockOutData[Value],StockOutData[Product ID],ProductMaster!$B162)</f>
        <v>0</v>
      </c>
    </row>
    <row r="163" spans="1:10" x14ac:dyDescent="0.25">
      <c r="A163" s="60">
        <v>162</v>
      </c>
      <c r="B163" s="85" t="s">
        <v>377</v>
      </c>
      <c r="C163" s="87" t="s">
        <v>378</v>
      </c>
      <c r="D163" s="47"/>
      <c r="E163" s="47"/>
      <c r="F163" s="48"/>
      <c r="G163" s="62">
        <f>IFERROR(INDEX(StockInData[Expiry],MATCH(ProductMaster[[#This Row],[Product ID]],StockInData[Product ID],0)),"")</f>
        <v>43830</v>
      </c>
      <c r="H163" s="47"/>
      <c r="I163" s="61">
        <f>SUMIFS(StockInData[Quantity],StockInData[Product ID],ProductMaster!$B163)-SUMIFS(StockOutData[Quantity],StockOutData[Product ID],ProductMaster!$B163)</f>
        <v>373</v>
      </c>
      <c r="J163" s="63">
        <f>SUMIFS(StockInData[Value],StockInData[Product ID],ProductMaster!$B163)-SUMIFS(StockOutData[Value],StockOutData[Product ID],ProductMaster!$B163)</f>
        <v>-20.04</v>
      </c>
    </row>
    <row r="164" spans="1:10" x14ac:dyDescent="0.25">
      <c r="A164" s="84">
        <v>163</v>
      </c>
      <c r="B164" s="85" t="s">
        <v>379</v>
      </c>
      <c r="C164" s="87" t="s">
        <v>380</v>
      </c>
      <c r="D164" s="47"/>
      <c r="E164" s="47"/>
      <c r="F164" s="48"/>
      <c r="G164" s="62">
        <f>IFERROR(INDEX(StockInData[Expiry],MATCH(ProductMaster[[#This Row],[Product ID]],StockInData[Product ID],0)),"")</f>
        <v>43830</v>
      </c>
      <c r="H164" s="47"/>
      <c r="I164" s="61">
        <f>SUMIFS(StockInData[Quantity],StockInData[Product ID],ProductMaster!$B164)-SUMIFS(StockOutData[Quantity],StockOutData[Product ID],ProductMaster!$B164)</f>
        <v>800.33</v>
      </c>
      <c r="J164" s="63">
        <f>SUMIFS(StockInData[Value],StockInData[Product ID],ProductMaster!$B164)-SUMIFS(StockOutData[Value],StockOutData[Product ID],ProductMaster!$B164)</f>
        <v>-67.56</v>
      </c>
    </row>
    <row r="165" spans="1:10" x14ac:dyDescent="0.25">
      <c r="A165" s="60">
        <v>164</v>
      </c>
      <c r="B165" s="85" t="s">
        <v>381</v>
      </c>
      <c r="C165" s="87" t="s">
        <v>382</v>
      </c>
      <c r="D165" s="47"/>
      <c r="E165" s="47"/>
      <c r="F165" s="48"/>
      <c r="G165" s="62">
        <f>IFERROR(INDEX(StockInData[Expiry],MATCH(ProductMaster[[#This Row],[Product ID]],StockInData[Product ID],0)),"")</f>
        <v>43830</v>
      </c>
      <c r="H165" s="47"/>
      <c r="I165" s="61">
        <f>SUMIFS(StockInData[Quantity],StockInData[Product ID],ProductMaster!$B165)-SUMIFS(StockOutData[Quantity],StockOutData[Product ID],ProductMaster!$B165)</f>
        <v>90</v>
      </c>
      <c r="J165" s="63">
        <f>SUMIFS(StockInData[Value],StockInData[Product ID],ProductMaster!$B165)-SUMIFS(StockOutData[Value],StockOutData[Product ID],ProductMaster!$B165)</f>
        <v>-13.399999999999999</v>
      </c>
    </row>
    <row r="166" spans="1:10" hidden="1" x14ac:dyDescent="0.25">
      <c r="A166" s="84">
        <v>165</v>
      </c>
      <c r="B166" s="85" t="s">
        <v>383</v>
      </c>
      <c r="C166" s="87" t="s">
        <v>384</v>
      </c>
      <c r="D166" s="47"/>
      <c r="E166" s="47"/>
      <c r="F166" s="48"/>
      <c r="G166" s="62" t="str">
        <f>IFERROR(INDEX(StockInData[Expiry],MATCH(ProductMaster[[#This Row],[Product ID]],StockInData[Product ID],0)),"")</f>
        <v/>
      </c>
      <c r="H166" s="47"/>
      <c r="I166" s="61">
        <f>SUMIFS(StockInData[Quantity],StockInData[Product ID],ProductMaster!$B166)-SUMIFS(StockOutData[Quantity],StockOutData[Product ID],ProductMaster!$B166)</f>
        <v>0</v>
      </c>
      <c r="J166" s="63">
        <f>SUMIFS(StockInData[Value],StockInData[Product ID],ProductMaster!$B166)-SUMIFS(StockOutData[Value],StockOutData[Product ID],ProductMaster!$B166)</f>
        <v>0</v>
      </c>
    </row>
    <row r="167" spans="1:10" hidden="1" x14ac:dyDescent="0.25">
      <c r="A167" s="60">
        <v>166</v>
      </c>
      <c r="B167" s="85" t="s">
        <v>385</v>
      </c>
      <c r="C167" s="87" t="s">
        <v>386</v>
      </c>
      <c r="D167" s="47"/>
      <c r="E167" s="47"/>
      <c r="F167" s="48"/>
      <c r="G167" s="62" t="str">
        <f>IFERROR(INDEX(StockInData[Expiry],MATCH(ProductMaster[[#This Row],[Product ID]],StockInData[Product ID],0)),"")</f>
        <v/>
      </c>
      <c r="H167" s="47"/>
      <c r="I167" s="61">
        <f>SUMIFS(StockInData[Quantity],StockInData[Product ID],ProductMaster!$B167)-SUMIFS(StockOutData[Quantity],StockOutData[Product ID],ProductMaster!$B167)</f>
        <v>-9</v>
      </c>
      <c r="J167" s="63">
        <f>SUMIFS(StockInData[Value],StockInData[Product ID],ProductMaster!$B167)-SUMIFS(StockOutData[Value],StockOutData[Product ID],ProductMaster!$B167)</f>
        <v>-12.96</v>
      </c>
    </row>
    <row r="168" spans="1:10" hidden="1" x14ac:dyDescent="0.25">
      <c r="A168" s="84">
        <v>167</v>
      </c>
      <c r="B168" s="85" t="s">
        <v>387</v>
      </c>
      <c r="C168" s="87" t="s">
        <v>388</v>
      </c>
      <c r="D168" s="47"/>
      <c r="E168" s="47"/>
      <c r="F168" s="48"/>
      <c r="G168" s="62" t="str">
        <f>IFERROR(INDEX(StockInData[Expiry],MATCH(ProductMaster[[#This Row],[Product ID]],StockInData[Product ID],0)),"")</f>
        <v/>
      </c>
      <c r="H168" s="47"/>
      <c r="I168" s="61">
        <f>SUMIFS(StockInData[Quantity],StockInData[Product ID],ProductMaster!$B168)-SUMIFS(StockOutData[Quantity],StockOutData[Product ID],ProductMaster!$B168)</f>
        <v>0</v>
      </c>
      <c r="J168" s="63">
        <f>SUMIFS(StockInData[Value],StockInData[Product ID],ProductMaster!$B168)-SUMIFS(StockOutData[Value],StockOutData[Product ID],ProductMaster!$B168)</f>
        <v>0</v>
      </c>
    </row>
    <row r="169" spans="1:10" hidden="1" x14ac:dyDescent="0.25">
      <c r="A169" s="60">
        <v>168</v>
      </c>
      <c r="B169" s="85" t="s">
        <v>389</v>
      </c>
      <c r="C169" s="87" t="s">
        <v>390</v>
      </c>
      <c r="D169" s="47"/>
      <c r="E169" s="47"/>
      <c r="F169" s="48"/>
      <c r="G169" s="62" t="str">
        <f>IFERROR(INDEX(StockInData[Expiry],MATCH(ProductMaster[[#This Row],[Product ID]],StockInData[Product ID],0)),"")</f>
        <v/>
      </c>
      <c r="H169" s="47"/>
      <c r="I169" s="61">
        <f>SUMIFS(StockInData[Quantity],StockInData[Product ID],ProductMaster!$B169)-SUMIFS(StockOutData[Quantity],StockOutData[Product ID],ProductMaster!$B169)</f>
        <v>0</v>
      </c>
      <c r="J169" s="63">
        <f>SUMIFS(StockInData[Value],StockInData[Product ID],ProductMaster!$B169)-SUMIFS(StockOutData[Value],StockOutData[Product ID],ProductMaster!$B169)</f>
        <v>0</v>
      </c>
    </row>
    <row r="170" spans="1:10" hidden="1" x14ac:dyDescent="0.25">
      <c r="A170" s="84">
        <v>169</v>
      </c>
      <c r="B170" s="85" t="s">
        <v>391</v>
      </c>
      <c r="C170" s="87" t="s">
        <v>392</v>
      </c>
      <c r="D170" s="47"/>
      <c r="E170" s="47"/>
      <c r="F170" s="48"/>
      <c r="G170" s="62" t="str">
        <f>IFERROR(INDEX(StockInData[Expiry],MATCH(ProductMaster[[#This Row],[Product ID]],StockInData[Product ID],0)),"")</f>
        <v/>
      </c>
      <c r="H170" s="47"/>
      <c r="I170" s="61">
        <f>SUMIFS(StockInData[Quantity],StockInData[Product ID],ProductMaster!$B170)-SUMIFS(StockOutData[Quantity],StockOutData[Product ID],ProductMaster!$B170)</f>
        <v>0</v>
      </c>
      <c r="J170" s="63">
        <f>SUMIFS(StockInData[Value],StockInData[Product ID],ProductMaster!$B170)-SUMIFS(StockOutData[Value],StockOutData[Product ID],ProductMaster!$B170)</f>
        <v>0</v>
      </c>
    </row>
    <row r="171" spans="1:10" hidden="1" x14ac:dyDescent="0.25">
      <c r="A171" s="60">
        <v>170</v>
      </c>
      <c r="B171" s="85" t="s">
        <v>393</v>
      </c>
      <c r="C171" s="87" t="s">
        <v>394</v>
      </c>
      <c r="D171" s="47"/>
      <c r="E171" s="47"/>
      <c r="F171" s="48"/>
      <c r="G171" s="62" t="str">
        <f>IFERROR(INDEX(StockInData[Expiry],MATCH(ProductMaster[[#This Row],[Product ID]],StockInData[Product ID],0)),"")</f>
        <v/>
      </c>
      <c r="H171" s="47"/>
      <c r="I171" s="61">
        <f>SUMIFS(StockInData[Quantity],StockInData[Product ID],ProductMaster!$B171)-SUMIFS(StockOutData[Quantity],StockOutData[Product ID],ProductMaster!$B171)</f>
        <v>0</v>
      </c>
      <c r="J171" s="63">
        <f>SUMIFS(StockInData[Value],StockInData[Product ID],ProductMaster!$B171)-SUMIFS(StockOutData[Value],StockOutData[Product ID],ProductMaster!$B171)</f>
        <v>0</v>
      </c>
    </row>
    <row r="172" spans="1:10" x14ac:dyDescent="0.25">
      <c r="A172" s="84">
        <v>171</v>
      </c>
      <c r="B172" s="85" t="s">
        <v>395</v>
      </c>
      <c r="C172" s="87" t="s">
        <v>396</v>
      </c>
      <c r="D172" s="47"/>
      <c r="E172" s="47"/>
      <c r="F172" s="48"/>
      <c r="G172" s="62">
        <f>IFERROR(INDEX(StockInData[Expiry],MATCH(ProductMaster[[#This Row],[Product ID]],StockInData[Product ID],0)),"")</f>
        <v>43832</v>
      </c>
      <c r="H172" s="47"/>
      <c r="I172" s="61">
        <f>SUMIFS(StockInData[Quantity],StockInData[Product ID],ProductMaster!$B172)-SUMIFS(StockOutData[Quantity],StockOutData[Product ID],ProductMaster!$B172)</f>
        <v>89</v>
      </c>
      <c r="J172" s="63">
        <f>SUMIFS(StockInData[Value],StockInData[Product ID],ProductMaster!$B172)-SUMIFS(StockOutData[Value],StockOutData[Product ID],ProductMaster!$B172)</f>
        <v>0.3</v>
      </c>
    </row>
    <row r="173" spans="1:10" hidden="1" x14ac:dyDescent="0.25">
      <c r="A173" s="60">
        <v>172</v>
      </c>
      <c r="B173" s="85" t="s">
        <v>397</v>
      </c>
      <c r="C173" s="87" t="s">
        <v>398</v>
      </c>
      <c r="D173" s="47"/>
      <c r="E173" s="47"/>
      <c r="F173" s="48"/>
      <c r="G173" s="62" t="str">
        <f>IFERROR(INDEX(StockInData[Expiry],MATCH(ProductMaster[[#This Row],[Product ID]],StockInData[Product ID],0)),"")</f>
        <v/>
      </c>
      <c r="H173" s="47"/>
      <c r="I173" s="61">
        <f>SUMIFS(StockInData[Quantity],StockInData[Product ID],ProductMaster!$B173)-SUMIFS(StockOutData[Quantity],StockOutData[Product ID],ProductMaster!$B173)</f>
        <v>0</v>
      </c>
      <c r="J173" s="63">
        <f>SUMIFS(StockInData[Value],StockInData[Product ID],ProductMaster!$B173)-SUMIFS(StockOutData[Value],StockOutData[Product ID],ProductMaster!$B173)</f>
        <v>0</v>
      </c>
    </row>
    <row r="174" spans="1:10" hidden="1" x14ac:dyDescent="0.25">
      <c r="A174" s="84">
        <v>173</v>
      </c>
      <c r="B174" s="85" t="s">
        <v>399</v>
      </c>
      <c r="C174" s="87" t="s">
        <v>400</v>
      </c>
      <c r="D174" s="47"/>
      <c r="E174" s="47"/>
      <c r="F174" s="48"/>
      <c r="G174" s="62" t="str">
        <f>IFERROR(INDEX(StockInData[Expiry],MATCH(ProductMaster[[#This Row],[Product ID]],StockInData[Product ID],0)),"")</f>
        <v/>
      </c>
      <c r="H174" s="47"/>
      <c r="I174" s="61">
        <f>SUMIFS(StockInData[Quantity],StockInData[Product ID],ProductMaster!$B174)-SUMIFS(StockOutData[Quantity],StockOutData[Product ID],ProductMaster!$B174)</f>
        <v>0</v>
      </c>
      <c r="J174" s="63">
        <f>SUMIFS(StockInData[Value],StockInData[Product ID],ProductMaster!$B174)-SUMIFS(StockOutData[Value],StockOutData[Product ID],ProductMaster!$B174)</f>
        <v>0</v>
      </c>
    </row>
    <row r="175" spans="1:10" hidden="1" x14ac:dyDescent="0.25">
      <c r="A175" s="60">
        <v>174</v>
      </c>
      <c r="B175" s="85" t="s">
        <v>401</v>
      </c>
      <c r="C175" s="87" t="s">
        <v>402</v>
      </c>
      <c r="D175" s="47"/>
      <c r="E175" s="47"/>
      <c r="F175" s="48"/>
      <c r="G175" s="62" t="str">
        <f>IFERROR(INDEX(StockInData[Expiry],MATCH(ProductMaster[[#This Row],[Product ID]],StockInData[Product ID],0)),"")</f>
        <v/>
      </c>
      <c r="H175" s="47"/>
      <c r="I175" s="61">
        <f>SUMIFS(StockInData[Quantity],StockInData[Product ID],ProductMaster!$B175)-SUMIFS(StockOutData[Quantity],StockOutData[Product ID],ProductMaster!$B175)</f>
        <v>0</v>
      </c>
      <c r="J175" s="63">
        <f>SUMIFS(StockInData[Value],StockInData[Product ID],ProductMaster!$B175)-SUMIFS(StockOutData[Value],StockOutData[Product ID],ProductMaster!$B175)</f>
        <v>0</v>
      </c>
    </row>
    <row r="176" spans="1:10" x14ac:dyDescent="0.25">
      <c r="A176" s="84">
        <v>175</v>
      </c>
      <c r="B176" s="85" t="s">
        <v>403</v>
      </c>
      <c r="C176" s="87" t="s">
        <v>404</v>
      </c>
      <c r="D176" s="47"/>
      <c r="E176" s="47"/>
      <c r="F176" s="48"/>
      <c r="G176" s="62">
        <f>IFERROR(INDEX(StockInData[Expiry],MATCH(ProductMaster[[#This Row],[Product ID]],StockInData[Product ID],0)),"")</f>
        <v>43830</v>
      </c>
      <c r="H176" s="47"/>
      <c r="I176" s="61">
        <f>SUMIFS(StockInData[Quantity],StockInData[Product ID],ProductMaster!$B176)-SUMIFS(StockOutData[Quantity],StockOutData[Product ID],ProductMaster!$B176)</f>
        <v>79</v>
      </c>
      <c r="J176" s="63">
        <f>SUMIFS(StockInData[Value],StockInData[Product ID],ProductMaster!$B176)-SUMIFS(StockOutData[Value],StockOutData[Product ID],ProductMaster!$B176)</f>
        <v>-2.9000000000000004</v>
      </c>
    </row>
    <row r="177" spans="1:10" x14ac:dyDescent="0.25">
      <c r="A177" s="60">
        <v>176</v>
      </c>
      <c r="B177" s="85" t="s">
        <v>405</v>
      </c>
      <c r="C177" s="87" t="s">
        <v>406</v>
      </c>
      <c r="D177" s="47"/>
      <c r="E177" s="47"/>
      <c r="F177" s="48"/>
      <c r="G177" s="62">
        <f>IFERROR(INDEX(StockInData[Expiry],MATCH(ProductMaster[[#This Row],[Product ID]],StockInData[Product ID],0)),"")</f>
        <v>43831</v>
      </c>
      <c r="H177" s="47"/>
      <c r="I177" s="61">
        <f>SUMIFS(StockInData[Quantity],StockInData[Product ID],ProductMaster!$B177)-SUMIFS(StockOutData[Quantity],StockOutData[Product ID],ProductMaster!$B177)</f>
        <v>66</v>
      </c>
      <c r="J177" s="63">
        <f>SUMIFS(StockInData[Value],StockInData[Product ID],ProductMaster!$B177)-SUMIFS(StockOutData[Value],StockOutData[Product ID],ProductMaster!$B177)</f>
        <v>3</v>
      </c>
    </row>
    <row r="178" spans="1:10" hidden="1" x14ac:dyDescent="0.25">
      <c r="A178" s="84">
        <v>177</v>
      </c>
      <c r="B178" s="85" t="s">
        <v>407</v>
      </c>
      <c r="C178" s="87" t="s">
        <v>408</v>
      </c>
      <c r="D178" s="47"/>
      <c r="E178" s="47"/>
      <c r="F178" s="48"/>
      <c r="G178" s="62" t="str">
        <f>IFERROR(INDEX(StockInData[Expiry],MATCH(ProductMaster[[#This Row],[Product ID]],StockInData[Product ID],0)),"")</f>
        <v/>
      </c>
      <c r="H178" s="47"/>
      <c r="I178" s="61">
        <f>SUMIFS(StockInData[Quantity],StockInData[Product ID],ProductMaster!$B178)-SUMIFS(StockOutData[Quantity],StockOutData[Product ID],ProductMaster!$B178)</f>
        <v>0</v>
      </c>
      <c r="J178" s="63">
        <f>SUMIFS(StockInData[Value],StockInData[Product ID],ProductMaster!$B178)-SUMIFS(StockOutData[Value],StockOutData[Product ID],ProductMaster!$B178)</f>
        <v>0</v>
      </c>
    </row>
    <row r="179" spans="1:10" x14ac:dyDescent="0.25">
      <c r="A179" s="60">
        <v>178</v>
      </c>
      <c r="B179" s="85" t="s">
        <v>409</v>
      </c>
      <c r="C179" s="87" t="s">
        <v>410</v>
      </c>
      <c r="D179" s="47"/>
      <c r="E179" s="47"/>
      <c r="F179" s="48"/>
      <c r="G179" s="62">
        <f>IFERROR(INDEX(StockInData[Expiry],MATCH(ProductMaster[[#This Row],[Product ID]],StockInData[Product ID],0)),"")</f>
        <v>43831</v>
      </c>
      <c r="H179" s="47"/>
      <c r="I179" s="61">
        <f>SUMIFS(StockInData[Quantity],StockInData[Product ID],ProductMaster!$B179)-SUMIFS(StockOutData[Quantity],StockOutData[Product ID],ProductMaster!$B179)</f>
        <v>23</v>
      </c>
      <c r="J179" s="63">
        <f>SUMIFS(StockInData[Value],StockInData[Product ID],ProductMaster!$B179)-SUMIFS(StockOutData[Value],StockOutData[Product ID],ProductMaster!$B179)</f>
        <v>-18.2</v>
      </c>
    </row>
    <row r="180" spans="1:10" x14ac:dyDescent="0.25">
      <c r="A180" s="84">
        <v>179</v>
      </c>
      <c r="B180" s="85" t="s">
        <v>411</v>
      </c>
      <c r="C180" s="87" t="s">
        <v>412</v>
      </c>
      <c r="D180" s="47"/>
      <c r="E180" s="47"/>
      <c r="F180" s="48"/>
      <c r="G180" s="62">
        <f>IFERROR(INDEX(StockInData[Expiry],MATCH(ProductMaster[[#This Row],[Product ID]],StockInData[Product ID],0)),"")</f>
        <v>43831</v>
      </c>
      <c r="H180" s="47"/>
      <c r="I180" s="61">
        <f>SUMIFS(StockInData[Quantity],StockInData[Product ID],ProductMaster!$B180)-SUMIFS(StockOutData[Quantity],StockOutData[Product ID],ProductMaster!$B180)</f>
        <v>785</v>
      </c>
      <c r="J180" s="63">
        <f>SUMIFS(StockInData[Value],StockInData[Product ID],ProductMaster!$B180)-SUMIFS(StockOutData[Value],StockOutData[Product ID],ProductMaster!$B180)</f>
        <v>-1.5600000000000005</v>
      </c>
    </row>
    <row r="181" spans="1:10" hidden="1" x14ac:dyDescent="0.25">
      <c r="A181" s="60">
        <v>180</v>
      </c>
      <c r="B181" s="85" t="s">
        <v>413</v>
      </c>
      <c r="C181" s="87" t="s">
        <v>414</v>
      </c>
      <c r="D181" s="47"/>
      <c r="E181" s="47"/>
      <c r="F181" s="48"/>
      <c r="G181" s="62" t="str">
        <f>IFERROR(INDEX(StockInData[Expiry],MATCH(ProductMaster[[#This Row],[Product ID]],StockInData[Product ID],0)),"")</f>
        <v/>
      </c>
      <c r="H181" s="47"/>
      <c r="I181" s="61">
        <f>SUMIFS(StockInData[Quantity],StockInData[Product ID],ProductMaster!$B181)-SUMIFS(StockOutData[Quantity],StockOutData[Product ID],ProductMaster!$B181)</f>
        <v>-2</v>
      </c>
      <c r="J181" s="63">
        <f>SUMIFS(StockInData[Value],StockInData[Product ID],ProductMaster!$B181)-SUMIFS(StockOutData[Value],StockOutData[Product ID],ProductMaster!$B181)</f>
        <v>-2.7600000000000002</v>
      </c>
    </row>
    <row r="182" spans="1:10" hidden="1" x14ac:dyDescent="0.25">
      <c r="A182" s="84">
        <v>181</v>
      </c>
      <c r="B182" s="85" t="s">
        <v>415</v>
      </c>
      <c r="C182" s="87" t="s">
        <v>416</v>
      </c>
      <c r="D182" s="47"/>
      <c r="E182" s="47"/>
      <c r="F182" s="48"/>
      <c r="G182" s="62" t="str">
        <f>IFERROR(INDEX(StockInData[Expiry],MATCH(ProductMaster[[#This Row],[Product ID]],StockInData[Product ID],0)),"")</f>
        <v/>
      </c>
      <c r="H182" s="47"/>
      <c r="I182" s="61">
        <f>SUMIFS(StockInData[Quantity],StockInData[Product ID],ProductMaster!$B182)-SUMIFS(StockOutData[Quantity],StockOutData[Product ID],ProductMaster!$B182)</f>
        <v>0</v>
      </c>
      <c r="J182" s="63">
        <f>SUMIFS(StockInData[Value],StockInData[Product ID],ProductMaster!$B182)-SUMIFS(StockOutData[Value],StockOutData[Product ID],ProductMaster!$B182)</f>
        <v>0</v>
      </c>
    </row>
    <row r="183" spans="1:10" hidden="1" x14ac:dyDescent="0.25">
      <c r="A183" s="60">
        <v>182</v>
      </c>
      <c r="B183" s="85" t="s">
        <v>417</v>
      </c>
      <c r="C183" s="87" t="s">
        <v>418</v>
      </c>
      <c r="D183" s="47"/>
      <c r="E183" s="47"/>
      <c r="F183" s="48"/>
      <c r="G183" s="62" t="str">
        <f>IFERROR(INDEX(StockInData[Expiry],MATCH(ProductMaster[[#This Row],[Product ID]],StockInData[Product ID],0)),"")</f>
        <v/>
      </c>
      <c r="H183" s="47"/>
      <c r="I183" s="61">
        <f>SUMIFS(StockInData[Quantity],StockInData[Product ID],ProductMaster!$B183)-SUMIFS(StockOutData[Quantity],StockOutData[Product ID],ProductMaster!$B183)</f>
        <v>0</v>
      </c>
      <c r="J183" s="63">
        <f>SUMIFS(StockInData[Value],StockInData[Product ID],ProductMaster!$B183)-SUMIFS(StockOutData[Value],StockOutData[Product ID],ProductMaster!$B183)</f>
        <v>0</v>
      </c>
    </row>
    <row r="184" spans="1:10" hidden="1" x14ac:dyDescent="0.25">
      <c r="A184" s="84">
        <v>183</v>
      </c>
      <c r="B184" s="85" t="s">
        <v>419</v>
      </c>
      <c r="C184" s="87" t="s">
        <v>420</v>
      </c>
      <c r="D184" s="47"/>
      <c r="E184" s="47"/>
      <c r="F184" s="48"/>
      <c r="G184" s="62" t="str">
        <f>IFERROR(INDEX(StockInData[Expiry],MATCH(ProductMaster[[#This Row],[Product ID]],StockInData[Product ID],0)),"")</f>
        <v/>
      </c>
      <c r="H184" s="47"/>
      <c r="I184" s="61">
        <f>SUMIFS(StockInData[Quantity],StockInData[Product ID],ProductMaster!$B184)-SUMIFS(StockOutData[Quantity],StockOutData[Product ID],ProductMaster!$B184)</f>
        <v>0</v>
      </c>
      <c r="J184" s="63">
        <f>SUMIFS(StockInData[Value],StockInData[Product ID],ProductMaster!$B184)-SUMIFS(StockOutData[Value],StockOutData[Product ID],ProductMaster!$B184)</f>
        <v>0</v>
      </c>
    </row>
    <row r="185" spans="1:10" hidden="1" x14ac:dyDescent="0.25">
      <c r="A185" s="60">
        <v>184</v>
      </c>
      <c r="B185" s="85" t="s">
        <v>421</v>
      </c>
      <c r="C185" s="87" t="s">
        <v>422</v>
      </c>
      <c r="D185" s="47"/>
      <c r="E185" s="47"/>
      <c r="F185" s="48"/>
      <c r="G185" s="62" t="str">
        <f>IFERROR(INDEX(StockInData[Expiry],MATCH(ProductMaster[[#This Row],[Product ID]],StockInData[Product ID],0)),"")</f>
        <v/>
      </c>
      <c r="H185" s="47"/>
      <c r="I185" s="61">
        <f>SUMIFS(StockInData[Quantity],StockInData[Product ID],ProductMaster!$B185)-SUMIFS(StockOutData[Quantity],StockOutData[Product ID],ProductMaster!$B185)</f>
        <v>0</v>
      </c>
      <c r="J185" s="63">
        <f>SUMIFS(StockInData[Value],StockInData[Product ID],ProductMaster!$B185)-SUMIFS(StockOutData[Value],StockOutData[Product ID],ProductMaster!$B185)</f>
        <v>0</v>
      </c>
    </row>
    <row r="186" spans="1:10" hidden="1" x14ac:dyDescent="0.25">
      <c r="A186" s="84">
        <v>185</v>
      </c>
      <c r="B186" s="85" t="s">
        <v>423</v>
      </c>
      <c r="C186" s="87" t="s">
        <v>424</v>
      </c>
      <c r="D186" s="47"/>
      <c r="E186" s="47"/>
      <c r="F186" s="48"/>
      <c r="G186" s="62" t="str">
        <f>IFERROR(INDEX(StockInData[Expiry],MATCH(ProductMaster[[#This Row],[Product ID]],StockInData[Product ID],0)),"")</f>
        <v/>
      </c>
      <c r="H186" s="47"/>
      <c r="I186" s="61">
        <f>SUMIFS(StockInData[Quantity],StockInData[Product ID],ProductMaster!$B186)-SUMIFS(StockOutData[Quantity],StockOutData[Product ID],ProductMaster!$B186)</f>
        <v>0</v>
      </c>
      <c r="J186" s="63">
        <f>SUMIFS(StockInData[Value],StockInData[Product ID],ProductMaster!$B186)-SUMIFS(StockOutData[Value],StockOutData[Product ID],ProductMaster!$B186)</f>
        <v>0</v>
      </c>
    </row>
    <row r="187" spans="1:10" hidden="1" x14ac:dyDescent="0.25">
      <c r="A187" s="60">
        <v>186</v>
      </c>
      <c r="B187" s="85" t="s">
        <v>425</v>
      </c>
      <c r="C187" s="87" t="s">
        <v>426</v>
      </c>
      <c r="D187" s="47"/>
      <c r="E187" s="47"/>
      <c r="F187" s="48"/>
      <c r="G187" s="62" t="str">
        <f>IFERROR(INDEX(StockInData[Expiry],MATCH(ProductMaster[[#This Row],[Product ID]],StockInData[Product ID],0)),"")</f>
        <v/>
      </c>
      <c r="H187" s="47"/>
      <c r="I187" s="61">
        <f>SUMIFS(StockInData[Quantity],StockInData[Product ID],ProductMaster!$B187)-SUMIFS(StockOutData[Quantity],StockOutData[Product ID],ProductMaster!$B187)</f>
        <v>0</v>
      </c>
      <c r="J187" s="63">
        <f>SUMIFS(StockInData[Value],StockInData[Product ID],ProductMaster!$B187)-SUMIFS(StockOutData[Value],StockOutData[Product ID],ProductMaster!$B187)</f>
        <v>0</v>
      </c>
    </row>
    <row r="188" spans="1:10" x14ac:dyDescent="0.25">
      <c r="A188" s="84">
        <v>187</v>
      </c>
      <c r="B188" s="85" t="s">
        <v>427</v>
      </c>
      <c r="C188" s="87" t="s">
        <v>428</v>
      </c>
      <c r="D188" s="47"/>
      <c r="E188" s="47"/>
      <c r="F188" s="48"/>
      <c r="G188" s="62">
        <f>IFERROR(INDEX(StockInData[Expiry],MATCH(ProductMaster[[#This Row],[Product ID]],StockInData[Product ID],0)),"")</f>
        <v>43831</v>
      </c>
      <c r="H188" s="47"/>
      <c r="I188" s="61">
        <f>SUMIFS(StockInData[Quantity],StockInData[Product ID],ProductMaster!$B188)-SUMIFS(StockOutData[Quantity],StockOutData[Product ID],ProductMaster!$B188)</f>
        <v>2</v>
      </c>
      <c r="J188" s="63">
        <f>SUMIFS(StockInData[Value],StockInData[Product ID],ProductMaster!$B188)-SUMIFS(StockOutData[Value],StockOutData[Product ID],ProductMaster!$B188)</f>
        <v>1.55</v>
      </c>
    </row>
    <row r="189" spans="1:10" hidden="1" x14ac:dyDescent="0.25">
      <c r="A189" s="60">
        <v>188</v>
      </c>
      <c r="B189" s="85" t="s">
        <v>429</v>
      </c>
      <c r="C189" s="87" t="s">
        <v>430</v>
      </c>
      <c r="D189" s="47"/>
      <c r="E189" s="47"/>
      <c r="F189" s="48"/>
      <c r="G189" s="62" t="str">
        <f>IFERROR(INDEX(StockInData[Expiry],MATCH(ProductMaster[[#This Row],[Product ID]],StockInData[Product ID],0)),"")</f>
        <v/>
      </c>
      <c r="H189" s="47"/>
      <c r="I189" s="61">
        <f>SUMIFS(StockInData[Quantity],StockInData[Product ID],ProductMaster!$B189)-SUMIFS(StockOutData[Quantity],StockOutData[Product ID],ProductMaster!$B189)</f>
        <v>0</v>
      </c>
      <c r="J189" s="63">
        <f>SUMIFS(StockInData[Value],StockInData[Product ID],ProductMaster!$B189)-SUMIFS(StockOutData[Value],StockOutData[Product ID],ProductMaster!$B189)</f>
        <v>0</v>
      </c>
    </row>
    <row r="190" spans="1:10" x14ac:dyDescent="0.25">
      <c r="A190" s="84">
        <v>189</v>
      </c>
      <c r="B190" s="85" t="s">
        <v>431</v>
      </c>
      <c r="C190" s="87" t="s">
        <v>432</v>
      </c>
      <c r="D190" s="47"/>
      <c r="E190" s="47"/>
      <c r="F190" s="48"/>
      <c r="G190" s="62">
        <f>IFERROR(INDEX(StockInData[Expiry],MATCH(ProductMaster[[#This Row],[Product ID]],StockInData[Product ID],0)),"")</f>
        <v>43832</v>
      </c>
      <c r="H190" s="47"/>
      <c r="I190" s="61">
        <f>SUMIFS(StockInData[Quantity],StockInData[Product ID],ProductMaster!$B190)-SUMIFS(StockOutData[Quantity],StockOutData[Product ID],ProductMaster!$B190)</f>
        <v>80</v>
      </c>
      <c r="J190" s="63">
        <f>SUMIFS(StockInData[Value],StockInData[Product ID],ProductMaster!$B190)-SUMIFS(StockOutData[Value],StockOutData[Product ID],ProductMaster!$B190)</f>
        <v>3.22</v>
      </c>
    </row>
    <row r="191" spans="1:10" x14ac:dyDescent="0.25">
      <c r="A191" s="60">
        <v>190</v>
      </c>
      <c r="B191" s="85" t="s">
        <v>433</v>
      </c>
      <c r="C191" s="87" t="s">
        <v>434</v>
      </c>
      <c r="D191" s="47"/>
      <c r="E191" s="47"/>
      <c r="F191" s="48"/>
      <c r="G191" s="62">
        <f>IFERROR(INDEX(StockInData[Expiry],MATCH(ProductMaster[[#This Row],[Product ID]],StockInData[Product ID],0)),"")</f>
        <v>43830</v>
      </c>
      <c r="H191" s="47"/>
      <c r="I191" s="61">
        <f>SUMIFS(StockInData[Quantity],StockInData[Product ID],ProductMaster!$B191)-SUMIFS(StockOutData[Quantity],StockOutData[Product ID],ProductMaster!$B191)</f>
        <v>299</v>
      </c>
      <c r="J191" s="63">
        <f>SUMIFS(StockInData[Value],StockInData[Product ID],ProductMaster!$B191)-SUMIFS(StockOutData[Value],StockOutData[Product ID],ProductMaster!$B191)</f>
        <v>2</v>
      </c>
    </row>
    <row r="192" spans="1:10" hidden="1" x14ac:dyDescent="0.25">
      <c r="A192" s="84">
        <v>191</v>
      </c>
      <c r="B192" s="85" t="s">
        <v>435</v>
      </c>
      <c r="C192" s="87" t="s">
        <v>436</v>
      </c>
      <c r="D192" s="47"/>
      <c r="E192" s="47"/>
      <c r="F192" s="48"/>
      <c r="G192" s="62" t="str">
        <f>IFERROR(INDEX(StockInData[Expiry],MATCH(ProductMaster[[#This Row],[Product ID]],StockInData[Product ID],0)),"")</f>
        <v/>
      </c>
      <c r="H192" s="47"/>
      <c r="I192" s="61">
        <f>SUMIFS(StockInData[Quantity],StockInData[Product ID],ProductMaster!$B192)-SUMIFS(StockOutData[Quantity],StockOutData[Product ID],ProductMaster!$B192)</f>
        <v>-2</v>
      </c>
      <c r="J192" s="63">
        <f>SUMIFS(StockInData[Value],StockInData[Product ID],ProductMaster!$B192)-SUMIFS(StockOutData[Value],StockOutData[Product ID],ProductMaster!$B192)</f>
        <v>-7.68</v>
      </c>
    </row>
    <row r="193" spans="1:10" x14ac:dyDescent="0.25">
      <c r="A193" s="60">
        <v>192</v>
      </c>
      <c r="B193" s="85" t="s">
        <v>437</v>
      </c>
      <c r="C193" s="87" t="s">
        <v>438</v>
      </c>
      <c r="D193" s="47"/>
      <c r="E193" s="47"/>
      <c r="F193" s="48"/>
      <c r="G193" s="62">
        <f>IFERROR(INDEX(StockInData[Expiry],MATCH(ProductMaster[[#This Row],[Product ID]],StockInData[Product ID],0)),"")</f>
        <v>43830</v>
      </c>
      <c r="H193" s="47"/>
      <c r="I193" s="61">
        <f>SUMIFS(StockInData[Quantity],StockInData[Product ID],ProductMaster!$B193)-SUMIFS(StockOutData[Quantity],StockOutData[Product ID],ProductMaster!$B193)</f>
        <v>639.67000000000007</v>
      </c>
      <c r="J193" s="63">
        <f>SUMIFS(StockInData[Value],StockInData[Product ID],ProductMaster!$B193)-SUMIFS(StockOutData[Value],StockOutData[Product ID],ProductMaster!$B193)</f>
        <v>7.56</v>
      </c>
    </row>
    <row r="194" spans="1:10" x14ac:dyDescent="0.25">
      <c r="A194" s="84">
        <v>193</v>
      </c>
      <c r="B194" s="85" t="s">
        <v>439</v>
      </c>
      <c r="C194" s="87" t="s">
        <v>440</v>
      </c>
      <c r="D194" s="47"/>
      <c r="E194" s="47"/>
      <c r="F194" s="48"/>
      <c r="G194" s="62">
        <f>IFERROR(INDEX(StockInData[Expiry],MATCH(ProductMaster[[#This Row],[Product ID]],StockInData[Product ID],0)),"")</f>
        <v>43831</v>
      </c>
      <c r="H194" s="47"/>
      <c r="I194" s="61">
        <f>SUMIFS(StockInData[Quantity],StockInData[Product ID],ProductMaster!$B194)-SUMIFS(StockOutData[Quantity],StockOutData[Product ID],ProductMaster!$B194)</f>
        <v>181</v>
      </c>
      <c r="J194" s="63">
        <f>SUMIFS(StockInData[Value],StockInData[Product ID],ProductMaster!$B194)-SUMIFS(StockOutData[Value],StockOutData[Product ID],ProductMaster!$B194)</f>
        <v>-24.28</v>
      </c>
    </row>
    <row r="195" spans="1:10" x14ac:dyDescent="0.25">
      <c r="A195" s="60">
        <v>194</v>
      </c>
      <c r="B195" s="85" t="s">
        <v>441</v>
      </c>
      <c r="C195" s="87" t="s">
        <v>442</v>
      </c>
      <c r="D195" s="47"/>
      <c r="E195" s="47"/>
      <c r="F195" s="48"/>
      <c r="G195" s="62">
        <f>IFERROR(INDEX(StockInData[Expiry],MATCH(ProductMaster[[#This Row],[Product ID]],StockInData[Product ID],0)),"")</f>
        <v>43830</v>
      </c>
      <c r="H195" s="47"/>
      <c r="I195" s="61">
        <f>SUMIFS(StockInData[Quantity],StockInData[Product ID],ProductMaster!$B195)-SUMIFS(StockOutData[Quantity],StockOutData[Product ID],ProductMaster!$B195)</f>
        <v>117</v>
      </c>
      <c r="J195" s="63">
        <f>SUMIFS(StockInData[Value],StockInData[Product ID],ProductMaster!$B195)-SUMIFS(StockOutData[Value],StockOutData[Product ID],ProductMaster!$B195)</f>
        <v>-5.38</v>
      </c>
    </row>
    <row r="196" spans="1:10" hidden="1" x14ac:dyDescent="0.25">
      <c r="A196" s="84">
        <v>195</v>
      </c>
      <c r="B196" s="85" t="s">
        <v>443</v>
      </c>
      <c r="C196" s="87" t="s">
        <v>444</v>
      </c>
      <c r="D196" s="47"/>
      <c r="E196" s="47"/>
      <c r="F196" s="48"/>
      <c r="G196" s="62" t="str">
        <f>IFERROR(INDEX(StockInData[Expiry],MATCH(ProductMaster[[#This Row],[Product ID]],StockInData[Product ID],0)),"")</f>
        <v/>
      </c>
      <c r="H196" s="47"/>
      <c r="I196" s="61">
        <f>SUMIFS(StockInData[Quantity],StockInData[Product ID],ProductMaster!$B196)-SUMIFS(StockOutData[Quantity],StockOutData[Product ID],ProductMaster!$B196)</f>
        <v>0</v>
      </c>
      <c r="J196" s="63">
        <f>SUMIFS(StockInData[Value],StockInData[Product ID],ProductMaster!$B196)-SUMIFS(StockOutData[Value],StockOutData[Product ID],ProductMaster!$B196)</f>
        <v>0</v>
      </c>
    </row>
    <row r="197" spans="1:10" hidden="1" x14ac:dyDescent="0.25">
      <c r="A197" s="60">
        <v>196</v>
      </c>
      <c r="B197" s="85" t="s">
        <v>445</v>
      </c>
      <c r="C197" s="87" t="s">
        <v>446</v>
      </c>
      <c r="D197" s="47"/>
      <c r="E197" s="47"/>
      <c r="F197" s="48"/>
      <c r="G197" s="62" t="str">
        <f>IFERROR(INDEX(StockInData[Expiry],MATCH(ProductMaster[[#This Row],[Product ID]],StockInData[Product ID],0)),"")</f>
        <v/>
      </c>
      <c r="H197" s="47"/>
      <c r="I197" s="61">
        <f>SUMIFS(StockInData[Quantity],StockInData[Product ID],ProductMaster!$B197)-SUMIFS(StockOutData[Quantity],StockOutData[Product ID],ProductMaster!$B197)</f>
        <v>0</v>
      </c>
      <c r="J197" s="63">
        <f>SUMIFS(StockInData[Value],StockInData[Product ID],ProductMaster!$B197)-SUMIFS(StockOutData[Value],StockOutData[Product ID],ProductMaster!$B197)</f>
        <v>0</v>
      </c>
    </row>
    <row r="198" spans="1:10" hidden="1" x14ac:dyDescent="0.25">
      <c r="A198" s="84">
        <v>197</v>
      </c>
      <c r="B198" s="85" t="s">
        <v>447</v>
      </c>
      <c r="C198" s="87" t="s">
        <v>448</v>
      </c>
      <c r="D198" s="47"/>
      <c r="E198" s="47"/>
      <c r="F198" s="48"/>
      <c r="G198" s="62" t="str">
        <f>IFERROR(INDEX(StockInData[Expiry],MATCH(ProductMaster[[#This Row],[Product ID]],StockInData[Product ID],0)),"")</f>
        <v/>
      </c>
      <c r="H198" s="47"/>
      <c r="I198" s="61">
        <f>SUMIFS(StockInData[Quantity],StockInData[Product ID],ProductMaster!$B198)-SUMIFS(StockOutData[Quantity],StockOutData[Product ID],ProductMaster!$B198)</f>
        <v>0</v>
      </c>
      <c r="J198" s="63">
        <f>SUMIFS(StockInData[Value],StockInData[Product ID],ProductMaster!$B198)-SUMIFS(StockOutData[Value],StockOutData[Product ID],ProductMaster!$B198)</f>
        <v>0</v>
      </c>
    </row>
    <row r="199" spans="1:10" hidden="1" x14ac:dyDescent="0.25">
      <c r="A199" s="60">
        <v>198</v>
      </c>
      <c r="B199" s="85" t="s">
        <v>449</v>
      </c>
      <c r="C199" s="87" t="s">
        <v>450</v>
      </c>
      <c r="D199" s="47"/>
      <c r="E199" s="47"/>
      <c r="F199" s="48"/>
      <c r="G199" s="62" t="str">
        <f>IFERROR(INDEX(StockInData[Expiry],MATCH(ProductMaster[[#This Row],[Product ID]],StockInData[Product ID],0)),"")</f>
        <v/>
      </c>
      <c r="H199" s="47"/>
      <c r="I199" s="61">
        <f>SUMIFS(StockInData[Quantity],StockInData[Product ID],ProductMaster!$B199)-SUMIFS(StockOutData[Quantity],StockOutData[Product ID],ProductMaster!$B199)</f>
        <v>0</v>
      </c>
      <c r="J199" s="63">
        <f>SUMIFS(StockInData[Value],StockInData[Product ID],ProductMaster!$B199)-SUMIFS(StockOutData[Value],StockOutData[Product ID],ProductMaster!$B199)</f>
        <v>0</v>
      </c>
    </row>
    <row r="200" spans="1:10" hidden="1" x14ac:dyDescent="0.25">
      <c r="A200" s="84">
        <v>199</v>
      </c>
      <c r="B200" s="85" t="s">
        <v>451</v>
      </c>
      <c r="C200" s="87" t="s">
        <v>452</v>
      </c>
      <c r="D200" s="47"/>
      <c r="E200" s="47"/>
      <c r="F200" s="48"/>
      <c r="G200" s="62" t="str">
        <f>IFERROR(INDEX(StockInData[Expiry],MATCH(ProductMaster[[#This Row],[Product ID]],StockInData[Product ID],0)),"")</f>
        <v/>
      </c>
      <c r="H200" s="47"/>
      <c r="I200" s="61">
        <f>SUMIFS(StockInData[Quantity],StockInData[Product ID],ProductMaster!$B200)-SUMIFS(StockOutData[Quantity],StockOutData[Product ID],ProductMaster!$B200)</f>
        <v>0</v>
      </c>
      <c r="J200" s="63">
        <f>SUMIFS(StockInData[Value],StockInData[Product ID],ProductMaster!$B200)-SUMIFS(StockOutData[Value],StockOutData[Product ID],ProductMaster!$B200)</f>
        <v>0</v>
      </c>
    </row>
    <row r="201" spans="1:10" hidden="1" x14ac:dyDescent="0.25">
      <c r="A201" s="60">
        <v>200</v>
      </c>
      <c r="B201" s="85" t="s">
        <v>453</v>
      </c>
      <c r="C201" s="87" t="s">
        <v>454</v>
      </c>
      <c r="D201" s="47"/>
      <c r="E201" s="47"/>
      <c r="F201" s="48"/>
      <c r="G201" s="62" t="str">
        <f>IFERROR(INDEX(StockInData[Expiry],MATCH(ProductMaster[[#This Row],[Product ID]],StockInData[Product ID],0)),"")</f>
        <v/>
      </c>
      <c r="H201" s="47"/>
      <c r="I201" s="61">
        <f>SUMIFS(StockInData[Quantity],StockInData[Product ID],ProductMaster!$B201)-SUMIFS(StockOutData[Quantity],StockOutData[Product ID],ProductMaster!$B201)</f>
        <v>0</v>
      </c>
      <c r="J201" s="63">
        <f>SUMIFS(StockInData[Value],StockInData[Product ID],ProductMaster!$B201)-SUMIFS(StockOutData[Value],StockOutData[Product ID],ProductMaster!$B201)</f>
        <v>0</v>
      </c>
    </row>
    <row r="202" spans="1:10" hidden="1" x14ac:dyDescent="0.25">
      <c r="A202" s="84">
        <v>201</v>
      </c>
      <c r="B202" s="85" t="s">
        <v>455</v>
      </c>
      <c r="C202" s="87" t="s">
        <v>456</v>
      </c>
      <c r="D202" s="47"/>
      <c r="E202" s="47"/>
      <c r="F202" s="48"/>
      <c r="G202" s="62" t="str">
        <f>IFERROR(INDEX(StockInData[Expiry],MATCH(ProductMaster[[#This Row],[Product ID]],StockInData[Product ID],0)),"")</f>
        <v/>
      </c>
      <c r="H202" s="47"/>
      <c r="I202" s="61">
        <f>SUMIFS(StockInData[Quantity],StockInData[Product ID],ProductMaster!$B202)-SUMIFS(StockOutData[Quantity],StockOutData[Product ID],ProductMaster!$B202)</f>
        <v>0</v>
      </c>
      <c r="J202" s="63">
        <f>SUMIFS(StockInData[Value],StockInData[Product ID],ProductMaster!$B202)-SUMIFS(StockOutData[Value],StockOutData[Product ID],ProductMaster!$B202)</f>
        <v>0</v>
      </c>
    </row>
    <row r="203" spans="1:10" hidden="1" x14ac:dyDescent="0.25">
      <c r="A203" s="60">
        <v>202</v>
      </c>
      <c r="B203" s="85" t="s">
        <v>457</v>
      </c>
      <c r="C203" s="87" t="s">
        <v>458</v>
      </c>
      <c r="D203" s="47"/>
      <c r="E203" s="47"/>
      <c r="F203" s="48"/>
      <c r="G203" s="62" t="str">
        <f>IFERROR(INDEX(StockInData[Expiry],MATCH(ProductMaster[[#This Row],[Product ID]],StockInData[Product ID],0)),"")</f>
        <v/>
      </c>
      <c r="H203" s="47"/>
      <c r="I203" s="61">
        <f>SUMIFS(StockInData[Quantity],StockInData[Product ID],ProductMaster!$B203)-SUMIFS(StockOutData[Quantity],StockOutData[Product ID],ProductMaster!$B203)</f>
        <v>0</v>
      </c>
      <c r="J203" s="63">
        <f>SUMIFS(StockInData[Value],StockInData[Product ID],ProductMaster!$B203)-SUMIFS(StockOutData[Value],StockOutData[Product ID],ProductMaster!$B203)</f>
        <v>0</v>
      </c>
    </row>
    <row r="204" spans="1:10" hidden="1" x14ac:dyDescent="0.25">
      <c r="A204" s="84">
        <v>203</v>
      </c>
      <c r="B204" s="85" t="s">
        <v>459</v>
      </c>
      <c r="C204" s="87" t="s">
        <v>460</v>
      </c>
      <c r="D204" s="47"/>
      <c r="E204" s="47"/>
      <c r="F204" s="48"/>
      <c r="G204" s="62" t="str">
        <f>IFERROR(INDEX(StockInData[Expiry],MATCH(ProductMaster[[#This Row],[Product ID]],StockInData[Product ID],0)),"")</f>
        <v/>
      </c>
      <c r="H204" s="47"/>
      <c r="I204" s="61">
        <f>SUMIFS(StockInData[Quantity],StockInData[Product ID],ProductMaster!$B204)-SUMIFS(StockOutData[Quantity],StockOutData[Product ID],ProductMaster!$B204)</f>
        <v>0</v>
      </c>
      <c r="J204" s="63">
        <f>SUMIFS(StockInData[Value],StockInData[Product ID],ProductMaster!$B204)-SUMIFS(StockOutData[Value],StockOutData[Product ID],ProductMaster!$B204)</f>
        <v>0</v>
      </c>
    </row>
    <row r="205" spans="1:10" hidden="1" x14ac:dyDescent="0.25">
      <c r="A205" s="60">
        <v>204</v>
      </c>
      <c r="B205" s="85" t="s">
        <v>461</v>
      </c>
      <c r="C205" s="87" t="s">
        <v>462</v>
      </c>
      <c r="D205" s="47"/>
      <c r="E205" s="47"/>
      <c r="F205" s="48"/>
      <c r="G205" s="62" t="str">
        <f>IFERROR(INDEX(StockInData[Expiry],MATCH(ProductMaster[[#This Row],[Product ID]],StockInData[Product ID],0)),"")</f>
        <v/>
      </c>
      <c r="H205" s="47"/>
      <c r="I205" s="61">
        <f>SUMIFS(StockInData[Quantity],StockInData[Product ID],ProductMaster!$B205)-SUMIFS(StockOutData[Quantity],StockOutData[Product ID],ProductMaster!$B205)</f>
        <v>0</v>
      </c>
      <c r="J205" s="63">
        <f>SUMIFS(StockInData[Value],StockInData[Product ID],ProductMaster!$B205)-SUMIFS(StockOutData[Value],StockOutData[Product ID],ProductMaster!$B205)</f>
        <v>0</v>
      </c>
    </row>
    <row r="206" spans="1:10" hidden="1" x14ac:dyDescent="0.25">
      <c r="A206" s="84">
        <v>205</v>
      </c>
      <c r="B206" s="85" t="s">
        <v>463</v>
      </c>
      <c r="C206" s="87" t="s">
        <v>464</v>
      </c>
      <c r="D206" s="47"/>
      <c r="E206" s="47"/>
      <c r="F206" s="48"/>
      <c r="G206" s="62" t="str">
        <f>IFERROR(INDEX(StockInData[Expiry],MATCH(ProductMaster[[#This Row],[Product ID]],StockInData[Product ID],0)),"")</f>
        <v/>
      </c>
      <c r="H206" s="47"/>
      <c r="I206" s="61">
        <f>SUMIFS(StockInData[Quantity],StockInData[Product ID],ProductMaster!$B206)-SUMIFS(StockOutData[Quantity],StockOutData[Product ID],ProductMaster!$B206)</f>
        <v>0</v>
      </c>
      <c r="J206" s="63">
        <f>SUMIFS(StockInData[Value],StockInData[Product ID],ProductMaster!$B206)-SUMIFS(StockOutData[Value],StockOutData[Product ID],ProductMaster!$B206)</f>
        <v>0</v>
      </c>
    </row>
    <row r="207" spans="1:10" hidden="1" x14ac:dyDescent="0.25">
      <c r="A207" s="60">
        <v>206</v>
      </c>
      <c r="B207" s="85" t="s">
        <v>465</v>
      </c>
      <c r="C207" s="87" t="s">
        <v>466</v>
      </c>
      <c r="D207" s="47"/>
      <c r="E207" s="47"/>
      <c r="F207" s="48"/>
      <c r="G207" s="62" t="str">
        <f>IFERROR(INDEX(StockInData[Expiry],MATCH(ProductMaster[[#This Row],[Product ID]],StockInData[Product ID],0)),"")</f>
        <v/>
      </c>
      <c r="H207" s="47"/>
      <c r="I207" s="61">
        <f>SUMIFS(StockInData[Quantity],StockInData[Product ID],ProductMaster!$B207)-SUMIFS(StockOutData[Quantity],StockOutData[Product ID],ProductMaster!$B207)</f>
        <v>0</v>
      </c>
      <c r="J207" s="63">
        <f>SUMIFS(StockInData[Value],StockInData[Product ID],ProductMaster!$B207)-SUMIFS(StockOutData[Value],StockOutData[Product ID],ProductMaster!$B207)</f>
        <v>0</v>
      </c>
    </row>
    <row r="208" spans="1:10" x14ac:dyDescent="0.25">
      <c r="A208" s="84">
        <v>207</v>
      </c>
      <c r="B208" s="85" t="s">
        <v>467</v>
      </c>
      <c r="C208" s="87" t="s">
        <v>468</v>
      </c>
      <c r="D208" s="47"/>
      <c r="E208" s="47"/>
      <c r="F208" s="48"/>
      <c r="G208" s="62">
        <f>IFERROR(INDEX(StockInData[Expiry],MATCH(ProductMaster[[#This Row],[Product ID]],StockInData[Product ID],0)),"")</f>
        <v>44408</v>
      </c>
      <c r="H208" s="47"/>
      <c r="I208" s="61">
        <f>SUMIFS(StockInData[Quantity],StockInData[Product ID],ProductMaster!$B208)-SUMIFS(StockOutData[Quantity],StockOutData[Product ID],ProductMaster!$B208)</f>
        <v>7</v>
      </c>
      <c r="J208" s="63">
        <f>SUMIFS(StockInData[Value],StockInData[Product ID],ProductMaster!$B208)-SUMIFS(StockOutData[Value],StockOutData[Product ID],ProductMaster!$B208)</f>
        <v>-3.5499999999999989</v>
      </c>
    </row>
    <row r="209" spans="1:10" hidden="1" x14ac:dyDescent="0.25">
      <c r="A209" s="60">
        <v>208</v>
      </c>
      <c r="B209" s="85" t="s">
        <v>469</v>
      </c>
      <c r="C209" s="87" t="s">
        <v>470</v>
      </c>
      <c r="D209" s="47"/>
      <c r="E209" s="47"/>
      <c r="F209" s="48"/>
      <c r="G209" s="62" t="str">
        <f>IFERROR(INDEX(StockInData[Expiry],MATCH(ProductMaster[[#This Row],[Product ID]],StockInData[Product ID],0)),"")</f>
        <v/>
      </c>
      <c r="H209" s="47"/>
      <c r="I209" s="61">
        <f>SUMIFS(StockInData[Quantity],StockInData[Product ID],ProductMaster!$B209)-SUMIFS(StockOutData[Quantity],StockOutData[Product ID],ProductMaster!$B209)</f>
        <v>0</v>
      </c>
      <c r="J209" s="63">
        <f>SUMIFS(StockInData[Value],StockInData[Product ID],ProductMaster!$B209)-SUMIFS(StockOutData[Value],StockOutData[Product ID],ProductMaster!$B209)</f>
        <v>0</v>
      </c>
    </row>
    <row r="210" spans="1:10" hidden="1" x14ac:dyDescent="0.25">
      <c r="A210" s="84">
        <v>209</v>
      </c>
      <c r="B210" s="85" t="s">
        <v>471</v>
      </c>
      <c r="C210" s="87" t="s">
        <v>472</v>
      </c>
      <c r="D210" s="47"/>
      <c r="E210" s="47"/>
      <c r="F210" s="48"/>
      <c r="G210" s="62" t="str">
        <f>IFERROR(INDEX(StockInData[Expiry],MATCH(ProductMaster[[#This Row],[Product ID]],StockInData[Product ID],0)),"")</f>
        <v/>
      </c>
      <c r="H210" s="47"/>
      <c r="I210" s="61">
        <f>SUMIFS(StockInData[Quantity],StockInData[Product ID],ProductMaster!$B210)-SUMIFS(StockOutData[Quantity],StockOutData[Product ID],ProductMaster!$B210)</f>
        <v>0</v>
      </c>
      <c r="J210" s="63">
        <f>SUMIFS(StockInData[Value],StockInData[Product ID],ProductMaster!$B210)-SUMIFS(StockOutData[Value],StockOutData[Product ID],ProductMaster!$B210)</f>
        <v>0</v>
      </c>
    </row>
    <row r="211" spans="1:10" x14ac:dyDescent="0.25">
      <c r="A211" s="60">
        <v>210</v>
      </c>
      <c r="B211" s="85" t="s">
        <v>473</v>
      </c>
      <c r="C211" s="87" t="s">
        <v>474</v>
      </c>
      <c r="D211" s="47"/>
      <c r="E211" s="47"/>
      <c r="F211" s="48"/>
      <c r="G211" s="62">
        <f>IFERROR(INDEX(StockInData[Expiry],MATCH(ProductMaster[[#This Row],[Product ID]],StockInData[Product ID],0)),"")</f>
        <v>44378</v>
      </c>
      <c r="H211" s="47"/>
      <c r="I211" s="61">
        <f>SUMIFS(StockInData[Quantity],StockInData[Product ID],ProductMaster!$B211)-SUMIFS(StockOutData[Quantity],StockOutData[Product ID],ProductMaster!$B211)</f>
        <v>721</v>
      </c>
      <c r="J211" s="63">
        <f>SUMIFS(StockInData[Value],StockInData[Product ID],ProductMaster!$B211)-SUMIFS(StockOutData[Value],StockOutData[Product ID],ProductMaster!$B211)</f>
        <v>-827.01</v>
      </c>
    </row>
    <row r="212" spans="1:10" hidden="1" x14ac:dyDescent="0.25">
      <c r="A212" s="84">
        <v>211</v>
      </c>
      <c r="B212" s="85" t="s">
        <v>475</v>
      </c>
      <c r="C212" s="87" t="s">
        <v>476</v>
      </c>
      <c r="D212" s="47"/>
      <c r="E212" s="47"/>
      <c r="F212" s="48"/>
      <c r="G212" s="62" t="str">
        <f>IFERROR(INDEX(StockInData[Expiry],MATCH(ProductMaster[[#This Row],[Product ID]],StockInData[Product ID],0)),"")</f>
        <v/>
      </c>
      <c r="H212" s="47"/>
      <c r="I212" s="61">
        <f>SUMIFS(StockInData[Quantity],StockInData[Product ID],ProductMaster!$B212)-SUMIFS(StockOutData[Quantity],StockOutData[Product ID],ProductMaster!$B212)</f>
        <v>0</v>
      </c>
      <c r="J212" s="63">
        <f>SUMIFS(StockInData[Value],StockInData[Product ID],ProductMaster!$B212)-SUMIFS(StockOutData[Value],StockOutData[Product ID],ProductMaster!$B212)</f>
        <v>0</v>
      </c>
    </row>
    <row r="213" spans="1:10" hidden="1" x14ac:dyDescent="0.25">
      <c r="A213" s="60">
        <v>212</v>
      </c>
      <c r="B213" s="85" t="s">
        <v>477</v>
      </c>
      <c r="C213" s="87" t="s">
        <v>478</v>
      </c>
      <c r="D213" s="47"/>
      <c r="E213" s="47"/>
      <c r="F213" s="48"/>
      <c r="G213" s="62" t="str">
        <f>IFERROR(INDEX(StockInData[Expiry],MATCH(ProductMaster[[#This Row],[Product ID]],StockInData[Product ID],0)),"")</f>
        <v/>
      </c>
      <c r="H213" s="47"/>
      <c r="I213" s="61">
        <f>SUMIFS(StockInData[Quantity],StockInData[Product ID],ProductMaster!$B213)-SUMIFS(StockOutData[Quantity],StockOutData[Product ID],ProductMaster!$B213)</f>
        <v>0</v>
      </c>
      <c r="J213" s="63">
        <f>SUMIFS(StockInData[Value],StockInData[Product ID],ProductMaster!$B213)-SUMIFS(StockOutData[Value],StockOutData[Product ID],ProductMaster!$B213)</f>
        <v>0</v>
      </c>
    </row>
    <row r="214" spans="1:10" x14ac:dyDescent="0.25">
      <c r="A214" s="84">
        <v>213</v>
      </c>
      <c r="B214" s="85" t="s">
        <v>479</v>
      </c>
      <c r="C214" s="87" t="s">
        <v>480</v>
      </c>
      <c r="D214" s="47"/>
      <c r="E214" s="47"/>
      <c r="F214" s="48"/>
      <c r="G214" s="62">
        <f>IFERROR(INDEX(StockInData[Expiry],MATCH(ProductMaster[[#This Row],[Product ID]],StockInData[Product ID],0)),"")</f>
        <v>43832</v>
      </c>
      <c r="H214" s="47"/>
      <c r="I214" s="61">
        <f>SUMIFS(StockInData[Quantity],StockInData[Product ID],ProductMaster!$B214)-SUMIFS(StockOutData[Quantity],StockOutData[Product ID],ProductMaster!$B214)</f>
        <v>396</v>
      </c>
      <c r="J214" s="63">
        <f>SUMIFS(StockInData[Value],StockInData[Product ID],ProductMaster!$B214)-SUMIFS(StockOutData[Value],StockOutData[Product ID],ProductMaster!$B214)</f>
        <v>0.98</v>
      </c>
    </row>
    <row r="215" spans="1:10" hidden="1" x14ac:dyDescent="0.25">
      <c r="A215" s="60">
        <v>214</v>
      </c>
      <c r="B215" s="85" t="s">
        <v>481</v>
      </c>
      <c r="C215" s="87" t="s">
        <v>482</v>
      </c>
      <c r="D215" s="47"/>
      <c r="E215" s="47"/>
      <c r="F215" s="48"/>
      <c r="G215" s="62" t="str">
        <f>IFERROR(INDEX(StockInData[Expiry],MATCH(ProductMaster[[#This Row],[Product ID]],StockInData[Product ID],0)),"")</f>
        <v/>
      </c>
      <c r="H215" s="47"/>
      <c r="I215" s="61">
        <f>SUMIFS(StockInData[Quantity],StockInData[Product ID],ProductMaster!$B215)-SUMIFS(StockOutData[Quantity],StockOutData[Product ID],ProductMaster!$B215)</f>
        <v>-9</v>
      </c>
      <c r="J215" s="63">
        <f>SUMIFS(StockInData[Value],StockInData[Product ID],ProductMaster!$B215)-SUMIFS(StockOutData[Value],StockOutData[Product ID],ProductMaster!$B215)</f>
        <v>-117.80999999999997</v>
      </c>
    </row>
    <row r="216" spans="1:10" hidden="1" x14ac:dyDescent="0.25">
      <c r="A216" s="84">
        <v>215</v>
      </c>
      <c r="B216" s="85" t="s">
        <v>483</v>
      </c>
      <c r="C216" s="87" t="s">
        <v>484</v>
      </c>
      <c r="D216" s="47"/>
      <c r="E216" s="47"/>
      <c r="F216" s="48"/>
      <c r="G216" s="62" t="str">
        <f>IFERROR(INDEX(StockInData[Expiry],MATCH(ProductMaster[[#This Row],[Product ID]],StockInData[Product ID],0)),"")</f>
        <v/>
      </c>
      <c r="H216" s="47"/>
      <c r="I216" s="61">
        <f>SUMIFS(StockInData[Quantity],StockInData[Product ID],ProductMaster!$B216)-SUMIFS(StockOutData[Quantity],StockOutData[Product ID],ProductMaster!$B216)</f>
        <v>0</v>
      </c>
      <c r="J216" s="63">
        <f>SUMIFS(StockInData[Value],StockInData[Product ID],ProductMaster!$B216)-SUMIFS(StockOutData[Value],StockOutData[Product ID],ProductMaster!$B216)</f>
        <v>0</v>
      </c>
    </row>
    <row r="217" spans="1:10" hidden="1" x14ac:dyDescent="0.25">
      <c r="A217" s="60">
        <v>216</v>
      </c>
      <c r="B217" s="85" t="s">
        <v>485</v>
      </c>
      <c r="C217" s="87" t="s">
        <v>486</v>
      </c>
      <c r="D217" s="47"/>
      <c r="E217" s="47"/>
      <c r="F217" s="48"/>
      <c r="G217" s="62" t="str">
        <f>IFERROR(INDEX(StockInData[Expiry],MATCH(ProductMaster[[#This Row],[Product ID]],StockInData[Product ID],0)),"")</f>
        <v/>
      </c>
      <c r="H217" s="47"/>
      <c r="I217" s="61">
        <f>SUMIFS(StockInData[Quantity],StockInData[Product ID],ProductMaster!$B217)-SUMIFS(StockOutData[Quantity],StockOutData[Product ID],ProductMaster!$B217)</f>
        <v>0</v>
      </c>
      <c r="J217" s="63">
        <f>SUMIFS(StockInData[Value],StockInData[Product ID],ProductMaster!$B217)-SUMIFS(StockOutData[Value],StockOutData[Product ID],ProductMaster!$B217)</f>
        <v>0</v>
      </c>
    </row>
    <row r="218" spans="1:10" hidden="1" x14ac:dyDescent="0.25">
      <c r="A218" s="84">
        <v>217</v>
      </c>
      <c r="B218" s="85" t="s">
        <v>487</v>
      </c>
      <c r="C218" s="87" t="s">
        <v>488</v>
      </c>
      <c r="D218" s="47"/>
      <c r="E218" s="47"/>
      <c r="F218" s="48"/>
      <c r="G218" s="62" t="str">
        <f>IFERROR(INDEX(StockInData[Expiry],MATCH(ProductMaster[[#This Row],[Product ID]],StockInData[Product ID],0)),"")</f>
        <v/>
      </c>
      <c r="H218" s="47"/>
      <c r="I218" s="61">
        <f>SUMIFS(StockInData[Quantity],StockInData[Product ID],ProductMaster!$B218)-SUMIFS(StockOutData[Quantity],StockOutData[Product ID],ProductMaster!$B218)</f>
        <v>0</v>
      </c>
      <c r="J218" s="63">
        <f>SUMIFS(StockInData[Value],StockInData[Product ID],ProductMaster!$B218)-SUMIFS(StockOutData[Value],StockOutData[Product ID],ProductMaster!$B218)</f>
        <v>0</v>
      </c>
    </row>
    <row r="219" spans="1:10" hidden="1" x14ac:dyDescent="0.25">
      <c r="A219" s="60">
        <v>218</v>
      </c>
      <c r="B219" s="85" t="s">
        <v>489</v>
      </c>
      <c r="C219" s="87" t="s">
        <v>490</v>
      </c>
      <c r="D219" s="47"/>
      <c r="E219" s="47"/>
      <c r="F219" s="48"/>
      <c r="G219" s="62" t="str">
        <f>IFERROR(INDEX(StockInData[Expiry],MATCH(ProductMaster[[#This Row],[Product ID]],StockInData[Product ID],0)),"")</f>
        <v/>
      </c>
      <c r="H219" s="47"/>
      <c r="I219" s="61">
        <f>SUMIFS(StockInData[Quantity],StockInData[Product ID],ProductMaster!$B219)-SUMIFS(StockOutData[Quantity],StockOutData[Product ID],ProductMaster!$B219)</f>
        <v>0</v>
      </c>
      <c r="J219" s="63">
        <f>SUMIFS(StockInData[Value],StockInData[Product ID],ProductMaster!$B219)-SUMIFS(StockOutData[Value],StockOutData[Product ID],ProductMaster!$B219)</f>
        <v>0</v>
      </c>
    </row>
    <row r="220" spans="1:10" hidden="1" x14ac:dyDescent="0.25">
      <c r="A220" s="84">
        <v>219</v>
      </c>
      <c r="B220" s="85" t="s">
        <v>491</v>
      </c>
      <c r="C220" s="87" t="s">
        <v>492</v>
      </c>
      <c r="D220" s="47"/>
      <c r="E220" s="47"/>
      <c r="F220" s="48"/>
      <c r="G220" s="62" t="str">
        <f>IFERROR(INDEX(StockInData[Expiry],MATCH(ProductMaster[[#This Row],[Product ID]],StockInData[Product ID],0)),"")</f>
        <v/>
      </c>
      <c r="H220" s="47"/>
      <c r="I220" s="61">
        <f>SUMIFS(StockInData[Quantity],StockInData[Product ID],ProductMaster!$B220)-SUMIFS(StockOutData[Quantity],StockOutData[Product ID],ProductMaster!$B220)</f>
        <v>0</v>
      </c>
      <c r="J220" s="63">
        <f>SUMIFS(StockInData[Value],StockInData[Product ID],ProductMaster!$B220)-SUMIFS(StockOutData[Value],StockOutData[Product ID],ProductMaster!$B220)</f>
        <v>0</v>
      </c>
    </row>
    <row r="221" spans="1:10" hidden="1" x14ac:dyDescent="0.25">
      <c r="A221" s="60">
        <v>220</v>
      </c>
      <c r="B221" s="85" t="s">
        <v>493</v>
      </c>
      <c r="C221" s="87" t="s">
        <v>494</v>
      </c>
      <c r="D221" s="47"/>
      <c r="E221" s="47"/>
      <c r="F221" s="48"/>
      <c r="G221" s="62" t="str">
        <f>IFERROR(INDEX(StockInData[Expiry],MATCH(ProductMaster[[#This Row],[Product ID]],StockInData[Product ID],0)),"")</f>
        <v/>
      </c>
      <c r="H221" s="47"/>
      <c r="I221" s="61">
        <f>SUMIFS(StockInData[Quantity],StockInData[Product ID],ProductMaster!$B221)-SUMIFS(StockOutData[Quantity],StockOutData[Product ID],ProductMaster!$B221)</f>
        <v>0</v>
      </c>
      <c r="J221" s="63">
        <f>SUMIFS(StockInData[Value],StockInData[Product ID],ProductMaster!$B221)-SUMIFS(StockOutData[Value],StockOutData[Product ID],ProductMaster!$B221)</f>
        <v>0</v>
      </c>
    </row>
    <row r="222" spans="1:10" hidden="1" x14ac:dyDescent="0.25">
      <c r="A222" s="84">
        <v>221</v>
      </c>
      <c r="B222" s="85" t="s">
        <v>495</v>
      </c>
      <c r="C222" s="87" t="s">
        <v>496</v>
      </c>
      <c r="D222" s="47"/>
      <c r="E222" s="47"/>
      <c r="F222" s="48"/>
      <c r="G222" s="62" t="str">
        <f>IFERROR(INDEX(StockInData[Expiry],MATCH(ProductMaster[[#This Row],[Product ID]],StockInData[Product ID],0)),"")</f>
        <v/>
      </c>
      <c r="H222" s="47"/>
      <c r="I222" s="61">
        <f>SUMIFS(StockInData[Quantity],StockInData[Product ID],ProductMaster!$B222)-SUMIFS(StockOutData[Quantity],StockOutData[Product ID],ProductMaster!$B222)</f>
        <v>0</v>
      </c>
      <c r="J222" s="63">
        <f>SUMIFS(StockInData[Value],StockInData[Product ID],ProductMaster!$B222)-SUMIFS(StockOutData[Value],StockOutData[Product ID],ProductMaster!$B222)</f>
        <v>0</v>
      </c>
    </row>
    <row r="223" spans="1:10" hidden="1" x14ac:dyDescent="0.25">
      <c r="A223" s="60">
        <v>222</v>
      </c>
      <c r="B223" s="85" t="s">
        <v>497</v>
      </c>
      <c r="C223" s="87" t="s">
        <v>498</v>
      </c>
      <c r="D223" s="47"/>
      <c r="E223" s="47"/>
      <c r="F223" s="48"/>
      <c r="G223" s="62" t="str">
        <f>IFERROR(INDEX(StockInData[Expiry],MATCH(ProductMaster[[#This Row],[Product ID]],StockInData[Product ID],0)),"")</f>
        <v/>
      </c>
      <c r="H223" s="47"/>
      <c r="I223" s="61">
        <f>SUMIFS(StockInData[Quantity],StockInData[Product ID],ProductMaster!$B223)-SUMIFS(StockOutData[Quantity],StockOutData[Product ID],ProductMaster!$B223)</f>
        <v>0</v>
      </c>
      <c r="J223" s="63">
        <f>SUMIFS(StockInData[Value],StockInData[Product ID],ProductMaster!$B223)-SUMIFS(StockOutData[Value],StockOutData[Product ID],ProductMaster!$B223)</f>
        <v>0</v>
      </c>
    </row>
    <row r="224" spans="1:10" hidden="1" x14ac:dyDescent="0.25">
      <c r="A224" s="84">
        <v>223</v>
      </c>
      <c r="B224" s="85" t="s">
        <v>499</v>
      </c>
      <c r="C224" s="87" t="s">
        <v>500</v>
      </c>
      <c r="D224" s="47"/>
      <c r="E224" s="47"/>
      <c r="F224" s="48"/>
      <c r="G224" s="62" t="str">
        <f>IFERROR(INDEX(StockInData[Expiry],MATCH(ProductMaster[[#This Row],[Product ID]],StockInData[Product ID],0)),"")</f>
        <v/>
      </c>
      <c r="H224" s="47"/>
      <c r="I224" s="61">
        <f>SUMIFS(StockInData[Quantity],StockInData[Product ID],ProductMaster!$B224)-SUMIFS(StockOutData[Quantity],StockOutData[Product ID],ProductMaster!$B224)</f>
        <v>0</v>
      </c>
      <c r="J224" s="63">
        <f>SUMIFS(StockInData[Value],StockInData[Product ID],ProductMaster!$B224)-SUMIFS(StockOutData[Value],StockOutData[Product ID],ProductMaster!$B224)</f>
        <v>0</v>
      </c>
    </row>
    <row r="225" spans="1:10" hidden="1" x14ac:dyDescent="0.25">
      <c r="A225" s="60">
        <v>224</v>
      </c>
      <c r="B225" s="85" t="s">
        <v>501</v>
      </c>
      <c r="C225" s="87" t="s">
        <v>502</v>
      </c>
      <c r="D225" s="47"/>
      <c r="E225" s="47"/>
      <c r="F225" s="48"/>
      <c r="G225" s="62" t="str">
        <f>IFERROR(INDEX(StockInData[Expiry],MATCH(ProductMaster[[#This Row],[Product ID]],StockInData[Product ID],0)),"")</f>
        <v/>
      </c>
      <c r="H225" s="47"/>
      <c r="I225" s="61">
        <f>SUMIFS(StockInData[Quantity],StockInData[Product ID],ProductMaster!$B225)-SUMIFS(StockOutData[Quantity],StockOutData[Product ID],ProductMaster!$B225)</f>
        <v>0</v>
      </c>
      <c r="J225" s="63">
        <f>SUMIFS(StockInData[Value],StockInData[Product ID],ProductMaster!$B225)-SUMIFS(StockOutData[Value],StockOutData[Product ID],ProductMaster!$B225)</f>
        <v>0</v>
      </c>
    </row>
    <row r="226" spans="1:10" x14ac:dyDescent="0.25">
      <c r="A226" s="84">
        <v>225</v>
      </c>
      <c r="B226" s="85" t="s">
        <v>503</v>
      </c>
      <c r="C226" s="87" t="s">
        <v>504</v>
      </c>
      <c r="D226" s="47"/>
      <c r="E226" s="47"/>
      <c r="F226" s="48"/>
      <c r="G226" s="62">
        <f>IFERROR(INDEX(StockInData[Expiry],MATCH(ProductMaster[[#This Row],[Product ID]],StockInData[Product ID],0)),"")</f>
        <v>44530</v>
      </c>
      <c r="H226" s="47"/>
      <c r="I226" s="61">
        <f>SUMIFS(StockInData[Quantity],StockInData[Product ID],ProductMaster!$B226)-SUMIFS(StockOutData[Quantity],StockOutData[Product ID],ProductMaster!$B226)</f>
        <v>360</v>
      </c>
      <c r="J226" s="63">
        <f>SUMIFS(StockInData[Value],StockInData[Product ID],ProductMaster!$B226)-SUMIFS(StockOutData[Value],StockOutData[Product ID],ProductMaster!$B226)</f>
        <v>-21.5</v>
      </c>
    </row>
    <row r="227" spans="1:10" x14ac:dyDescent="0.25">
      <c r="A227" s="60">
        <v>226</v>
      </c>
      <c r="B227" s="85" t="s">
        <v>505</v>
      </c>
      <c r="C227" s="87" t="s">
        <v>506</v>
      </c>
      <c r="D227" s="47"/>
      <c r="E227" s="47"/>
      <c r="F227" s="48"/>
      <c r="G227" s="62">
        <f>IFERROR(INDEX(StockInData[Expiry],MATCH(ProductMaster[[#This Row],[Product ID]],StockInData[Product ID],0)),"")</f>
        <v>44197</v>
      </c>
      <c r="H227" s="47"/>
      <c r="I227" s="61">
        <f>SUMIFS(StockInData[Quantity],StockInData[Product ID],ProductMaster!$B227)-SUMIFS(StockOutData[Quantity],StockOutData[Product ID],ProductMaster!$B227)</f>
        <v>297</v>
      </c>
      <c r="J227" s="63">
        <f>SUMIFS(StockInData[Value],StockInData[Product ID],ProductMaster!$B227)-SUMIFS(StockOutData[Value],StockOutData[Product ID],ProductMaster!$B227)</f>
        <v>-30.5</v>
      </c>
    </row>
    <row r="228" spans="1:10" x14ac:dyDescent="0.25">
      <c r="A228" s="84">
        <v>227</v>
      </c>
      <c r="B228" s="85" t="s">
        <v>507</v>
      </c>
      <c r="C228" s="87" t="s">
        <v>508</v>
      </c>
      <c r="D228" s="47"/>
      <c r="E228" s="47"/>
      <c r="F228" s="48"/>
      <c r="G228" s="62">
        <f>IFERROR(INDEX(StockInData[Expiry],MATCH(ProductMaster[[#This Row],[Product ID]],StockInData[Product ID],0)),"")</f>
        <v>44160</v>
      </c>
      <c r="H228" s="47"/>
      <c r="I228" s="61">
        <f>SUMIFS(StockInData[Quantity],StockInData[Product ID],ProductMaster!$B228)-SUMIFS(StockOutData[Quantity],StockOutData[Product ID],ProductMaster!$B228)</f>
        <v>7</v>
      </c>
      <c r="J228" s="63">
        <f>SUMIFS(StockInData[Value],StockInData[Product ID],ProductMaster!$B228)-SUMIFS(StockOutData[Value],StockOutData[Product ID],ProductMaster!$B228)</f>
        <v>-54.149999999999991</v>
      </c>
    </row>
    <row r="229" spans="1:10" hidden="1" x14ac:dyDescent="0.25">
      <c r="A229" s="60">
        <v>228</v>
      </c>
      <c r="B229" s="85" t="s">
        <v>509</v>
      </c>
      <c r="C229" s="87" t="s">
        <v>510</v>
      </c>
      <c r="D229" s="47"/>
      <c r="E229" s="47"/>
      <c r="F229" s="48"/>
      <c r="G229" s="62" t="str">
        <f>IFERROR(INDEX(StockInData[Expiry],MATCH(ProductMaster[[#This Row],[Product ID]],StockInData[Product ID],0)),"")</f>
        <v/>
      </c>
      <c r="H229" s="47"/>
      <c r="I229" s="61">
        <f>SUMIFS(StockInData[Quantity],StockInData[Product ID],ProductMaster!$B229)-SUMIFS(StockOutData[Quantity],StockOutData[Product ID],ProductMaster!$B229)</f>
        <v>0</v>
      </c>
      <c r="J229" s="63">
        <f>SUMIFS(StockInData[Value],StockInData[Product ID],ProductMaster!$B229)-SUMIFS(StockOutData[Value],StockOutData[Product ID],ProductMaster!$B229)</f>
        <v>0</v>
      </c>
    </row>
    <row r="230" spans="1:10" x14ac:dyDescent="0.25">
      <c r="A230" s="84">
        <v>229</v>
      </c>
      <c r="B230" s="85" t="s">
        <v>511</v>
      </c>
      <c r="C230" s="87" t="s">
        <v>512</v>
      </c>
      <c r="D230" s="47"/>
      <c r="E230" s="47"/>
      <c r="F230" s="48"/>
      <c r="G230" s="62">
        <f>IFERROR(INDEX(StockInData[Expiry],MATCH(ProductMaster[[#This Row],[Product ID]],StockInData[Product ID],0)),"")</f>
        <v>44068</v>
      </c>
      <c r="H230" s="47"/>
      <c r="I230" s="61">
        <f>SUMIFS(StockInData[Quantity],StockInData[Product ID],ProductMaster!$B230)-SUMIFS(StockOutData[Quantity],StockOutData[Product ID],ProductMaster!$B230)</f>
        <v>9</v>
      </c>
      <c r="J230" s="63">
        <f>SUMIFS(StockInData[Value],StockInData[Product ID],ProductMaster!$B230)-SUMIFS(StockOutData[Value],StockOutData[Product ID],ProductMaster!$B230)</f>
        <v>13.95</v>
      </c>
    </row>
    <row r="231" spans="1:10" x14ac:dyDescent="0.25">
      <c r="A231" s="60">
        <v>230</v>
      </c>
      <c r="B231" s="85" t="s">
        <v>513</v>
      </c>
      <c r="C231" s="87" t="s">
        <v>514</v>
      </c>
      <c r="D231" s="47"/>
      <c r="E231" s="47"/>
      <c r="F231" s="48"/>
      <c r="G231" s="62">
        <f>IFERROR(INDEX(StockInData[Expiry],MATCH(ProductMaster[[#This Row],[Product ID]],StockInData[Product ID],0)),"")</f>
        <v>44197</v>
      </c>
      <c r="H231" s="47"/>
      <c r="I231" s="61">
        <f>SUMIFS(StockInData[Quantity],StockInData[Product ID],ProductMaster!$B231)-SUMIFS(StockOutData[Quantity],StockOutData[Product ID],ProductMaster!$B231)</f>
        <v>509</v>
      </c>
      <c r="J231" s="63">
        <f>SUMIFS(StockInData[Value],StockInData[Product ID],ProductMaster!$B231)-SUMIFS(StockOutData[Value],StockOutData[Product ID],ProductMaster!$B231)</f>
        <v>16.199999999999996</v>
      </c>
    </row>
    <row r="232" spans="1:10" hidden="1" x14ac:dyDescent="0.25">
      <c r="A232" s="84">
        <v>231</v>
      </c>
      <c r="B232" s="85" t="s">
        <v>515</v>
      </c>
      <c r="C232" s="87" t="s">
        <v>516</v>
      </c>
      <c r="D232" s="47"/>
      <c r="E232" s="47"/>
      <c r="F232" s="48"/>
      <c r="G232" s="62" t="str">
        <f>IFERROR(INDEX(StockInData[Expiry],MATCH(ProductMaster[[#This Row],[Product ID]],StockInData[Product ID],0)),"")</f>
        <v/>
      </c>
      <c r="H232" s="47"/>
      <c r="I232" s="61">
        <f>SUMIFS(StockInData[Quantity],StockInData[Product ID],ProductMaster!$B232)-SUMIFS(StockOutData[Quantity],StockOutData[Product ID],ProductMaster!$B232)</f>
        <v>0</v>
      </c>
      <c r="J232" s="63">
        <f>SUMIFS(StockInData[Value],StockInData[Product ID],ProductMaster!$B232)-SUMIFS(StockOutData[Value],StockOutData[Product ID],ProductMaster!$B232)</f>
        <v>0</v>
      </c>
    </row>
    <row r="233" spans="1:10" x14ac:dyDescent="0.25">
      <c r="A233" s="60">
        <v>232</v>
      </c>
      <c r="B233" s="85" t="s">
        <v>517</v>
      </c>
      <c r="C233" s="87" t="s">
        <v>518</v>
      </c>
      <c r="D233" s="47"/>
      <c r="E233" s="47"/>
      <c r="F233" s="48"/>
      <c r="G233" s="62">
        <f>IFERROR(INDEX(StockInData[Expiry],MATCH(ProductMaster[[#This Row],[Product ID]],StockInData[Product ID],0)),"")</f>
        <v>44197</v>
      </c>
      <c r="H233" s="47"/>
      <c r="I233" s="61">
        <f>SUMIFS(StockInData[Quantity],StockInData[Product ID],ProductMaster!$B233)-SUMIFS(StockOutData[Quantity],StockOutData[Product ID],ProductMaster!$B233)</f>
        <v>280</v>
      </c>
      <c r="J233" s="63">
        <f>SUMIFS(StockInData[Value],StockInData[Product ID],ProductMaster!$B233)-SUMIFS(StockOutData[Value],StockOutData[Product ID],ProductMaster!$B233)</f>
        <v>22.049999999999994</v>
      </c>
    </row>
    <row r="234" spans="1:10" x14ac:dyDescent="0.25">
      <c r="A234" s="84">
        <v>233</v>
      </c>
      <c r="B234" s="85" t="s">
        <v>519</v>
      </c>
      <c r="C234" s="87" t="s">
        <v>520</v>
      </c>
      <c r="D234" s="47"/>
      <c r="E234" s="47"/>
      <c r="F234" s="48"/>
      <c r="G234" s="62">
        <f>IFERROR(INDEX(StockInData[Expiry],MATCH(ProductMaster[[#This Row],[Product ID]],StockInData[Product ID],0)),"")</f>
        <v>44226</v>
      </c>
      <c r="H234" s="47"/>
      <c r="I234" s="61">
        <f>SUMIFS(StockInData[Quantity],StockInData[Product ID],ProductMaster!$B234)-SUMIFS(StockOutData[Quantity],StockOutData[Product ID],ProductMaster!$B234)</f>
        <v>511</v>
      </c>
      <c r="J234" s="63">
        <f>SUMIFS(StockInData[Value],StockInData[Product ID],ProductMaster!$B234)-SUMIFS(StockOutData[Value],StockOutData[Product ID],ProductMaster!$B234)</f>
        <v>-26.450000000000003</v>
      </c>
    </row>
    <row r="235" spans="1:10" x14ac:dyDescent="0.25">
      <c r="A235" s="60">
        <v>234</v>
      </c>
      <c r="B235" s="85" t="s">
        <v>521</v>
      </c>
      <c r="C235" s="87" t="s">
        <v>522</v>
      </c>
      <c r="D235" s="47"/>
      <c r="E235" s="47"/>
      <c r="F235" s="48"/>
      <c r="G235" s="62">
        <f>IFERROR(INDEX(StockInData[Expiry],MATCH(ProductMaster[[#This Row],[Product ID]],StockInData[Product ID],0)),"")</f>
        <v>44068</v>
      </c>
      <c r="H235" s="47"/>
      <c r="I235" s="61">
        <f>SUMIFS(StockInData[Quantity],StockInData[Product ID],ProductMaster!$B235)-SUMIFS(StockOutData[Quantity],StockOutData[Product ID],ProductMaster!$B235)</f>
        <v>49</v>
      </c>
      <c r="J235" s="63">
        <f>SUMIFS(StockInData[Value],StockInData[Product ID],ProductMaster!$B235)-SUMIFS(StockOutData[Value],StockOutData[Product ID],ProductMaster!$B235)</f>
        <v>18</v>
      </c>
    </row>
    <row r="236" spans="1:10" hidden="1" x14ac:dyDescent="0.25">
      <c r="A236" s="84">
        <v>235</v>
      </c>
      <c r="B236" s="85" t="s">
        <v>523</v>
      </c>
      <c r="C236" s="87" t="s">
        <v>524</v>
      </c>
      <c r="D236" s="47"/>
      <c r="E236" s="47"/>
      <c r="F236" s="48"/>
      <c r="G236" s="62" t="str">
        <f>IFERROR(INDEX(StockInData[Expiry],MATCH(ProductMaster[[#This Row],[Product ID]],StockInData[Product ID],0)),"")</f>
        <v/>
      </c>
      <c r="H236" s="47"/>
      <c r="I236" s="61">
        <f>SUMIFS(StockInData[Quantity],StockInData[Product ID],ProductMaster!$B236)-SUMIFS(StockOutData[Quantity],StockOutData[Product ID],ProductMaster!$B236)</f>
        <v>0</v>
      </c>
      <c r="J236" s="63">
        <f>SUMIFS(StockInData[Value],StockInData[Product ID],ProductMaster!$B236)-SUMIFS(StockOutData[Value],StockOutData[Product ID],ProductMaster!$B236)</f>
        <v>0</v>
      </c>
    </row>
    <row r="237" spans="1:10" hidden="1" x14ac:dyDescent="0.25">
      <c r="A237" s="60">
        <v>236</v>
      </c>
      <c r="B237" s="85" t="s">
        <v>525</v>
      </c>
      <c r="C237" s="87" t="s">
        <v>526</v>
      </c>
      <c r="D237" s="47"/>
      <c r="E237" s="47"/>
      <c r="F237" s="48"/>
      <c r="G237" s="62" t="str">
        <f>IFERROR(INDEX(StockInData[Expiry],MATCH(ProductMaster[[#This Row],[Product ID]],StockInData[Product ID],0)),"")</f>
        <v/>
      </c>
      <c r="H237" s="47"/>
      <c r="I237" s="61">
        <f>SUMIFS(StockInData[Quantity],StockInData[Product ID],ProductMaster!$B237)-SUMIFS(StockOutData[Quantity],StockOutData[Product ID],ProductMaster!$B237)</f>
        <v>0</v>
      </c>
      <c r="J237" s="63">
        <f>SUMIFS(StockInData[Value],StockInData[Product ID],ProductMaster!$B237)-SUMIFS(StockOutData[Value],StockOutData[Product ID],ProductMaster!$B237)</f>
        <v>0</v>
      </c>
    </row>
    <row r="238" spans="1:10" hidden="1" x14ac:dyDescent="0.25">
      <c r="A238" s="84">
        <v>237</v>
      </c>
      <c r="B238" s="85" t="s">
        <v>527</v>
      </c>
      <c r="C238" s="87" t="s">
        <v>528</v>
      </c>
      <c r="D238" s="47"/>
      <c r="E238" s="47"/>
      <c r="F238" s="48"/>
      <c r="G238" s="62" t="str">
        <f>IFERROR(INDEX(StockInData[Expiry],MATCH(ProductMaster[[#This Row],[Product ID]],StockInData[Product ID],0)),"")</f>
        <v/>
      </c>
      <c r="H238" s="47"/>
      <c r="I238" s="61">
        <f>SUMIFS(StockInData[Quantity],StockInData[Product ID],ProductMaster!$B238)-SUMIFS(StockOutData[Quantity],StockOutData[Product ID],ProductMaster!$B238)</f>
        <v>0</v>
      </c>
      <c r="J238" s="63">
        <f>SUMIFS(StockInData[Value],StockInData[Product ID],ProductMaster!$B238)-SUMIFS(StockOutData[Value],StockOutData[Product ID],ProductMaster!$B238)</f>
        <v>0</v>
      </c>
    </row>
    <row r="239" spans="1:10" hidden="1" x14ac:dyDescent="0.25">
      <c r="A239" s="60">
        <v>238</v>
      </c>
      <c r="B239" s="85" t="s">
        <v>529</v>
      </c>
      <c r="C239" s="87" t="s">
        <v>530</v>
      </c>
      <c r="D239" s="47"/>
      <c r="E239" s="47"/>
      <c r="F239" s="48"/>
      <c r="G239" s="62" t="str">
        <f>IFERROR(INDEX(StockInData[Expiry],MATCH(ProductMaster[[#This Row],[Product ID]],StockInData[Product ID],0)),"")</f>
        <v/>
      </c>
      <c r="H239" s="47"/>
      <c r="I239" s="61">
        <f>SUMIFS(StockInData[Quantity],StockInData[Product ID],ProductMaster!$B239)-SUMIFS(StockOutData[Quantity],StockOutData[Product ID],ProductMaster!$B239)</f>
        <v>0</v>
      </c>
      <c r="J239" s="63">
        <f>SUMIFS(StockInData[Value],StockInData[Product ID],ProductMaster!$B239)-SUMIFS(StockOutData[Value],StockOutData[Product ID],ProductMaster!$B239)</f>
        <v>0</v>
      </c>
    </row>
    <row r="240" spans="1:10" x14ac:dyDescent="0.25">
      <c r="A240" s="84">
        <v>239</v>
      </c>
      <c r="B240" s="85" t="s">
        <v>531</v>
      </c>
      <c r="C240" s="87" t="s">
        <v>532</v>
      </c>
      <c r="D240" s="47"/>
      <c r="E240" s="47"/>
      <c r="F240" s="48"/>
      <c r="G240" s="62">
        <f>IFERROR(INDEX(StockInData[Expiry],MATCH(ProductMaster[[#This Row],[Product ID]],StockInData[Product ID],0)),"")</f>
        <v>44075</v>
      </c>
      <c r="H240" s="47"/>
      <c r="I240" s="61">
        <f>SUMIFS(StockInData[Quantity],StockInData[Product ID],ProductMaster!$B240)-SUMIFS(StockOutData[Quantity],StockOutData[Product ID],ProductMaster!$B240)</f>
        <v>222</v>
      </c>
      <c r="J240" s="63">
        <f>SUMIFS(StockInData[Value],StockInData[Product ID],ProductMaster!$B240)-SUMIFS(StockOutData[Value],StockOutData[Product ID],ProductMaster!$B240)</f>
        <v>-2.490000000000002</v>
      </c>
    </row>
    <row r="241" spans="1:10" x14ac:dyDescent="0.25">
      <c r="A241" s="60">
        <v>240</v>
      </c>
      <c r="B241" s="85" t="s">
        <v>533</v>
      </c>
      <c r="C241" s="87" t="s">
        <v>534</v>
      </c>
      <c r="D241" s="47"/>
      <c r="E241" s="47"/>
      <c r="F241" s="48"/>
      <c r="G241" s="62">
        <f>IFERROR(INDEX(StockInData[Expiry],MATCH(ProductMaster[[#This Row],[Product ID]],StockInData[Product ID],0)),"")</f>
        <v>44104</v>
      </c>
      <c r="H241" s="47"/>
      <c r="I241" s="61">
        <f>SUMIFS(StockInData[Quantity],StockInData[Product ID],ProductMaster!$B241)-SUMIFS(StockOutData[Quantity],StockOutData[Product ID],ProductMaster!$B241)</f>
        <v>46</v>
      </c>
      <c r="J241" s="63">
        <f>SUMIFS(StockInData[Value],StockInData[Product ID],ProductMaster!$B241)-SUMIFS(StockOutData[Value],StockOutData[Product ID],ProductMaster!$B241)</f>
        <v>-23.52</v>
      </c>
    </row>
    <row r="242" spans="1:10" x14ac:dyDescent="0.25">
      <c r="A242" s="84">
        <v>241</v>
      </c>
      <c r="B242" s="85" t="s">
        <v>535</v>
      </c>
      <c r="C242" s="87" t="s">
        <v>536</v>
      </c>
      <c r="D242" s="47"/>
      <c r="E242" s="47"/>
      <c r="F242" s="48"/>
      <c r="G242" s="62">
        <f>IFERROR(INDEX(StockInData[Expiry],MATCH(ProductMaster[[#This Row],[Product ID]],StockInData[Product ID],0)),"")</f>
        <v>44166</v>
      </c>
      <c r="H242" s="47"/>
      <c r="I242" s="61">
        <f>SUMIFS(StockInData[Quantity],StockInData[Product ID],ProductMaster!$B242)-SUMIFS(StockOutData[Quantity],StockOutData[Product ID],ProductMaster!$B242)</f>
        <v>238</v>
      </c>
      <c r="J242" s="63">
        <f>SUMIFS(StockInData[Value],StockInData[Product ID],ProductMaster!$B242)-SUMIFS(StockOutData[Value],StockOutData[Product ID],ProductMaster!$B242)</f>
        <v>-268.91999999999996</v>
      </c>
    </row>
    <row r="243" spans="1:10" x14ac:dyDescent="0.25">
      <c r="A243" s="60">
        <v>242</v>
      </c>
      <c r="B243" s="85" t="s">
        <v>537</v>
      </c>
      <c r="C243" s="87" t="s">
        <v>538</v>
      </c>
      <c r="D243" s="47"/>
      <c r="E243" s="47"/>
      <c r="F243" s="48"/>
      <c r="G243" s="62">
        <f>IFERROR(INDEX(StockInData[Expiry],MATCH(ProductMaster[[#This Row],[Product ID]],StockInData[Product ID],0)),"")</f>
        <v>44013</v>
      </c>
      <c r="H243" s="47"/>
      <c r="I243" s="61">
        <f>SUMIFS(StockInData[Quantity],StockInData[Product ID],ProductMaster!$B243)-SUMIFS(StockOutData[Quantity],StockOutData[Product ID],ProductMaster!$B243)</f>
        <v>35</v>
      </c>
      <c r="J243" s="63">
        <f>SUMIFS(StockInData[Value],StockInData[Product ID],ProductMaster!$B243)-SUMIFS(StockOutData[Value],StockOutData[Product ID],ProductMaster!$B243)</f>
        <v>12.6</v>
      </c>
    </row>
    <row r="244" spans="1:10" hidden="1" x14ac:dyDescent="0.25">
      <c r="A244" s="84">
        <v>243</v>
      </c>
      <c r="B244" s="85" t="s">
        <v>539</v>
      </c>
      <c r="C244" s="87" t="s">
        <v>540</v>
      </c>
      <c r="D244" s="47"/>
      <c r="E244" s="47"/>
      <c r="F244" s="48"/>
      <c r="G244" s="62" t="str">
        <f>IFERROR(INDEX(StockInData[Expiry],MATCH(ProductMaster[[#This Row],[Product ID]],StockInData[Product ID],0)),"")</f>
        <v/>
      </c>
      <c r="H244" s="47"/>
      <c r="I244" s="61">
        <f>SUMIFS(StockInData[Quantity],StockInData[Product ID],ProductMaster!$B244)-SUMIFS(StockOutData[Quantity],StockOutData[Product ID],ProductMaster!$B244)</f>
        <v>0</v>
      </c>
      <c r="J244" s="63">
        <f>SUMIFS(StockInData[Value],StockInData[Product ID],ProductMaster!$B244)-SUMIFS(StockOutData[Value],StockOutData[Product ID],ProductMaster!$B244)</f>
        <v>0</v>
      </c>
    </row>
    <row r="245" spans="1:10" x14ac:dyDescent="0.25">
      <c r="A245" s="60">
        <v>244</v>
      </c>
      <c r="B245" s="85" t="s">
        <v>541</v>
      </c>
      <c r="C245" s="87" t="s">
        <v>542</v>
      </c>
      <c r="D245" s="47"/>
      <c r="E245" s="47"/>
      <c r="F245" s="48"/>
      <c r="G245" s="62">
        <f>IFERROR(INDEX(StockInData[Expiry],MATCH(ProductMaster[[#This Row],[Product ID]],StockInData[Product ID],0)),"")</f>
        <v>44255</v>
      </c>
      <c r="H245" s="47"/>
      <c r="I245" s="61">
        <f>SUMIFS(StockInData[Quantity],StockInData[Product ID],ProductMaster!$B245)-SUMIFS(StockOutData[Quantity],StockOutData[Product ID],ProductMaster!$B245)</f>
        <v>163.75</v>
      </c>
      <c r="J245" s="63">
        <f>SUMIFS(StockInData[Value],StockInData[Product ID],ProductMaster!$B245)-SUMIFS(StockOutData[Value],StockOutData[Product ID],ProductMaster!$B245)</f>
        <v>84.329999999999984</v>
      </c>
    </row>
    <row r="246" spans="1:10" x14ac:dyDescent="0.25">
      <c r="A246" s="84">
        <v>245</v>
      </c>
      <c r="B246" s="85" t="s">
        <v>543</v>
      </c>
      <c r="C246" s="87" t="s">
        <v>544</v>
      </c>
      <c r="D246" s="47"/>
      <c r="E246" s="47"/>
      <c r="F246" s="48"/>
      <c r="G246" s="62">
        <f>IFERROR(INDEX(StockInData[Expiry],MATCH(ProductMaster[[#This Row],[Product ID]],StockInData[Product ID],0)),"")</f>
        <v>44104</v>
      </c>
      <c r="H246" s="47"/>
      <c r="I246" s="61">
        <f>SUMIFS(StockInData[Quantity],StockInData[Product ID],ProductMaster!$B246)-SUMIFS(StockOutData[Quantity],StockOutData[Product ID],ProductMaster!$B246)</f>
        <v>165</v>
      </c>
      <c r="J246" s="63">
        <f>SUMIFS(StockInData[Value],StockInData[Product ID],ProductMaster!$B246)-SUMIFS(StockOutData[Value],StockOutData[Product ID],ProductMaster!$B246)</f>
        <v>3.4199999999999982</v>
      </c>
    </row>
    <row r="247" spans="1:10" hidden="1" x14ac:dyDescent="0.25">
      <c r="A247" s="60">
        <v>246</v>
      </c>
      <c r="B247" s="85" t="s">
        <v>545</v>
      </c>
      <c r="C247" s="87" t="s">
        <v>546</v>
      </c>
      <c r="D247" s="47"/>
      <c r="E247" s="47"/>
      <c r="F247" s="48"/>
      <c r="G247" s="62" t="str">
        <f>IFERROR(INDEX(StockInData[Expiry],MATCH(ProductMaster[[#This Row],[Product ID]],StockInData[Product ID],0)),"")</f>
        <v/>
      </c>
      <c r="H247" s="47"/>
      <c r="I247" s="61">
        <f>SUMIFS(StockInData[Quantity],StockInData[Product ID],ProductMaster!$B247)-SUMIFS(StockOutData[Quantity],StockOutData[Product ID],ProductMaster!$B247)</f>
        <v>0</v>
      </c>
      <c r="J247" s="63">
        <f>SUMIFS(StockInData[Value],StockInData[Product ID],ProductMaster!$B247)-SUMIFS(StockOutData[Value],StockOutData[Product ID],ProductMaster!$B247)</f>
        <v>0</v>
      </c>
    </row>
    <row r="248" spans="1:10" x14ac:dyDescent="0.25">
      <c r="A248" s="84">
        <v>247</v>
      </c>
      <c r="B248" s="85" t="s">
        <v>547</v>
      </c>
      <c r="C248" s="87" t="s">
        <v>548</v>
      </c>
      <c r="D248" s="47"/>
      <c r="E248" s="47"/>
      <c r="F248" s="48"/>
      <c r="G248" s="62">
        <f>IFERROR(INDEX(StockInData[Expiry],MATCH(ProductMaster[[#This Row],[Product ID]],StockInData[Product ID],0)),"")</f>
        <v>44255</v>
      </c>
      <c r="H248" s="47"/>
      <c r="I248" s="61">
        <f>SUMIFS(StockInData[Quantity],StockInData[Product ID],ProductMaster!$B248)-SUMIFS(StockOutData[Quantity],StockOutData[Product ID],ProductMaster!$B248)</f>
        <v>143.6</v>
      </c>
      <c r="J248" s="63">
        <f>SUMIFS(StockInData[Value],StockInData[Product ID],ProductMaster!$B248)-SUMIFS(StockOutData[Value],StockOutData[Product ID],ProductMaster!$B248)</f>
        <v>83.24</v>
      </c>
    </row>
    <row r="249" spans="1:10" x14ac:dyDescent="0.25">
      <c r="A249" s="60">
        <v>248</v>
      </c>
      <c r="B249" s="85" t="s">
        <v>549</v>
      </c>
      <c r="C249" s="87" t="s">
        <v>550</v>
      </c>
      <c r="D249" s="47"/>
      <c r="E249" s="47"/>
      <c r="F249" s="48"/>
      <c r="G249" s="62">
        <f>IFERROR(INDEX(StockInData[Expiry],MATCH(ProductMaster[[#This Row],[Product ID]],StockInData[Product ID],0)),"")</f>
        <v>44255</v>
      </c>
      <c r="H249" s="47"/>
      <c r="I249" s="61">
        <f>SUMIFS(StockInData[Quantity],StockInData[Product ID],ProductMaster!$B249)-SUMIFS(StockOutData[Quantity],StockOutData[Product ID],ProductMaster!$B249)</f>
        <v>117.93</v>
      </c>
      <c r="J249" s="63">
        <f>SUMIFS(StockInData[Value],StockInData[Product ID],ProductMaster!$B249)-SUMIFS(StockOutData[Value],StockOutData[Product ID],ProductMaster!$B249)</f>
        <v>121.25999999999999</v>
      </c>
    </row>
    <row r="250" spans="1:10" x14ac:dyDescent="0.25">
      <c r="A250" s="84">
        <v>249</v>
      </c>
      <c r="B250" s="85" t="s">
        <v>551</v>
      </c>
      <c r="C250" s="87" t="s">
        <v>552</v>
      </c>
      <c r="D250" s="47"/>
      <c r="E250" s="47"/>
      <c r="F250" s="48"/>
      <c r="G250" s="62">
        <f>IFERROR(INDEX(StockInData[Expiry],MATCH(ProductMaster[[#This Row],[Product ID]],StockInData[Product ID],0)),"")</f>
        <v>44255</v>
      </c>
      <c r="H250" s="47"/>
      <c r="I250" s="61">
        <f>SUMIFS(StockInData[Quantity],StockInData[Product ID],ProductMaster!$B250)-SUMIFS(StockOutData[Quantity],StockOutData[Product ID],ProductMaster!$B250)</f>
        <v>7.33</v>
      </c>
      <c r="J250" s="63">
        <f>SUMIFS(StockInData[Value],StockInData[Product ID],ProductMaster!$B250)-SUMIFS(StockOutData[Value],StockOutData[Product ID],ProductMaster!$B250)</f>
        <v>2</v>
      </c>
    </row>
    <row r="251" spans="1:10" x14ac:dyDescent="0.25">
      <c r="A251" s="60">
        <v>250</v>
      </c>
      <c r="B251" s="85" t="s">
        <v>553</v>
      </c>
      <c r="C251" s="87" t="s">
        <v>554</v>
      </c>
      <c r="D251" s="47"/>
      <c r="E251" s="47"/>
      <c r="F251" s="48"/>
      <c r="G251" s="62">
        <f>IFERROR(INDEX(StockInData[Expiry],MATCH(ProductMaster[[#This Row],[Product ID]],StockInData[Product ID],0)),"")</f>
        <v>44255</v>
      </c>
      <c r="H251" s="47"/>
      <c r="I251" s="61">
        <f>SUMIFS(StockInData[Quantity],StockInData[Product ID],ProductMaster!$B251)-SUMIFS(StockOutData[Quantity],StockOutData[Product ID],ProductMaster!$B251)</f>
        <v>5.96</v>
      </c>
      <c r="J251" s="63">
        <f>SUMIFS(StockInData[Value],StockInData[Product ID],ProductMaster!$B251)-SUMIFS(StockOutData[Value],StockOutData[Product ID],ProductMaster!$B251)</f>
        <v>-58.02000000000001</v>
      </c>
    </row>
    <row r="252" spans="1:10" hidden="1" x14ac:dyDescent="0.25">
      <c r="A252" s="84">
        <v>251</v>
      </c>
      <c r="B252" s="85" t="s">
        <v>555</v>
      </c>
      <c r="C252" s="87" t="s">
        <v>556</v>
      </c>
      <c r="D252" s="47"/>
      <c r="E252" s="47"/>
      <c r="F252" s="48"/>
      <c r="G252" s="62" t="str">
        <f>IFERROR(INDEX(StockInData[Expiry],MATCH(ProductMaster[[#This Row],[Product ID]],StockInData[Product ID],0)),"")</f>
        <v/>
      </c>
      <c r="H252" s="47"/>
      <c r="I252" s="61">
        <f>SUMIFS(StockInData[Quantity],StockInData[Product ID],ProductMaster!$B252)-SUMIFS(StockOutData[Quantity],StockOutData[Product ID],ProductMaster!$B252)</f>
        <v>0</v>
      </c>
      <c r="J252" s="63">
        <f>SUMIFS(StockInData[Value],StockInData[Product ID],ProductMaster!$B252)-SUMIFS(StockOutData[Value],StockOutData[Product ID],ProductMaster!$B252)</f>
        <v>0</v>
      </c>
    </row>
    <row r="253" spans="1:10" x14ac:dyDescent="0.25">
      <c r="A253" s="60">
        <v>252</v>
      </c>
      <c r="B253" s="85" t="s">
        <v>557</v>
      </c>
      <c r="C253" s="87" t="s">
        <v>558</v>
      </c>
      <c r="D253" s="47"/>
      <c r="E253" s="47"/>
      <c r="F253" s="48"/>
      <c r="G253" s="62">
        <f>IFERROR(INDEX(StockInData[Expiry],MATCH(ProductMaster[[#This Row],[Product ID]],StockInData[Product ID],0)),"")</f>
        <v>44075</v>
      </c>
      <c r="H253" s="47"/>
      <c r="I253" s="61">
        <f>SUMIFS(StockInData[Quantity],StockInData[Product ID],ProductMaster!$B253)-SUMIFS(StockOutData[Quantity],StockOutData[Product ID],ProductMaster!$B253)</f>
        <v>15</v>
      </c>
      <c r="J253" s="63">
        <f>SUMIFS(StockInData[Value],StockInData[Product ID],ProductMaster!$B253)-SUMIFS(StockOutData[Value],StockOutData[Product ID],ProductMaster!$B253)</f>
        <v>-1.6799999999999997</v>
      </c>
    </row>
    <row r="254" spans="1:10" x14ac:dyDescent="0.25">
      <c r="A254" s="84">
        <v>253</v>
      </c>
      <c r="B254" s="85" t="s">
        <v>559</v>
      </c>
      <c r="C254" s="87" t="s">
        <v>560</v>
      </c>
      <c r="D254" s="47"/>
      <c r="E254" s="47"/>
      <c r="F254" s="48"/>
      <c r="G254" s="62">
        <f>IFERROR(INDEX(StockInData[Expiry],MATCH(ProductMaster[[#This Row],[Product ID]],StockInData[Product ID],0)),"")</f>
        <v>44197</v>
      </c>
      <c r="H254" s="47"/>
      <c r="I254" s="61">
        <f>SUMIFS(StockInData[Quantity],StockInData[Product ID],ProductMaster!$B254)-SUMIFS(StockOutData[Quantity],StockOutData[Product ID],ProductMaster!$B254)</f>
        <v>533.66999999999996</v>
      </c>
      <c r="J254" s="63">
        <f>SUMIFS(StockInData[Value],StockInData[Product ID],ProductMaster!$B254)-SUMIFS(StockOutData[Value],StockOutData[Product ID],ProductMaster!$B254)</f>
        <v>-353.03999999999991</v>
      </c>
    </row>
    <row r="255" spans="1:10" hidden="1" x14ac:dyDescent="0.25">
      <c r="A255" s="60">
        <v>254</v>
      </c>
      <c r="B255" s="85" t="s">
        <v>561</v>
      </c>
      <c r="C255" s="87" t="s">
        <v>562</v>
      </c>
      <c r="D255" s="47"/>
      <c r="E255" s="47"/>
      <c r="F255" s="48"/>
      <c r="G255" s="62" t="str">
        <f>IFERROR(INDEX(StockInData[Expiry],MATCH(ProductMaster[[#This Row],[Product ID]],StockInData[Product ID],0)),"")</f>
        <v/>
      </c>
      <c r="H255" s="47"/>
      <c r="I255" s="61">
        <f>SUMIFS(StockInData[Quantity],StockInData[Product ID],ProductMaster!$B255)-SUMIFS(StockOutData[Quantity],StockOutData[Product ID],ProductMaster!$B255)</f>
        <v>0</v>
      </c>
      <c r="J255" s="63">
        <f>SUMIFS(StockInData[Value],StockInData[Product ID],ProductMaster!$B255)-SUMIFS(StockOutData[Value],StockOutData[Product ID],ProductMaster!$B255)</f>
        <v>0</v>
      </c>
    </row>
    <row r="256" spans="1:10" x14ac:dyDescent="0.25">
      <c r="A256" s="84">
        <v>255</v>
      </c>
      <c r="B256" s="85" t="s">
        <v>563</v>
      </c>
      <c r="C256" s="87" t="s">
        <v>564</v>
      </c>
      <c r="D256" s="47"/>
      <c r="E256" s="47"/>
      <c r="F256" s="48"/>
      <c r="G256" s="62">
        <f>IFERROR(INDEX(StockInData[Expiry],MATCH(ProductMaster[[#This Row],[Product ID]],StockInData[Product ID],0)),"")</f>
        <v>44525</v>
      </c>
      <c r="H256" s="47"/>
      <c r="I256" s="61">
        <f>SUMIFS(StockInData[Quantity],StockInData[Product ID],ProductMaster!$B256)-SUMIFS(StockOutData[Quantity],StockOutData[Product ID],ProductMaster!$B256)</f>
        <v>469.32999999999993</v>
      </c>
      <c r="J256" s="63">
        <f>SUMIFS(StockInData[Value],StockInData[Product ID],ProductMaster!$B256)-SUMIFS(StockOutData[Value],StockOutData[Product ID],ProductMaster!$B256)</f>
        <v>-669.75000000000023</v>
      </c>
    </row>
    <row r="257" spans="1:10" x14ac:dyDescent="0.25">
      <c r="A257" s="60">
        <v>256</v>
      </c>
      <c r="B257" s="85" t="s">
        <v>565</v>
      </c>
      <c r="C257" s="87" t="s">
        <v>566</v>
      </c>
      <c r="D257" s="47"/>
      <c r="E257" s="47"/>
      <c r="F257" s="48"/>
      <c r="G257" s="62">
        <f>IFERROR(INDEX(StockInData[Expiry],MATCH(ProductMaster[[#This Row],[Product ID]],StockInData[Product ID],0)),"")</f>
        <v>44227</v>
      </c>
      <c r="H257" s="47"/>
      <c r="I257" s="61">
        <f>SUMIFS(StockInData[Quantity],StockInData[Product ID],ProductMaster!$B257)-SUMIFS(StockOutData[Quantity],StockOutData[Product ID],ProductMaster!$B257)</f>
        <v>340</v>
      </c>
      <c r="J257" s="63">
        <f>SUMIFS(StockInData[Value],StockInData[Product ID],ProductMaster!$B257)-SUMIFS(StockOutData[Value],StockOutData[Product ID],ProductMaster!$B257)</f>
        <v>-261.60000000000008</v>
      </c>
    </row>
    <row r="258" spans="1:10" x14ac:dyDescent="0.25">
      <c r="A258" s="84">
        <v>257</v>
      </c>
      <c r="B258" s="85" t="s">
        <v>567</v>
      </c>
      <c r="C258" s="87" t="s">
        <v>568</v>
      </c>
      <c r="D258" s="47"/>
      <c r="E258" s="47"/>
      <c r="F258" s="48"/>
      <c r="G258" s="62">
        <f>IFERROR(INDEX(StockInData[Expiry],MATCH(ProductMaster[[#This Row],[Product ID]],StockInData[Product ID],0)),"")</f>
        <v>44255</v>
      </c>
      <c r="H258" s="47"/>
      <c r="I258" s="61">
        <f>SUMIFS(StockInData[Quantity],StockInData[Product ID],ProductMaster!$B258)-SUMIFS(StockOutData[Quantity],StockOutData[Product ID],ProductMaster!$B258)</f>
        <v>10.630000000000003</v>
      </c>
      <c r="J258" s="63">
        <f>SUMIFS(StockInData[Value],StockInData[Product ID],ProductMaster!$B258)-SUMIFS(StockOutData[Value],StockOutData[Product ID],ProductMaster!$B258)</f>
        <v>-552.71999999999969</v>
      </c>
    </row>
    <row r="259" spans="1:10" x14ac:dyDescent="0.25">
      <c r="A259" s="60">
        <v>258</v>
      </c>
      <c r="B259" s="85" t="s">
        <v>569</v>
      </c>
      <c r="C259" s="87" t="s">
        <v>570</v>
      </c>
      <c r="D259" s="47"/>
      <c r="E259" s="47"/>
      <c r="F259" s="48"/>
      <c r="G259" s="62">
        <f>IFERROR(INDEX(StockInData[Expiry],MATCH(ProductMaster[[#This Row],[Product ID]],StockInData[Product ID],0)),"")</f>
        <v>44255</v>
      </c>
      <c r="H259" s="47"/>
      <c r="I259" s="61">
        <f>SUMIFS(StockInData[Quantity],StockInData[Product ID],ProductMaster!$B259)-SUMIFS(StockOutData[Quantity],StockOutData[Product ID],ProductMaster!$B259)</f>
        <v>1640</v>
      </c>
      <c r="J259" s="63">
        <f>SUMIFS(StockInData[Value],StockInData[Product ID],ProductMaster!$B259)-SUMIFS(StockOutData[Value],StockOutData[Product ID],ProductMaster!$B259)</f>
        <v>-1998.6600000000021</v>
      </c>
    </row>
    <row r="260" spans="1:10" x14ac:dyDescent="0.25">
      <c r="A260" s="84">
        <v>259</v>
      </c>
      <c r="B260" s="85" t="s">
        <v>571</v>
      </c>
      <c r="C260" s="87" t="s">
        <v>572</v>
      </c>
      <c r="D260" s="47"/>
      <c r="E260" s="47"/>
      <c r="F260" s="48"/>
      <c r="G260" s="62">
        <f>IFERROR(INDEX(StockInData[Expiry],MATCH(ProductMaster[[#This Row],[Product ID]],StockInData[Product ID],0)),"")</f>
        <v>44134</v>
      </c>
      <c r="H260" s="47"/>
      <c r="I260" s="61">
        <f>SUMIFS(StockInData[Quantity],StockInData[Product ID],ProductMaster!$B260)-SUMIFS(StockOutData[Quantity],StockOutData[Product ID],ProductMaster!$B260)</f>
        <v>363</v>
      </c>
      <c r="J260" s="63">
        <f>SUMIFS(StockInData[Value],StockInData[Product ID],ProductMaster!$B260)-SUMIFS(StockOutData[Value],StockOutData[Product ID],ProductMaster!$B260)</f>
        <v>-242.18999999999988</v>
      </c>
    </row>
    <row r="261" spans="1:10" hidden="1" x14ac:dyDescent="0.25">
      <c r="A261" s="60">
        <v>260</v>
      </c>
      <c r="B261" s="85" t="s">
        <v>573</v>
      </c>
      <c r="C261" s="87" t="s">
        <v>574</v>
      </c>
      <c r="D261" s="47"/>
      <c r="E261" s="47"/>
      <c r="F261" s="48"/>
      <c r="G261" s="62" t="str">
        <f>IFERROR(INDEX(StockInData[Expiry],MATCH(ProductMaster[[#This Row],[Product ID]],StockInData[Product ID],0)),"")</f>
        <v/>
      </c>
      <c r="H261" s="47"/>
      <c r="I261" s="61">
        <f>SUMIFS(StockInData[Quantity],StockInData[Product ID],ProductMaster!$B261)-SUMIFS(StockOutData[Quantity],StockOutData[Product ID],ProductMaster!$B261)</f>
        <v>0</v>
      </c>
      <c r="J261" s="63">
        <f>SUMIFS(StockInData[Value],StockInData[Product ID],ProductMaster!$B261)-SUMIFS(StockOutData[Value],StockOutData[Product ID],ProductMaster!$B261)</f>
        <v>0</v>
      </c>
    </row>
    <row r="262" spans="1:10" hidden="1" x14ac:dyDescent="0.25">
      <c r="A262" s="84">
        <v>261</v>
      </c>
      <c r="B262" s="85" t="s">
        <v>575</v>
      </c>
      <c r="C262" s="87" t="s">
        <v>576</v>
      </c>
      <c r="D262" s="47"/>
      <c r="E262" s="47"/>
      <c r="F262" s="48"/>
      <c r="G262" s="62" t="str">
        <f>IFERROR(INDEX(StockInData[Expiry],MATCH(ProductMaster[[#This Row],[Product ID]],StockInData[Product ID],0)),"")</f>
        <v/>
      </c>
      <c r="H262" s="47"/>
      <c r="I262" s="61">
        <f>SUMIFS(StockInData[Quantity],StockInData[Product ID],ProductMaster!$B262)-SUMIFS(StockOutData[Quantity],StockOutData[Product ID],ProductMaster!$B262)</f>
        <v>0</v>
      </c>
      <c r="J262" s="63">
        <f>SUMIFS(StockInData[Value],StockInData[Product ID],ProductMaster!$B262)-SUMIFS(StockOutData[Value],StockOutData[Product ID],ProductMaster!$B262)</f>
        <v>0</v>
      </c>
    </row>
    <row r="263" spans="1:10" x14ac:dyDescent="0.25">
      <c r="A263" s="60">
        <v>262</v>
      </c>
      <c r="B263" s="85" t="s">
        <v>577</v>
      </c>
      <c r="C263" s="87" t="s">
        <v>578</v>
      </c>
      <c r="D263" s="47"/>
      <c r="E263" s="47"/>
      <c r="F263" s="48"/>
      <c r="G263" s="62">
        <f>IFERROR(INDEX(StockInData[Expiry],MATCH(ProductMaster[[#This Row],[Product ID]],StockInData[Product ID],0)),"")</f>
        <v>44105</v>
      </c>
      <c r="H263" s="47"/>
      <c r="I263" s="61">
        <f>SUMIFS(StockInData[Quantity],StockInData[Product ID],ProductMaster!$B263)-SUMIFS(StockOutData[Quantity],StockOutData[Product ID],ProductMaster!$B263)</f>
        <v>8</v>
      </c>
      <c r="J263" s="63">
        <f>SUMIFS(StockInData[Value],StockInData[Product ID],ProductMaster!$B263)-SUMIFS(StockOutData[Value],StockOutData[Product ID],ProductMaster!$B263)</f>
        <v>1</v>
      </c>
    </row>
    <row r="264" spans="1:10" x14ac:dyDescent="0.25">
      <c r="A264" s="84">
        <v>263</v>
      </c>
      <c r="B264" s="85" t="s">
        <v>579</v>
      </c>
      <c r="C264" s="87" t="s">
        <v>580</v>
      </c>
      <c r="D264" s="47"/>
      <c r="E264" s="47"/>
      <c r="F264" s="48"/>
      <c r="G264" s="62">
        <f>IFERROR(INDEX(StockInData[Expiry],MATCH(ProductMaster[[#This Row],[Product ID]],StockInData[Product ID],0)),"")</f>
        <v>44105</v>
      </c>
      <c r="H264" s="47"/>
      <c r="I264" s="61">
        <f>SUMIFS(StockInData[Quantity],StockInData[Product ID],ProductMaster!$B264)-SUMIFS(StockOutData[Quantity],StockOutData[Product ID],ProductMaster!$B264)</f>
        <v>68</v>
      </c>
      <c r="J264" s="63">
        <f>SUMIFS(StockInData[Value],StockInData[Product ID],ProductMaster!$B264)-SUMIFS(StockOutData[Value],StockOutData[Product ID],ProductMaster!$B264)</f>
        <v>-107.36</v>
      </c>
    </row>
    <row r="265" spans="1:10" x14ac:dyDescent="0.25">
      <c r="A265" s="60">
        <v>264</v>
      </c>
      <c r="B265" s="85" t="s">
        <v>581</v>
      </c>
      <c r="C265" s="87" t="s">
        <v>582</v>
      </c>
      <c r="D265" s="47"/>
      <c r="E265" s="47"/>
      <c r="F265" s="48"/>
      <c r="G265" s="62">
        <f>IFERROR(INDEX(StockInData[Expiry],MATCH(ProductMaster[[#This Row],[Product ID]],StockInData[Product ID],0)),"")</f>
        <v>44105</v>
      </c>
      <c r="H265" s="47"/>
      <c r="I265" s="61">
        <f>SUMIFS(StockInData[Quantity],StockInData[Product ID],ProductMaster!$B265)-SUMIFS(StockOutData[Quantity],StockOutData[Product ID],ProductMaster!$B265)</f>
        <v>10</v>
      </c>
      <c r="J265" s="63">
        <f>SUMIFS(StockInData[Value],StockInData[Product ID],ProductMaster!$B265)-SUMIFS(StockOutData[Value],StockOutData[Product ID],ProductMaster!$B265)</f>
        <v>-45.44</v>
      </c>
    </row>
    <row r="266" spans="1:10" x14ac:dyDescent="0.25">
      <c r="A266" s="84">
        <v>265</v>
      </c>
      <c r="B266" s="85" t="s">
        <v>583</v>
      </c>
      <c r="C266" s="87" t="s">
        <v>584</v>
      </c>
      <c r="D266" s="47"/>
      <c r="E266" s="47"/>
      <c r="F266" s="48"/>
      <c r="G266" s="62">
        <f>IFERROR(INDEX(StockInData[Expiry],MATCH(ProductMaster[[#This Row],[Product ID]],StockInData[Product ID],0)),"")</f>
        <v>44105</v>
      </c>
      <c r="H266" s="47"/>
      <c r="I266" s="61">
        <f>SUMIFS(StockInData[Quantity],StockInData[Product ID],ProductMaster!$B266)-SUMIFS(StockOutData[Quantity],StockOutData[Product ID],ProductMaster!$B266)</f>
        <v>34</v>
      </c>
      <c r="J266" s="63">
        <f>SUMIFS(StockInData[Value],StockInData[Product ID],ProductMaster!$B266)-SUMIFS(StockOutData[Value],StockOutData[Product ID],ProductMaster!$B266)</f>
        <v>-91.88000000000001</v>
      </c>
    </row>
    <row r="267" spans="1:10" hidden="1" x14ac:dyDescent="0.25">
      <c r="A267" s="60">
        <v>266</v>
      </c>
      <c r="B267" s="85" t="s">
        <v>585</v>
      </c>
      <c r="C267" s="87" t="s">
        <v>586</v>
      </c>
      <c r="D267" s="47"/>
      <c r="E267" s="47"/>
      <c r="F267" s="48"/>
      <c r="G267" s="62" t="str">
        <f>IFERROR(INDEX(StockInData[Expiry],MATCH(ProductMaster[[#This Row],[Product ID]],StockInData[Product ID],0)),"")</f>
        <v/>
      </c>
      <c r="H267" s="47"/>
      <c r="I267" s="61">
        <f>SUMIFS(StockInData[Quantity],StockInData[Product ID],ProductMaster!$B267)-SUMIFS(StockOutData[Quantity],StockOutData[Product ID],ProductMaster!$B267)</f>
        <v>0</v>
      </c>
      <c r="J267" s="63">
        <f>SUMIFS(StockInData[Value],StockInData[Product ID],ProductMaster!$B267)-SUMIFS(StockOutData[Value],StockOutData[Product ID],ProductMaster!$B267)</f>
        <v>0</v>
      </c>
    </row>
    <row r="268" spans="1:10" hidden="1" x14ac:dyDescent="0.25">
      <c r="A268" s="84">
        <v>267</v>
      </c>
      <c r="B268" s="85" t="s">
        <v>587</v>
      </c>
      <c r="C268" s="87" t="s">
        <v>588</v>
      </c>
      <c r="D268" s="47"/>
      <c r="E268" s="47"/>
      <c r="F268" s="48"/>
      <c r="G268" s="62" t="str">
        <f>IFERROR(INDEX(StockInData[Expiry],MATCH(ProductMaster[[#This Row],[Product ID]],StockInData[Product ID],0)),"")</f>
        <v/>
      </c>
      <c r="H268" s="47"/>
      <c r="I268" s="61">
        <f>SUMIFS(StockInData[Quantity],StockInData[Product ID],ProductMaster!$B268)-SUMIFS(StockOutData[Quantity],StockOutData[Product ID],ProductMaster!$B268)</f>
        <v>0</v>
      </c>
      <c r="J268" s="63">
        <f>SUMIFS(StockInData[Value],StockInData[Product ID],ProductMaster!$B268)-SUMIFS(StockOutData[Value],StockOutData[Product ID],ProductMaster!$B268)</f>
        <v>0</v>
      </c>
    </row>
    <row r="269" spans="1:10" hidden="1" x14ac:dyDescent="0.25">
      <c r="A269" s="60">
        <v>268</v>
      </c>
      <c r="B269" s="85" t="s">
        <v>589</v>
      </c>
      <c r="C269" s="87" t="s">
        <v>590</v>
      </c>
      <c r="D269" s="47"/>
      <c r="E269" s="47"/>
      <c r="F269" s="48"/>
      <c r="G269" s="62" t="str">
        <f>IFERROR(INDEX(StockInData[Expiry],MATCH(ProductMaster[[#This Row],[Product ID]],StockInData[Product ID],0)),"")</f>
        <v/>
      </c>
      <c r="H269" s="47"/>
      <c r="I269" s="61">
        <f>SUMIFS(StockInData[Quantity],StockInData[Product ID],ProductMaster!$B269)-SUMIFS(StockOutData[Quantity],StockOutData[Product ID],ProductMaster!$B269)</f>
        <v>0</v>
      </c>
      <c r="J269" s="63">
        <f>SUMIFS(StockInData[Value],StockInData[Product ID],ProductMaster!$B269)-SUMIFS(StockOutData[Value],StockOutData[Product ID],ProductMaster!$B269)</f>
        <v>0</v>
      </c>
    </row>
    <row r="270" spans="1:10" x14ac:dyDescent="0.25">
      <c r="A270" s="84">
        <v>269</v>
      </c>
      <c r="B270" s="85" t="s">
        <v>591</v>
      </c>
      <c r="C270" s="87" t="s">
        <v>592</v>
      </c>
      <c r="D270" s="47"/>
      <c r="E270" s="47"/>
      <c r="F270" s="48"/>
      <c r="G270" s="62">
        <f>IFERROR(INDEX(StockInData[Expiry],MATCH(ProductMaster[[#This Row],[Product ID]],StockInData[Product ID],0)),"")</f>
        <v>44255</v>
      </c>
      <c r="H270" s="47"/>
      <c r="I270" s="61">
        <f>SUMIFS(StockInData[Quantity],StockInData[Product ID],ProductMaster!$B270)-SUMIFS(StockOutData[Quantity],StockOutData[Product ID],ProductMaster!$B270)</f>
        <v>507</v>
      </c>
      <c r="J270" s="63">
        <f>SUMIFS(StockInData[Value],StockInData[Product ID],ProductMaster!$B270)-SUMIFS(StockOutData[Value],StockOutData[Product ID],ProductMaster!$B270)</f>
        <v>-21.149999999999991</v>
      </c>
    </row>
    <row r="271" spans="1:10" x14ac:dyDescent="0.25">
      <c r="A271" s="60">
        <v>270</v>
      </c>
      <c r="B271" s="85" t="s">
        <v>593</v>
      </c>
      <c r="C271" s="87" t="s">
        <v>594</v>
      </c>
      <c r="D271" s="47"/>
      <c r="E271" s="47"/>
      <c r="F271" s="48"/>
      <c r="G271" s="62">
        <f>IFERROR(INDEX(StockInData[Expiry],MATCH(ProductMaster[[#This Row],[Product ID]],StockInData[Product ID],0)),"")</f>
        <v>44104</v>
      </c>
      <c r="H271" s="47"/>
      <c r="I271" s="61">
        <f>SUMIFS(StockInData[Quantity],StockInData[Product ID],ProductMaster!$B271)-SUMIFS(StockOutData[Quantity],StockOutData[Product ID],ProductMaster!$B271)</f>
        <v>54.33</v>
      </c>
      <c r="J271" s="63">
        <f>SUMIFS(StockInData[Value],StockInData[Product ID],ProductMaster!$B271)-SUMIFS(StockOutData[Value],StockOutData[Product ID],ProductMaster!$B271)</f>
        <v>18.480000000000004</v>
      </c>
    </row>
    <row r="272" spans="1:10" x14ac:dyDescent="0.25">
      <c r="A272" s="84">
        <v>271</v>
      </c>
      <c r="B272" s="85" t="s">
        <v>595</v>
      </c>
      <c r="C272" s="87" t="s">
        <v>596</v>
      </c>
      <c r="D272" s="47"/>
      <c r="E272" s="47"/>
      <c r="F272" s="48"/>
      <c r="G272" s="62">
        <f>IFERROR(INDEX(StockInData[Expiry],MATCH(ProductMaster[[#This Row],[Product ID]],StockInData[Product ID],0)),"")</f>
        <v>44104</v>
      </c>
      <c r="H272" s="47"/>
      <c r="I272" s="61">
        <f>SUMIFS(StockInData[Quantity],StockInData[Product ID],ProductMaster!$B272)-SUMIFS(StockOutData[Quantity],StockOutData[Product ID],ProductMaster!$B272)</f>
        <v>146.83000000000001</v>
      </c>
      <c r="J272" s="63">
        <f>SUMIFS(StockInData[Value],StockInData[Product ID],ProductMaster!$B272)-SUMIFS(StockOutData[Value],StockOutData[Product ID],ProductMaster!$B272)</f>
        <v>-8.94</v>
      </c>
    </row>
    <row r="273" spans="1:10" x14ac:dyDescent="0.25">
      <c r="A273" s="60">
        <v>272</v>
      </c>
      <c r="B273" s="85" t="s">
        <v>597</v>
      </c>
      <c r="C273" s="87" t="s">
        <v>598</v>
      </c>
      <c r="D273" s="47"/>
      <c r="E273" s="47"/>
      <c r="F273" s="48"/>
      <c r="G273" s="62">
        <f>IFERROR(INDEX(StockInData[Expiry],MATCH(ProductMaster[[#This Row],[Product ID]],StockInData[Product ID],0)),"")</f>
        <v>44104</v>
      </c>
      <c r="H273" s="47"/>
      <c r="I273" s="61">
        <f>SUMIFS(StockInData[Quantity],StockInData[Product ID],ProductMaster!$B273)-SUMIFS(StockOutData[Quantity],StockOutData[Product ID],ProductMaster!$B273)</f>
        <v>23.67</v>
      </c>
      <c r="J273" s="63">
        <f>SUMIFS(StockInData[Value],StockInData[Product ID],ProductMaster!$B273)-SUMIFS(StockOutData[Value],StockOutData[Product ID],ProductMaster!$B273)</f>
        <v>3.6</v>
      </c>
    </row>
    <row r="274" spans="1:10" hidden="1" x14ac:dyDescent="0.25">
      <c r="A274" s="84">
        <v>273</v>
      </c>
      <c r="B274" s="85" t="s">
        <v>599</v>
      </c>
      <c r="C274" s="87" t="s">
        <v>600</v>
      </c>
      <c r="D274" s="47"/>
      <c r="E274" s="47"/>
      <c r="F274" s="48"/>
      <c r="G274" s="62">
        <f>IFERROR(INDEX(StockInData[Expiry],MATCH(ProductMaster[[#This Row],[Product ID]],StockInData[Product ID],0)),"")</f>
        <v>44227</v>
      </c>
      <c r="H274" s="47"/>
      <c r="I274" s="61">
        <f>SUMIFS(StockInData[Quantity],StockInData[Product ID],ProductMaster!$B274)-SUMIFS(StockOutData[Quantity],StockOutData[Product ID],ProductMaster!$B274)</f>
        <v>-1</v>
      </c>
      <c r="J274" s="63">
        <f>SUMIFS(StockInData[Value],StockInData[Product ID],ProductMaster!$B274)-SUMIFS(StockOutData[Value],StockOutData[Product ID],ProductMaster!$B274)</f>
        <v>-47.870000000000005</v>
      </c>
    </row>
    <row r="275" spans="1:10" hidden="1" x14ac:dyDescent="0.25">
      <c r="A275" s="60">
        <v>274</v>
      </c>
      <c r="B275" s="85" t="s">
        <v>601</v>
      </c>
      <c r="C275" s="87" t="s">
        <v>602</v>
      </c>
      <c r="D275" s="47"/>
      <c r="E275" s="47"/>
      <c r="F275" s="48"/>
      <c r="G275" s="62" t="str">
        <f>IFERROR(INDEX(StockInData[Expiry],MATCH(ProductMaster[[#This Row],[Product ID]],StockInData[Product ID],0)),"")</f>
        <v/>
      </c>
      <c r="H275" s="47"/>
      <c r="I275" s="61">
        <f>SUMIFS(StockInData[Quantity],StockInData[Product ID],ProductMaster!$B275)-SUMIFS(StockOutData[Quantity],StockOutData[Product ID],ProductMaster!$B275)</f>
        <v>0</v>
      </c>
      <c r="J275" s="63">
        <f>SUMIFS(StockInData[Value],StockInData[Product ID],ProductMaster!$B275)-SUMIFS(StockOutData[Value],StockOutData[Product ID],ProductMaster!$B275)</f>
        <v>0</v>
      </c>
    </row>
    <row r="276" spans="1:10" hidden="1" x14ac:dyDescent="0.25">
      <c r="A276" s="84">
        <v>275</v>
      </c>
      <c r="B276" s="85" t="s">
        <v>603</v>
      </c>
      <c r="C276" s="87" t="s">
        <v>604</v>
      </c>
      <c r="D276" s="47"/>
      <c r="E276" s="47"/>
      <c r="F276" s="48"/>
      <c r="G276" s="62" t="str">
        <f>IFERROR(INDEX(StockInData[Expiry],MATCH(ProductMaster[[#This Row],[Product ID]],StockInData[Product ID],0)),"")</f>
        <v/>
      </c>
      <c r="H276" s="47"/>
      <c r="I276" s="61">
        <f>SUMIFS(StockInData[Quantity],StockInData[Product ID],ProductMaster!$B276)-SUMIFS(StockOutData[Quantity],StockOutData[Product ID],ProductMaster!$B276)</f>
        <v>-12</v>
      </c>
      <c r="J276" s="63">
        <f>SUMIFS(StockInData[Value],StockInData[Product ID],ProductMaster!$B276)-SUMIFS(StockOutData[Value],StockOutData[Product ID],ProductMaster!$B276)</f>
        <v>-419.58</v>
      </c>
    </row>
    <row r="277" spans="1:10" hidden="1" x14ac:dyDescent="0.25">
      <c r="A277" s="60">
        <v>276</v>
      </c>
      <c r="B277" s="85" t="s">
        <v>605</v>
      </c>
      <c r="C277" s="87" t="s">
        <v>606</v>
      </c>
      <c r="D277" s="47"/>
      <c r="E277" s="47"/>
      <c r="F277" s="48"/>
      <c r="G277" s="62" t="str">
        <f>IFERROR(INDEX(StockInData[Expiry],MATCH(ProductMaster[[#This Row],[Product ID]],StockInData[Product ID],0)),"")</f>
        <v/>
      </c>
      <c r="H277" s="47"/>
      <c r="I277" s="61">
        <f>SUMIFS(StockInData[Quantity],StockInData[Product ID],ProductMaster!$B277)-SUMIFS(StockOutData[Quantity],StockOutData[Product ID],ProductMaster!$B277)</f>
        <v>0</v>
      </c>
      <c r="J277" s="63">
        <f>SUMIFS(StockInData[Value],StockInData[Product ID],ProductMaster!$B277)-SUMIFS(StockOutData[Value],StockOutData[Product ID],ProductMaster!$B277)</f>
        <v>0</v>
      </c>
    </row>
    <row r="278" spans="1:10" hidden="1" x14ac:dyDescent="0.25">
      <c r="A278" s="84">
        <v>277</v>
      </c>
      <c r="B278" s="85" t="s">
        <v>607</v>
      </c>
      <c r="C278" s="87" t="s">
        <v>608</v>
      </c>
      <c r="D278" s="47"/>
      <c r="E278" s="47"/>
      <c r="F278" s="48"/>
      <c r="G278" s="62" t="str">
        <f>IFERROR(INDEX(StockInData[Expiry],MATCH(ProductMaster[[#This Row],[Product ID]],StockInData[Product ID],0)),"")</f>
        <v/>
      </c>
      <c r="H278" s="47"/>
      <c r="I278" s="61">
        <f>SUMIFS(StockInData[Quantity],StockInData[Product ID],ProductMaster!$B278)-SUMIFS(StockOutData[Quantity],StockOutData[Product ID],ProductMaster!$B278)</f>
        <v>0</v>
      </c>
      <c r="J278" s="63">
        <f>SUMIFS(StockInData[Value],StockInData[Product ID],ProductMaster!$B278)-SUMIFS(StockOutData[Value],StockOutData[Product ID],ProductMaster!$B278)</f>
        <v>0</v>
      </c>
    </row>
    <row r="279" spans="1:10" x14ac:dyDescent="0.25">
      <c r="A279" s="60">
        <v>278</v>
      </c>
      <c r="B279" s="85" t="s">
        <v>609</v>
      </c>
      <c r="C279" s="87" t="s">
        <v>610</v>
      </c>
      <c r="D279" s="47"/>
      <c r="E279" s="47"/>
      <c r="F279" s="48"/>
      <c r="G279" s="62">
        <f>IFERROR(INDEX(StockInData[Expiry],MATCH(ProductMaster[[#This Row],[Product ID]],StockInData[Product ID],0)),"")</f>
        <v>44439</v>
      </c>
      <c r="H279" s="47"/>
      <c r="I279" s="61">
        <f>SUMIFS(StockInData[Quantity],StockInData[Product ID],ProductMaster!$B279)-SUMIFS(StockOutData[Quantity],StockOutData[Product ID],ProductMaster!$B279)</f>
        <v>601</v>
      </c>
      <c r="J279" s="63">
        <f>SUMIFS(StockInData[Value],StockInData[Product ID],ProductMaster!$B279)-SUMIFS(StockOutData[Value],StockOutData[Product ID],ProductMaster!$B279)</f>
        <v>-192.65999999999994</v>
      </c>
    </row>
    <row r="280" spans="1:10" hidden="1" x14ac:dyDescent="0.25">
      <c r="A280" s="84">
        <v>279</v>
      </c>
      <c r="B280" s="85" t="s">
        <v>611</v>
      </c>
      <c r="C280" s="87" t="s">
        <v>612</v>
      </c>
      <c r="D280" s="47"/>
      <c r="E280" s="47"/>
      <c r="F280" s="48"/>
      <c r="G280" s="62" t="str">
        <f>IFERROR(INDEX(StockInData[Expiry],MATCH(ProductMaster[[#This Row],[Product ID]],StockInData[Product ID],0)),"")</f>
        <v/>
      </c>
      <c r="H280" s="47"/>
      <c r="I280" s="61">
        <f>SUMIFS(StockInData[Quantity],StockInData[Product ID],ProductMaster!$B280)-SUMIFS(StockOutData[Quantity],StockOutData[Product ID],ProductMaster!$B280)</f>
        <v>0</v>
      </c>
      <c r="J280" s="63">
        <f>SUMIFS(StockInData[Value],StockInData[Product ID],ProductMaster!$B280)-SUMIFS(StockOutData[Value],StockOutData[Product ID],ProductMaster!$B280)</f>
        <v>0</v>
      </c>
    </row>
    <row r="281" spans="1:10" hidden="1" x14ac:dyDescent="0.25">
      <c r="A281" s="60">
        <v>280</v>
      </c>
      <c r="B281" s="85" t="s">
        <v>613</v>
      </c>
      <c r="C281" s="87" t="s">
        <v>614</v>
      </c>
      <c r="D281" s="47"/>
      <c r="E281" s="47"/>
      <c r="F281" s="48"/>
      <c r="G281" s="62" t="str">
        <f>IFERROR(INDEX(StockInData[Expiry],MATCH(ProductMaster[[#This Row],[Product ID]],StockInData[Product ID],0)),"")</f>
        <v/>
      </c>
      <c r="H281" s="47"/>
      <c r="I281" s="61">
        <f>SUMIFS(StockInData[Quantity],StockInData[Product ID],ProductMaster!$B281)-SUMIFS(StockOutData[Quantity],StockOutData[Product ID],ProductMaster!$B281)</f>
        <v>0</v>
      </c>
      <c r="J281" s="63">
        <f>SUMIFS(StockInData[Value],StockInData[Product ID],ProductMaster!$B281)-SUMIFS(StockOutData[Value],StockOutData[Product ID],ProductMaster!$B281)</f>
        <v>0</v>
      </c>
    </row>
    <row r="282" spans="1:10" hidden="1" x14ac:dyDescent="0.25">
      <c r="A282" s="84">
        <v>281</v>
      </c>
      <c r="B282" s="85" t="s">
        <v>615</v>
      </c>
      <c r="C282" s="87" t="s">
        <v>616</v>
      </c>
      <c r="D282" s="47"/>
      <c r="E282" s="47"/>
      <c r="F282" s="48"/>
      <c r="G282" s="62">
        <f>IFERROR(INDEX(StockInData[Expiry],MATCH(ProductMaster[[#This Row],[Product ID]],StockInData[Product ID],0)),"")</f>
        <v>44196</v>
      </c>
      <c r="H282" s="47"/>
      <c r="I282" s="61">
        <f>SUMIFS(StockInData[Quantity],StockInData[Product ID],ProductMaster!$B282)-SUMIFS(StockOutData[Quantity],StockOutData[Product ID],ProductMaster!$B282)</f>
        <v>0</v>
      </c>
      <c r="J282" s="63">
        <f>SUMIFS(StockInData[Value],StockInData[Product ID],ProductMaster!$B282)-SUMIFS(StockOutData[Value],StockOutData[Product ID],ProductMaster!$B282)</f>
        <v>-50.830000000000005</v>
      </c>
    </row>
    <row r="283" spans="1:10" x14ac:dyDescent="0.25">
      <c r="A283" s="60">
        <v>282</v>
      </c>
      <c r="B283" s="85" t="s">
        <v>617</v>
      </c>
      <c r="C283" s="87" t="s">
        <v>618</v>
      </c>
      <c r="D283" s="47"/>
      <c r="E283" s="47"/>
      <c r="F283" s="48"/>
      <c r="G283" s="62">
        <f>IFERROR(INDEX(StockInData[Expiry],MATCH(ProductMaster[[#This Row],[Product ID]],StockInData[Product ID],0)),"")</f>
        <v>44195</v>
      </c>
      <c r="H283" s="47"/>
      <c r="I283" s="61">
        <f>SUMIFS(StockInData[Quantity],StockInData[Product ID],ProductMaster!$B283)-SUMIFS(StockOutData[Quantity],StockOutData[Product ID],ProductMaster!$B283)</f>
        <v>25</v>
      </c>
      <c r="J283" s="63">
        <f>SUMIFS(StockInData[Value],StockInData[Product ID],ProductMaster!$B283)-SUMIFS(StockOutData[Value],StockOutData[Product ID],ProductMaster!$B283)</f>
        <v>-149.35999999999999</v>
      </c>
    </row>
    <row r="284" spans="1:10" x14ac:dyDescent="0.25">
      <c r="A284" s="84">
        <v>283</v>
      </c>
      <c r="B284" s="85" t="s">
        <v>619</v>
      </c>
      <c r="C284" s="87" t="s">
        <v>620</v>
      </c>
      <c r="D284" s="47"/>
      <c r="E284" s="47"/>
      <c r="F284" s="48"/>
      <c r="G284" s="62">
        <f>IFERROR(INDEX(StockInData[Expiry],MATCH(ProductMaster[[#This Row],[Product ID]],StockInData[Product ID],0)),"")</f>
        <v>44439</v>
      </c>
      <c r="H284" s="47"/>
      <c r="I284" s="61">
        <f>SUMIFS(StockInData[Quantity],StockInData[Product ID],ProductMaster!$B284)-SUMIFS(StockOutData[Quantity],StockOutData[Product ID],ProductMaster!$B284)</f>
        <v>3.42</v>
      </c>
      <c r="J284" s="63">
        <f>SUMIFS(StockInData[Value],StockInData[Product ID],ProductMaster!$B284)-SUMIFS(StockOutData[Value],StockOutData[Product ID],ProductMaster!$B284)</f>
        <v>-3.4800000000000004</v>
      </c>
    </row>
    <row r="285" spans="1:10" x14ac:dyDescent="0.25">
      <c r="A285" s="60">
        <v>284</v>
      </c>
      <c r="B285" s="85" t="s">
        <v>621</v>
      </c>
      <c r="C285" s="87" t="s">
        <v>622</v>
      </c>
      <c r="D285" s="47"/>
      <c r="E285" s="47"/>
      <c r="F285" s="48"/>
      <c r="G285" s="62">
        <f>IFERROR(INDEX(StockInData[Expiry],MATCH(ProductMaster[[#This Row],[Product ID]],StockInData[Product ID],0)),"")</f>
        <v>44439</v>
      </c>
      <c r="H285" s="47"/>
      <c r="I285" s="61">
        <f>SUMIFS(StockInData[Quantity],StockInData[Product ID],ProductMaster!$B285)-SUMIFS(StockOutData[Quantity],StockOutData[Product ID],ProductMaster!$B285)</f>
        <v>18.75</v>
      </c>
      <c r="J285" s="63">
        <f>SUMIFS(StockInData[Value],StockInData[Product ID],ProductMaster!$B285)-SUMIFS(StockOutData[Value],StockOutData[Product ID],ProductMaster!$B285)</f>
        <v>43.690000000000005</v>
      </c>
    </row>
    <row r="286" spans="1:10" x14ac:dyDescent="0.25">
      <c r="A286" s="84">
        <v>285</v>
      </c>
      <c r="B286" s="85" t="s">
        <v>623</v>
      </c>
      <c r="C286" s="87" t="s">
        <v>624</v>
      </c>
      <c r="D286" s="47"/>
      <c r="E286" s="47"/>
      <c r="F286" s="48"/>
      <c r="G286" s="62">
        <f>IFERROR(INDEX(StockInData[Expiry],MATCH(ProductMaster[[#This Row],[Product ID]],StockInData[Product ID],0)),"")</f>
        <v>44105</v>
      </c>
      <c r="H286" s="47"/>
      <c r="I286" s="61">
        <f>SUMIFS(StockInData[Quantity],StockInData[Product ID],ProductMaster!$B286)-SUMIFS(StockOutData[Quantity],StockOutData[Product ID],ProductMaster!$B286)</f>
        <v>112</v>
      </c>
      <c r="J286" s="63">
        <f>SUMIFS(StockInData[Value],StockInData[Product ID],ProductMaster!$B286)-SUMIFS(StockOutData[Value],StockOutData[Product ID],ProductMaster!$B286)</f>
        <v>-60.28</v>
      </c>
    </row>
    <row r="287" spans="1:10" x14ac:dyDescent="0.25">
      <c r="A287" s="60">
        <v>286</v>
      </c>
      <c r="B287" s="85" t="s">
        <v>625</v>
      </c>
      <c r="C287" s="87" t="s">
        <v>626</v>
      </c>
      <c r="D287" s="47"/>
      <c r="E287" s="47"/>
      <c r="F287" s="48"/>
      <c r="G287" s="62">
        <f>IFERROR(INDEX(StockInData[Expiry],MATCH(ProductMaster[[#This Row],[Product ID]],StockInData[Product ID],0)),"")</f>
        <v>44439</v>
      </c>
      <c r="H287" s="47"/>
      <c r="I287" s="61">
        <f>SUMIFS(StockInData[Quantity],StockInData[Product ID],ProductMaster!$B287)-SUMIFS(StockOutData[Quantity],StockOutData[Product ID],ProductMaster!$B287)</f>
        <v>191.33</v>
      </c>
      <c r="J287" s="63">
        <f>SUMIFS(StockInData[Value],StockInData[Product ID],ProductMaster!$B287)-SUMIFS(StockOutData[Value],StockOutData[Product ID],ProductMaster!$B287)</f>
        <v>-271</v>
      </c>
    </row>
    <row r="288" spans="1:10" hidden="1" x14ac:dyDescent="0.25">
      <c r="A288" s="84">
        <v>287</v>
      </c>
      <c r="B288" s="85" t="s">
        <v>627</v>
      </c>
      <c r="C288" s="87" t="s">
        <v>628</v>
      </c>
      <c r="D288" s="47"/>
      <c r="E288" s="47"/>
      <c r="F288" s="48"/>
      <c r="G288" s="62" t="str">
        <f>IFERROR(INDEX(StockInData[Expiry],MATCH(ProductMaster[[#This Row],[Product ID]],StockInData[Product ID],0)),"")</f>
        <v/>
      </c>
      <c r="H288" s="47"/>
      <c r="I288" s="61">
        <f>SUMIFS(StockInData[Quantity],StockInData[Product ID],ProductMaster!$B288)-SUMIFS(StockOutData[Quantity],StockOutData[Product ID],ProductMaster!$B288)</f>
        <v>0</v>
      </c>
      <c r="J288" s="63">
        <f>SUMIFS(StockInData[Value],StockInData[Product ID],ProductMaster!$B288)-SUMIFS(StockOutData[Value],StockOutData[Product ID],ProductMaster!$B288)</f>
        <v>0</v>
      </c>
    </row>
    <row r="289" spans="1:10" hidden="1" x14ac:dyDescent="0.25">
      <c r="A289" s="60">
        <v>288</v>
      </c>
      <c r="B289" s="85" t="s">
        <v>629</v>
      </c>
      <c r="C289" s="87" t="s">
        <v>630</v>
      </c>
      <c r="D289" s="47"/>
      <c r="E289" s="47"/>
      <c r="F289" s="48"/>
      <c r="G289" s="62" t="str">
        <f>IFERROR(INDEX(StockInData[Expiry],MATCH(ProductMaster[[#This Row],[Product ID]],StockInData[Product ID],0)),"")</f>
        <v/>
      </c>
      <c r="H289" s="47"/>
      <c r="I289" s="61">
        <f>SUMIFS(StockInData[Quantity],StockInData[Product ID],ProductMaster!$B289)-SUMIFS(StockOutData[Quantity],StockOutData[Product ID],ProductMaster!$B289)</f>
        <v>0</v>
      </c>
      <c r="J289" s="63">
        <f>SUMIFS(StockInData[Value],StockInData[Product ID],ProductMaster!$B289)-SUMIFS(StockOutData[Value],StockOutData[Product ID],ProductMaster!$B289)</f>
        <v>0</v>
      </c>
    </row>
    <row r="290" spans="1:10" hidden="1" x14ac:dyDescent="0.25">
      <c r="A290" s="84">
        <v>289</v>
      </c>
      <c r="B290" s="85" t="s">
        <v>631</v>
      </c>
      <c r="C290" s="87" t="s">
        <v>632</v>
      </c>
      <c r="D290" s="47"/>
      <c r="E290" s="47"/>
      <c r="F290" s="48"/>
      <c r="G290" s="62" t="str">
        <f>IFERROR(INDEX(StockInData[Expiry],MATCH(ProductMaster[[#This Row],[Product ID]],StockInData[Product ID],0)),"")</f>
        <v/>
      </c>
      <c r="H290" s="47"/>
      <c r="I290" s="61">
        <f>SUMIFS(StockInData[Quantity],StockInData[Product ID],ProductMaster!$B290)-SUMIFS(StockOutData[Quantity],StockOutData[Product ID],ProductMaster!$B290)</f>
        <v>0</v>
      </c>
      <c r="J290" s="63">
        <f>SUMIFS(StockInData[Value],StockInData[Product ID],ProductMaster!$B290)-SUMIFS(StockOutData[Value],StockOutData[Product ID],ProductMaster!$B290)</f>
        <v>0</v>
      </c>
    </row>
    <row r="291" spans="1:10" x14ac:dyDescent="0.25">
      <c r="A291" s="60">
        <v>290</v>
      </c>
      <c r="B291" s="85" t="s">
        <v>633</v>
      </c>
      <c r="C291" s="87" t="s">
        <v>634</v>
      </c>
      <c r="D291" s="47"/>
      <c r="E291" s="47"/>
      <c r="F291" s="48"/>
      <c r="G291" s="62">
        <f>IFERROR(INDEX(StockInData[Expiry],MATCH(ProductMaster[[#This Row],[Product ID]],StockInData[Product ID],0)),"")</f>
        <v>44195</v>
      </c>
      <c r="H291" s="47"/>
      <c r="I291" s="61">
        <f>SUMIFS(StockInData[Quantity],StockInData[Product ID],ProductMaster!$B291)-SUMIFS(StockOutData[Quantity],StockOutData[Product ID],ProductMaster!$B291)</f>
        <v>16</v>
      </c>
      <c r="J291" s="63">
        <f>SUMIFS(StockInData[Value],StockInData[Product ID],ProductMaster!$B291)-SUMIFS(StockOutData[Value],StockOutData[Product ID],ProductMaster!$B291)</f>
        <v>-587.47</v>
      </c>
    </row>
    <row r="292" spans="1:10" x14ac:dyDescent="0.25">
      <c r="A292" s="84">
        <v>291</v>
      </c>
      <c r="B292" s="85" t="s">
        <v>635</v>
      </c>
      <c r="C292" s="87" t="s">
        <v>636</v>
      </c>
      <c r="D292" s="47"/>
      <c r="E292" s="47"/>
      <c r="F292" s="48"/>
      <c r="G292" s="62">
        <f>IFERROR(INDEX(StockInData[Expiry],MATCH(ProductMaster[[#This Row],[Product ID]],StockInData[Product ID],0)),"")</f>
        <v>44196</v>
      </c>
      <c r="H292" s="47"/>
      <c r="I292" s="61">
        <f>SUMIFS(StockInData[Quantity],StockInData[Product ID],ProductMaster!$B292)-SUMIFS(StockOutData[Quantity],StockOutData[Product ID],ProductMaster!$B292)</f>
        <v>84</v>
      </c>
      <c r="J292" s="63">
        <f>SUMIFS(StockInData[Value],StockInData[Product ID],ProductMaster!$B292)-SUMIFS(StockOutData[Value],StockOutData[Product ID],ProductMaster!$B292)</f>
        <v>-10.080000000000002</v>
      </c>
    </row>
    <row r="293" spans="1:10" hidden="1" x14ac:dyDescent="0.25">
      <c r="A293" s="60">
        <v>292</v>
      </c>
      <c r="B293" s="85" t="s">
        <v>637</v>
      </c>
      <c r="C293" s="87" t="s">
        <v>638</v>
      </c>
      <c r="D293" s="47"/>
      <c r="E293" s="47"/>
      <c r="F293" s="48"/>
      <c r="G293" s="62" t="str">
        <f>IFERROR(INDEX(StockInData[Expiry],MATCH(ProductMaster[[#This Row],[Product ID]],StockInData[Product ID],0)),"")</f>
        <v/>
      </c>
      <c r="H293" s="47"/>
      <c r="I293" s="61">
        <f>SUMIFS(StockInData[Quantity],StockInData[Product ID],ProductMaster!$B293)-SUMIFS(StockOutData[Quantity],StockOutData[Product ID],ProductMaster!$B293)</f>
        <v>0</v>
      </c>
      <c r="J293" s="63">
        <f>SUMIFS(StockInData[Value],StockInData[Product ID],ProductMaster!$B293)-SUMIFS(StockOutData[Value],StockOutData[Product ID],ProductMaster!$B293)</f>
        <v>0</v>
      </c>
    </row>
    <row r="294" spans="1:10" x14ac:dyDescent="0.25">
      <c r="A294" s="84">
        <v>293</v>
      </c>
      <c r="B294" s="85" t="s">
        <v>639</v>
      </c>
      <c r="C294" s="87" t="s">
        <v>640</v>
      </c>
      <c r="D294" s="47"/>
      <c r="E294" s="47"/>
      <c r="F294" s="48"/>
      <c r="G294" s="62">
        <f>IFERROR(INDEX(StockInData[Expiry],MATCH(ProductMaster[[#This Row],[Product ID]],StockInData[Product ID],0)),"")</f>
        <v>44499</v>
      </c>
      <c r="H294" s="47"/>
      <c r="I294" s="61">
        <f>SUMIFS(StockInData[Quantity],StockInData[Product ID],ProductMaster!$B294)-SUMIFS(StockOutData[Quantity],StockOutData[Product ID],ProductMaster!$B294)</f>
        <v>648.74</v>
      </c>
      <c r="J294" s="63">
        <f>SUMIFS(StockInData[Value],StockInData[Product ID],ProductMaster!$B294)-SUMIFS(StockOutData[Value],StockOutData[Product ID],ProductMaster!$B294)</f>
        <v>-747.29</v>
      </c>
    </row>
    <row r="295" spans="1:10" hidden="1" x14ac:dyDescent="0.25">
      <c r="A295" s="60">
        <v>294</v>
      </c>
      <c r="B295" s="85" t="s">
        <v>641</v>
      </c>
      <c r="C295" s="87" t="s">
        <v>642</v>
      </c>
      <c r="D295" s="47"/>
      <c r="E295" s="47"/>
      <c r="F295" s="48"/>
      <c r="G295" s="62" t="str">
        <f>IFERROR(INDEX(StockInData[Expiry],MATCH(ProductMaster[[#This Row],[Product ID]],StockInData[Product ID],0)),"")</f>
        <v/>
      </c>
      <c r="H295" s="47"/>
      <c r="I295" s="61">
        <f>SUMIFS(StockInData[Quantity],StockInData[Product ID],ProductMaster!$B295)-SUMIFS(StockOutData[Quantity],StockOutData[Product ID],ProductMaster!$B295)</f>
        <v>0</v>
      </c>
      <c r="J295" s="63">
        <f>SUMIFS(StockInData[Value],StockInData[Product ID],ProductMaster!$B295)-SUMIFS(StockOutData[Value],StockOutData[Product ID],ProductMaster!$B295)</f>
        <v>0</v>
      </c>
    </row>
    <row r="296" spans="1:10" x14ac:dyDescent="0.25">
      <c r="A296" s="84">
        <v>295</v>
      </c>
      <c r="B296" s="85" t="s">
        <v>643</v>
      </c>
      <c r="C296" s="87" t="s">
        <v>644</v>
      </c>
      <c r="D296" s="47"/>
      <c r="E296" s="47"/>
      <c r="F296" s="48"/>
      <c r="G296" s="62">
        <f>IFERROR(INDEX(StockInData[Expiry],MATCH(ProductMaster[[#This Row],[Product ID]],StockInData[Product ID],0)),"")</f>
        <v>44439</v>
      </c>
      <c r="H296" s="47"/>
      <c r="I296" s="61">
        <f>SUMIFS(StockInData[Quantity],StockInData[Product ID],ProductMaster!$B296)-SUMIFS(StockOutData[Quantity],StockOutData[Product ID],ProductMaster!$B296)</f>
        <v>145</v>
      </c>
      <c r="J296" s="63">
        <f>SUMIFS(StockInData[Value],StockInData[Product ID],ProductMaster!$B296)-SUMIFS(StockOutData[Value],StockOutData[Product ID],ProductMaster!$B296)</f>
        <v>-29.6</v>
      </c>
    </row>
    <row r="297" spans="1:10" hidden="1" x14ac:dyDescent="0.25">
      <c r="A297" s="60">
        <v>296</v>
      </c>
      <c r="B297" s="85" t="s">
        <v>645</v>
      </c>
      <c r="C297" s="87" t="s">
        <v>646</v>
      </c>
      <c r="D297" s="47"/>
      <c r="E297" s="47"/>
      <c r="F297" s="48"/>
      <c r="G297" s="62" t="str">
        <f>IFERROR(INDEX(StockInData[Expiry],MATCH(ProductMaster[[#This Row],[Product ID]],StockInData[Product ID],0)),"")</f>
        <v/>
      </c>
      <c r="H297" s="47"/>
      <c r="I297" s="61">
        <f>SUMIFS(StockInData[Quantity],StockInData[Product ID],ProductMaster!$B297)-SUMIFS(StockOutData[Quantity],StockOutData[Product ID],ProductMaster!$B297)</f>
        <v>0</v>
      </c>
      <c r="J297" s="63">
        <f>SUMIFS(StockInData[Value],StockInData[Product ID],ProductMaster!$B297)-SUMIFS(StockOutData[Value],StockOutData[Product ID],ProductMaster!$B297)</f>
        <v>0</v>
      </c>
    </row>
    <row r="298" spans="1:10" hidden="1" x14ac:dyDescent="0.25">
      <c r="A298" s="84">
        <v>297</v>
      </c>
      <c r="B298" s="85" t="s">
        <v>647</v>
      </c>
      <c r="C298" s="87" t="s">
        <v>648</v>
      </c>
      <c r="D298" s="47"/>
      <c r="E298" s="47"/>
      <c r="F298" s="48"/>
      <c r="G298" s="62" t="str">
        <f>IFERROR(INDEX(StockInData[Expiry],MATCH(ProductMaster[[#This Row],[Product ID]],StockInData[Product ID],0)),"")</f>
        <v/>
      </c>
      <c r="H298" s="47"/>
      <c r="I298" s="61">
        <f>SUMIFS(StockInData[Quantity],StockInData[Product ID],ProductMaster!$B298)-SUMIFS(StockOutData[Quantity],StockOutData[Product ID],ProductMaster!$B298)</f>
        <v>0</v>
      </c>
      <c r="J298" s="63">
        <f>SUMIFS(StockInData[Value],StockInData[Product ID],ProductMaster!$B298)-SUMIFS(StockOutData[Value],StockOutData[Product ID],ProductMaster!$B298)</f>
        <v>0</v>
      </c>
    </row>
    <row r="299" spans="1:10" hidden="1" x14ac:dyDescent="0.25">
      <c r="A299" s="60">
        <v>298</v>
      </c>
      <c r="B299" s="85" t="s">
        <v>649</v>
      </c>
      <c r="C299" s="87" t="s">
        <v>650</v>
      </c>
      <c r="D299" s="47"/>
      <c r="E299" s="47"/>
      <c r="F299" s="48"/>
      <c r="G299" s="62" t="str">
        <f>IFERROR(INDEX(StockInData[Expiry],MATCH(ProductMaster[[#This Row],[Product ID]],StockInData[Product ID],0)),"")</f>
        <v/>
      </c>
      <c r="H299" s="47"/>
      <c r="I299" s="61">
        <f>SUMIFS(StockInData[Quantity],StockInData[Product ID],ProductMaster!$B299)-SUMIFS(StockOutData[Quantity],StockOutData[Product ID],ProductMaster!$B299)</f>
        <v>0</v>
      </c>
      <c r="J299" s="63">
        <f>SUMIFS(StockInData[Value],StockInData[Product ID],ProductMaster!$B299)-SUMIFS(StockOutData[Value],StockOutData[Product ID],ProductMaster!$B299)</f>
        <v>0</v>
      </c>
    </row>
    <row r="300" spans="1:10" x14ac:dyDescent="0.25">
      <c r="A300" s="84">
        <v>299</v>
      </c>
      <c r="B300" s="85" t="s">
        <v>651</v>
      </c>
      <c r="C300" s="87" t="s">
        <v>652</v>
      </c>
      <c r="D300" s="47"/>
      <c r="E300" s="47"/>
      <c r="F300" s="48"/>
      <c r="G300" s="62">
        <f>IFERROR(INDEX(StockInData[Expiry],MATCH(ProductMaster[[#This Row],[Product ID]],StockInData[Product ID],0)),"")</f>
        <v>44438</v>
      </c>
      <c r="H300" s="47"/>
      <c r="I300" s="61">
        <f>SUMIFS(StockInData[Quantity],StockInData[Product ID],ProductMaster!$B300)-SUMIFS(StockOutData[Quantity],StockOutData[Product ID],ProductMaster!$B300)</f>
        <v>30</v>
      </c>
      <c r="J300" s="63">
        <f>SUMIFS(StockInData[Value],StockInData[Product ID],ProductMaster!$B300)-SUMIFS(StockOutData[Value],StockOutData[Product ID],ProductMaster!$B300)</f>
        <v>-68.8</v>
      </c>
    </row>
    <row r="301" spans="1:10" x14ac:dyDescent="0.25">
      <c r="A301" s="60">
        <v>300</v>
      </c>
      <c r="B301" s="85" t="s">
        <v>653</v>
      </c>
      <c r="C301" s="87" t="s">
        <v>654</v>
      </c>
      <c r="D301" s="47"/>
      <c r="E301" s="47"/>
      <c r="F301" s="48"/>
      <c r="G301" s="62">
        <f>IFERROR(INDEX(StockInData[Expiry],MATCH(ProductMaster[[#This Row],[Product ID]],StockInData[Product ID],0)),"")</f>
        <v>44470</v>
      </c>
      <c r="H301" s="47"/>
      <c r="I301" s="61">
        <f>SUMIFS(StockInData[Quantity],StockInData[Product ID],ProductMaster!$B301)-SUMIFS(StockOutData[Quantity],StockOutData[Product ID],ProductMaster!$B301)</f>
        <v>79.33</v>
      </c>
      <c r="J301" s="63">
        <f>SUMIFS(StockInData[Value],StockInData[Product ID],ProductMaster!$B301)-SUMIFS(StockOutData[Value],StockOutData[Product ID],ProductMaster!$B301)</f>
        <v>79.25</v>
      </c>
    </row>
    <row r="302" spans="1:10" hidden="1" x14ac:dyDescent="0.25">
      <c r="A302" s="84">
        <v>301</v>
      </c>
      <c r="B302" s="85" t="s">
        <v>655</v>
      </c>
      <c r="C302" s="87" t="s">
        <v>656</v>
      </c>
      <c r="D302" s="47"/>
      <c r="E302" s="47"/>
      <c r="F302" s="48"/>
      <c r="G302" s="62" t="str">
        <f>IFERROR(INDEX(StockInData[Expiry],MATCH(ProductMaster[[#This Row],[Product ID]],StockInData[Product ID],0)),"")</f>
        <v/>
      </c>
      <c r="H302" s="47"/>
      <c r="I302" s="61">
        <f>SUMIFS(StockInData[Quantity],StockInData[Product ID],ProductMaster!$B302)-SUMIFS(StockOutData[Quantity],StockOutData[Product ID],ProductMaster!$B302)</f>
        <v>-3</v>
      </c>
      <c r="J302" s="63">
        <f>SUMIFS(StockInData[Value],StockInData[Product ID],ProductMaster!$B302)-SUMIFS(StockOutData[Value],StockOutData[Product ID],ProductMaster!$B302)</f>
        <v>-53.699999999999996</v>
      </c>
    </row>
    <row r="303" spans="1:10" hidden="1" x14ac:dyDescent="0.25">
      <c r="A303" s="60">
        <v>302</v>
      </c>
      <c r="B303" s="85" t="s">
        <v>657</v>
      </c>
      <c r="C303" s="87" t="s">
        <v>658</v>
      </c>
      <c r="D303" s="47"/>
      <c r="E303" s="47"/>
      <c r="F303" s="48"/>
      <c r="G303" s="62" t="str">
        <f>IFERROR(INDEX(StockInData[Expiry],MATCH(ProductMaster[[#This Row],[Product ID]],StockInData[Product ID],0)),"")</f>
        <v/>
      </c>
      <c r="H303" s="47"/>
      <c r="I303" s="61">
        <f>SUMIFS(StockInData[Quantity],StockInData[Product ID],ProductMaster!$B303)-SUMIFS(StockOutData[Quantity],StockOutData[Product ID],ProductMaster!$B303)</f>
        <v>0</v>
      </c>
      <c r="J303" s="63">
        <f>SUMIFS(StockInData[Value],StockInData[Product ID],ProductMaster!$B303)-SUMIFS(StockOutData[Value],StockOutData[Product ID],ProductMaster!$B303)</f>
        <v>0</v>
      </c>
    </row>
    <row r="304" spans="1:10" hidden="1" x14ac:dyDescent="0.25">
      <c r="A304" s="84">
        <v>303</v>
      </c>
      <c r="B304" s="85" t="s">
        <v>659</v>
      </c>
      <c r="C304" s="87" t="s">
        <v>660</v>
      </c>
      <c r="D304" s="47"/>
      <c r="E304" s="47"/>
      <c r="F304" s="48"/>
      <c r="G304" s="62" t="str">
        <f>IFERROR(INDEX(StockInData[Expiry],MATCH(ProductMaster[[#This Row],[Product ID]],StockInData[Product ID],0)),"")</f>
        <v/>
      </c>
      <c r="H304" s="47"/>
      <c r="I304" s="61">
        <f>SUMIFS(StockInData[Quantity],StockInData[Product ID],ProductMaster!$B304)-SUMIFS(StockOutData[Quantity],StockOutData[Product ID],ProductMaster!$B304)</f>
        <v>0</v>
      </c>
      <c r="J304" s="63">
        <f>SUMIFS(StockInData[Value],StockInData[Product ID],ProductMaster!$B304)-SUMIFS(StockOutData[Value],StockOutData[Product ID],ProductMaster!$B304)</f>
        <v>0</v>
      </c>
    </row>
    <row r="305" spans="1:10" x14ac:dyDescent="0.25">
      <c r="A305" s="60">
        <v>304</v>
      </c>
      <c r="B305" s="85" t="s">
        <v>661</v>
      </c>
      <c r="C305" s="87" t="s">
        <v>662</v>
      </c>
      <c r="D305" s="47"/>
      <c r="E305" s="47"/>
      <c r="F305" s="48"/>
      <c r="G305" s="62">
        <f>IFERROR(INDEX(StockInData[Expiry],MATCH(ProductMaster[[#This Row],[Product ID]],StockInData[Product ID],0)),"")</f>
        <v>43982</v>
      </c>
      <c r="H305" s="47"/>
      <c r="I305" s="61">
        <f>SUMIFS(StockInData[Quantity],StockInData[Product ID],ProductMaster!$B305)-SUMIFS(StockOutData[Quantity],StockOutData[Product ID],ProductMaster!$B305)</f>
        <v>73</v>
      </c>
      <c r="J305" s="63">
        <f>SUMIFS(StockInData[Value],StockInData[Product ID],ProductMaster!$B305)-SUMIFS(StockOutData[Value],StockOutData[Product ID],ProductMaster!$B305)</f>
        <v>-37.590000000000003</v>
      </c>
    </row>
    <row r="306" spans="1:10" hidden="1" x14ac:dyDescent="0.25">
      <c r="A306" s="84">
        <v>305</v>
      </c>
      <c r="B306" s="85" t="s">
        <v>663</v>
      </c>
      <c r="C306" s="87" t="s">
        <v>664</v>
      </c>
      <c r="D306" s="47"/>
      <c r="E306" s="47"/>
      <c r="F306" s="48"/>
      <c r="G306" s="62" t="str">
        <f>IFERROR(INDEX(StockInData[Expiry],MATCH(ProductMaster[[#This Row],[Product ID]],StockInData[Product ID],0)),"")</f>
        <v/>
      </c>
      <c r="H306" s="47"/>
      <c r="I306" s="61">
        <f>SUMIFS(StockInData[Quantity],StockInData[Product ID],ProductMaster!$B306)-SUMIFS(StockOutData[Quantity],StockOutData[Product ID],ProductMaster!$B306)</f>
        <v>0</v>
      </c>
      <c r="J306" s="63">
        <f>SUMIFS(StockInData[Value],StockInData[Product ID],ProductMaster!$B306)-SUMIFS(StockOutData[Value],StockOutData[Product ID],ProductMaster!$B306)</f>
        <v>0</v>
      </c>
    </row>
    <row r="307" spans="1:10" hidden="1" x14ac:dyDescent="0.25">
      <c r="A307" s="60">
        <v>306</v>
      </c>
      <c r="B307" s="85" t="s">
        <v>665</v>
      </c>
      <c r="C307" s="87" t="s">
        <v>666</v>
      </c>
      <c r="D307" s="47"/>
      <c r="E307" s="47"/>
      <c r="F307" s="48"/>
      <c r="G307" s="62" t="str">
        <f>IFERROR(INDEX(StockInData[Expiry],MATCH(ProductMaster[[#This Row],[Product ID]],StockInData[Product ID],0)),"")</f>
        <v/>
      </c>
      <c r="H307" s="47"/>
      <c r="I307" s="61">
        <f>SUMIFS(StockInData[Quantity],StockInData[Product ID],ProductMaster!$B307)-SUMIFS(StockOutData[Quantity],StockOutData[Product ID],ProductMaster!$B307)</f>
        <v>0</v>
      </c>
      <c r="J307" s="63">
        <f>SUMIFS(StockInData[Value],StockInData[Product ID],ProductMaster!$B307)-SUMIFS(StockOutData[Value],StockOutData[Product ID],ProductMaster!$B307)</f>
        <v>0</v>
      </c>
    </row>
    <row r="308" spans="1:10" hidden="1" x14ac:dyDescent="0.25">
      <c r="A308" s="84">
        <v>307</v>
      </c>
      <c r="B308" s="85" t="s">
        <v>667</v>
      </c>
      <c r="C308" s="87" t="s">
        <v>668</v>
      </c>
      <c r="D308" s="47"/>
      <c r="E308" s="47"/>
      <c r="F308" s="48"/>
      <c r="G308" s="62" t="str">
        <f>IFERROR(INDEX(StockInData[Expiry],MATCH(ProductMaster[[#This Row],[Product ID]],StockInData[Product ID],0)),"")</f>
        <v/>
      </c>
      <c r="H308" s="47"/>
      <c r="I308" s="61">
        <f>SUMIFS(StockInData[Quantity],StockInData[Product ID],ProductMaster!$B308)-SUMIFS(StockOutData[Quantity],StockOutData[Product ID],ProductMaster!$B308)</f>
        <v>0</v>
      </c>
      <c r="J308" s="63">
        <f>SUMIFS(StockInData[Value],StockInData[Product ID],ProductMaster!$B308)-SUMIFS(StockOutData[Value],StockOutData[Product ID],ProductMaster!$B308)</f>
        <v>0</v>
      </c>
    </row>
    <row r="309" spans="1:10" hidden="1" x14ac:dyDescent="0.25">
      <c r="A309" s="60">
        <v>308</v>
      </c>
      <c r="B309" s="85" t="s">
        <v>669</v>
      </c>
      <c r="C309" s="87" t="s">
        <v>670</v>
      </c>
      <c r="D309" s="47"/>
      <c r="E309" s="47"/>
      <c r="F309" s="48"/>
      <c r="G309" s="62" t="str">
        <f>IFERROR(INDEX(StockInData[Expiry],MATCH(ProductMaster[[#This Row],[Product ID]],StockInData[Product ID],0)),"")</f>
        <v/>
      </c>
      <c r="H309" s="47"/>
      <c r="I309" s="61">
        <f>SUMIFS(StockInData[Quantity],StockInData[Product ID],ProductMaster!$B309)-SUMIFS(StockOutData[Quantity],StockOutData[Product ID],ProductMaster!$B309)</f>
        <v>0</v>
      </c>
      <c r="J309" s="63">
        <f>SUMIFS(StockInData[Value],StockInData[Product ID],ProductMaster!$B309)-SUMIFS(StockOutData[Value],StockOutData[Product ID],ProductMaster!$B309)</f>
        <v>-13.95</v>
      </c>
    </row>
    <row r="310" spans="1:10" hidden="1" x14ac:dyDescent="0.25">
      <c r="A310" s="84">
        <v>309</v>
      </c>
      <c r="B310" s="85" t="s">
        <v>671</v>
      </c>
      <c r="C310" s="87" t="s">
        <v>672</v>
      </c>
      <c r="D310" s="47"/>
      <c r="E310" s="47"/>
      <c r="F310" s="48"/>
      <c r="G310" s="62" t="str">
        <f>IFERROR(INDEX(StockInData[Expiry],MATCH(ProductMaster[[#This Row],[Product ID]],StockInData[Product ID],0)),"")</f>
        <v/>
      </c>
      <c r="H310" s="47"/>
      <c r="I310" s="61">
        <f>SUMIFS(StockInData[Quantity],StockInData[Product ID],ProductMaster!$B310)-SUMIFS(StockOutData[Quantity],StockOutData[Product ID],ProductMaster!$B310)</f>
        <v>0</v>
      </c>
      <c r="J310" s="63">
        <f>SUMIFS(StockInData[Value],StockInData[Product ID],ProductMaster!$B310)-SUMIFS(StockOutData[Value],StockOutData[Product ID],ProductMaster!$B310)</f>
        <v>0</v>
      </c>
    </row>
    <row r="311" spans="1:10" hidden="1" x14ac:dyDescent="0.25">
      <c r="A311" s="60">
        <v>310</v>
      </c>
      <c r="B311" s="85" t="s">
        <v>673</v>
      </c>
      <c r="C311" s="87" t="s">
        <v>674</v>
      </c>
      <c r="D311" s="47"/>
      <c r="E311" s="47"/>
      <c r="F311" s="48"/>
      <c r="G311" s="62" t="str">
        <f>IFERROR(INDEX(StockInData[Expiry],MATCH(ProductMaster[[#This Row],[Product ID]],StockInData[Product ID],0)),"")</f>
        <v/>
      </c>
      <c r="H311" s="47"/>
      <c r="I311" s="61">
        <f>SUMIFS(StockInData[Quantity],StockInData[Product ID],ProductMaster!$B311)-SUMIFS(StockOutData[Quantity],StockOutData[Product ID],ProductMaster!$B311)</f>
        <v>0</v>
      </c>
      <c r="J311" s="63">
        <f>SUMIFS(StockInData[Value],StockInData[Product ID],ProductMaster!$B311)-SUMIFS(StockOutData[Value],StockOutData[Product ID],ProductMaster!$B311)</f>
        <v>0</v>
      </c>
    </row>
    <row r="312" spans="1:10" x14ac:dyDescent="0.25">
      <c r="A312" s="84">
        <v>311</v>
      </c>
      <c r="B312" s="85" t="s">
        <v>675</v>
      </c>
      <c r="C312" s="87" t="s">
        <v>676</v>
      </c>
      <c r="D312" s="47"/>
      <c r="E312" s="47"/>
      <c r="F312" s="48"/>
      <c r="G312" s="62">
        <f>IFERROR(INDEX(StockInData[Expiry],MATCH(ProductMaster[[#This Row],[Product ID]],StockInData[Product ID],0)),"")</f>
        <v>44012</v>
      </c>
      <c r="H312" s="47"/>
      <c r="I312" s="61">
        <f>SUMIFS(StockInData[Quantity],StockInData[Product ID],ProductMaster!$B312)-SUMIFS(StockOutData[Quantity],StockOutData[Product ID],ProductMaster!$B312)</f>
        <v>17</v>
      </c>
      <c r="J312" s="63">
        <f>SUMIFS(StockInData[Value],StockInData[Product ID],ProductMaster!$B312)-SUMIFS(StockOutData[Value],StockOutData[Product ID],ProductMaster!$B312)</f>
        <v>0.95</v>
      </c>
    </row>
    <row r="313" spans="1:10" x14ac:dyDescent="0.25">
      <c r="A313" s="60">
        <v>312</v>
      </c>
      <c r="B313" s="85" t="s">
        <v>677</v>
      </c>
      <c r="C313" s="87" t="s">
        <v>678</v>
      </c>
      <c r="D313" s="47"/>
      <c r="E313" s="47"/>
      <c r="F313" s="48"/>
      <c r="G313" s="62">
        <f>IFERROR(INDEX(StockInData[Expiry],MATCH(ProductMaster[[#This Row],[Product ID]],StockInData[Product ID],0)),"")</f>
        <v>44012</v>
      </c>
      <c r="H313" s="47"/>
      <c r="I313" s="61">
        <f>SUMIFS(StockInData[Quantity],StockInData[Product ID],ProductMaster!$B313)-SUMIFS(StockOutData[Quantity],StockOutData[Product ID],ProductMaster!$B313)</f>
        <v>3</v>
      </c>
      <c r="J313" s="63">
        <f>SUMIFS(StockInData[Value],StockInData[Product ID],ProductMaster!$B313)-SUMIFS(StockOutData[Value],StockOutData[Product ID],ProductMaster!$B313)</f>
        <v>13.8</v>
      </c>
    </row>
    <row r="314" spans="1:10" x14ac:dyDescent="0.25">
      <c r="A314" s="84">
        <v>313</v>
      </c>
      <c r="B314" s="85" t="s">
        <v>679</v>
      </c>
      <c r="C314" s="87" t="s">
        <v>680</v>
      </c>
      <c r="D314" s="47"/>
      <c r="E314" s="47"/>
      <c r="F314" s="48"/>
      <c r="G314" s="62">
        <f>IFERROR(INDEX(StockInData[Expiry],MATCH(ProductMaster[[#This Row],[Product ID]],StockInData[Product ID],0)),"")</f>
        <v>43983</v>
      </c>
      <c r="H314" s="47"/>
      <c r="I314" s="61">
        <f>SUMIFS(StockInData[Quantity],StockInData[Product ID],ProductMaster!$B314)-SUMIFS(StockOutData[Quantity],StockOutData[Product ID],ProductMaster!$B314)</f>
        <v>40</v>
      </c>
      <c r="J314" s="63">
        <f>SUMIFS(StockInData[Value],StockInData[Product ID],ProductMaster!$B314)-SUMIFS(StockOutData[Value],StockOutData[Product ID],ProductMaster!$B314)</f>
        <v>2</v>
      </c>
    </row>
    <row r="315" spans="1:10" x14ac:dyDescent="0.25">
      <c r="A315" s="60">
        <v>314</v>
      </c>
      <c r="B315" s="85" t="s">
        <v>681</v>
      </c>
      <c r="C315" s="87" t="s">
        <v>682</v>
      </c>
      <c r="D315" s="47"/>
      <c r="E315" s="47"/>
      <c r="F315" s="48"/>
      <c r="G315" s="62">
        <f>IFERROR(INDEX(StockInData[Expiry],MATCH(ProductMaster[[#This Row],[Product ID]],StockInData[Product ID],0)),"")</f>
        <v>43983</v>
      </c>
      <c r="H315" s="47"/>
      <c r="I315" s="61">
        <f>SUMIFS(StockInData[Quantity],StockInData[Product ID],ProductMaster!$B315)-SUMIFS(StockOutData[Quantity],StockOutData[Product ID],ProductMaster!$B315)</f>
        <v>38.65</v>
      </c>
      <c r="J315" s="63">
        <f>SUMIFS(StockInData[Value],StockInData[Product ID],ProductMaster!$B315)-SUMIFS(StockOutData[Value],StockOutData[Product ID],ProductMaster!$B315)</f>
        <v>15.75</v>
      </c>
    </row>
    <row r="316" spans="1:10" x14ac:dyDescent="0.25">
      <c r="A316" s="84">
        <v>315</v>
      </c>
      <c r="B316" s="85" t="s">
        <v>683</v>
      </c>
      <c r="C316" s="87" t="s">
        <v>684</v>
      </c>
      <c r="D316" s="47"/>
      <c r="E316" s="47"/>
      <c r="F316" s="48"/>
      <c r="G316" s="62">
        <f>IFERROR(INDEX(StockInData[Expiry],MATCH(ProductMaster[[#This Row],[Product ID]],StockInData[Product ID],0)),"")</f>
        <v>44012</v>
      </c>
      <c r="H316" s="47"/>
      <c r="I316" s="61">
        <f>SUMIFS(StockInData[Quantity],StockInData[Product ID],ProductMaster!$B316)-SUMIFS(StockOutData[Quantity],StockOutData[Product ID],ProductMaster!$B316)</f>
        <v>15.6</v>
      </c>
      <c r="J316" s="63">
        <f>SUMIFS(StockInData[Value],StockInData[Product ID],ProductMaster!$B316)-SUMIFS(StockOutData[Value],StockOutData[Product ID],ProductMaster!$B316)</f>
        <v>-1.96</v>
      </c>
    </row>
    <row r="317" spans="1:10" x14ac:dyDescent="0.25">
      <c r="A317" s="60">
        <v>316</v>
      </c>
      <c r="B317" s="85" t="s">
        <v>685</v>
      </c>
      <c r="C317" s="87" t="s">
        <v>686</v>
      </c>
      <c r="D317" s="47"/>
      <c r="E317" s="47"/>
      <c r="F317" s="48"/>
      <c r="G317" s="62">
        <f>IFERROR(INDEX(StockInData[Expiry],MATCH(ProductMaster[[#This Row],[Product ID]],StockInData[Product ID],0)),"")</f>
        <v>44012</v>
      </c>
      <c r="H317" s="47"/>
      <c r="I317" s="61">
        <f>SUMIFS(StockInData[Quantity],StockInData[Product ID],ProductMaster!$B317)-SUMIFS(StockOutData[Quantity],StockOutData[Product ID],ProductMaster!$B317)</f>
        <v>8</v>
      </c>
      <c r="J317" s="63">
        <f>SUMIFS(StockInData[Value],StockInData[Product ID],ProductMaster!$B317)-SUMIFS(StockOutData[Value],StockOutData[Product ID],ProductMaster!$B317)</f>
        <v>-6.45</v>
      </c>
    </row>
    <row r="318" spans="1:10" x14ac:dyDescent="0.25">
      <c r="A318" s="84">
        <v>317</v>
      </c>
      <c r="B318" s="85" t="s">
        <v>687</v>
      </c>
      <c r="C318" s="87" t="s">
        <v>688</v>
      </c>
      <c r="D318" s="47"/>
      <c r="E318" s="47"/>
      <c r="F318" s="48"/>
      <c r="G318" s="62">
        <f>IFERROR(INDEX(StockInData[Expiry],MATCH(ProductMaster[[#This Row],[Product ID]],StockInData[Product ID],0)),"")</f>
        <v>44012</v>
      </c>
      <c r="H318" s="47"/>
      <c r="I318" s="61">
        <f>SUMIFS(StockInData[Quantity],StockInData[Product ID],ProductMaster!$B318)-SUMIFS(StockOutData[Quantity],StockOutData[Product ID],ProductMaster!$B318)</f>
        <v>15.9</v>
      </c>
      <c r="J318" s="63">
        <f>SUMIFS(StockInData[Value],StockInData[Product ID],ProductMaster!$B318)-SUMIFS(StockOutData[Value],StockOutData[Product ID],ProductMaster!$B318)</f>
        <v>2</v>
      </c>
    </row>
    <row r="319" spans="1:10" x14ac:dyDescent="0.25">
      <c r="A319" s="60">
        <v>318</v>
      </c>
      <c r="B319" s="85" t="s">
        <v>689</v>
      </c>
      <c r="C319" s="87" t="s">
        <v>690</v>
      </c>
      <c r="D319" s="47"/>
      <c r="E319" s="47"/>
      <c r="F319" s="48"/>
      <c r="G319" s="62">
        <f>IFERROR(INDEX(StockInData[Expiry],MATCH(ProductMaster[[#This Row],[Product ID]],StockInData[Product ID],0)),"")</f>
        <v>44134</v>
      </c>
      <c r="H319" s="47"/>
      <c r="I319" s="61">
        <f>SUMIFS(StockInData[Quantity],StockInData[Product ID],ProductMaster!$B319)-SUMIFS(StockOutData[Quantity],StockOutData[Product ID],ProductMaster!$B319)</f>
        <v>63</v>
      </c>
      <c r="J319" s="63">
        <f>SUMIFS(StockInData[Value],StockInData[Product ID],ProductMaster!$B319)-SUMIFS(StockOutData[Value],StockOutData[Product ID],ProductMaster!$B319)</f>
        <v>-64.320000000000007</v>
      </c>
    </row>
    <row r="320" spans="1:10" x14ac:dyDescent="0.25">
      <c r="A320" s="84">
        <v>319</v>
      </c>
      <c r="B320" s="85" t="s">
        <v>691</v>
      </c>
      <c r="C320" s="87" t="s">
        <v>692</v>
      </c>
      <c r="D320" s="47"/>
      <c r="E320" s="47"/>
      <c r="F320" s="48"/>
      <c r="G320" s="62">
        <f>IFERROR(INDEX(StockInData[Expiry],MATCH(ProductMaster[[#This Row],[Product ID]],StockInData[Product ID],0)),"")</f>
        <v>44104</v>
      </c>
      <c r="H320" s="47"/>
      <c r="I320" s="61">
        <f>SUMIFS(StockInData[Quantity],StockInData[Product ID],ProductMaster!$B320)-SUMIFS(StockOutData[Quantity],StockOutData[Product ID],ProductMaster!$B320)</f>
        <v>42</v>
      </c>
      <c r="J320" s="63">
        <f>SUMIFS(StockInData[Value],StockInData[Product ID],ProductMaster!$B320)-SUMIFS(StockOutData[Value],StockOutData[Product ID],ProductMaster!$B320)</f>
        <v>-16.68</v>
      </c>
    </row>
    <row r="321" spans="1:10" hidden="1" x14ac:dyDescent="0.25">
      <c r="A321" s="60">
        <v>320</v>
      </c>
      <c r="B321" s="85" t="s">
        <v>693</v>
      </c>
      <c r="C321" s="87" t="s">
        <v>694</v>
      </c>
      <c r="D321" s="47"/>
      <c r="E321" s="47"/>
      <c r="F321" s="48"/>
      <c r="G321" s="62" t="str">
        <f>IFERROR(INDEX(StockInData[Expiry],MATCH(ProductMaster[[#This Row],[Product ID]],StockInData[Product ID],0)),"")</f>
        <v/>
      </c>
      <c r="H321" s="47"/>
      <c r="I321" s="61">
        <f>SUMIFS(StockInData[Quantity],StockInData[Product ID],ProductMaster!$B321)-SUMIFS(StockOutData[Quantity],StockOutData[Product ID],ProductMaster!$B321)</f>
        <v>0</v>
      </c>
      <c r="J321" s="63">
        <f>SUMIFS(StockInData[Value],StockInData[Product ID],ProductMaster!$B321)-SUMIFS(StockOutData[Value],StockOutData[Product ID],ProductMaster!$B321)</f>
        <v>0</v>
      </c>
    </row>
    <row r="322" spans="1:10" x14ac:dyDescent="0.25">
      <c r="A322" s="84">
        <v>321</v>
      </c>
      <c r="B322" s="85" t="s">
        <v>695</v>
      </c>
      <c r="C322" s="87" t="s">
        <v>696</v>
      </c>
      <c r="D322" s="47"/>
      <c r="E322" s="47"/>
      <c r="F322" s="48"/>
      <c r="G322" s="62">
        <f>IFERROR(INDEX(StockInData[Expiry],MATCH(ProductMaster[[#This Row],[Product ID]],StockInData[Product ID],0)),"")</f>
        <v>44104</v>
      </c>
      <c r="H322" s="47"/>
      <c r="I322" s="61">
        <f>SUMIFS(StockInData[Quantity],StockInData[Product ID],ProductMaster!$B322)-SUMIFS(StockOutData[Quantity],StockOutData[Product ID],ProductMaster!$B322)</f>
        <v>4</v>
      </c>
      <c r="J322" s="63">
        <f>SUMIFS(StockInData[Value],StockInData[Product ID],ProductMaster!$B322)-SUMIFS(StockOutData[Value],StockOutData[Product ID],ProductMaster!$B322)</f>
        <v>0</v>
      </c>
    </row>
    <row r="323" spans="1:10" x14ac:dyDescent="0.25">
      <c r="A323" s="60">
        <v>322</v>
      </c>
      <c r="B323" s="85" t="s">
        <v>697</v>
      </c>
      <c r="C323" s="87" t="s">
        <v>698</v>
      </c>
      <c r="D323" s="47"/>
      <c r="E323" s="47"/>
      <c r="F323" s="48"/>
      <c r="G323" s="62">
        <f>IFERROR(INDEX(StockInData[Expiry],MATCH(ProductMaster[[#This Row],[Product ID]],StockInData[Product ID],0)),"")</f>
        <v>44105</v>
      </c>
      <c r="H323" s="47"/>
      <c r="I323" s="61">
        <f>SUMIFS(StockInData[Quantity],StockInData[Product ID],ProductMaster!$B323)-SUMIFS(StockOutData[Quantity],StockOutData[Product ID],ProductMaster!$B323)</f>
        <v>26</v>
      </c>
      <c r="J323" s="63">
        <f>SUMIFS(StockInData[Value],StockInData[Product ID],ProductMaster!$B323)-SUMIFS(StockOutData[Value],StockOutData[Product ID],ProductMaster!$B323)</f>
        <v>-39.839999999999996</v>
      </c>
    </row>
    <row r="324" spans="1:10" x14ac:dyDescent="0.25">
      <c r="A324" s="84">
        <v>323</v>
      </c>
      <c r="B324" s="85" t="s">
        <v>699</v>
      </c>
      <c r="C324" s="87" t="s">
        <v>700</v>
      </c>
      <c r="D324" s="47"/>
      <c r="E324" s="47"/>
      <c r="F324" s="48"/>
      <c r="G324" s="62">
        <f>IFERROR(INDEX(StockInData[Expiry],MATCH(ProductMaster[[#This Row],[Product ID]],StockInData[Product ID],0)),"")</f>
        <v>44105</v>
      </c>
      <c r="H324" s="47"/>
      <c r="I324" s="61">
        <f>SUMIFS(StockInData[Quantity],StockInData[Product ID],ProductMaster!$B324)-SUMIFS(StockOutData[Quantity],StockOutData[Product ID],ProductMaster!$B324)</f>
        <v>23</v>
      </c>
      <c r="J324" s="63">
        <f>SUMIFS(StockInData[Value],StockInData[Product ID],ProductMaster!$B324)-SUMIFS(StockOutData[Value],StockOutData[Product ID],ProductMaster!$B324)</f>
        <v>1</v>
      </c>
    </row>
    <row r="325" spans="1:10" hidden="1" x14ac:dyDescent="0.25">
      <c r="A325" s="60">
        <v>324</v>
      </c>
      <c r="B325" s="85" t="s">
        <v>701</v>
      </c>
      <c r="C325" s="87" t="s">
        <v>702</v>
      </c>
      <c r="D325" s="47"/>
      <c r="E325" s="47"/>
      <c r="F325" s="48"/>
      <c r="G325" s="62" t="str">
        <f>IFERROR(INDEX(StockInData[Expiry],MATCH(ProductMaster[[#This Row],[Product ID]],StockInData[Product ID],0)),"")</f>
        <v/>
      </c>
      <c r="H325" s="47"/>
      <c r="I325" s="61">
        <f>SUMIFS(StockInData[Quantity],StockInData[Product ID],ProductMaster!$B325)-SUMIFS(StockOutData[Quantity],StockOutData[Product ID],ProductMaster!$B325)</f>
        <v>0</v>
      </c>
      <c r="J325" s="63">
        <f>SUMIFS(StockInData[Value],StockInData[Product ID],ProductMaster!$B325)-SUMIFS(StockOutData[Value],StockOutData[Product ID],ProductMaster!$B325)</f>
        <v>0</v>
      </c>
    </row>
    <row r="326" spans="1:10" x14ac:dyDescent="0.25">
      <c r="A326" s="84">
        <v>325</v>
      </c>
      <c r="B326" s="85" t="s">
        <v>703</v>
      </c>
      <c r="C326" s="87" t="s">
        <v>704</v>
      </c>
      <c r="D326" s="47"/>
      <c r="E326" s="47"/>
      <c r="F326" s="48"/>
      <c r="G326" s="62">
        <f>IFERROR(INDEX(StockInData[Expiry],MATCH(ProductMaster[[#This Row],[Product ID]],StockInData[Product ID],0)),"")</f>
        <v>44104</v>
      </c>
      <c r="H326" s="47"/>
      <c r="I326" s="61">
        <f>SUMIFS(StockInData[Quantity],StockInData[Product ID],ProductMaster!$B326)-SUMIFS(StockOutData[Quantity],StockOutData[Product ID],ProductMaster!$B326)</f>
        <v>16</v>
      </c>
      <c r="J326" s="63">
        <f>SUMIFS(StockInData[Value],StockInData[Product ID],ProductMaster!$B326)-SUMIFS(StockOutData[Value],StockOutData[Product ID],ProductMaster!$B326)</f>
        <v>0</v>
      </c>
    </row>
    <row r="327" spans="1:10" hidden="1" x14ac:dyDescent="0.25">
      <c r="A327" s="60">
        <v>326</v>
      </c>
      <c r="B327" s="85" t="s">
        <v>705</v>
      </c>
      <c r="C327" s="87" t="s">
        <v>706</v>
      </c>
      <c r="D327" s="47"/>
      <c r="E327" s="47"/>
      <c r="F327" s="48"/>
      <c r="G327" s="62" t="str">
        <f>IFERROR(INDEX(StockInData[Expiry],MATCH(ProductMaster[[#This Row],[Product ID]],StockInData[Product ID],0)),"")</f>
        <v/>
      </c>
      <c r="H327" s="47"/>
      <c r="I327" s="61">
        <f>SUMIFS(StockInData[Quantity],StockInData[Product ID],ProductMaster!$B327)-SUMIFS(StockOutData[Quantity],StockOutData[Product ID],ProductMaster!$B327)</f>
        <v>0</v>
      </c>
      <c r="J327" s="63">
        <f>SUMIFS(StockInData[Value],StockInData[Product ID],ProductMaster!$B327)-SUMIFS(StockOutData[Value],StockOutData[Product ID],ProductMaster!$B327)</f>
        <v>0</v>
      </c>
    </row>
    <row r="328" spans="1:10" x14ac:dyDescent="0.25">
      <c r="A328" s="84">
        <v>327</v>
      </c>
      <c r="B328" s="85" t="s">
        <v>707</v>
      </c>
      <c r="C328" s="87" t="s">
        <v>708</v>
      </c>
      <c r="D328" s="47"/>
      <c r="E328" s="47"/>
      <c r="F328" s="48"/>
      <c r="G328" s="62">
        <f>IFERROR(INDEX(StockInData[Expiry],MATCH(ProductMaster[[#This Row],[Product ID]],StockInData[Product ID],0)),"")</f>
        <v>44075</v>
      </c>
      <c r="H328" s="47"/>
      <c r="I328" s="61">
        <f>SUMIFS(StockInData[Quantity],StockInData[Product ID],ProductMaster!$B328)-SUMIFS(StockOutData[Quantity],StockOutData[Product ID],ProductMaster!$B328)</f>
        <v>105.67</v>
      </c>
      <c r="J328" s="63">
        <f>SUMIFS(StockInData[Value],StockInData[Product ID],ProductMaster!$B328)-SUMIFS(StockOutData[Value],StockOutData[Product ID],ProductMaster!$B328)</f>
        <v>8.5</v>
      </c>
    </row>
    <row r="329" spans="1:10" x14ac:dyDescent="0.25">
      <c r="A329" s="60">
        <v>328</v>
      </c>
      <c r="B329" s="85" t="s">
        <v>709</v>
      </c>
      <c r="C329" s="87" t="s">
        <v>710</v>
      </c>
      <c r="D329" s="47"/>
      <c r="E329" s="47"/>
      <c r="F329" s="48"/>
      <c r="G329" s="62">
        <f>IFERROR(INDEX(StockInData[Expiry],MATCH(ProductMaster[[#This Row],[Product ID]],StockInData[Product ID],0)),"")</f>
        <v>44525</v>
      </c>
      <c r="H329" s="47"/>
      <c r="I329" s="61">
        <f>SUMIFS(StockInData[Quantity],StockInData[Product ID],ProductMaster!$B329)-SUMIFS(StockOutData[Quantity],StockOutData[Product ID],ProductMaster!$B329)</f>
        <v>1241</v>
      </c>
      <c r="J329" s="63">
        <f>SUMIFS(StockInData[Value],StockInData[Product ID],ProductMaster!$B329)-SUMIFS(StockOutData[Value],StockOutData[Product ID],ProductMaster!$B329)</f>
        <v>-293.3</v>
      </c>
    </row>
    <row r="330" spans="1:10" hidden="1" x14ac:dyDescent="0.25">
      <c r="A330" s="84">
        <v>329</v>
      </c>
      <c r="B330" s="85" t="s">
        <v>711</v>
      </c>
      <c r="C330" s="87" t="s">
        <v>712</v>
      </c>
      <c r="D330" s="47"/>
      <c r="E330" s="47"/>
      <c r="F330" s="48"/>
      <c r="G330" s="62" t="str">
        <f>IFERROR(INDEX(StockInData[Expiry],MATCH(ProductMaster[[#This Row],[Product ID]],StockInData[Product ID],0)),"")</f>
        <v/>
      </c>
      <c r="H330" s="47"/>
      <c r="I330" s="61">
        <f>SUMIFS(StockInData[Quantity],StockInData[Product ID],ProductMaster!$B330)-SUMIFS(StockOutData[Quantity],StockOutData[Product ID],ProductMaster!$B330)</f>
        <v>0</v>
      </c>
      <c r="J330" s="63">
        <f>SUMIFS(StockInData[Value],StockInData[Product ID],ProductMaster!$B330)-SUMIFS(StockOutData[Value],StockOutData[Product ID],ProductMaster!$B330)</f>
        <v>0</v>
      </c>
    </row>
    <row r="331" spans="1:10" hidden="1" x14ac:dyDescent="0.25">
      <c r="A331" s="60">
        <v>330</v>
      </c>
      <c r="B331" s="85" t="s">
        <v>713</v>
      </c>
      <c r="C331" s="87" t="s">
        <v>714</v>
      </c>
      <c r="D331" s="47"/>
      <c r="E331" s="47"/>
      <c r="F331" s="48"/>
      <c r="G331" s="62" t="str">
        <f>IFERROR(INDEX(StockInData[Expiry],MATCH(ProductMaster[[#This Row],[Product ID]],StockInData[Product ID],0)),"")</f>
        <v/>
      </c>
      <c r="H331" s="47"/>
      <c r="I331" s="61">
        <f>SUMIFS(StockInData[Quantity],StockInData[Product ID],ProductMaster!$B331)-SUMIFS(StockOutData[Quantity],StockOutData[Product ID],ProductMaster!$B331)</f>
        <v>0</v>
      </c>
      <c r="J331" s="63">
        <f>SUMIFS(StockInData[Value],StockInData[Product ID],ProductMaster!$B331)-SUMIFS(StockOutData[Value],StockOutData[Product ID],ProductMaster!$B331)</f>
        <v>0</v>
      </c>
    </row>
    <row r="332" spans="1:10" hidden="1" x14ac:dyDescent="0.25">
      <c r="A332" s="84">
        <v>331</v>
      </c>
      <c r="B332" s="85" t="s">
        <v>715</v>
      </c>
      <c r="C332" s="87" t="s">
        <v>716</v>
      </c>
      <c r="D332" s="47"/>
      <c r="E332" s="47"/>
      <c r="F332" s="48"/>
      <c r="G332" s="62" t="str">
        <f>IFERROR(INDEX(StockInData[Expiry],MATCH(ProductMaster[[#This Row],[Product ID]],StockInData[Product ID],0)),"")</f>
        <v/>
      </c>
      <c r="H332" s="47"/>
      <c r="I332" s="61">
        <f>SUMIFS(StockInData[Quantity],StockInData[Product ID],ProductMaster!$B332)-SUMIFS(StockOutData[Quantity],StockOutData[Product ID],ProductMaster!$B332)</f>
        <v>0</v>
      </c>
      <c r="J332" s="63">
        <f>SUMIFS(StockInData[Value],StockInData[Product ID],ProductMaster!$B332)-SUMIFS(StockOutData[Value],StockOutData[Product ID],ProductMaster!$B332)</f>
        <v>0</v>
      </c>
    </row>
    <row r="333" spans="1:10" hidden="1" x14ac:dyDescent="0.25">
      <c r="A333" s="60">
        <v>332</v>
      </c>
      <c r="B333" s="85" t="s">
        <v>717</v>
      </c>
      <c r="C333" s="87" t="s">
        <v>718</v>
      </c>
      <c r="D333" s="47"/>
      <c r="E333" s="47"/>
      <c r="F333" s="48"/>
      <c r="G333" s="62" t="str">
        <f>IFERROR(INDEX(StockInData[Expiry],MATCH(ProductMaster[[#This Row],[Product ID]],StockInData[Product ID],0)),"")</f>
        <v/>
      </c>
      <c r="H333" s="47"/>
      <c r="I333" s="61">
        <f>SUMIFS(StockInData[Quantity],StockInData[Product ID],ProductMaster!$B333)-SUMIFS(StockOutData[Quantity],StockOutData[Product ID],ProductMaster!$B333)</f>
        <v>0</v>
      </c>
      <c r="J333" s="63">
        <f>SUMIFS(StockInData[Value],StockInData[Product ID],ProductMaster!$B333)-SUMIFS(StockOutData[Value],StockOutData[Product ID],ProductMaster!$B333)</f>
        <v>0</v>
      </c>
    </row>
    <row r="334" spans="1:10" hidden="1" x14ac:dyDescent="0.25">
      <c r="A334" s="84">
        <v>333</v>
      </c>
      <c r="B334" s="85" t="s">
        <v>719</v>
      </c>
      <c r="C334" s="87" t="s">
        <v>720</v>
      </c>
      <c r="D334" s="47"/>
      <c r="E334" s="47"/>
      <c r="F334" s="48"/>
      <c r="G334" s="62" t="str">
        <f>IFERROR(INDEX(StockInData[Expiry],MATCH(ProductMaster[[#This Row],[Product ID]],StockInData[Product ID],0)),"")</f>
        <v/>
      </c>
      <c r="H334" s="47"/>
      <c r="I334" s="61">
        <f>SUMIFS(StockInData[Quantity],StockInData[Product ID],ProductMaster!$B334)-SUMIFS(StockOutData[Quantity],StockOutData[Product ID],ProductMaster!$B334)</f>
        <v>0</v>
      </c>
      <c r="J334" s="63">
        <f>SUMIFS(StockInData[Value],StockInData[Product ID],ProductMaster!$B334)-SUMIFS(StockOutData[Value],StockOutData[Product ID],ProductMaster!$B334)</f>
        <v>0</v>
      </c>
    </row>
    <row r="335" spans="1:10" hidden="1" x14ac:dyDescent="0.25">
      <c r="A335" s="60">
        <v>334</v>
      </c>
      <c r="B335" s="85" t="s">
        <v>721</v>
      </c>
      <c r="C335" s="87" t="s">
        <v>722</v>
      </c>
      <c r="D335" s="47"/>
      <c r="E335" s="47"/>
      <c r="F335" s="48"/>
      <c r="G335" s="62" t="str">
        <f>IFERROR(INDEX(StockInData[Expiry],MATCH(ProductMaster[[#This Row],[Product ID]],StockInData[Product ID],0)),"")</f>
        <v/>
      </c>
      <c r="H335" s="47"/>
      <c r="I335" s="61">
        <f>SUMIFS(StockInData[Quantity],StockInData[Product ID],ProductMaster!$B335)-SUMIFS(StockOutData[Quantity],StockOutData[Product ID],ProductMaster!$B335)</f>
        <v>0</v>
      </c>
      <c r="J335" s="63">
        <f>SUMIFS(StockInData[Value],StockInData[Product ID],ProductMaster!$B335)-SUMIFS(StockOutData[Value],StockOutData[Product ID],ProductMaster!$B335)</f>
        <v>0</v>
      </c>
    </row>
    <row r="336" spans="1:10" x14ac:dyDescent="0.25">
      <c r="A336" s="84">
        <v>335</v>
      </c>
      <c r="B336" s="85" t="s">
        <v>723</v>
      </c>
      <c r="C336" s="87" t="s">
        <v>724</v>
      </c>
      <c r="D336" s="47"/>
      <c r="E336" s="47"/>
      <c r="F336" s="48"/>
      <c r="G336" s="62">
        <f>IFERROR(INDEX(StockInData[Expiry],MATCH(ProductMaster[[#This Row],[Product ID]],StockInData[Product ID],0)),"")</f>
        <v>44227</v>
      </c>
      <c r="H336" s="47"/>
      <c r="I336" s="61">
        <f>SUMIFS(StockInData[Quantity],StockInData[Product ID],ProductMaster!$B336)-SUMIFS(StockOutData[Quantity],StockOutData[Product ID],ProductMaster!$B336)</f>
        <v>7</v>
      </c>
      <c r="J336" s="63">
        <f>SUMIFS(StockInData[Value],StockInData[Product ID],ProductMaster!$B336)-SUMIFS(StockOutData[Value],StockOutData[Product ID],ProductMaster!$B336)</f>
        <v>-3.8800000000000008</v>
      </c>
    </row>
    <row r="337" spans="1:10" hidden="1" x14ac:dyDescent="0.25">
      <c r="A337" s="60">
        <v>336</v>
      </c>
      <c r="B337" s="85" t="s">
        <v>725</v>
      </c>
      <c r="C337" s="87" t="s">
        <v>726</v>
      </c>
      <c r="D337" s="47"/>
      <c r="E337" s="47"/>
      <c r="F337" s="48"/>
      <c r="G337" s="62" t="str">
        <f>IFERROR(INDEX(StockInData[Expiry],MATCH(ProductMaster[[#This Row],[Product ID]],StockInData[Product ID],0)),"")</f>
        <v/>
      </c>
      <c r="H337" s="47"/>
      <c r="I337" s="61">
        <f>SUMIFS(StockInData[Quantity],StockInData[Product ID],ProductMaster!$B337)-SUMIFS(StockOutData[Quantity],StockOutData[Product ID],ProductMaster!$B337)</f>
        <v>0</v>
      </c>
      <c r="J337" s="63">
        <f>SUMIFS(StockInData[Value],StockInData[Product ID],ProductMaster!$B337)-SUMIFS(StockOutData[Value],StockOutData[Product ID],ProductMaster!$B337)</f>
        <v>0</v>
      </c>
    </row>
    <row r="338" spans="1:10" hidden="1" x14ac:dyDescent="0.25">
      <c r="A338" s="84">
        <v>337</v>
      </c>
      <c r="B338" s="85" t="s">
        <v>727</v>
      </c>
      <c r="C338" s="87" t="s">
        <v>728</v>
      </c>
      <c r="D338" s="47"/>
      <c r="E338" s="47"/>
      <c r="F338" s="48"/>
      <c r="G338" s="62" t="str">
        <f>IFERROR(INDEX(StockInData[Expiry],MATCH(ProductMaster[[#This Row],[Product ID]],StockInData[Product ID],0)),"")</f>
        <v/>
      </c>
      <c r="H338" s="47"/>
      <c r="I338" s="61">
        <f>SUMIFS(StockInData[Quantity],StockInData[Product ID],ProductMaster!$B338)-SUMIFS(StockOutData[Quantity],StockOutData[Product ID],ProductMaster!$B338)</f>
        <v>0</v>
      </c>
      <c r="J338" s="63">
        <f>SUMIFS(StockInData[Value],StockInData[Product ID],ProductMaster!$B338)-SUMIFS(StockOutData[Value],StockOutData[Product ID],ProductMaster!$B338)</f>
        <v>0</v>
      </c>
    </row>
    <row r="339" spans="1:10" x14ac:dyDescent="0.25">
      <c r="A339" s="60">
        <v>338</v>
      </c>
      <c r="B339" s="85" t="s">
        <v>729</v>
      </c>
      <c r="C339" s="87" t="s">
        <v>730</v>
      </c>
      <c r="D339" s="47"/>
      <c r="E339" s="47"/>
      <c r="F339" s="48"/>
      <c r="G339" s="62">
        <f>IFERROR(INDEX(StockInData[Expiry],MATCH(ProductMaster[[#This Row],[Product ID]],StockInData[Product ID],0)),"")</f>
        <v>44227</v>
      </c>
      <c r="H339" s="47"/>
      <c r="I339" s="61">
        <f>SUMIFS(StockInData[Quantity],StockInData[Product ID],ProductMaster!$B339)-SUMIFS(StockOutData[Quantity],StockOutData[Product ID],ProductMaster!$B339)</f>
        <v>25</v>
      </c>
      <c r="J339" s="63">
        <f>SUMIFS(StockInData[Value],StockInData[Product ID],ProductMaster!$B339)-SUMIFS(StockOutData[Value],StockOutData[Product ID],ProductMaster!$B339)</f>
        <v>-2.83</v>
      </c>
    </row>
    <row r="340" spans="1:10" hidden="1" x14ac:dyDescent="0.25">
      <c r="A340" s="84">
        <v>339</v>
      </c>
      <c r="B340" s="85" t="s">
        <v>731</v>
      </c>
      <c r="C340" s="87" t="s">
        <v>732</v>
      </c>
      <c r="D340" s="47"/>
      <c r="E340" s="47"/>
      <c r="F340" s="48"/>
      <c r="G340" s="62" t="str">
        <f>IFERROR(INDEX(StockInData[Expiry],MATCH(ProductMaster[[#This Row],[Product ID]],StockInData[Product ID],0)),"")</f>
        <v/>
      </c>
      <c r="H340" s="47"/>
      <c r="I340" s="61">
        <f>SUMIFS(StockInData[Quantity],StockInData[Product ID],ProductMaster!$B340)-SUMIFS(StockOutData[Quantity],StockOutData[Product ID],ProductMaster!$B340)</f>
        <v>0</v>
      </c>
      <c r="J340" s="63">
        <f>SUMIFS(StockInData[Value],StockInData[Product ID],ProductMaster!$B340)-SUMIFS(StockOutData[Value],StockOutData[Product ID],ProductMaster!$B340)</f>
        <v>0</v>
      </c>
    </row>
    <row r="341" spans="1:10" x14ac:dyDescent="0.25">
      <c r="A341" s="60">
        <v>340</v>
      </c>
      <c r="B341" s="85" t="s">
        <v>733</v>
      </c>
      <c r="C341" s="87" t="s">
        <v>734</v>
      </c>
      <c r="D341" s="47"/>
      <c r="E341" s="47"/>
      <c r="F341" s="48"/>
      <c r="G341" s="62">
        <f>IFERROR(INDEX(StockInData[Expiry],MATCH(ProductMaster[[#This Row],[Product ID]],StockInData[Product ID],0)),"")</f>
        <v>44227</v>
      </c>
      <c r="H341" s="47"/>
      <c r="I341" s="61">
        <f>SUMIFS(StockInData[Quantity],StockInData[Product ID],ProductMaster!$B341)-SUMIFS(StockOutData[Quantity],StockOutData[Product ID],ProductMaster!$B341)</f>
        <v>24</v>
      </c>
      <c r="J341" s="63">
        <f>SUMIFS(StockInData[Value],StockInData[Product ID],ProductMaster!$B341)-SUMIFS(StockOutData[Value],StockOutData[Product ID],ProductMaster!$B341)</f>
        <v>6.4</v>
      </c>
    </row>
    <row r="342" spans="1:10" x14ac:dyDescent="0.25">
      <c r="A342" s="84">
        <v>341</v>
      </c>
      <c r="B342" s="85" t="s">
        <v>735</v>
      </c>
      <c r="C342" s="87" t="s">
        <v>736</v>
      </c>
      <c r="D342" s="47"/>
      <c r="E342" s="47"/>
      <c r="F342" s="48"/>
      <c r="G342" s="62">
        <f>IFERROR(INDEX(StockInData[Expiry],MATCH(ProductMaster[[#This Row],[Product ID]],StockInData[Product ID],0)),"")</f>
        <v>44227</v>
      </c>
      <c r="H342" s="47"/>
      <c r="I342" s="61">
        <f>SUMIFS(StockInData[Quantity],StockInData[Product ID],ProductMaster!$B342)-SUMIFS(StockOutData[Quantity],StockOutData[Product ID],ProductMaster!$B342)</f>
        <v>28</v>
      </c>
      <c r="J342" s="63">
        <f>SUMIFS(StockInData[Value],StockInData[Product ID],ProductMaster!$B342)-SUMIFS(StockOutData[Value],StockOutData[Product ID],ProductMaster!$B342)</f>
        <v>6.4</v>
      </c>
    </row>
    <row r="343" spans="1:10" x14ac:dyDescent="0.25">
      <c r="A343" s="60">
        <v>342</v>
      </c>
      <c r="B343" s="85" t="s">
        <v>737</v>
      </c>
      <c r="C343" s="87" t="s">
        <v>738</v>
      </c>
      <c r="D343" s="47"/>
      <c r="E343" s="47"/>
      <c r="F343" s="48"/>
      <c r="G343" s="62">
        <f>IFERROR(INDEX(StockInData[Expiry],MATCH(ProductMaster[[#This Row],[Product ID]],StockInData[Product ID],0)),"")</f>
        <v>44197</v>
      </c>
      <c r="H343" s="47"/>
      <c r="I343" s="61">
        <f>SUMIFS(StockInData[Quantity],StockInData[Product ID],ProductMaster!$B343)-SUMIFS(StockOutData[Quantity],StockOutData[Product ID],ProductMaster!$B343)</f>
        <v>48</v>
      </c>
      <c r="J343" s="63">
        <f>SUMIFS(StockInData[Value],StockInData[Product ID],ProductMaster!$B343)-SUMIFS(StockOutData[Value],StockOutData[Product ID],ProductMaster!$B343)</f>
        <v>10.770000000000003</v>
      </c>
    </row>
    <row r="344" spans="1:10" x14ac:dyDescent="0.25">
      <c r="A344" s="84">
        <v>343</v>
      </c>
      <c r="B344" s="85" t="s">
        <v>739</v>
      </c>
      <c r="C344" s="87" t="s">
        <v>740</v>
      </c>
      <c r="D344" s="47"/>
      <c r="E344" s="47"/>
      <c r="F344" s="48"/>
      <c r="G344" s="62">
        <f>IFERROR(INDEX(StockInData[Expiry],MATCH(ProductMaster[[#This Row],[Product ID]],StockInData[Product ID],0)),"")</f>
        <v>44226</v>
      </c>
      <c r="H344" s="47"/>
      <c r="I344" s="61">
        <f>SUMIFS(StockInData[Quantity],StockInData[Product ID],ProductMaster!$B344)-SUMIFS(StockOutData[Quantity],StockOutData[Product ID],ProductMaster!$B344)</f>
        <v>64</v>
      </c>
      <c r="J344" s="63">
        <f>SUMIFS(StockInData[Value],StockInData[Product ID],ProductMaster!$B344)-SUMIFS(StockOutData[Value],StockOutData[Product ID],ProductMaster!$B344)</f>
        <v>-17.88</v>
      </c>
    </row>
    <row r="345" spans="1:10" x14ac:dyDescent="0.25">
      <c r="A345" s="60">
        <v>344</v>
      </c>
      <c r="B345" s="85" t="s">
        <v>741</v>
      </c>
      <c r="C345" s="87" t="s">
        <v>742</v>
      </c>
      <c r="D345" s="47"/>
      <c r="E345" s="47"/>
      <c r="F345" s="48"/>
      <c r="G345" s="62">
        <f>IFERROR(INDEX(StockInData[Expiry],MATCH(ProductMaster[[#This Row],[Product ID]],StockInData[Product ID],0)),"")</f>
        <v>44197</v>
      </c>
      <c r="H345" s="47"/>
      <c r="I345" s="61">
        <f>SUMIFS(StockInData[Quantity],StockInData[Product ID],ProductMaster!$B345)-SUMIFS(StockOutData[Quantity],StockOutData[Product ID],ProductMaster!$B345)</f>
        <v>69</v>
      </c>
      <c r="J345" s="63">
        <f>SUMIFS(StockInData[Value],StockInData[Product ID],ProductMaster!$B345)-SUMIFS(StockOutData[Value],StockOutData[Product ID],ProductMaster!$B345)</f>
        <v>14.4</v>
      </c>
    </row>
    <row r="346" spans="1:10" x14ac:dyDescent="0.25">
      <c r="A346" s="84">
        <v>345</v>
      </c>
      <c r="B346" s="85" t="s">
        <v>743</v>
      </c>
      <c r="C346" s="87" t="s">
        <v>744</v>
      </c>
      <c r="D346" s="47"/>
      <c r="E346" s="47"/>
      <c r="F346" s="48"/>
      <c r="G346" s="62">
        <f>IFERROR(INDEX(StockInData[Expiry],MATCH(ProductMaster[[#This Row],[Product ID]],StockInData[Product ID],0)),"")</f>
        <v>44226</v>
      </c>
      <c r="H346" s="47"/>
      <c r="I346" s="61">
        <f>SUMIFS(StockInData[Quantity],StockInData[Product ID],ProductMaster!$B346)-SUMIFS(StockOutData[Quantity],StockOutData[Product ID],ProductMaster!$B346)</f>
        <v>187</v>
      </c>
      <c r="J346" s="63">
        <f>SUMIFS(StockInData[Value],StockInData[Product ID],ProductMaster!$B346)-SUMIFS(StockOutData[Value],StockOutData[Product ID],ProductMaster!$B346)</f>
        <v>-11.820000000000004</v>
      </c>
    </row>
    <row r="347" spans="1:10" x14ac:dyDescent="0.25">
      <c r="A347" s="60">
        <v>346</v>
      </c>
      <c r="B347" s="85" t="s">
        <v>745</v>
      </c>
      <c r="C347" s="87" t="s">
        <v>746</v>
      </c>
      <c r="D347" s="47"/>
      <c r="E347" s="47"/>
      <c r="F347" s="48"/>
      <c r="G347" s="62">
        <f>IFERROR(INDEX(StockInData[Expiry],MATCH(ProductMaster[[#This Row],[Product ID]],StockInData[Product ID],0)),"")</f>
        <v>44227</v>
      </c>
      <c r="H347" s="47"/>
      <c r="I347" s="61">
        <f>SUMIFS(StockInData[Quantity],StockInData[Product ID],ProductMaster!$B347)-SUMIFS(StockOutData[Quantity],StockOutData[Product ID],ProductMaster!$B347)</f>
        <v>503</v>
      </c>
      <c r="J347" s="63">
        <f>SUMIFS(StockInData[Value],StockInData[Product ID],ProductMaster!$B347)-SUMIFS(StockOutData[Value],StockOutData[Product ID],ProductMaster!$B347)</f>
        <v>-73.919999999999987</v>
      </c>
    </row>
    <row r="348" spans="1:10" x14ac:dyDescent="0.25">
      <c r="A348" s="84">
        <v>347</v>
      </c>
      <c r="B348" s="85" t="s">
        <v>747</v>
      </c>
      <c r="C348" s="87" t="s">
        <v>748</v>
      </c>
      <c r="D348" s="47"/>
      <c r="E348" s="47"/>
      <c r="F348" s="48"/>
      <c r="G348" s="62">
        <f>IFERROR(INDEX(StockInData[Expiry],MATCH(ProductMaster[[#This Row],[Product ID]],StockInData[Product ID],0)),"")</f>
        <v>44285</v>
      </c>
      <c r="H348" s="47"/>
      <c r="I348" s="61">
        <f>SUMIFS(StockInData[Quantity],StockInData[Product ID],ProductMaster!$B348)-SUMIFS(StockOutData[Quantity],StockOutData[Product ID],ProductMaster!$B348)</f>
        <v>30</v>
      </c>
      <c r="J348" s="63">
        <f>SUMIFS(StockInData[Value],StockInData[Product ID],ProductMaster!$B348)-SUMIFS(StockOutData[Value],StockOutData[Product ID],ProductMaster!$B348)</f>
        <v>-15.78</v>
      </c>
    </row>
    <row r="349" spans="1:10" x14ac:dyDescent="0.25">
      <c r="A349" s="60">
        <v>348</v>
      </c>
      <c r="B349" s="85" t="s">
        <v>749</v>
      </c>
      <c r="C349" s="87" t="s">
        <v>750</v>
      </c>
      <c r="D349" s="47"/>
      <c r="E349" s="47"/>
      <c r="F349" s="48"/>
      <c r="G349" s="62">
        <f>IFERROR(INDEX(StockInData[Expiry],MATCH(ProductMaster[[#This Row],[Product ID]],StockInData[Product ID],0)),"")</f>
        <v>44226</v>
      </c>
      <c r="H349" s="47"/>
      <c r="I349" s="61">
        <f>SUMIFS(StockInData[Quantity],StockInData[Product ID],ProductMaster!$B349)-SUMIFS(StockOutData[Quantity],StockOutData[Product ID],ProductMaster!$B349)</f>
        <v>24</v>
      </c>
      <c r="J349" s="63">
        <f>SUMIFS(StockInData[Value],StockInData[Product ID],ProductMaster!$B349)-SUMIFS(StockOutData[Value],StockOutData[Product ID],ProductMaster!$B349)</f>
        <v>-17.080000000000002</v>
      </c>
    </row>
    <row r="350" spans="1:10" x14ac:dyDescent="0.25">
      <c r="A350" s="84">
        <v>349</v>
      </c>
      <c r="B350" s="85" t="s">
        <v>751</v>
      </c>
      <c r="C350" s="87" t="s">
        <v>752</v>
      </c>
      <c r="D350" s="47"/>
      <c r="E350" s="47"/>
      <c r="F350" s="48"/>
      <c r="G350" s="62">
        <f>IFERROR(INDEX(StockInData[Expiry],MATCH(ProductMaster[[#This Row],[Product ID]],StockInData[Product ID],0)),"")</f>
        <v>44226</v>
      </c>
      <c r="H350" s="47"/>
      <c r="I350" s="61">
        <f>SUMIFS(StockInData[Quantity],StockInData[Product ID],ProductMaster!$B350)-SUMIFS(StockOutData[Quantity],StockOutData[Product ID],ProductMaster!$B350)</f>
        <v>20</v>
      </c>
      <c r="J350" s="63">
        <f>SUMIFS(StockInData[Value],StockInData[Product ID],ProductMaster!$B350)-SUMIFS(StockOutData[Value],StockOutData[Product ID],ProductMaster!$B350)</f>
        <v>0</v>
      </c>
    </row>
    <row r="351" spans="1:10" x14ac:dyDescent="0.25">
      <c r="A351" s="60">
        <v>350</v>
      </c>
      <c r="B351" s="85" t="s">
        <v>753</v>
      </c>
      <c r="C351" s="87" t="s">
        <v>754</v>
      </c>
      <c r="D351" s="47"/>
      <c r="E351" s="47"/>
      <c r="F351" s="48"/>
      <c r="G351" s="62">
        <f>IFERROR(INDEX(StockInData[Expiry],MATCH(ProductMaster[[#This Row],[Product ID]],StockInData[Product ID],0)),"")</f>
        <v>44286</v>
      </c>
      <c r="H351" s="47"/>
      <c r="I351" s="61">
        <f>SUMIFS(StockInData[Quantity],StockInData[Product ID],ProductMaster!$B351)-SUMIFS(StockOutData[Quantity],StockOutData[Product ID],ProductMaster!$B351)</f>
        <v>77</v>
      </c>
      <c r="J351" s="63">
        <f>SUMIFS(StockInData[Value],StockInData[Product ID],ProductMaster!$B351)-SUMIFS(StockOutData[Value],StockOutData[Product ID],ProductMaster!$B351)</f>
        <v>10.559999999999999</v>
      </c>
    </row>
    <row r="352" spans="1:10" hidden="1" x14ac:dyDescent="0.25">
      <c r="A352" s="84">
        <v>351</v>
      </c>
      <c r="B352" s="85" t="s">
        <v>755</v>
      </c>
      <c r="C352" s="87" t="s">
        <v>756</v>
      </c>
      <c r="D352" s="47"/>
      <c r="E352" s="47"/>
      <c r="F352" s="48"/>
      <c r="G352" s="62" t="str">
        <f>IFERROR(INDEX(StockInData[Expiry],MATCH(ProductMaster[[#This Row],[Product ID]],StockInData[Product ID],0)),"")</f>
        <v/>
      </c>
      <c r="H352" s="47"/>
      <c r="I352" s="61">
        <f>SUMIFS(StockInData[Quantity],StockInData[Product ID],ProductMaster!$B352)-SUMIFS(StockOutData[Quantity],StockOutData[Product ID],ProductMaster!$B352)</f>
        <v>0</v>
      </c>
      <c r="J352" s="63">
        <f>SUMIFS(StockInData[Value],StockInData[Product ID],ProductMaster!$B352)-SUMIFS(StockOutData[Value],StockOutData[Product ID],ProductMaster!$B352)</f>
        <v>0</v>
      </c>
    </row>
    <row r="353" spans="1:10" x14ac:dyDescent="0.25">
      <c r="A353" s="60">
        <v>352</v>
      </c>
      <c r="B353" s="85" t="s">
        <v>757</v>
      </c>
      <c r="C353" s="87" t="s">
        <v>758</v>
      </c>
      <c r="D353" s="47"/>
      <c r="E353" s="47"/>
      <c r="F353" s="48"/>
      <c r="G353" s="62">
        <f>IFERROR(INDEX(StockInData[Expiry],MATCH(ProductMaster[[#This Row],[Product ID]],StockInData[Product ID],0)),"")</f>
        <v>44104</v>
      </c>
      <c r="H353" s="47"/>
      <c r="I353" s="61">
        <f>SUMIFS(StockInData[Quantity],StockInData[Product ID],ProductMaster!$B353)-SUMIFS(StockOutData[Quantity],StockOutData[Product ID],ProductMaster!$B353)</f>
        <v>1.75</v>
      </c>
      <c r="J353" s="63">
        <f>SUMIFS(StockInData[Value],StockInData[Product ID],ProductMaster!$B353)-SUMIFS(StockOutData[Value],StockOutData[Product ID],ProductMaster!$B353)</f>
        <v>2</v>
      </c>
    </row>
    <row r="354" spans="1:10" x14ac:dyDescent="0.25">
      <c r="A354" s="84">
        <v>353</v>
      </c>
      <c r="B354" s="85" t="s">
        <v>759</v>
      </c>
      <c r="C354" s="87" t="s">
        <v>760</v>
      </c>
      <c r="D354" s="47"/>
      <c r="E354" s="47"/>
      <c r="F354" s="48"/>
      <c r="G354" s="62">
        <f>IFERROR(INDEX(StockInData[Expiry],MATCH(ProductMaster[[#This Row],[Product ID]],StockInData[Product ID],0)),"")</f>
        <v>44229</v>
      </c>
      <c r="H354" s="47"/>
      <c r="I354" s="61">
        <f>SUMIFS(StockInData[Quantity],StockInData[Product ID],ProductMaster!$B354)-SUMIFS(StockOutData[Quantity],StockOutData[Product ID],ProductMaster!$B354)</f>
        <v>23</v>
      </c>
      <c r="J354" s="63">
        <f>SUMIFS(StockInData[Value],StockInData[Product ID],ProductMaster!$B354)-SUMIFS(StockOutData[Value],StockOutData[Product ID],ProductMaster!$B354)</f>
        <v>1</v>
      </c>
    </row>
    <row r="355" spans="1:10" hidden="1" x14ac:dyDescent="0.25">
      <c r="A355" s="60">
        <v>354</v>
      </c>
      <c r="B355" s="85" t="s">
        <v>761</v>
      </c>
      <c r="C355" s="87" t="s">
        <v>762</v>
      </c>
      <c r="D355" s="47"/>
      <c r="E355" s="47"/>
      <c r="F355" s="48"/>
      <c r="G355" s="62" t="str">
        <f>IFERROR(INDEX(StockInData[Expiry],MATCH(ProductMaster[[#This Row],[Product ID]],StockInData[Product ID],0)),"")</f>
        <v/>
      </c>
      <c r="H355" s="47"/>
      <c r="I355" s="61">
        <f>SUMIFS(StockInData[Quantity],StockInData[Product ID],ProductMaster!$B355)-SUMIFS(StockOutData[Quantity],StockOutData[Product ID],ProductMaster!$B355)</f>
        <v>0</v>
      </c>
      <c r="J355" s="63">
        <f>SUMIFS(StockInData[Value],StockInData[Product ID],ProductMaster!$B355)-SUMIFS(StockOutData[Value],StockOutData[Product ID],ProductMaster!$B355)</f>
        <v>0</v>
      </c>
    </row>
    <row r="356" spans="1:10" hidden="1" x14ac:dyDescent="0.25">
      <c r="A356" s="84">
        <v>355</v>
      </c>
      <c r="B356" s="85" t="s">
        <v>763</v>
      </c>
      <c r="C356" s="87" t="s">
        <v>764</v>
      </c>
      <c r="D356" s="47"/>
      <c r="E356" s="47"/>
      <c r="F356" s="48"/>
      <c r="G356" s="62" t="str">
        <f>IFERROR(INDEX(StockInData[Expiry],MATCH(ProductMaster[[#This Row],[Product ID]],StockInData[Product ID],0)),"")</f>
        <v/>
      </c>
      <c r="H356" s="47"/>
      <c r="I356" s="61">
        <f>SUMIFS(StockInData[Quantity],StockInData[Product ID],ProductMaster!$B356)-SUMIFS(StockOutData[Quantity],StockOutData[Product ID],ProductMaster!$B356)</f>
        <v>0</v>
      </c>
      <c r="J356" s="63">
        <f>SUMIFS(StockInData[Value],StockInData[Product ID],ProductMaster!$B356)-SUMIFS(StockOutData[Value],StockOutData[Product ID],ProductMaster!$B356)</f>
        <v>0</v>
      </c>
    </row>
    <row r="357" spans="1:10" hidden="1" x14ac:dyDescent="0.25">
      <c r="A357" s="60">
        <v>356</v>
      </c>
      <c r="B357" s="85" t="s">
        <v>765</v>
      </c>
      <c r="C357" s="87" t="s">
        <v>766</v>
      </c>
      <c r="D357" s="47"/>
      <c r="E357" s="47"/>
      <c r="F357" s="48"/>
      <c r="G357" s="62" t="str">
        <f>IFERROR(INDEX(StockInData[Expiry],MATCH(ProductMaster[[#This Row],[Product ID]],StockInData[Product ID],0)),"")</f>
        <v/>
      </c>
      <c r="H357" s="47"/>
      <c r="I357" s="61">
        <f>SUMIFS(StockInData[Quantity],StockInData[Product ID],ProductMaster!$B357)-SUMIFS(StockOutData[Quantity],StockOutData[Product ID],ProductMaster!$B357)</f>
        <v>0</v>
      </c>
      <c r="J357" s="63">
        <f>SUMIFS(StockInData[Value],StockInData[Product ID],ProductMaster!$B357)-SUMIFS(StockOutData[Value],StockOutData[Product ID],ProductMaster!$B357)</f>
        <v>0</v>
      </c>
    </row>
    <row r="358" spans="1:10" x14ac:dyDescent="0.25">
      <c r="A358" s="84">
        <v>357</v>
      </c>
      <c r="B358" s="85" t="s">
        <v>767</v>
      </c>
      <c r="C358" s="87" t="s">
        <v>768</v>
      </c>
      <c r="D358" s="47"/>
      <c r="E358" s="47"/>
      <c r="F358" s="48"/>
      <c r="G358" s="62">
        <f>IFERROR(INDEX(StockInData[Expiry],MATCH(ProductMaster[[#This Row],[Product ID]],StockInData[Product ID],0)),"")</f>
        <v>44054</v>
      </c>
      <c r="H358" s="47"/>
      <c r="I358" s="61">
        <f>SUMIFS(StockInData[Quantity],StockInData[Product ID],ProductMaster!$B358)-SUMIFS(StockOutData[Quantity],StockOutData[Product ID],ProductMaster!$B358)</f>
        <v>5.8</v>
      </c>
      <c r="J358" s="63">
        <f>SUMIFS(StockInData[Value],StockInData[Product ID],ProductMaster!$B358)-SUMIFS(StockOutData[Value],StockOutData[Product ID],ProductMaster!$B358)</f>
        <v>2</v>
      </c>
    </row>
    <row r="359" spans="1:10" x14ac:dyDescent="0.25">
      <c r="A359" s="60">
        <v>358</v>
      </c>
      <c r="B359" s="85" t="s">
        <v>769</v>
      </c>
      <c r="C359" s="87" t="s">
        <v>770</v>
      </c>
      <c r="D359" s="47"/>
      <c r="E359" s="47"/>
      <c r="F359" s="48"/>
      <c r="G359" s="62">
        <f>IFERROR(INDEX(StockInData[Expiry],MATCH(ProductMaster[[#This Row],[Product ID]],StockInData[Product ID],0)),"")</f>
        <v>44109</v>
      </c>
      <c r="H359" s="47"/>
      <c r="I359" s="61">
        <f>SUMIFS(StockInData[Quantity],StockInData[Product ID],ProductMaster!$B359)-SUMIFS(StockOutData[Quantity],StockOutData[Product ID],ProductMaster!$B359)</f>
        <v>1</v>
      </c>
      <c r="J359" s="63">
        <f>SUMIFS(StockInData[Value],StockInData[Product ID],ProductMaster!$B359)-SUMIFS(StockOutData[Value],StockOutData[Product ID],ProductMaster!$B359)</f>
        <v>1</v>
      </c>
    </row>
    <row r="360" spans="1:10" hidden="1" x14ac:dyDescent="0.25">
      <c r="A360" s="84">
        <v>359</v>
      </c>
      <c r="B360" s="85" t="s">
        <v>771</v>
      </c>
      <c r="C360" s="87" t="s">
        <v>772</v>
      </c>
      <c r="D360" s="47"/>
      <c r="E360" s="47"/>
      <c r="F360" s="48"/>
      <c r="G360" s="62" t="str">
        <f>IFERROR(INDEX(StockInData[Expiry],MATCH(ProductMaster[[#This Row],[Product ID]],StockInData[Product ID],0)),"")</f>
        <v/>
      </c>
      <c r="H360" s="47"/>
      <c r="I360" s="61">
        <f>SUMIFS(StockInData[Quantity],StockInData[Product ID],ProductMaster!$B360)-SUMIFS(StockOutData[Quantity],StockOutData[Product ID],ProductMaster!$B360)</f>
        <v>0</v>
      </c>
      <c r="J360" s="63">
        <f>SUMIFS(StockInData[Value],StockInData[Product ID],ProductMaster!$B360)-SUMIFS(StockOutData[Value],StockOutData[Product ID],ProductMaster!$B360)</f>
        <v>0</v>
      </c>
    </row>
    <row r="361" spans="1:10" x14ac:dyDescent="0.25">
      <c r="A361" s="60">
        <v>360</v>
      </c>
      <c r="B361" s="85" t="s">
        <v>773</v>
      </c>
      <c r="C361" s="87" t="s">
        <v>774</v>
      </c>
      <c r="D361" s="47"/>
      <c r="E361" s="47"/>
      <c r="F361" s="48"/>
      <c r="G361" s="62">
        <f>IFERROR(INDEX(StockInData[Expiry],MATCH(ProductMaster[[#This Row],[Product ID]],StockInData[Product ID],0)),"")</f>
        <v>44051</v>
      </c>
      <c r="H361" s="47"/>
      <c r="I361" s="61">
        <f>SUMIFS(StockInData[Quantity],StockInData[Product ID],ProductMaster!$B361)-SUMIFS(StockOutData[Quantity],StockOutData[Product ID],ProductMaster!$B361)</f>
        <v>31</v>
      </c>
      <c r="J361" s="63">
        <f>SUMIFS(StockInData[Value],StockInData[Product ID],ProductMaster!$B361)-SUMIFS(StockOutData[Value],StockOutData[Product ID],ProductMaster!$B361)</f>
        <v>-15.260000000000002</v>
      </c>
    </row>
    <row r="362" spans="1:10" x14ac:dyDescent="0.25">
      <c r="A362" s="84">
        <v>361</v>
      </c>
      <c r="B362" s="85" t="s">
        <v>775</v>
      </c>
      <c r="C362" s="87" t="s">
        <v>776</v>
      </c>
      <c r="D362" s="47"/>
      <c r="E362" s="47"/>
      <c r="F362" s="48"/>
      <c r="G362" s="62">
        <f>IFERROR(INDEX(StockInData[Expiry],MATCH(ProductMaster[[#This Row],[Product ID]],StockInData[Product ID],0)),"")</f>
        <v>44165</v>
      </c>
      <c r="H362" s="47"/>
      <c r="I362" s="61">
        <f>SUMIFS(StockInData[Quantity],StockInData[Product ID],ProductMaster!$B362)-SUMIFS(StockOutData[Quantity],StockOutData[Product ID],ProductMaster!$B362)</f>
        <v>165</v>
      </c>
      <c r="J362" s="63">
        <f>SUMIFS(StockInData[Value],StockInData[Product ID],ProductMaster!$B362)-SUMIFS(StockOutData[Value],StockOutData[Product ID],ProductMaster!$B362)</f>
        <v>-63</v>
      </c>
    </row>
    <row r="363" spans="1:10" x14ac:dyDescent="0.25">
      <c r="A363" s="60">
        <v>362</v>
      </c>
      <c r="B363" s="85" t="s">
        <v>777</v>
      </c>
      <c r="C363" s="87" t="s">
        <v>778</v>
      </c>
      <c r="D363" s="47"/>
      <c r="E363" s="47"/>
      <c r="F363" s="48"/>
      <c r="G363" s="62">
        <f>IFERROR(INDEX(StockInData[Expiry],MATCH(ProductMaster[[#This Row],[Product ID]],StockInData[Product ID],0)),"")</f>
        <v>44073</v>
      </c>
      <c r="H363" s="47"/>
      <c r="I363" s="61">
        <f>SUMIFS(StockInData[Quantity],StockInData[Product ID],ProductMaster!$B363)-SUMIFS(StockOutData[Quantity],StockOutData[Product ID],ProductMaster!$B363)</f>
        <v>53</v>
      </c>
      <c r="J363" s="63">
        <f>SUMIFS(StockInData[Value],StockInData[Product ID],ProductMaster!$B363)-SUMIFS(StockOutData[Value],StockOutData[Product ID],ProductMaster!$B363)</f>
        <v>-24.639999999999997</v>
      </c>
    </row>
    <row r="364" spans="1:10" hidden="1" x14ac:dyDescent="0.25">
      <c r="A364" s="84">
        <v>363</v>
      </c>
      <c r="B364" s="85" t="s">
        <v>779</v>
      </c>
      <c r="C364" s="87" t="s">
        <v>780</v>
      </c>
      <c r="D364" s="47"/>
      <c r="E364" s="47"/>
      <c r="F364" s="48"/>
      <c r="G364" s="62" t="str">
        <f>IFERROR(INDEX(StockInData[Expiry],MATCH(ProductMaster[[#This Row],[Product ID]],StockInData[Product ID],0)),"")</f>
        <v/>
      </c>
      <c r="H364" s="47"/>
      <c r="I364" s="61">
        <f>SUMIFS(StockInData[Quantity],StockInData[Product ID],ProductMaster!$B364)-SUMIFS(StockOutData[Quantity],StockOutData[Product ID],ProductMaster!$B364)</f>
        <v>0</v>
      </c>
      <c r="J364" s="63">
        <f>SUMIFS(StockInData[Value],StockInData[Product ID],ProductMaster!$B364)-SUMIFS(StockOutData[Value],StockOutData[Product ID],ProductMaster!$B364)</f>
        <v>0</v>
      </c>
    </row>
    <row r="365" spans="1:10" hidden="1" x14ac:dyDescent="0.25">
      <c r="A365" s="60">
        <v>364</v>
      </c>
      <c r="B365" s="85" t="s">
        <v>781</v>
      </c>
      <c r="C365" s="87" t="s">
        <v>782</v>
      </c>
      <c r="D365" s="47"/>
      <c r="E365" s="47"/>
      <c r="F365" s="48"/>
      <c r="G365" s="62" t="str">
        <f>IFERROR(INDEX(StockInData[Expiry],MATCH(ProductMaster[[#This Row],[Product ID]],StockInData[Product ID],0)),"")</f>
        <v/>
      </c>
      <c r="H365" s="47"/>
      <c r="I365" s="61">
        <f>SUMIFS(StockInData[Quantity],StockInData[Product ID],ProductMaster!$B365)-SUMIFS(StockOutData[Quantity],StockOutData[Product ID],ProductMaster!$B365)</f>
        <v>0</v>
      </c>
      <c r="J365" s="63">
        <f>SUMIFS(StockInData[Value],StockInData[Product ID],ProductMaster!$B365)-SUMIFS(StockOutData[Value],StockOutData[Product ID],ProductMaster!$B365)</f>
        <v>0</v>
      </c>
    </row>
    <row r="366" spans="1:10" hidden="1" x14ac:dyDescent="0.25">
      <c r="A366" s="84">
        <v>365</v>
      </c>
      <c r="B366" s="85" t="s">
        <v>783</v>
      </c>
      <c r="C366" s="87" t="s">
        <v>784</v>
      </c>
      <c r="D366" s="47"/>
      <c r="E366" s="47"/>
      <c r="F366" s="48"/>
      <c r="G366" s="62" t="str">
        <f>IFERROR(INDEX(StockInData[Expiry],MATCH(ProductMaster[[#This Row],[Product ID]],StockInData[Product ID],0)),"")</f>
        <v/>
      </c>
      <c r="H366" s="47"/>
      <c r="I366" s="61">
        <f>SUMIFS(StockInData[Quantity],StockInData[Product ID],ProductMaster!$B366)-SUMIFS(StockOutData[Quantity],StockOutData[Product ID],ProductMaster!$B366)</f>
        <v>0</v>
      </c>
      <c r="J366" s="63">
        <f>SUMIFS(StockInData[Value],StockInData[Product ID],ProductMaster!$B366)-SUMIFS(StockOutData[Value],StockOutData[Product ID],ProductMaster!$B366)</f>
        <v>0</v>
      </c>
    </row>
    <row r="367" spans="1:10" hidden="1" x14ac:dyDescent="0.25">
      <c r="A367" s="60">
        <v>366</v>
      </c>
      <c r="B367" s="85" t="s">
        <v>785</v>
      </c>
      <c r="C367" s="87" t="s">
        <v>786</v>
      </c>
      <c r="D367" s="47"/>
      <c r="E367" s="47"/>
      <c r="F367" s="48"/>
      <c r="G367" s="62" t="str">
        <f>IFERROR(INDEX(StockInData[Expiry],MATCH(ProductMaster[[#This Row],[Product ID]],StockInData[Product ID],0)),"")</f>
        <v/>
      </c>
      <c r="H367" s="47"/>
      <c r="I367" s="61">
        <f>SUMIFS(StockInData[Quantity],StockInData[Product ID],ProductMaster!$B367)-SUMIFS(StockOutData[Quantity],StockOutData[Product ID],ProductMaster!$B367)</f>
        <v>0</v>
      </c>
      <c r="J367" s="63">
        <f>SUMIFS(StockInData[Value],StockInData[Product ID],ProductMaster!$B367)-SUMIFS(StockOutData[Value],StockOutData[Product ID],ProductMaster!$B367)</f>
        <v>0</v>
      </c>
    </row>
    <row r="368" spans="1:10" hidden="1" x14ac:dyDescent="0.25">
      <c r="A368" s="84">
        <v>367</v>
      </c>
      <c r="B368" s="85" t="s">
        <v>787</v>
      </c>
      <c r="C368" s="87" t="s">
        <v>788</v>
      </c>
      <c r="D368" s="47"/>
      <c r="E368" s="47"/>
      <c r="F368" s="48"/>
      <c r="G368" s="62" t="str">
        <f>IFERROR(INDEX(StockInData[Expiry],MATCH(ProductMaster[[#This Row],[Product ID]],StockInData[Product ID],0)),"")</f>
        <v/>
      </c>
      <c r="H368" s="47"/>
      <c r="I368" s="61">
        <f>SUMIFS(StockInData[Quantity],StockInData[Product ID],ProductMaster!$B368)-SUMIFS(StockOutData[Quantity],StockOutData[Product ID],ProductMaster!$B368)</f>
        <v>0</v>
      </c>
      <c r="J368" s="63">
        <f>SUMIFS(StockInData[Value],StockInData[Product ID],ProductMaster!$B368)-SUMIFS(StockOutData[Value],StockOutData[Product ID],ProductMaster!$B368)</f>
        <v>0</v>
      </c>
    </row>
    <row r="369" spans="1:10" hidden="1" x14ac:dyDescent="0.25">
      <c r="A369" s="60">
        <v>368</v>
      </c>
      <c r="B369" s="85" t="s">
        <v>789</v>
      </c>
      <c r="C369" s="87" t="s">
        <v>790</v>
      </c>
      <c r="D369" s="47"/>
      <c r="E369" s="47"/>
      <c r="F369" s="48"/>
      <c r="G369" s="62" t="str">
        <f>IFERROR(INDEX(StockInData[Expiry],MATCH(ProductMaster[[#This Row],[Product ID]],StockInData[Product ID],0)),"")</f>
        <v/>
      </c>
      <c r="H369" s="47"/>
      <c r="I369" s="61">
        <f>SUMIFS(StockInData[Quantity],StockInData[Product ID],ProductMaster!$B369)-SUMIFS(StockOutData[Quantity],StockOutData[Product ID],ProductMaster!$B369)</f>
        <v>0</v>
      </c>
      <c r="J369" s="63">
        <f>SUMIFS(StockInData[Value],StockInData[Product ID],ProductMaster!$B369)-SUMIFS(StockOutData[Value],StockOutData[Product ID],ProductMaster!$B369)</f>
        <v>0</v>
      </c>
    </row>
    <row r="370" spans="1:10" hidden="1" x14ac:dyDescent="0.25">
      <c r="A370" s="84">
        <v>369</v>
      </c>
      <c r="B370" s="85" t="s">
        <v>791</v>
      </c>
      <c r="C370" s="87" t="s">
        <v>792</v>
      </c>
      <c r="D370" s="47"/>
      <c r="E370" s="47"/>
      <c r="F370" s="48"/>
      <c r="G370" s="62" t="str">
        <f>IFERROR(INDEX(StockInData[Expiry],MATCH(ProductMaster[[#This Row],[Product ID]],StockInData[Product ID],0)),"")</f>
        <v/>
      </c>
      <c r="H370" s="47"/>
      <c r="I370" s="61">
        <f>SUMIFS(StockInData[Quantity],StockInData[Product ID],ProductMaster!$B370)-SUMIFS(StockOutData[Quantity],StockOutData[Product ID],ProductMaster!$B370)</f>
        <v>0</v>
      </c>
      <c r="J370" s="63">
        <f>SUMIFS(StockInData[Value],StockInData[Product ID],ProductMaster!$B370)-SUMIFS(StockOutData[Value],StockOutData[Product ID],ProductMaster!$B370)</f>
        <v>0</v>
      </c>
    </row>
    <row r="371" spans="1:10" hidden="1" x14ac:dyDescent="0.25">
      <c r="A371" s="60">
        <v>370</v>
      </c>
      <c r="B371" s="85" t="s">
        <v>793</v>
      </c>
      <c r="C371" s="87" t="s">
        <v>794</v>
      </c>
      <c r="D371" s="47"/>
      <c r="E371" s="47"/>
      <c r="F371" s="48"/>
      <c r="G371" s="62" t="str">
        <f>IFERROR(INDEX(StockInData[Expiry],MATCH(ProductMaster[[#This Row],[Product ID]],StockInData[Product ID],0)),"")</f>
        <v/>
      </c>
      <c r="H371" s="47"/>
      <c r="I371" s="61">
        <f>SUMIFS(StockInData[Quantity],StockInData[Product ID],ProductMaster!$B371)-SUMIFS(StockOutData[Quantity],StockOutData[Product ID],ProductMaster!$B371)</f>
        <v>0</v>
      </c>
      <c r="J371" s="63">
        <f>SUMIFS(StockInData[Value],StockInData[Product ID],ProductMaster!$B371)-SUMIFS(StockOutData[Value],StockOutData[Product ID],ProductMaster!$B371)</f>
        <v>0</v>
      </c>
    </row>
    <row r="372" spans="1:10" x14ac:dyDescent="0.25">
      <c r="A372" s="84">
        <v>371</v>
      </c>
      <c r="B372" s="85" t="s">
        <v>795</v>
      </c>
      <c r="C372" s="87" t="s">
        <v>796</v>
      </c>
      <c r="D372" s="47"/>
      <c r="E372" s="47"/>
      <c r="F372" s="48"/>
      <c r="G372" s="62">
        <f>IFERROR(INDEX(StockInData[Expiry],MATCH(ProductMaster[[#This Row],[Product ID]],StockInData[Product ID],0)),"")</f>
        <v>44135</v>
      </c>
      <c r="H372" s="47"/>
      <c r="I372" s="61">
        <f>SUMIFS(StockInData[Quantity],StockInData[Product ID],ProductMaster!$B372)-SUMIFS(StockOutData[Quantity],StockOutData[Product ID],ProductMaster!$B372)</f>
        <v>225</v>
      </c>
      <c r="J372" s="63">
        <f>SUMIFS(StockInData[Value],StockInData[Product ID],ProductMaster!$B372)-SUMIFS(StockOutData[Value],StockOutData[Product ID],ProductMaster!$B372)</f>
        <v>-65.52</v>
      </c>
    </row>
    <row r="373" spans="1:10" x14ac:dyDescent="0.25">
      <c r="A373" s="60">
        <v>372</v>
      </c>
      <c r="B373" s="85" t="s">
        <v>797</v>
      </c>
      <c r="C373" s="87" t="s">
        <v>798</v>
      </c>
      <c r="D373" s="47"/>
      <c r="E373" s="47"/>
      <c r="F373" s="48"/>
      <c r="G373" s="62">
        <f>IFERROR(INDEX(StockInData[Expiry],MATCH(ProductMaster[[#This Row],[Product ID]],StockInData[Product ID],0)),"")</f>
        <v>44134</v>
      </c>
      <c r="H373" s="47"/>
      <c r="I373" s="61">
        <f>SUMIFS(StockInData[Quantity],StockInData[Product ID],ProductMaster!$B373)-SUMIFS(StockOutData[Quantity],StockOutData[Product ID],ProductMaster!$B373)</f>
        <v>249</v>
      </c>
      <c r="J373" s="63">
        <f>SUMIFS(StockInData[Value],StockInData[Product ID],ProductMaster!$B373)-SUMIFS(StockOutData[Value],StockOutData[Product ID],ProductMaster!$B373)</f>
        <v>-5.1299999999999955</v>
      </c>
    </row>
    <row r="374" spans="1:10" x14ac:dyDescent="0.25">
      <c r="A374" s="84">
        <v>373</v>
      </c>
      <c r="B374" s="85" t="s">
        <v>799</v>
      </c>
      <c r="C374" s="87" t="s">
        <v>800</v>
      </c>
      <c r="D374" s="47"/>
      <c r="E374" s="47"/>
      <c r="F374" s="48"/>
      <c r="G374" s="62">
        <f>IFERROR(INDEX(StockInData[Expiry],MATCH(ProductMaster[[#This Row],[Product ID]],StockInData[Product ID],0)),"")</f>
        <v>44105</v>
      </c>
      <c r="H374" s="47"/>
      <c r="I374" s="61">
        <f>SUMIFS(StockInData[Quantity],StockInData[Product ID],ProductMaster!$B374)-SUMIFS(StockOutData[Quantity],StockOutData[Product ID],ProductMaster!$B374)</f>
        <v>371</v>
      </c>
      <c r="J374" s="63">
        <f>SUMIFS(StockInData[Value],StockInData[Product ID],ProductMaster!$B374)-SUMIFS(StockOutData[Value],StockOutData[Product ID],ProductMaster!$B374)</f>
        <v>-112.32</v>
      </c>
    </row>
    <row r="375" spans="1:10" x14ac:dyDescent="0.25">
      <c r="A375" s="60">
        <v>374</v>
      </c>
      <c r="B375" s="85" t="s">
        <v>801</v>
      </c>
      <c r="C375" s="87" t="s">
        <v>802</v>
      </c>
      <c r="D375" s="47"/>
      <c r="E375" s="47"/>
      <c r="F375" s="48"/>
      <c r="G375" s="62">
        <f>IFERROR(INDEX(StockInData[Expiry],MATCH(ProductMaster[[#This Row],[Product ID]],StockInData[Product ID],0)),"")</f>
        <v>44043</v>
      </c>
      <c r="H375" s="47"/>
      <c r="I375" s="61">
        <f>SUMIFS(StockInData[Quantity],StockInData[Product ID],ProductMaster!$B375)-SUMIFS(StockOutData[Quantity],StockOutData[Product ID],ProductMaster!$B375)</f>
        <v>245</v>
      </c>
      <c r="J375" s="63">
        <f>SUMIFS(StockInData[Value],StockInData[Product ID],ProductMaster!$B375)-SUMIFS(StockOutData[Value],StockOutData[Product ID],ProductMaster!$B375)</f>
        <v>-62.740000000000009</v>
      </c>
    </row>
    <row r="376" spans="1:10" hidden="1" x14ac:dyDescent="0.25">
      <c r="A376" s="84">
        <v>375</v>
      </c>
      <c r="B376" s="85" t="s">
        <v>803</v>
      </c>
      <c r="C376" s="87" t="s">
        <v>804</v>
      </c>
      <c r="D376" s="47"/>
      <c r="E376" s="47"/>
      <c r="F376" s="48"/>
      <c r="G376" s="62" t="str">
        <f>IFERROR(INDEX(StockInData[Expiry],MATCH(ProductMaster[[#This Row],[Product ID]],StockInData[Product ID],0)),"")</f>
        <v/>
      </c>
      <c r="H376" s="47"/>
      <c r="I376" s="61">
        <f>SUMIFS(StockInData[Quantity],StockInData[Product ID],ProductMaster!$B376)-SUMIFS(StockOutData[Quantity],StockOutData[Product ID],ProductMaster!$B376)</f>
        <v>0</v>
      </c>
      <c r="J376" s="63">
        <f>SUMIFS(StockInData[Value],StockInData[Product ID],ProductMaster!$B376)-SUMIFS(StockOutData[Value],StockOutData[Product ID],ProductMaster!$B376)</f>
        <v>0</v>
      </c>
    </row>
    <row r="377" spans="1:10" x14ac:dyDescent="0.25">
      <c r="A377" s="60">
        <v>376</v>
      </c>
      <c r="B377" s="85" t="s">
        <v>805</v>
      </c>
      <c r="C377" s="87" t="s">
        <v>806</v>
      </c>
      <c r="D377" s="47"/>
      <c r="E377" s="47"/>
      <c r="F377" s="48"/>
      <c r="G377" s="62">
        <f>IFERROR(INDEX(StockInData[Expiry],MATCH(ProductMaster[[#This Row],[Product ID]],StockInData[Product ID],0)),"")</f>
        <v>44377</v>
      </c>
      <c r="H377" s="47"/>
      <c r="I377" s="61">
        <f>SUMIFS(StockInData[Quantity],StockInData[Product ID],ProductMaster!$B377)-SUMIFS(StockOutData[Quantity],StockOutData[Product ID],ProductMaster!$B377)</f>
        <v>58</v>
      </c>
      <c r="J377" s="63">
        <f>SUMIFS(StockInData[Value],StockInData[Product ID],ProductMaster!$B377)-SUMIFS(StockOutData[Value],StockOutData[Product ID],ProductMaster!$B377)</f>
        <v>71.77000000000001</v>
      </c>
    </row>
    <row r="378" spans="1:10" x14ac:dyDescent="0.25">
      <c r="A378" s="84">
        <v>377</v>
      </c>
      <c r="B378" s="85" t="s">
        <v>807</v>
      </c>
      <c r="C378" s="87" t="s">
        <v>808</v>
      </c>
      <c r="D378" s="47"/>
      <c r="E378" s="47"/>
      <c r="F378" s="48"/>
      <c r="G378" s="62">
        <f>IFERROR(INDEX(StockInData[Expiry],MATCH(ProductMaster[[#This Row],[Product ID]],StockInData[Product ID],0)),"")</f>
        <v>44499</v>
      </c>
      <c r="H378" s="47"/>
      <c r="I378" s="61">
        <f>SUMIFS(StockInData[Quantity],StockInData[Product ID],ProductMaster!$B378)-SUMIFS(StockOutData[Quantity],StockOutData[Product ID],ProductMaster!$B378)</f>
        <v>53.83</v>
      </c>
      <c r="J378" s="63">
        <f>SUMIFS(StockInData[Value],StockInData[Product ID],ProductMaster!$B378)-SUMIFS(StockOutData[Value],StockOutData[Product ID],ProductMaster!$B378)</f>
        <v>180.52</v>
      </c>
    </row>
    <row r="379" spans="1:10" x14ac:dyDescent="0.25">
      <c r="A379" s="60">
        <v>378</v>
      </c>
      <c r="B379" s="85" t="s">
        <v>809</v>
      </c>
      <c r="C379" s="87" t="s">
        <v>810</v>
      </c>
      <c r="D379" s="47"/>
      <c r="E379" s="47"/>
      <c r="F379" s="48"/>
      <c r="G379" s="62">
        <f>IFERROR(INDEX(StockInData[Expiry],MATCH(ProductMaster[[#This Row],[Product ID]],StockInData[Product ID],0)),"")</f>
        <v>44408</v>
      </c>
      <c r="H379" s="47"/>
      <c r="I379" s="61">
        <f>SUMIFS(StockInData[Quantity],StockInData[Product ID],ProductMaster!$B379)-SUMIFS(StockOutData[Quantity],StockOutData[Product ID],ProductMaster!$B379)</f>
        <v>54</v>
      </c>
      <c r="J379" s="63">
        <f>SUMIFS(StockInData[Value],StockInData[Product ID],ProductMaster!$B379)-SUMIFS(StockOutData[Value],StockOutData[Product ID],ProductMaster!$B379)</f>
        <v>84.32</v>
      </c>
    </row>
    <row r="380" spans="1:10" hidden="1" x14ac:dyDescent="0.25">
      <c r="A380" s="84">
        <v>379</v>
      </c>
      <c r="B380" s="85" t="s">
        <v>811</v>
      </c>
      <c r="C380" s="87" t="s">
        <v>812</v>
      </c>
      <c r="D380" s="47"/>
      <c r="E380" s="47"/>
      <c r="F380" s="48"/>
      <c r="G380" s="62" t="str">
        <f>IFERROR(INDEX(StockInData[Expiry],MATCH(ProductMaster[[#This Row],[Product ID]],StockInData[Product ID],0)),"")</f>
        <v/>
      </c>
      <c r="H380" s="47"/>
      <c r="I380" s="61">
        <f>SUMIFS(StockInData[Quantity],StockInData[Product ID],ProductMaster!$B380)-SUMIFS(StockOutData[Quantity],StockOutData[Product ID],ProductMaster!$B380)</f>
        <v>0</v>
      </c>
      <c r="J380" s="63">
        <f>SUMIFS(StockInData[Value],StockInData[Product ID],ProductMaster!$B380)-SUMIFS(StockOutData[Value],StockOutData[Product ID],ProductMaster!$B380)</f>
        <v>0</v>
      </c>
    </row>
    <row r="381" spans="1:10" hidden="1" x14ac:dyDescent="0.25">
      <c r="A381" s="60">
        <v>380</v>
      </c>
      <c r="B381" s="85" t="s">
        <v>813</v>
      </c>
      <c r="C381" s="87" t="s">
        <v>814</v>
      </c>
      <c r="D381" s="47"/>
      <c r="E381" s="47"/>
      <c r="F381" s="48"/>
      <c r="G381" s="62" t="str">
        <f>IFERROR(INDEX(StockInData[Expiry],MATCH(ProductMaster[[#This Row],[Product ID]],StockInData[Product ID],0)),"")</f>
        <v/>
      </c>
      <c r="H381" s="47"/>
      <c r="I381" s="61">
        <f>SUMIFS(StockInData[Quantity],StockInData[Product ID],ProductMaster!$B381)-SUMIFS(StockOutData[Quantity],StockOutData[Product ID],ProductMaster!$B381)</f>
        <v>0</v>
      </c>
      <c r="J381" s="63">
        <f>SUMIFS(StockInData[Value],StockInData[Product ID],ProductMaster!$B381)-SUMIFS(StockOutData[Value],StockOutData[Product ID],ProductMaster!$B381)</f>
        <v>0</v>
      </c>
    </row>
    <row r="382" spans="1:10" hidden="1" x14ac:dyDescent="0.25">
      <c r="A382" s="84">
        <v>381</v>
      </c>
      <c r="B382" s="85" t="s">
        <v>815</v>
      </c>
      <c r="C382" s="87" t="s">
        <v>816</v>
      </c>
      <c r="D382" s="47"/>
      <c r="E382" s="47"/>
      <c r="F382" s="48"/>
      <c r="G382" s="62" t="str">
        <f>IFERROR(INDEX(StockInData[Expiry],MATCH(ProductMaster[[#This Row],[Product ID]],StockInData[Product ID],0)),"")</f>
        <v/>
      </c>
      <c r="H382" s="47"/>
      <c r="I382" s="61">
        <f>SUMIFS(StockInData[Quantity],StockInData[Product ID],ProductMaster!$B382)-SUMIFS(StockOutData[Quantity],StockOutData[Product ID],ProductMaster!$B382)</f>
        <v>0</v>
      </c>
      <c r="J382" s="63">
        <f>SUMIFS(StockInData[Value],StockInData[Product ID],ProductMaster!$B382)-SUMIFS(StockOutData[Value],StockOutData[Product ID],ProductMaster!$B382)</f>
        <v>0</v>
      </c>
    </row>
    <row r="383" spans="1:10" hidden="1" x14ac:dyDescent="0.25">
      <c r="A383" s="60">
        <v>382</v>
      </c>
      <c r="B383" s="85" t="s">
        <v>817</v>
      </c>
      <c r="C383" s="87" t="s">
        <v>818</v>
      </c>
      <c r="D383" s="47"/>
      <c r="E383" s="47"/>
      <c r="F383" s="48"/>
      <c r="G383" s="62" t="str">
        <f>IFERROR(INDEX(StockInData[Expiry],MATCH(ProductMaster[[#This Row],[Product ID]],StockInData[Product ID],0)),"")</f>
        <v/>
      </c>
      <c r="H383" s="47"/>
      <c r="I383" s="61">
        <f>SUMIFS(StockInData[Quantity],StockInData[Product ID],ProductMaster!$B383)-SUMIFS(StockOutData[Quantity],StockOutData[Product ID],ProductMaster!$B383)</f>
        <v>0</v>
      </c>
      <c r="J383" s="63">
        <f>SUMIFS(StockInData[Value],StockInData[Product ID],ProductMaster!$B383)-SUMIFS(StockOutData[Value],StockOutData[Product ID],ProductMaster!$B383)</f>
        <v>0</v>
      </c>
    </row>
    <row r="384" spans="1:10" hidden="1" x14ac:dyDescent="0.25">
      <c r="A384" s="84">
        <v>383</v>
      </c>
      <c r="B384" s="85" t="s">
        <v>819</v>
      </c>
      <c r="C384" s="87" t="s">
        <v>820</v>
      </c>
      <c r="D384" s="47"/>
      <c r="E384" s="47"/>
      <c r="F384" s="48"/>
      <c r="G384" s="62" t="str">
        <f>IFERROR(INDEX(StockInData[Expiry],MATCH(ProductMaster[[#This Row],[Product ID]],StockInData[Product ID],0)),"")</f>
        <v/>
      </c>
      <c r="H384" s="47"/>
      <c r="I384" s="61">
        <f>SUMIFS(StockInData[Quantity],StockInData[Product ID],ProductMaster!$B384)-SUMIFS(StockOutData[Quantity],StockOutData[Product ID],ProductMaster!$B384)</f>
        <v>0</v>
      </c>
      <c r="J384" s="63">
        <f>SUMIFS(StockInData[Value],StockInData[Product ID],ProductMaster!$B384)-SUMIFS(StockOutData[Value],StockOutData[Product ID],ProductMaster!$B384)</f>
        <v>0</v>
      </c>
    </row>
    <row r="385" spans="1:10" x14ac:dyDescent="0.25">
      <c r="A385" s="60">
        <v>384</v>
      </c>
      <c r="B385" s="85" t="s">
        <v>821</v>
      </c>
      <c r="C385" s="87" t="s">
        <v>822</v>
      </c>
      <c r="D385" s="47"/>
      <c r="E385" s="47"/>
      <c r="F385" s="48"/>
      <c r="G385" s="62">
        <f>IFERROR(INDEX(StockInData[Expiry],MATCH(ProductMaster[[#This Row],[Product ID]],StockInData[Product ID],0)),"")</f>
        <v>44256</v>
      </c>
      <c r="H385" s="47"/>
      <c r="I385" s="61">
        <f>SUMIFS(StockInData[Quantity],StockInData[Product ID],ProductMaster!$B385)-SUMIFS(StockOutData[Quantity],StockOutData[Product ID],ProductMaster!$B385)</f>
        <v>23.66</v>
      </c>
      <c r="J385" s="63">
        <f>SUMIFS(StockInData[Value],StockInData[Product ID],ProductMaster!$B385)-SUMIFS(StockOutData[Value],StockOutData[Product ID],ProductMaster!$B385)</f>
        <v>45.92</v>
      </c>
    </row>
    <row r="386" spans="1:10" x14ac:dyDescent="0.25">
      <c r="A386" s="84">
        <v>385</v>
      </c>
      <c r="B386" s="85" t="s">
        <v>823</v>
      </c>
      <c r="C386" s="87" t="s">
        <v>824</v>
      </c>
      <c r="D386" s="47"/>
      <c r="E386" s="47"/>
      <c r="F386" s="48"/>
      <c r="G386" s="62">
        <f>IFERROR(INDEX(StockInData[Expiry],MATCH(ProductMaster[[#This Row],[Product ID]],StockInData[Product ID],0)),"")</f>
        <v>44256</v>
      </c>
      <c r="H386" s="47"/>
      <c r="I386" s="61">
        <f>SUMIFS(StockInData[Quantity],StockInData[Product ID],ProductMaster!$B386)-SUMIFS(StockOutData[Quantity],StockOutData[Product ID],ProductMaster!$B386)</f>
        <v>17</v>
      </c>
      <c r="J386" s="63">
        <f>SUMIFS(StockInData[Value],StockInData[Product ID],ProductMaster!$B386)-SUMIFS(StockOutData[Value],StockOutData[Product ID],ProductMaster!$B386)</f>
        <v>10.280000000000001</v>
      </c>
    </row>
    <row r="387" spans="1:10" x14ac:dyDescent="0.25">
      <c r="A387" s="60">
        <v>386</v>
      </c>
      <c r="B387" s="85" t="s">
        <v>825</v>
      </c>
      <c r="C387" s="87" t="s">
        <v>826</v>
      </c>
      <c r="D387" s="47"/>
      <c r="E387" s="47"/>
      <c r="F387" s="48"/>
      <c r="G387" s="62">
        <f>IFERROR(INDEX(StockInData[Expiry],MATCH(ProductMaster[[#This Row],[Product ID]],StockInData[Product ID],0)),"")</f>
        <v>44134</v>
      </c>
      <c r="H387" s="47"/>
      <c r="I387" s="61">
        <f>SUMIFS(StockInData[Quantity],StockInData[Product ID],ProductMaster!$B387)-SUMIFS(StockOutData[Quantity],StockOutData[Product ID],ProductMaster!$B387)</f>
        <v>8</v>
      </c>
      <c r="J387" s="63">
        <f>SUMIFS(StockInData[Value],StockInData[Product ID],ProductMaster!$B387)-SUMIFS(StockOutData[Value],StockOutData[Product ID],ProductMaster!$B387)</f>
        <v>-15.14</v>
      </c>
    </row>
    <row r="388" spans="1:10" x14ac:dyDescent="0.25">
      <c r="A388" s="84">
        <v>387</v>
      </c>
      <c r="B388" s="85" t="s">
        <v>827</v>
      </c>
      <c r="C388" s="87" t="s">
        <v>828</v>
      </c>
      <c r="D388" s="47"/>
      <c r="E388" s="47"/>
      <c r="F388" s="48"/>
      <c r="G388" s="62">
        <f>IFERROR(INDEX(StockInData[Expiry],MATCH(ProductMaster[[#This Row],[Product ID]],StockInData[Product ID],0)),"")</f>
        <v>44316</v>
      </c>
      <c r="H388" s="47"/>
      <c r="I388" s="61">
        <f>SUMIFS(StockInData[Quantity],StockInData[Product ID],ProductMaster!$B388)-SUMIFS(StockOutData[Quantity],StockOutData[Product ID],ProductMaster!$B388)</f>
        <v>115</v>
      </c>
      <c r="J388" s="63">
        <f>SUMIFS(StockInData[Value],StockInData[Product ID],ProductMaster!$B388)-SUMIFS(StockOutData[Value],StockOutData[Product ID],ProductMaster!$B388)</f>
        <v>67.2</v>
      </c>
    </row>
    <row r="389" spans="1:10" hidden="1" x14ac:dyDescent="0.25">
      <c r="A389" s="60">
        <v>388</v>
      </c>
      <c r="B389" s="85" t="s">
        <v>829</v>
      </c>
      <c r="C389" s="87" t="s">
        <v>830</v>
      </c>
      <c r="D389" s="47"/>
      <c r="E389" s="47"/>
      <c r="F389" s="48"/>
      <c r="G389" s="62" t="str">
        <f>IFERROR(INDEX(StockInData[Expiry],MATCH(ProductMaster[[#This Row],[Product ID]],StockInData[Product ID],0)),"")</f>
        <v/>
      </c>
      <c r="H389" s="47"/>
      <c r="I389" s="61">
        <f>SUMIFS(StockInData[Quantity],StockInData[Product ID],ProductMaster!$B389)-SUMIFS(StockOutData[Quantity],StockOutData[Product ID],ProductMaster!$B389)</f>
        <v>0</v>
      </c>
      <c r="J389" s="63">
        <f>SUMIFS(StockInData[Value],StockInData[Product ID],ProductMaster!$B389)-SUMIFS(StockOutData[Value],StockOutData[Product ID],ProductMaster!$B389)</f>
        <v>0</v>
      </c>
    </row>
    <row r="390" spans="1:10" x14ac:dyDescent="0.25">
      <c r="A390" s="84">
        <v>389</v>
      </c>
      <c r="B390" s="85" t="s">
        <v>831</v>
      </c>
      <c r="C390" s="87" t="s">
        <v>832</v>
      </c>
      <c r="D390" s="47"/>
      <c r="E390" s="47"/>
      <c r="F390" s="48"/>
      <c r="G390" s="62">
        <f>IFERROR(INDEX(StockInData[Expiry],MATCH(ProductMaster[[#This Row],[Product ID]],StockInData[Product ID],0)),"")</f>
        <v>44530</v>
      </c>
      <c r="H390" s="47"/>
      <c r="I390" s="61">
        <f>SUMIFS(StockInData[Quantity],StockInData[Product ID],ProductMaster!$B390)-SUMIFS(StockOutData[Quantity],StockOutData[Product ID],ProductMaster!$B390)</f>
        <v>15</v>
      </c>
      <c r="J390" s="63">
        <f>SUMIFS(StockInData[Value],StockInData[Product ID],ProductMaster!$B390)-SUMIFS(StockOutData[Value],StockOutData[Product ID],ProductMaster!$B390)</f>
        <v>1</v>
      </c>
    </row>
    <row r="391" spans="1:10" hidden="1" x14ac:dyDescent="0.25">
      <c r="A391" s="60">
        <v>390</v>
      </c>
      <c r="B391" s="85" t="s">
        <v>833</v>
      </c>
      <c r="C391" s="87" t="s">
        <v>834</v>
      </c>
      <c r="D391" s="47"/>
      <c r="E391" s="47"/>
      <c r="F391" s="48"/>
      <c r="G391" s="62">
        <f>IFERROR(INDEX(StockInData[Expiry],MATCH(ProductMaster[[#This Row],[Product ID]],StockInData[Product ID],0)),"")</f>
        <v>44501</v>
      </c>
      <c r="H391" s="47"/>
      <c r="I391" s="61">
        <f>SUMIFS(StockInData[Quantity],StockInData[Product ID],ProductMaster!$B391)-SUMIFS(StockOutData[Quantity],StockOutData[Product ID],ProductMaster!$B391)</f>
        <v>0</v>
      </c>
      <c r="J391" s="63">
        <f>SUMIFS(StockInData[Value],StockInData[Product ID],ProductMaster!$B391)-SUMIFS(StockOutData[Value],StockOutData[Product ID],ProductMaster!$B391)</f>
        <v>33.61</v>
      </c>
    </row>
    <row r="392" spans="1:10" x14ac:dyDescent="0.25">
      <c r="A392" s="84">
        <v>391</v>
      </c>
      <c r="B392" s="85" t="s">
        <v>835</v>
      </c>
      <c r="C392" s="87" t="s">
        <v>836</v>
      </c>
      <c r="D392" s="47"/>
      <c r="E392" s="47"/>
      <c r="F392" s="48"/>
      <c r="G392" s="62">
        <f>IFERROR(INDEX(StockInData[Expiry],MATCH(ProductMaster[[#This Row],[Product ID]],StockInData[Product ID],0)),"")</f>
        <v>44593</v>
      </c>
      <c r="H392" s="47"/>
      <c r="I392" s="61">
        <f>SUMIFS(StockInData[Quantity],StockInData[Product ID],ProductMaster!$B392)-SUMIFS(StockOutData[Quantity],StockOutData[Product ID],ProductMaster!$B392)</f>
        <v>42</v>
      </c>
      <c r="J392" s="63">
        <f>SUMIFS(StockInData[Value],StockInData[Product ID],ProductMaster!$B392)-SUMIFS(StockOutData[Value],StockOutData[Product ID],ProductMaster!$B392)</f>
        <v>33.61</v>
      </c>
    </row>
    <row r="393" spans="1:10" x14ac:dyDescent="0.25">
      <c r="A393" s="60">
        <v>392</v>
      </c>
      <c r="B393" s="85" t="s">
        <v>837</v>
      </c>
      <c r="C393" s="87" t="s">
        <v>838</v>
      </c>
      <c r="D393" s="47"/>
      <c r="E393" s="47"/>
      <c r="F393" s="48"/>
      <c r="G393" s="62">
        <f>IFERROR(INDEX(StockInData[Expiry],MATCH(ProductMaster[[#This Row],[Product ID]],StockInData[Product ID],0)),"")</f>
        <v>44681</v>
      </c>
      <c r="H393" s="47"/>
      <c r="I393" s="61">
        <f>SUMIFS(StockInData[Quantity],StockInData[Product ID],ProductMaster!$B393)-SUMIFS(StockOutData[Quantity],StockOutData[Product ID],ProductMaster!$B393)</f>
        <v>83</v>
      </c>
      <c r="J393" s="63">
        <f>SUMIFS(StockInData[Value],StockInData[Product ID],ProductMaster!$B393)-SUMIFS(StockOutData[Value],StockOutData[Product ID],ProductMaster!$B393)</f>
        <v>48.260000000000005</v>
      </c>
    </row>
    <row r="394" spans="1:10" x14ac:dyDescent="0.25">
      <c r="A394" s="84">
        <v>393</v>
      </c>
      <c r="B394" s="85" t="s">
        <v>839</v>
      </c>
      <c r="C394" s="87" t="s">
        <v>840</v>
      </c>
      <c r="D394" s="47"/>
      <c r="E394" s="47"/>
      <c r="F394" s="48"/>
      <c r="G394" s="62">
        <f>IFERROR(INDEX(StockInData[Expiry],MATCH(ProductMaster[[#This Row],[Product ID]],StockInData[Product ID],0)),"")</f>
        <v>44408</v>
      </c>
      <c r="H394" s="47"/>
      <c r="I394" s="61">
        <f>SUMIFS(StockInData[Quantity],StockInData[Product ID],ProductMaster!$B394)-SUMIFS(StockOutData[Quantity],StockOutData[Product ID],ProductMaster!$B394)</f>
        <v>60</v>
      </c>
      <c r="J394" s="63">
        <f>SUMIFS(StockInData[Value],StockInData[Product ID],ProductMaster!$B394)-SUMIFS(StockOutData[Value],StockOutData[Product ID],ProductMaster!$B394)</f>
        <v>67.22</v>
      </c>
    </row>
    <row r="395" spans="1:10" hidden="1" x14ac:dyDescent="0.25">
      <c r="A395" s="60">
        <v>394</v>
      </c>
      <c r="B395" s="85" t="s">
        <v>841</v>
      </c>
      <c r="C395" s="87" t="s">
        <v>842</v>
      </c>
      <c r="D395" s="47"/>
      <c r="E395" s="47"/>
      <c r="F395" s="48"/>
      <c r="G395" s="62" t="str">
        <f>IFERROR(INDEX(StockInData[Expiry],MATCH(ProductMaster[[#This Row],[Product ID]],StockInData[Product ID],0)),"")</f>
        <v/>
      </c>
      <c r="H395" s="47"/>
      <c r="I395" s="61">
        <f>SUMIFS(StockInData[Quantity],StockInData[Product ID],ProductMaster!$B395)-SUMIFS(StockOutData[Quantity],StockOutData[Product ID],ProductMaster!$B395)</f>
        <v>0</v>
      </c>
      <c r="J395" s="63">
        <f>SUMIFS(StockInData[Value],StockInData[Product ID],ProductMaster!$B395)-SUMIFS(StockOutData[Value],StockOutData[Product ID],ProductMaster!$B395)</f>
        <v>0</v>
      </c>
    </row>
    <row r="396" spans="1:10" x14ac:dyDescent="0.25">
      <c r="A396" s="84">
        <v>395</v>
      </c>
      <c r="B396" s="85" t="s">
        <v>843</v>
      </c>
      <c r="C396" s="87" t="s">
        <v>844</v>
      </c>
      <c r="D396" s="47"/>
      <c r="E396" s="47"/>
      <c r="F396" s="48"/>
      <c r="G396" s="62">
        <f>IFERROR(INDEX(StockInData[Expiry],MATCH(ProductMaster[[#This Row],[Product ID]],StockInData[Product ID],0)),"")</f>
        <v>44226</v>
      </c>
      <c r="H396" s="47"/>
      <c r="I396" s="61">
        <f>SUMIFS(StockInData[Quantity],StockInData[Product ID],ProductMaster!$B396)-SUMIFS(StockOutData[Quantity],StockOutData[Product ID],ProductMaster!$B396)</f>
        <v>26</v>
      </c>
      <c r="J396" s="63">
        <f>SUMIFS(StockInData[Value],StockInData[Product ID],ProductMaster!$B396)-SUMIFS(StockOutData[Value],StockOutData[Product ID],ProductMaster!$B396)</f>
        <v>1</v>
      </c>
    </row>
    <row r="397" spans="1:10" hidden="1" x14ac:dyDescent="0.25">
      <c r="A397" s="60">
        <v>396</v>
      </c>
      <c r="B397" s="85" t="s">
        <v>845</v>
      </c>
      <c r="C397" s="87" t="s">
        <v>846</v>
      </c>
      <c r="D397" s="47"/>
      <c r="E397" s="47"/>
      <c r="F397" s="48"/>
      <c r="G397" s="62" t="str">
        <f>IFERROR(INDEX(StockInData[Expiry],MATCH(ProductMaster[[#This Row],[Product ID]],StockInData[Product ID],0)),"")</f>
        <v/>
      </c>
      <c r="H397" s="47"/>
      <c r="I397" s="61">
        <f>SUMIFS(StockInData[Quantity],StockInData[Product ID],ProductMaster!$B397)-SUMIFS(StockOutData[Quantity],StockOutData[Product ID],ProductMaster!$B397)</f>
        <v>0</v>
      </c>
      <c r="J397" s="63">
        <f>SUMIFS(StockInData[Value],StockInData[Product ID],ProductMaster!$B397)-SUMIFS(StockOutData[Value],StockOutData[Product ID],ProductMaster!$B397)</f>
        <v>0</v>
      </c>
    </row>
    <row r="398" spans="1:10" hidden="1" x14ac:dyDescent="0.25">
      <c r="A398" s="84">
        <v>397</v>
      </c>
      <c r="B398" s="85" t="s">
        <v>847</v>
      </c>
      <c r="C398" s="87" t="s">
        <v>848</v>
      </c>
      <c r="D398" s="47"/>
      <c r="E398" s="47"/>
      <c r="F398" s="48"/>
      <c r="G398" s="62" t="str">
        <f>IFERROR(INDEX(StockInData[Expiry],MATCH(ProductMaster[[#This Row],[Product ID]],StockInData[Product ID],0)),"")</f>
        <v/>
      </c>
      <c r="H398" s="47"/>
      <c r="I398" s="61">
        <f>SUMIFS(StockInData[Quantity],StockInData[Product ID],ProductMaster!$B398)-SUMIFS(StockOutData[Quantity],StockOutData[Product ID],ProductMaster!$B398)</f>
        <v>0</v>
      </c>
      <c r="J398" s="63">
        <f>SUMIFS(StockInData[Value],StockInData[Product ID],ProductMaster!$B398)-SUMIFS(StockOutData[Value],StockOutData[Product ID],ProductMaster!$B398)</f>
        <v>0</v>
      </c>
    </row>
    <row r="399" spans="1:10" x14ac:dyDescent="0.25">
      <c r="A399" s="60">
        <v>398</v>
      </c>
      <c r="B399" s="85" t="s">
        <v>849</v>
      </c>
      <c r="C399" s="87" t="s">
        <v>850</v>
      </c>
      <c r="D399" s="47"/>
      <c r="E399" s="47"/>
      <c r="F399" s="48"/>
      <c r="G399" s="62">
        <f>IFERROR(INDEX(StockInData[Expiry],MATCH(ProductMaster[[#This Row],[Product ID]],StockInData[Product ID],0)),"")</f>
        <v>44499</v>
      </c>
      <c r="H399" s="47"/>
      <c r="I399" s="61">
        <f>SUMIFS(StockInData[Quantity],StockInData[Product ID],ProductMaster!$B399)-SUMIFS(StockOutData[Quantity],StockOutData[Product ID],ProductMaster!$B399)</f>
        <v>29</v>
      </c>
      <c r="J399" s="63">
        <f>SUMIFS(StockInData[Value],StockInData[Product ID],ProductMaster!$B399)-SUMIFS(StockOutData[Value],StockOutData[Product ID],ProductMaster!$B399)</f>
        <v>-12.14</v>
      </c>
    </row>
    <row r="400" spans="1:10" hidden="1" x14ac:dyDescent="0.25">
      <c r="A400" s="84">
        <v>399</v>
      </c>
      <c r="B400" s="85" t="s">
        <v>851</v>
      </c>
      <c r="C400" s="87" t="s">
        <v>852</v>
      </c>
      <c r="D400" s="47"/>
      <c r="E400" s="47"/>
      <c r="F400" s="48"/>
      <c r="G400" s="62" t="str">
        <f>IFERROR(INDEX(StockInData[Expiry],MATCH(ProductMaster[[#This Row],[Product ID]],StockInData[Product ID],0)),"")</f>
        <v/>
      </c>
      <c r="H400" s="47"/>
      <c r="I400" s="61">
        <f>SUMIFS(StockInData[Quantity],StockInData[Product ID],ProductMaster!$B400)-SUMIFS(StockOutData[Quantity],StockOutData[Product ID],ProductMaster!$B400)</f>
        <v>0</v>
      </c>
      <c r="J400" s="63">
        <f>SUMIFS(StockInData[Value],StockInData[Product ID],ProductMaster!$B400)-SUMIFS(StockOutData[Value],StockOutData[Product ID],ProductMaster!$B400)</f>
        <v>0</v>
      </c>
    </row>
    <row r="401" spans="1:10" hidden="1" x14ac:dyDescent="0.25">
      <c r="A401" s="60">
        <v>400</v>
      </c>
      <c r="B401" s="85" t="s">
        <v>853</v>
      </c>
      <c r="C401" s="87" t="s">
        <v>854</v>
      </c>
      <c r="D401" s="47"/>
      <c r="E401" s="47"/>
      <c r="F401" s="48"/>
      <c r="G401" s="62" t="str">
        <f>IFERROR(INDEX(StockInData[Expiry],MATCH(ProductMaster[[#This Row],[Product ID]],StockInData[Product ID],0)),"")</f>
        <v/>
      </c>
      <c r="H401" s="47"/>
      <c r="I401" s="61">
        <f>SUMIFS(StockInData[Quantity],StockInData[Product ID],ProductMaster!$B401)-SUMIFS(StockOutData[Quantity],StockOutData[Product ID],ProductMaster!$B401)</f>
        <v>0</v>
      </c>
      <c r="J401" s="63">
        <f>SUMIFS(StockInData[Value],StockInData[Product ID],ProductMaster!$B401)-SUMIFS(StockOutData[Value],StockOutData[Product ID],ProductMaster!$B401)</f>
        <v>0</v>
      </c>
    </row>
    <row r="402" spans="1:10" x14ac:dyDescent="0.25">
      <c r="A402" s="84">
        <v>401</v>
      </c>
      <c r="B402" s="85" t="s">
        <v>855</v>
      </c>
      <c r="C402" s="87" t="s">
        <v>856</v>
      </c>
      <c r="D402" s="47"/>
      <c r="E402" s="47"/>
      <c r="F402" s="48"/>
      <c r="G402" s="62">
        <f>IFERROR(INDEX(StockInData[Expiry],MATCH(ProductMaster[[#This Row],[Product ID]],StockInData[Product ID],0)),"")</f>
        <v>44560</v>
      </c>
      <c r="H402" s="47"/>
      <c r="I402" s="61">
        <f>SUMIFS(StockInData[Quantity],StockInData[Product ID],ProductMaster!$B402)-SUMIFS(StockOutData[Quantity],StockOutData[Product ID],ProductMaster!$B402)</f>
        <v>12</v>
      </c>
      <c r="J402" s="63">
        <f>SUMIFS(StockInData[Value],StockInData[Product ID],ProductMaster!$B402)-SUMIFS(StockOutData[Value],StockOutData[Product ID],ProductMaster!$B402)</f>
        <v>-14.54</v>
      </c>
    </row>
    <row r="403" spans="1:10" hidden="1" x14ac:dyDescent="0.25">
      <c r="A403" s="60">
        <v>402</v>
      </c>
      <c r="B403" s="85" t="s">
        <v>857</v>
      </c>
      <c r="C403" s="87" t="s">
        <v>858</v>
      </c>
      <c r="D403" s="47"/>
      <c r="E403" s="47"/>
      <c r="F403" s="48"/>
      <c r="G403" s="62" t="str">
        <f>IFERROR(INDEX(StockInData[Expiry],MATCH(ProductMaster[[#This Row],[Product ID]],StockInData[Product ID],0)),"")</f>
        <v/>
      </c>
      <c r="H403" s="47"/>
      <c r="I403" s="61">
        <f>SUMIFS(StockInData[Quantity],StockInData[Product ID],ProductMaster!$B403)-SUMIFS(StockOutData[Quantity],StockOutData[Product ID],ProductMaster!$B403)</f>
        <v>0</v>
      </c>
      <c r="J403" s="63">
        <f>SUMIFS(StockInData[Value],StockInData[Product ID],ProductMaster!$B403)-SUMIFS(StockOutData[Value],StockOutData[Product ID],ProductMaster!$B403)</f>
        <v>0</v>
      </c>
    </row>
    <row r="404" spans="1:10" x14ac:dyDescent="0.25">
      <c r="A404" s="84">
        <v>403</v>
      </c>
      <c r="B404" s="85" t="s">
        <v>859</v>
      </c>
      <c r="C404" s="87" t="s">
        <v>860</v>
      </c>
      <c r="D404" s="47"/>
      <c r="E404" s="47"/>
      <c r="F404" s="48"/>
      <c r="G404" s="62">
        <f>IFERROR(INDEX(StockInData[Expiry],MATCH(ProductMaster[[#This Row],[Product ID]],StockInData[Product ID],0)),"")</f>
        <v>44469</v>
      </c>
      <c r="H404" s="47"/>
      <c r="I404" s="61">
        <f>SUMIFS(StockInData[Quantity],StockInData[Product ID],ProductMaster!$B404)-SUMIFS(StockOutData[Quantity],StockOutData[Product ID],ProductMaster!$B404)</f>
        <v>12</v>
      </c>
      <c r="J404" s="63">
        <f>SUMIFS(StockInData[Value],StockInData[Product ID],ProductMaster!$B404)-SUMIFS(StockOutData[Value],StockOutData[Product ID],ProductMaster!$B404)</f>
        <v>-95.84</v>
      </c>
    </row>
    <row r="405" spans="1:10" x14ac:dyDescent="0.25">
      <c r="A405" s="60">
        <v>404</v>
      </c>
      <c r="B405" s="85" t="s">
        <v>861</v>
      </c>
      <c r="C405" s="87" t="s">
        <v>862</v>
      </c>
      <c r="D405" s="47"/>
      <c r="E405" s="47"/>
      <c r="F405" s="48"/>
      <c r="G405" s="62">
        <f>IFERROR(INDEX(StockInData[Expiry],MATCH(ProductMaster[[#This Row],[Product ID]],StockInData[Product ID],0)),"")</f>
        <v>44346</v>
      </c>
      <c r="H405" s="47"/>
      <c r="I405" s="61">
        <f>SUMIFS(StockInData[Quantity],StockInData[Product ID],ProductMaster!$B405)-SUMIFS(StockOutData[Quantity],StockOutData[Product ID],ProductMaster!$B405)</f>
        <v>2</v>
      </c>
      <c r="J405" s="63">
        <f>SUMIFS(StockInData[Value],StockInData[Product ID],ProductMaster!$B405)-SUMIFS(StockOutData[Value],StockOutData[Product ID],ProductMaster!$B405)</f>
        <v>1</v>
      </c>
    </row>
    <row r="406" spans="1:10" x14ac:dyDescent="0.25">
      <c r="A406" s="84">
        <v>405</v>
      </c>
      <c r="B406" s="85" t="s">
        <v>863</v>
      </c>
      <c r="C406" s="87" t="s">
        <v>864</v>
      </c>
      <c r="D406" s="47"/>
      <c r="E406" s="47"/>
      <c r="F406" s="48"/>
      <c r="G406" s="62">
        <f>IFERROR(INDEX(StockInData[Expiry],MATCH(ProductMaster[[#This Row],[Product ID]],StockInData[Product ID],0)),"")</f>
        <v>44074</v>
      </c>
      <c r="H406" s="47"/>
      <c r="I406" s="61">
        <f>SUMIFS(StockInData[Quantity],StockInData[Product ID],ProductMaster!$B406)-SUMIFS(StockOutData[Quantity],StockOutData[Product ID],ProductMaster!$B406)</f>
        <v>30.17</v>
      </c>
      <c r="J406" s="63">
        <f>SUMIFS(StockInData[Value],StockInData[Product ID],ProductMaster!$B406)-SUMIFS(StockOutData[Value],StockOutData[Product ID],ProductMaster!$B406)</f>
        <v>-46.24</v>
      </c>
    </row>
    <row r="407" spans="1:10" x14ac:dyDescent="0.25">
      <c r="A407" s="60">
        <v>406</v>
      </c>
      <c r="B407" s="85" t="s">
        <v>865</v>
      </c>
      <c r="C407" s="87" t="s">
        <v>866</v>
      </c>
      <c r="D407" s="47"/>
      <c r="E407" s="47"/>
      <c r="F407" s="48"/>
      <c r="G407" s="62">
        <f>IFERROR(INDEX(StockInData[Expiry],MATCH(ProductMaster[[#This Row],[Product ID]],StockInData[Product ID],0)),"")</f>
        <v>44530</v>
      </c>
      <c r="H407" s="47"/>
      <c r="I407" s="61">
        <f>SUMIFS(StockInData[Quantity],StockInData[Product ID],ProductMaster!$B407)-SUMIFS(StockOutData[Quantity],StockOutData[Product ID],ProductMaster!$B407)</f>
        <v>6</v>
      </c>
      <c r="J407" s="63">
        <f>SUMIFS(StockInData[Value],StockInData[Product ID],ProductMaster!$B407)-SUMIFS(StockOutData[Value],StockOutData[Product ID],ProductMaster!$B407)</f>
        <v>-14.54</v>
      </c>
    </row>
    <row r="408" spans="1:10" x14ac:dyDescent="0.25">
      <c r="A408" s="84">
        <v>407</v>
      </c>
      <c r="B408" s="85" t="s">
        <v>867</v>
      </c>
      <c r="C408" s="87" t="s">
        <v>868</v>
      </c>
      <c r="D408" s="47"/>
      <c r="E408" s="47"/>
      <c r="F408" s="48"/>
      <c r="G408" s="62">
        <f>IFERROR(INDEX(StockInData[Expiry],MATCH(ProductMaster[[#This Row],[Product ID]],StockInData[Product ID],0)),"")</f>
        <v>44469</v>
      </c>
      <c r="H408" s="47"/>
      <c r="I408" s="61">
        <f>SUMIFS(StockInData[Quantity],StockInData[Product ID],ProductMaster!$B408)-SUMIFS(StockOutData[Quantity],StockOutData[Product ID],ProductMaster!$B408)</f>
        <v>16</v>
      </c>
      <c r="J408" s="63">
        <f>SUMIFS(StockInData[Value],StockInData[Product ID],ProductMaster!$B408)-SUMIFS(StockOutData[Value],StockOutData[Product ID],ProductMaster!$B408)</f>
        <v>-113.72000000000001</v>
      </c>
    </row>
    <row r="409" spans="1:10" hidden="1" x14ac:dyDescent="0.25">
      <c r="A409" s="60">
        <v>408</v>
      </c>
      <c r="B409" s="85" t="s">
        <v>869</v>
      </c>
      <c r="C409" s="87" t="s">
        <v>870</v>
      </c>
      <c r="D409" s="47"/>
      <c r="E409" s="47"/>
      <c r="F409" s="48"/>
      <c r="G409" s="62" t="str">
        <f>IFERROR(INDEX(StockInData[Expiry],MATCH(ProductMaster[[#This Row],[Product ID]],StockInData[Product ID],0)),"")</f>
        <v/>
      </c>
      <c r="H409" s="47"/>
      <c r="I409" s="61">
        <f>SUMIFS(StockInData[Quantity],StockInData[Product ID],ProductMaster!$B409)-SUMIFS(StockOutData[Quantity],StockOutData[Product ID],ProductMaster!$B409)</f>
        <v>0</v>
      </c>
      <c r="J409" s="63">
        <f>SUMIFS(StockInData[Value],StockInData[Product ID],ProductMaster!$B409)-SUMIFS(StockOutData[Value],StockOutData[Product ID],ProductMaster!$B409)</f>
        <v>0</v>
      </c>
    </row>
    <row r="410" spans="1:10" hidden="1" x14ac:dyDescent="0.25">
      <c r="A410" s="84">
        <v>409</v>
      </c>
      <c r="B410" s="85" t="s">
        <v>871</v>
      </c>
      <c r="C410" s="87" t="s">
        <v>872</v>
      </c>
      <c r="D410" s="47"/>
      <c r="E410" s="47"/>
      <c r="F410" s="48"/>
      <c r="G410" s="62" t="str">
        <f>IFERROR(INDEX(StockInData[Expiry],MATCH(ProductMaster[[#This Row],[Product ID]],StockInData[Product ID],0)),"")</f>
        <v/>
      </c>
      <c r="H410" s="47"/>
      <c r="I410" s="61">
        <f>SUMIFS(StockInData[Quantity],StockInData[Product ID],ProductMaster!$B410)-SUMIFS(StockOutData[Quantity],StockOutData[Product ID],ProductMaster!$B410)</f>
        <v>0</v>
      </c>
      <c r="J410" s="63">
        <f>SUMIFS(StockInData[Value],StockInData[Product ID],ProductMaster!$B410)-SUMIFS(StockOutData[Value],StockOutData[Product ID],ProductMaster!$B410)</f>
        <v>0</v>
      </c>
    </row>
    <row r="411" spans="1:10" hidden="1" x14ac:dyDescent="0.25">
      <c r="A411" s="60">
        <v>410</v>
      </c>
      <c r="B411" s="85" t="s">
        <v>873</v>
      </c>
      <c r="C411" s="87" t="s">
        <v>874</v>
      </c>
      <c r="D411" s="47"/>
      <c r="E411" s="47"/>
      <c r="F411" s="48"/>
      <c r="G411" s="62" t="str">
        <f>IFERROR(INDEX(StockInData[Expiry],MATCH(ProductMaster[[#This Row],[Product ID]],StockInData[Product ID],0)),"")</f>
        <v/>
      </c>
      <c r="H411" s="47"/>
      <c r="I411" s="61">
        <f>SUMIFS(StockInData[Quantity],StockInData[Product ID],ProductMaster!$B411)-SUMIFS(StockOutData[Quantity],StockOutData[Product ID],ProductMaster!$B411)</f>
        <v>0</v>
      </c>
      <c r="J411" s="63">
        <f>SUMIFS(StockInData[Value],StockInData[Product ID],ProductMaster!$B411)-SUMIFS(StockOutData[Value],StockOutData[Product ID],ProductMaster!$B411)</f>
        <v>0</v>
      </c>
    </row>
    <row r="412" spans="1:10" x14ac:dyDescent="0.25">
      <c r="A412" s="84">
        <v>411</v>
      </c>
      <c r="B412" s="85" t="s">
        <v>875</v>
      </c>
      <c r="C412" s="87" t="s">
        <v>876</v>
      </c>
      <c r="D412" s="47"/>
      <c r="E412" s="47"/>
      <c r="F412" s="48"/>
      <c r="G412" s="62">
        <f>IFERROR(INDEX(StockInData[Expiry],MATCH(ProductMaster[[#This Row],[Product ID]],StockInData[Product ID],0)),"")</f>
        <v>43981</v>
      </c>
      <c r="H412" s="47"/>
      <c r="I412" s="61">
        <f>SUMIFS(StockInData[Quantity],StockInData[Product ID],ProductMaster!$B412)-SUMIFS(StockOutData[Quantity],StockOutData[Product ID],ProductMaster!$B412)</f>
        <v>19.829999999999998</v>
      </c>
      <c r="J412" s="63">
        <f>SUMIFS(StockInData[Value],StockInData[Product ID],ProductMaster!$B412)-SUMIFS(StockOutData[Value],StockOutData[Product ID],ProductMaster!$B412)</f>
        <v>2</v>
      </c>
    </row>
    <row r="413" spans="1:10" x14ac:dyDescent="0.25">
      <c r="A413" s="60">
        <v>412</v>
      </c>
      <c r="B413" s="85" t="s">
        <v>877</v>
      </c>
      <c r="C413" s="87" t="s">
        <v>878</v>
      </c>
      <c r="D413" s="47"/>
      <c r="E413" s="47"/>
      <c r="F413" s="48"/>
      <c r="G413" s="62">
        <f>IFERROR(INDEX(StockInData[Expiry],MATCH(ProductMaster[[#This Row],[Product ID]],StockInData[Product ID],0)),"")</f>
        <v>43981</v>
      </c>
      <c r="H413" s="47"/>
      <c r="I413" s="61">
        <f>SUMIFS(StockInData[Quantity],StockInData[Product ID],ProductMaster!$B413)-SUMIFS(StockOutData[Quantity],StockOutData[Product ID],ProductMaster!$B413)</f>
        <v>9</v>
      </c>
      <c r="J413" s="63">
        <f>SUMIFS(StockInData[Value],StockInData[Product ID],ProductMaster!$B413)-SUMIFS(StockOutData[Value],StockOutData[Product ID],ProductMaster!$B413)</f>
        <v>1</v>
      </c>
    </row>
    <row r="414" spans="1:10" x14ac:dyDescent="0.25">
      <c r="A414" s="84">
        <v>413</v>
      </c>
      <c r="B414" s="85" t="s">
        <v>879</v>
      </c>
      <c r="C414" s="87" t="s">
        <v>880</v>
      </c>
      <c r="D414" s="47"/>
      <c r="E414" s="47"/>
      <c r="F414" s="48"/>
      <c r="G414" s="62">
        <f>IFERROR(INDEX(StockInData[Expiry],MATCH(ProductMaster[[#This Row],[Product ID]],StockInData[Product ID],0)),"")</f>
        <v>44560</v>
      </c>
      <c r="H414" s="47"/>
      <c r="I414" s="61">
        <f>SUMIFS(StockInData[Quantity],StockInData[Product ID],ProductMaster!$B414)-SUMIFS(StockOutData[Quantity],StockOutData[Product ID],ProductMaster!$B414)</f>
        <v>7</v>
      </c>
      <c r="J414" s="63">
        <f>SUMIFS(StockInData[Value],StockInData[Product ID],ProductMaster!$B414)-SUMIFS(StockOutData[Value],StockOutData[Product ID],ProductMaster!$B414)</f>
        <v>1</v>
      </c>
    </row>
    <row r="415" spans="1:10" hidden="1" x14ac:dyDescent="0.25">
      <c r="A415" s="60">
        <v>414</v>
      </c>
      <c r="B415" s="85" t="s">
        <v>881</v>
      </c>
      <c r="C415" s="87" t="s">
        <v>882</v>
      </c>
      <c r="D415" s="47"/>
      <c r="E415" s="47"/>
      <c r="F415" s="48"/>
      <c r="G415" s="62" t="str">
        <f>IFERROR(INDEX(StockInData[Expiry],MATCH(ProductMaster[[#This Row],[Product ID]],StockInData[Product ID],0)),"")</f>
        <v/>
      </c>
      <c r="H415" s="47"/>
      <c r="I415" s="61">
        <f>SUMIFS(StockInData[Quantity],StockInData[Product ID],ProductMaster!$B415)-SUMIFS(StockOutData[Quantity],StockOutData[Product ID],ProductMaster!$B415)</f>
        <v>0</v>
      </c>
      <c r="J415" s="63">
        <f>SUMIFS(StockInData[Value],StockInData[Product ID],ProductMaster!$B415)-SUMIFS(StockOutData[Value],StockOutData[Product ID],ProductMaster!$B415)</f>
        <v>0</v>
      </c>
    </row>
    <row r="416" spans="1:10" hidden="1" x14ac:dyDescent="0.25">
      <c r="A416" s="84">
        <v>415</v>
      </c>
      <c r="B416" s="85" t="s">
        <v>883</v>
      </c>
      <c r="C416" s="87" t="s">
        <v>884</v>
      </c>
      <c r="D416" s="47"/>
      <c r="E416" s="47"/>
      <c r="F416" s="48"/>
      <c r="G416" s="62" t="str">
        <f>IFERROR(INDEX(StockInData[Expiry],MATCH(ProductMaster[[#This Row],[Product ID]],StockInData[Product ID],0)),"")</f>
        <v/>
      </c>
      <c r="H416" s="47"/>
      <c r="I416" s="61">
        <f>SUMIFS(StockInData[Quantity],StockInData[Product ID],ProductMaster!$B416)-SUMIFS(StockOutData[Quantity],StockOutData[Product ID],ProductMaster!$B416)</f>
        <v>0</v>
      </c>
      <c r="J416" s="63">
        <f>SUMIFS(StockInData[Value],StockInData[Product ID],ProductMaster!$B416)-SUMIFS(StockOutData[Value],StockOutData[Product ID],ProductMaster!$B416)</f>
        <v>0</v>
      </c>
    </row>
    <row r="417" spans="1:10" hidden="1" x14ac:dyDescent="0.25">
      <c r="A417" s="60">
        <v>416</v>
      </c>
      <c r="B417" s="85" t="s">
        <v>885</v>
      </c>
      <c r="C417" s="87" t="s">
        <v>886</v>
      </c>
      <c r="D417" s="47"/>
      <c r="E417" s="47"/>
      <c r="F417" s="48"/>
      <c r="G417" s="62" t="str">
        <f>IFERROR(INDEX(StockInData[Expiry],MATCH(ProductMaster[[#This Row],[Product ID]],StockInData[Product ID],0)),"")</f>
        <v/>
      </c>
      <c r="H417" s="47"/>
      <c r="I417" s="61">
        <f>SUMIFS(StockInData[Quantity],StockInData[Product ID],ProductMaster!$B417)-SUMIFS(StockOutData[Quantity],StockOutData[Product ID],ProductMaster!$B417)</f>
        <v>0</v>
      </c>
      <c r="J417" s="63">
        <f>SUMIFS(StockInData[Value],StockInData[Product ID],ProductMaster!$B417)-SUMIFS(StockOutData[Value],StockOutData[Product ID],ProductMaster!$B417)</f>
        <v>0</v>
      </c>
    </row>
    <row r="418" spans="1:10" hidden="1" x14ac:dyDescent="0.25">
      <c r="A418" s="84">
        <v>417</v>
      </c>
      <c r="B418" s="85" t="s">
        <v>887</v>
      </c>
      <c r="C418" s="87" t="s">
        <v>888</v>
      </c>
      <c r="D418" s="47"/>
      <c r="E418" s="47"/>
      <c r="F418" s="48"/>
      <c r="G418" s="62" t="str">
        <f>IFERROR(INDEX(StockInData[Expiry],MATCH(ProductMaster[[#This Row],[Product ID]],StockInData[Product ID],0)),"")</f>
        <v/>
      </c>
      <c r="H418" s="47"/>
      <c r="I418" s="61">
        <f>SUMIFS(StockInData[Quantity],StockInData[Product ID],ProductMaster!$B418)-SUMIFS(StockOutData[Quantity],StockOutData[Product ID],ProductMaster!$B418)</f>
        <v>0</v>
      </c>
      <c r="J418" s="63">
        <f>SUMIFS(StockInData[Value],StockInData[Product ID],ProductMaster!$B418)-SUMIFS(StockOutData[Value],StockOutData[Product ID],ProductMaster!$B418)</f>
        <v>0</v>
      </c>
    </row>
    <row r="419" spans="1:10" hidden="1" x14ac:dyDescent="0.25">
      <c r="A419" s="60">
        <v>418</v>
      </c>
      <c r="B419" s="85" t="s">
        <v>889</v>
      </c>
      <c r="C419" s="87" t="s">
        <v>890</v>
      </c>
      <c r="D419" s="47"/>
      <c r="E419" s="47"/>
      <c r="F419" s="48"/>
      <c r="G419" s="62" t="str">
        <f>IFERROR(INDEX(StockInData[Expiry],MATCH(ProductMaster[[#This Row],[Product ID]],StockInData[Product ID],0)),"")</f>
        <v/>
      </c>
      <c r="H419" s="47"/>
      <c r="I419" s="61">
        <f>SUMIFS(StockInData[Quantity],StockInData[Product ID],ProductMaster!$B419)-SUMIFS(StockOutData[Quantity],StockOutData[Product ID],ProductMaster!$B419)</f>
        <v>0</v>
      </c>
      <c r="J419" s="63">
        <f>SUMIFS(StockInData[Value],StockInData[Product ID],ProductMaster!$B419)-SUMIFS(StockOutData[Value],StockOutData[Product ID],ProductMaster!$B419)</f>
        <v>0</v>
      </c>
    </row>
    <row r="420" spans="1:10" x14ac:dyDescent="0.25">
      <c r="A420" s="84">
        <v>419</v>
      </c>
      <c r="B420" s="85" t="s">
        <v>891</v>
      </c>
      <c r="C420" s="87" t="s">
        <v>892</v>
      </c>
      <c r="D420" s="47"/>
      <c r="E420" s="47"/>
      <c r="F420" s="48"/>
      <c r="G420" s="62">
        <f>IFERROR(INDEX(StockInData[Expiry],MATCH(ProductMaster[[#This Row],[Product ID]],StockInData[Product ID],0)),"")</f>
        <v>44499</v>
      </c>
      <c r="H420" s="47"/>
      <c r="I420" s="61">
        <f>SUMIFS(StockInData[Quantity],StockInData[Product ID],ProductMaster!$B420)-SUMIFS(StockOutData[Quantity],StockOutData[Product ID],ProductMaster!$B420)</f>
        <v>49</v>
      </c>
      <c r="J420" s="63">
        <f>SUMIFS(StockInData[Value],StockInData[Product ID],ProductMaster!$B420)-SUMIFS(StockOutData[Value],StockOutData[Product ID],ProductMaster!$B420)</f>
        <v>-12.080000000000002</v>
      </c>
    </row>
    <row r="421" spans="1:10" hidden="1" x14ac:dyDescent="0.25">
      <c r="A421" s="60">
        <v>420</v>
      </c>
      <c r="B421" s="85" t="s">
        <v>893</v>
      </c>
      <c r="C421" s="87" t="s">
        <v>894</v>
      </c>
      <c r="D421" s="47"/>
      <c r="E421" s="47"/>
      <c r="F421" s="48"/>
      <c r="G421" s="62" t="str">
        <f>IFERROR(INDEX(StockInData[Expiry],MATCH(ProductMaster[[#This Row],[Product ID]],StockInData[Product ID],0)),"")</f>
        <v/>
      </c>
      <c r="H421" s="47"/>
      <c r="I421" s="61">
        <f>SUMIFS(StockInData[Quantity],StockInData[Product ID],ProductMaster!$B421)-SUMIFS(StockOutData[Quantity],StockOutData[Product ID],ProductMaster!$B421)</f>
        <v>0</v>
      </c>
      <c r="J421" s="63">
        <f>SUMIFS(StockInData[Value],StockInData[Product ID],ProductMaster!$B421)-SUMIFS(StockOutData[Value],StockOutData[Product ID],ProductMaster!$B421)</f>
        <v>0</v>
      </c>
    </row>
    <row r="422" spans="1:10" hidden="1" x14ac:dyDescent="0.25">
      <c r="A422" s="84">
        <v>421</v>
      </c>
      <c r="B422" s="85" t="s">
        <v>895</v>
      </c>
      <c r="C422" s="87" t="s">
        <v>896</v>
      </c>
      <c r="D422" s="47"/>
      <c r="E422" s="47"/>
      <c r="F422" s="48"/>
      <c r="G422" s="62" t="str">
        <f>IFERROR(INDEX(StockInData[Expiry],MATCH(ProductMaster[[#This Row],[Product ID]],StockInData[Product ID],0)),"")</f>
        <v/>
      </c>
      <c r="H422" s="47"/>
      <c r="I422" s="61">
        <f>SUMIFS(StockInData[Quantity],StockInData[Product ID],ProductMaster!$B422)-SUMIFS(StockOutData[Quantity],StockOutData[Product ID],ProductMaster!$B422)</f>
        <v>0</v>
      </c>
      <c r="J422" s="63">
        <f>SUMIFS(StockInData[Value],StockInData[Product ID],ProductMaster!$B422)-SUMIFS(StockOutData[Value],StockOutData[Product ID],ProductMaster!$B422)</f>
        <v>0</v>
      </c>
    </row>
    <row r="423" spans="1:10" hidden="1" x14ac:dyDescent="0.25">
      <c r="A423" s="60">
        <v>422</v>
      </c>
      <c r="B423" s="85" t="s">
        <v>897</v>
      </c>
      <c r="C423" s="87" t="s">
        <v>898</v>
      </c>
      <c r="D423" s="47"/>
      <c r="E423" s="47"/>
      <c r="F423" s="48"/>
      <c r="G423" s="62" t="str">
        <f>IFERROR(INDEX(StockInData[Expiry],MATCH(ProductMaster[[#This Row],[Product ID]],StockInData[Product ID],0)),"")</f>
        <v/>
      </c>
      <c r="H423" s="47"/>
      <c r="I423" s="61">
        <f>SUMIFS(StockInData[Quantity],StockInData[Product ID],ProductMaster!$B423)-SUMIFS(StockOutData[Quantity],StockOutData[Product ID],ProductMaster!$B423)</f>
        <v>0</v>
      </c>
      <c r="J423" s="63">
        <f>SUMIFS(StockInData[Value],StockInData[Product ID],ProductMaster!$B423)-SUMIFS(StockOutData[Value],StockOutData[Product ID],ProductMaster!$B423)</f>
        <v>0</v>
      </c>
    </row>
    <row r="424" spans="1:10" hidden="1" x14ac:dyDescent="0.25">
      <c r="A424" s="84">
        <v>423</v>
      </c>
      <c r="B424" s="85" t="s">
        <v>899</v>
      </c>
      <c r="C424" s="87" t="s">
        <v>900</v>
      </c>
      <c r="D424" s="47"/>
      <c r="E424" s="47"/>
      <c r="F424" s="48"/>
      <c r="G424" s="62" t="str">
        <f>IFERROR(INDEX(StockInData[Expiry],MATCH(ProductMaster[[#This Row],[Product ID]],StockInData[Product ID],0)),"")</f>
        <v/>
      </c>
      <c r="H424" s="47"/>
      <c r="I424" s="61">
        <f>SUMIFS(StockInData[Quantity],StockInData[Product ID],ProductMaster!$B424)-SUMIFS(StockOutData[Quantity],StockOutData[Product ID],ProductMaster!$B424)</f>
        <v>0</v>
      </c>
      <c r="J424" s="63">
        <f>SUMIFS(StockInData[Value],StockInData[Product ID],ProductMaster!$B424)-SUMIFS(StockOutData[Value],StockOutData[Product ID],ProductMaster!$B424)</f>
        <v>0</v>
      </c>
    </row>
    <row r="425" spans="1:10" hidden="1" x14ac:dyDescent="0.25">
      <c r="A425" s="60">
        <v>424</v>
      </c>
      <c r="B425" s="85" t="s">
        <v>901</v>
      </c>
      <c r="C425" s="87" t="s">
        <v>902</v>
      </c>
      <c r="D425" s="47"/>
      <c r="E425" s="47"/>
      <c r="F425" s="48"/>
      <c r="G425" s="62" t="str">
        <f>IFERROR(INDEX(StockInData[Expiry],MATCH(ProductMaster[[#This Row],[Product ID]],StockInData[Product ID],0)),"")</f>
        <v/>
      </c>
      <c r="H425" s="47"/>
      <c r="I425" s="61">
        <f>SUMIFS(StockInData[Quantity],StockInData[Product ID],ProductMaster!$B425)-SUMIFS(StockOutData[Quantity],StockOutData[Product ID],ProductMaster!$B425)</f>
        <v>0</v>
      </c>
      <c r="J425" s="63">
        <f>SUMIFS(StockInData[Value],StockInData[Product ID],ProductMaster!$B425)-SUMIFS(StockOutData[Value],StockOutData[Product ID],ProductMaster!$B425)</f>
        <v>0</v>
      </c>
    </row>
    <row r="426" spans="1:10" hidden="1" x14ac:dyDescent="0.25">
      <c r="A426" s="84">
        <v>425</v>
      </c>
      <c r="B426" s="85" t="s">
        <v>903</v>
      </c>
      <c r="C426" s="87" t="s">
        <v>904</v>
      </c>
      <c r="D426" s="47"/>
      <c r="E426" s="47"/>
      <c r="F426" s="48"/>
      <c r="G426" s="62" t="str">
        <f>IFERROR(INDEX(StockInData[Expiry],MATCH(ProductMaster[[#This Row],[Product ID]],StockInData[Product ID],0)),"")</f>
        <v/>
      </c>
      <c r="H426" s="47"/>
      <c r="I426" s="61">
        <f>SUMIFS(StockInData[Quantity],StockInData[Product ID],ProductMaster!$B426)-SUMIFS(StockOutData[Quantity],StockOutData[Product ID],ProductMaster!$B426)</f>
        <v>0</v>
      </c>
      <c r="J426" s="63">
        <f>SUMIFS(StockInData[Value],StockInData[Product ID],ProductMaster!$B426)-SUMIFS(StockOutData[Value],StockOutData[Product ID],ProductMaster!$B426)</f>
        <v>0</v>
      </c>
    </row>
    <row r="427" spans="1:10" hidden="1" x14ac:dyDescent="0.25">
      <c r="A427" s="60">
        <v>426</v>
      </c>
      <c r="B427" s="85" t="s">
        <v>905</v>
      </c>
      <c r="C427" s="87" t="s">
        <v>906</v>
      </c>
      <c r="D427" s="47"/>
      <c r="E427" s="47"/>
      <c r="F427" s="48"/>
      <c r="G427" s="62" t="str">
        <f>IFERROR(INDEX(StockInData[Expiry],MATCH(ProductMaster[[#This Row],[Product ID]],StockInData[Product ID],0)),"")</f>
        <v/>
      </c>
      <c r="H427" s="47"/>
      <c r="I427" s="61">
        <f>SUMIFS(StockInData[Quantity],StockInData[Product ID],ProductMaster!$B427)-SUMIFS(StockOutData[Quantity],StockOutData[Product ID],ProductMaster!$B427)</f>
        <v>0</v>
      </c>
      <c r="J427" s="63">
        <f>SUMIFS(StockInData[Value],StockInData[Product ID],ProductMaster!$B427)-SUMIFS(StockOutData[Value],StockOutData[Product ID],ProductMaster!$B427)</f>
        <v>0</v>
      </c>
    </row>
    <row r="428" spans="1:10" hidden="1" x14ac:dyDescent="0.25">
      <c r="A428" s="84">
        <v>427</v>
      </c>
      <c r="B428" s="85" t="s">
        <v>907</v>
      </c>
      <c r="C428" s="87" t="s">
        <v>908</v>
      </c>
      <c r="D428" s="47"/>
      <c r="E428" s="47"/>
      <c r="F428" s="48"/>
      <c r="G428" s="62" t="str">
        <f>IFERROR(INDEX(StockInData[Expiry],MATCH(ProductMaster[[#This Row],[Product ID]],StockInData[Product ID],0)),"")</f>
        <v/>
      </c>
      <c r="H428" s="47"/>
      <c r="I428" s="61">
        <f>SUMIFS(StockInData[Quantity],StockInData[Product ID],ProductMaster!$B428)-SUMIFS(StockOutData[Quantity],StockOutData[Product ID],ProductMaster!$B428)</f>
        <v>0</v>
      </c>
      <c r="J428" s="63">
        <f>SUMIFS(StockInData[Value],StockInData[Product ID],ProductMaster!$B428)-SUMIFS(StockOutData[Value],StockOutData[Product ID],ProductMaster!$B428)</f>
        <v>0</v>
      </c>
    </row>
    <row r="429" spans="1:10" hidden="1" x14ac:dyDescent="0.25">
      <c r="A429" s="60">
        <v>428</v>
      </c>
      <c r="B429" s="85" t="s">
        <v>909</v>
      </c>
      <c r="C429" s="87" t="s">
        <v>910</v>
      </c>
      <c r="D429" s="47"/>
      <c r="E429" s="47"/>
      <c r="F429" s="48"/>
      <c r="G429" s="62" t="str">
        <f>IFERROR(INDEX(StockInData[Expiry],MATCH(ProductMaster[[#This Row],[Product ID]],StockInData[Product ID],0)),"")</f>
        <v/>
      </c>
      <c r="H429" s="47"/>
      <c r="I429" s="61">
        <f>SUMIFS(StockInData[Quantity],StockInData[Product ID],ProductMaster!$B429)-SUMIFS(StockOutData[Quantity],StockOutData[Product ID],ProductMaster!$B429)</f>
        <v>0</v>
      </c>
      <c r="J429" s="63">
        <f>SUMIFS(StockInData[Value],StockInData[Product ID],ProductMaster!$B429)-SUMIFS(StockOutData[Value],StockOutData[Product ID],ProductMaster!$B429)</f>
        <v>0</v>
      </c>
    </row>
    <row r="430" spans="1:10" x14ac:dyDescent="0.25">
      <c r="A430" s="84">
        <v>429</v>
      </c>
      <c r="B430" s="85" t="s">
        <v>911</v>
      </c>
      <c r="C430" s="87" t="s">
        <v>912</v>
      </c>
      <c r="D430" s="47"/>
      <c r="E430" s="47"/>
      <c r="F430" s="48"/>
      <c r="G430" s="62">
        <f>IFERROR(INDEX(StockInData[Expiry],MATCH(ProductMaster[[#This Row],[Product ID]],StockInData[Product ID],0)),"")</f>
        <v>44105</v>
      </c>
      <c r="H430" s="47"/>
      <c r="I430" s="61">
        <f>SUMIFS(StockInData[Quantity],StockInData[Product ID],ProductMaster!$B430)-SUMIFS(StockOutData[Quantity],StockOutData[Product ID],ProductMaster!$B430)</f>
        <v>4</v>
      </c>
      <c r="J430" s="63">
        <f>SUMIFS(StockInData[Value],StockInData[Product ID],ProductMaster!$B430)-SUMIFS(StockOutData[Value],StockOutData[Product ID],ProductMaster!$B430)</f>
        <v>-29.42</v>
      </c>
    </row>
    <row r="431" spans="1:10" x14ac:dyDescent="0.25">
      <c r="A431" s="60">
        <v>430</v>
      </c>
      <c r="B431" s="85" t="s">
        <v>913</v>
      </c>
      <c r="C431" s="87" t="s">
        <v>914</v>
      </c>
      <c r="D431" s="47"/>
      <c r="E431" s="47"/>
      <c r="F431" s="48"/>
      <c r="G431" s="62">
        <f>IFERROR(INDEX(StockInData[Expiry],MATCH(ProductMaster[[#This Row],[Product ID]],StockInData[Product ID],0)),"")</f>
        <v>44408</v>
      </c>
      <c r="H431" s="47"/>
      <c r="I431" s="61">
        <f>SUMIFS(StockInData[Quantity],StockInData[Product ID],ProductMaster!$B431)-SUMIFS(StockOutData[Quantity],StockOutData[Product ID],ProductMaster!$B431)</f>
        <v>168</v>
      </c>
      <c r="J431" s="63">
        <f>SUMIFS(StockInData[Value],StockInData[Product ID],ProductMaster!$B431)-SUMIFS(StockOutData[Value],StockOutData[Product ID],ProductMaster!$B431)</f>
        <v>-170.95999999999998</v>
      </c>
    </row>
    <row r="432" spans="1:10" x14ac:dyDescent="0.25">
      <c r="A432" s="84">
        <v>431</v>
      </c>
      <c r="B432" s="85" t="s">
        <v>915</v>
      </c>
      <c r="C432" s="87" t="s">
        <v>916</v>
      </c>
      <c r="D432" s="47"/>
      <c r="E432" s="47"/>
      <c r="F432" s="48"/>
      <c r="G432" s="62">
        <f>IFERROR(INDEX(StockInData[Expiry],MATCH(ProductMaster[[#This Row],[Product ID]],StockInData[Product ID],0)),"")</f>
        <v>44500</v>
      </c>
      <c r="H432" s="47"/>
      <c r="I432" s="61">
        <f>SUMIFS(StockInData[Quantity],StockInData[Product ID],ProductMaster!$B432)-SUMIFS(StockOutData[Quantity],StockOutData[Product ID],ProductMaster!$B432)</f>
        <v>16</v>
      </c>
      <c r="J432" s="63">
        <f>SUMIFS(StockInData[Value],StockInData[Product ID],ProductMaster!$B432)-SUMIFS(StockOutData[Value],StockOutData[Product ID],ProductMaster!$B432)</f>
        <v>85.21</v>
      </c>
    </row>
    <row r="433" spans="1:10" x14ac:dyDescent="0.25">
      <c r="A433" s="60">
        <v>432</v>
      </c>
      <c r="B433" s="85" t="s">
        <v>917</v>
      </c>
      <c r="C433" s="87" t="s">
        <v>918</v>
      </c>
      <c r="D433" s="47"/>
      <c r="E433" s="47"/>
      <c r="F433" s="48"/>
      <c r="G433" s="62">
        <f>IFERROR(INDEX(StockInData[Expiry],MATCH(ProductMaster[[#This Row],[Product ID]],StockInData[Product ID],0)),"")</f>
        <v>44469</v>
      </c>
      <c r="H433" s="47"/>
      <c r="I433" s="61">
        <f>SUMIFS(StockInData[Quantity],StockInData[Product ID],ProductMaster!$B433)-SUMIFS(StockOutData[Quantity],StockOutData[Product ID],ProductMaster!$B433)</f>
        <v>284</v>
      </c>
      <c r="J433" s="63">
        <f>SUMIFS(StockInData[Value],StockInData[Product ID],ProductMaster!$B433)-SUMIFS(StockOutData[Value],StockOutData[Product ID],ProductMaster!$B433)</f>
        <v>44.649999999999991</v>
      </c>
    </row>
    <row r="434" spans="1:10" hidden="1" x14ac:dyDescent="0.25">
      <c r="A434" s="84">
        <v>433</v>
      </c>
      <c r="B434" s="85" t="s">
        <v>919</v>
      </c>
      <c r="C434" s="87" t="s">
        <v>920</v>
      </c>
      <c r="D434" s="47"/>
      <c r="E434" s="47"/>
      <c r="F434" s="48"/>
      <c r="G434" s="62" t="str">
        <f>IFERROR(INDEX(StockInData[Expiry],MATCH(ProductMaster[[#This Row],[Product ID]],StockInData[Product ID],0)),"")</f>
        <v/>
      </c>
      <c r="H434" s="47"/>
      <c r="I434" s="61">
        <f>SUMIFS(StockInData[Quantity],StockInData[Product ID],ProductMaster!$B434)-SUMIFS(StockOutData[Quantity],StockOutData[Product ID],ProductMaster!$B434)</f>
        <v>0</v>
      </c>
      <c r="J434" s="63">
        <f>SUMIFS(StockInData[Value],StockInData[Product ID],ProductMaster!$B434)-SUMIFS(StockOutData[Value],StockOutData[Product ID],ProductMaster!$B434)</f>
        <v>0</v>
      </c>
    </row>
    <row r="435" spans="1:10" x14ac:dyDescent="0.25">
      <c r="A435" s="60">
        <v>434</v>
      </c>
      <c r="B435" s="85" t="s">
        <v>921</v>
      </c>
      <c r="C435" s="87" t="s">
        <v>922</v>
      </c>
      <c r="D435" s="47"/>
      <c r="E435" s="47"/>
      <c r="F435" s="48"/>
      <c r="G435" s="62">
        <f>IFERROR(INDEX(StockInData[Expiry],MATCH(ProductMaster[[#This Row],[Product ID]],StockInData[Product ID],0)),"")</f>
        <v>44500</v>
      </c>
      <c r="H435" s="47"/>
      <c r="I435" s="61">
        <f>SUMIFS(StockInData[Quantity],StockInData[Product ID],ProductMaster!$B435)-SUMIFS(StockOutData[Quantity],StockOutData[Product ID],ProductMaster!$B435)</f>
        <v>112</v>
      </c>
      <c r="J435" s="63">
        <f>SUMIFS(StockInData[Value],StockInData[Product ID],ProductMaster!$B435)-SUMIFS(StockOutData[Value],StockOutData[Product ID],ProductMaster!$B435)</f>
        <v>184.64999999999998</v>
      </c>
    </row>
    <row r="436" spans="1:10" hidden="1" x14ac:dyDescent="0.25">
      <c r="A436" s="84">
        <v>435</v>
      </c>
      <c r="B436" s="85" t="s">
        <v>923</v>
      </c>
      <c r="C436" s="87" t="s">
        <v>924</v>
      </c>
      <c r="D436" s="47"/>
      <c r="E436" s="47"/>
      <c r="F436" s="48"/>
      <c r="G436" s="62" t="str">
        <f>IFERROR(INDEX(StockInData[Expiry],MATCH(ProductMaster[[#This Row],[Product ID]],StockInData[Product ID],0)),"")</f>
        <v/>
      </c>
      <c r="H436" s="47"/>
      <c r="I436" s="61">
        <f>SUMIFS(StockInData[Quantity],StockInData[Product ID],ProductMaster!$B436)-SUMIFS(StockOutData[Quantity],StockOutData[Product ID],ProductMaster!$B436)</f>
        <v>0</v>
      </c>
      <c r="J436" s="63">
        <f>SUMIFS(StockInData[Value],StockInData[Product ID],ProductMaster!$B436)-SUMIFS(StockOutData[Value],StockOutData[Product ID],ProductMaster!$B436)</f>
        <v>0</v>
      </c>
    </row>
    <row r="437" spans="1:10" hidden="1" x14ac:dyDescent="0.25">
      <c r="A437" s="60">
        <v>436</v>
      </c>
      <c r="B437" s="85" t="s">
        <v>925</v>
      </c>
      <c r="C437" s="87" t="s">
        <v>926</v>
      </c>
      <c r="D437" s="47"/>
      <c r="E437" s="47"/>
      <c r="F437" s="48"/>
      <c r="G437" s="62" t="str">
        <f>IFERROR(INDEX(StockInData[Expiry],MATCH(ProductMaster[[#This Row],[Product ID]],StockInData[Product ID],0)),"")</f>
        <v/>
      </c>
      <c r="H437" s="47"/>
      <c r="I437" s="61">
        <f>SUMIFS(StockInData[Quantity],StockInData[Product ID],ProductMaster!$B437)-SUMIFS(StockOutData[Quantity],StockOutData[Product ID],ProductMaster!$B437)</f>
        <v>0</v>
      </c>
      <c r="J437" s="63">
        <f>SUMIFS(StockInData[Value],StockInData[Product ID],ProductMaster!$B437)-SUMIFS(StockOutData[Value],StockOutData[Product ID],ProductMaster!$B437)</f>
        <v>0</v>
      </c>
    </row>
    <row r="438" spans="1:10" x14ac:dyDescent="0.25">
      <c r="A438" s="84">
        <v>437</v>
      </c>
      <c r="B438" s="85" t="s">
        <v>927</v>
      </c>
      <c r="C438" s="87" t="s">
        <v>928</v>
      </c>
      <c r="D438" s="47"/>
      <c r="E438" s="47"/>
      <c r="F438" s="48"/>
      <c r="G438" s="62">
        <f>IFERROR(INDEX(StockInData[Expiry],MATCH(ProductMaster[[#This Row],[Product ID]],StockInData[Product ID],0)),"")</f>
        <v>44470</v>
      </c>
      <c r="H438" s="47"/>
      <c r="I438" s="61">
        <f>SUMIFS(StockInData[Quantity],StockInData[Product ID],ProductMaster!$B438)-SUMIFS(StockOutData[Quantity],StockOutData[Product ID],ProductMaster!$B438)</f>
        <v>5</v>
      </c>
      <c r="J438" s="63">
        <f>SUMIFS(StockInData[Value],StockInData[Product ID],ProductMaster!$B438)-SUMIFS(StockOutData[Value],StockOutData[Product ID],ProductMaster!$B438)</f>
        <v>-1.6200000000000045</v>
      </c>
    </row>
    <row r="439" spans="1:10" hidden="1" x14ac:dyDescent="0.25">
      <c r="A439" s="60">
        <v>438</v>
      </c>
      <c r="B439" s="85" t="s">
        <v>929</v>
      </c>
      <c r="C439" s="87" t="s">
        <v>930</v>
      </c>
      <c r="D439" s="47"/>
      <c r="E439" s="47"/>
      <c r="F439" s="48"/>
      <c r="G439" s="62" t="str">
        <f>IFERROR(INDEX(StockInData[Expiry],MATCH(ProductMaster[[#This Row],[Product ID]],StockInData[Product ID],0)),"")</f>
        <v/>
      </c>
      <c r="H439" s="47"/>
      <c r="I439" s="61">
        <f>SUMIFS(StockInData[Quantity],StockInData[Product ID],ProductMaster!$B439)-SUMIFS(StockOutData[Quantity],StockOutData[Product ID],ProductMaster!$B439)</f>
        <v>0</v>
      </c>
      <c r="J439" s="63">
        <f>SUMIFS(StockInData[Value],StockInData[Product ID],ProductMaster!$B439)-SUMIFS(StockOutData[Value],StockOutData[Product ID],ProductMaster!$B439)</f>
        <v>0</v>
      </c>
    </row>
    <row r="440" spans="1:10" hidden="1" x14ac:dyDescent="0.25">
      <c r="A440" s="84">
        <v>439</v>
      </c>
      <c r="B440" s="85" t="s">
        <v>931</v>
      </c>
      <c r="C440" s="87" t="s">
        <v>932</v>
      </c>
      <c r="D440" s="47"/>
      <c r="E440" s="47"/>
      <c r="F440" s="48"/>
      <c r="G440" s="62" t="str">
        <f>IFERROR(INDEX(StockInData[Expiry],MATCH(ProductMaster[[#This Row],[Product ID]],StockInData[Product ID],0)),"")</f>
        <v/>
      </c>
      <c r="H440" s="47"/>
      <c r="I440" s="61">
        <f>SUMIFS(StockInData[Quantity],StockInData[Product ID],ProductMaster!$B440)-SUMIFS(StockOutData[Quantity],StockOutData[Product ID],ProductMaster!$B440)</f>
        <v>0</v>
      </c>
      <c r="J440" s="63">
        <f>SUMIFS(StockInData[Value],StockInData[Product ID],ProductMaster!$B440)-SUMIFS(StockOutData[Value],StockOutData[Product ID],ProductMaster!$B440)</f>
        <v>0</v>
      </c>
    </row>
    <row r="441" spans="1:10" hidden="1" x14ac:dyDescent="0.25">
      <c r="A441" s="60">
        <v>440</v>
      </c>
      <c r="B441" s="85" t="s">
        <v>933</v>
      </c>
      <c r="C441" s="87" t="s">
        <v>934</v>
      </c>
      <c r="D441" s="47"/>
      <c r="E441" s="47"/>
      <c r="F441" s="48"/>
      <c r="G441" s="62" t="str">
        <f>IFERROR(INDEX(StockInData[Expiry],MATCH(ProductMaster[[#This Row],[Product ID]],StockInData[Product ID],0)),"")</f>
        <v/>
      </c>
      <c r="H441" s="47"/>
      <c r="I441" s="61">
        <f>SUMIFS(StockInData[Quantity],StockInData[Product ID],ProductMaster!$B441)-SUMIFS(StockOutData[Quantity],StockOutData[Product ID],ProductMaster!$B441)</f>
        <v>0</v>
      </c>
      <c r="J441" s="63">
        <f>SUMIFS(StockInData[Value],StockInData[Product ID],ProductMaster!$B441)-SUMIFS(StockOutData[Value],StockOutData[Product ID],ProductMaster!$B441)</f>
        <v>0</v>
      </c>
    </row>
    <row r="442" spans="1:10" x14ac:dyDescent="0.25">
      <c r="A442" s="84">
        <v>441</v>
      </c>
      <c r="B442" s="85" t="s">
        <v>935</v>
      </c>
      <c r="C442" s="87" t="s">
        <v>936</v>
      </c>
      <c r="D442" s="47"/>
      <c r="E442" s="47"/>
      <c r="F442" s="48"/>
      <c r="G442" s="62">
        <f>IFERROR(INDEX(StockInData[Expiry],MATCH(ProductMaster[[#This Row],[Product ID]],StockInData[Product ID],0)),"")</f>
        <v>44500</v>
      </c>
      <c r="H442" s="47"/>
      <c r="I442" s="61">
        <f>SUMIFS(StockInData[Quantity],StockInData[Product ID],ProductMaster!$B442)-SUMIFS(StockOutData[Quantity],StockOutData[Product ID],ProductMaster!$B442)</f>
        <v>123</v>
      </c>
      <c r="J442" s="63">
        <f>SUMIFS(StockInData[Value],StockInData[Product ID],ProductMaster!$B442)-SUMIFS(StockOutData[Value],StockOutData[Product ID],ProductMaster!$B442)</f>
        <v>-116.59000000000006</v>
      </c>
    </row>
    <row r="443" spans="1:10" hidden="1" x14ac:dyDescent="0.25">
      <c r="A443" s="60">
        <v>442</v>
      </c>
      <c r="B443" s="85" t="s">
        <v>937</v>
      </c>
      <c r="C443" s="87" t="s">
        <v>938</v>
      </c>
      <c r="D443" s="47"/>
      <c r="E443" s="47"/>
      <c r="F443" s="48"/>
      <c r="G443" s="62" t="str">
        <f>IFERROR(INDEX(StockInData[Expiry],MATCH(ProductMaster[[#This Row],[Product ID]],StockInData[Product ID],0)),"")</f>
        <v/>
      </c>
      <c r="H443" s="47"/>
      <c r="I443" s="61">
        <f>SUMIFS(StockInData[Quantity],StockInData[Product ID],ProductMaster!$B443)-SUMIFS(StockOutData[Quantity],StockOutData[Product ID],ProductMaster!$B443)</f>
        <v>0</v>
      </c>
      <c r="J443" s="63">
        <f>SUMIFS(StockInData[Value],StockInData[Product ID],ProductMaster!$B443)-SUMIFS(StockOutData[Value],StockOutData[Product ID],ProductMaster!$B443)</f>
        <v>0</v>
      </c>
    </row>
    <row r="444" spans="1:10" hidden="1" x14ac:dyDescent="0.25">
      <c r="A444" s="84">
        <v>443</v>
      </c>
      <c r="B444" s="85" t="s">
        <v>939</v>
      </c>
      <c r="C444" s="87" t="s">
        <v>940</v>
      </c>
      <c r="D444" s="47"/>
      <c r="E444" s="47"/>
      <c r="F444" s="48"/>
      <c r="G444" s="62" t="str">
        <f>IFERROR(INDEX(StockInData[Expiry],MATCH(ProductMaster[[#This Row],[Product ID]],StockInData[Product ID],0)),"")</f>
        <v/>
      </c>
      <c r="H444" s="47"/>
      <c r="I444" s="61">
        <f>SUMIFS(StockInData[Quantity],StockInData[Product ID],ProductMaster!$B444)-SUMIFS(StockOutData[Quantity],StockOutData[Product ID],ProductMaster!$B444)</f>
        <v>0</v>
      </c>
      <c r="J444" s="63">
        <f>SUMIFS(StockInData[Value],StockInData[Product ID],ProductMaster!$B444)-SUMIFS(StockOutData[Value],StockOutData[Product ID],ProductMaster!$B444)</f>
        <v>0</v>
      </c>
    </row>
    <row r="445" spans="1:10" hidden="1" x14ac:dyDescent="0.25">
      <c r="A445" s="60">
        <v>444</v>
      </c>
      <c r="B445" s="85" t="s">
        <v>941</v>
      </c>
      <c r="C445" s="87" t="s">
        <v>942</v>
      </c>
      <c r="D445" s="47"/>
      <c r="E445" s="47"/>
      <c r="F445" s="48"/>
      <c r="G445" s="62" t="str">
        <f>IFERROR(INDEX(StockInData[Expiry],MATCH(ProductMaster[[#This Row],[Product ID]],StockInData[Product ID],0)),"")</f>
        <v/>
      </c>
      <c r="H445" s="47"/>
      <c r="I445" s="61">
        <f>SUMIFS(StockInData[Quantity],StockInData[Product ID],ProductMaster!$B445)-SUMIFS(StockOutData[Quantity],StockOutData[Product ID],ProductMaster!$B445)</f>
        <v>0</v>
      </c>
      <c r="J445" s="63">
        <f>SUMIFS(StockInData[Value],StockInData[Product ID],ProductMaster!$B445)-SUMIFS(StockOutData[Value],StockOutData[Product ID],ProductMaster!$B445)</f>
        <v>0</v>
      </c>
    </row>
    <row r="446" spans="1:10" hidden="1" x14ac:dyDescent="0.25">
      <c r="A446" s="84">
        <v>445</v>
      </c>
      <c r="B446" s="85" t="s">
        <v>943</v>
      </c>
      <c r="C446" s="87" t="s">
        <v>944</v>
      </c>
      <c r="D446" s="47"/>
      <c r="E446" s="47"/>
      <c r="F446" s="48"/>
      <c r="G446" s="62" t="str">
        <f>IFERROR(INDEX(StockInData[Expiry],MATCH(ProductMaster[[#This Row],[Product ID]],StockInData[Product ID],0)),"")</f>
        <v/>
      </c>
      <c r="H446" s="47"/>
      <c r="I446" s="61">
        <f>SUMIFS(StockInData[Quantity],StockInData[Product ID],ProductMaster!$B446)-SUMIFS(StockOutData[Quantity],StockOutData[Product ID],ProductMaster!$B446)</f>
        <v>0</v>
      </c>
      <c r="J446" s="63">
        <f>SUMIFS(StockInData[Value],StockInData[Product ID],ProductMaster!$B446)-SUMIFS(StockOutData[Value],StockOutData[Product ID],ProductMaster!$B446)</f>
        <v>0</v>
      </c>
    </row>
    <row r="447" spans="1:10" hidden="1" x14ac:dyDescent="0.25">
      <c r="A447" s="60">
        <v>446</v>
      </c>
      <c r="B447" s="85" t="s">
        <v>945</v>
      </c>
      <c r="C447" s="87" t="s">
        <v>946</v>
      </c>
      <c r="D447" s="47"/>
      <c r="E447" s="47"/>
      <c r="F447" s="48"/>
      <c r="G447" s="62" t="str">
        <f>IFERROR(INDEX(StockInData[Expiry],MATCH(ProductMaster[[#This Row],[Product ID]],StockInData[Product ID],0)),"")</f>
        <v/>
      </c>
      <c r="H447" s="47"/>
      <c r="I447" s="61">
        <f>SUMIFS(StockInData[Quantity],StockInData[Product ID],ProductMaster!$B447)-SUMIFS(StockOutData[Quantity],StockOutData[Product ID],ProductMaster!$B447)</f>
        <v>0</v>
      </c>
      <c r="J447" s="63">
        <f>SUMIFS(StockInData[Value],StockInData[Product ID],ProductMaster!$B447)-SUMIFS(StockOutData[Value],StockOutData[Product ID],ProductMaster!$B447)</f>
        <v>0</v>
      </c>
    </row>
    <row r="448" spans="1:10" hidden="1" x14ac:dyDescent="0.25">
      <c r="A448" s="84">
        <v>447</v>
      </c>
      <c r="B448" s="85" t="s">
        <v>947</v>
      </c>
      <c r="C448" s="87" t="s">
        <v>948</v>
      </c>
      <c r="D448" s="47"/>
      <c r="E448" s="47"/>
      <c r="F448" s="48"/>
      <c r="G448" s="62" t="str">
        <f>IFERROR(INDEX(StockInData[Expiry],MATCH(ProductMaster[[#This Row],[Product ID]],StockInData[Product ID],0)),"")</f>
        <v/>
      </c>
      <c r="H448" s="47"/>
      <c r="I448" s="61">
        <f>SUMIFS(StockInData[Quantity],StockInData[Product ID],ProductMaster!$B448)-SUMIFS(StockOutData[Quantity],StockOutData[Product ID],ProductMaster!$B448)</f>
        <v>0</v>
      </c>
      <c r="J448" s="63">
        <f>SUMIFS(StockInData[Value],StockInData[Product ID],ProductMaster!$B448)-SUMIFS(StockOutData[Value],StockOutData[Product ID],ProductMaster!$B448)</f>
        <v>0</v>
      </c>
    </row>
    <row r="449" spans="1:10" hidden="1" x14ac:dyDescent="0.25">
      <c r="A449" s="60">
        <v>448</v>
      </c>
      <c r="B449" s="85" t="s">
        <v>949</v>
      </c>
      <c r="C449" s="87" t="s">
        <v>950</v>
      </c>
      <c r="D449" s="47"/>
      <c r="E449" s="47"/>
      <c r="F449" s="48"/>
      <c r="G449" s="62" t="str">
        <f>IFERROR(INDEX(StockInData[Expiry],MATCH(ProductMaster[[#This Row],[Product ID]],StockInData[Product ID],0)),"")</f>
        <v/>
      </c>
      <c r="H449" s="47"/>
      <c r="I449" s="61">
        <f>SUMIFS(StockInData[Quantity],StockInData[Product ID],ProductMaster!$B449)-SUMIFS(StockOutData[Quantity],StockOutData[Product ID],ProductMaster!$B449)</f>
        <v>0</v>
      </c>
      <c r="J449" s="63">
        <f>SUMIFS(StockInData[Value],StockInData[Product ID],ProductMaster!$B449)-SUMIFS(StockOutData[Value],StockOutData[Product ID],ProductMaster!$B449)</f>
        <v>0</v>
      </c>
    </row>
    <row r="450" spans="1:10" hidden="1" x14ac:dyDescent="0.25">
      <c r="A450" s="84">
        <v>449</v>
      </c>
      <c r="B450" s="85" t="s">
        <v>951</v>
      </c>
      <c r="C450" s="87" t="s">
        <v>952</v>
      </c>
      <c r="D450" s="47"/>
      <c r="E450" s="47"/>
      <c r="F450" s="48"/>
      <c r="G450" s="62" t="str">
        <f>IFERROR(INDEX(StockInData[Expiry],MATCH(ProductMaster[[#This Row],[Product ID]],StockInData[Product ID],0)),"")</f>
        <v/>
      </c>
      <c r="H450" s="47"/>
      <c r="I450" s="61">
        <f>SUMIFS(StockInData[Quantity],StockInData[Product ID],ProductMaster!$B450)-SUMIFS(StockOutData[Quantity],StockOutData[Product ID],ProductMaster!$B450)</f>
        <v>0</v>
      </c>
      <c r="J450" s="63">
        <f>SUMIFS(StockInData[Value],StockInData[Product ID],ProductMaster!$B450)-SUMIFS(StockOutData[Value],StockOutData[Product ID],ProductMaster!$B450)</f>
        <v>0</v>
      </c>
    </row>
    <row r="451" spans="1:10" hidden="1" x14ac:dyDescent="0.25">
      <c r="A451" s="60">
        <v>450</v>
      </c>
      <c r="B451" s="85" t="s">
        <v>953</v>
      </c>
      <c r="C451" s="87" t="s">
        <v>954</v>
      </c>
      <c r="D451" s="47"/>
      <c r="E451" s="47"/>
      <c r="F451" s="48"/>
      <c r="G451" s="62" t="str">
        <f>IFERROR(INDEX(StockInData[Expiry],MATCH(ProductMaster[[#This Row],[Product ID]],StockInData[Product ID],0)),"")</f>
        <v/>
      </c>
      <c r="H451" s="47"/>
      <c r="I451" s="61">
        <f>SUMIFS(StockInData[Quantity],StockInData[Product ID],ProductMaster!$B451)-SUMIFS(StockOutData[Quantity],StockOutData[Product ID],ProductMaster!$B451)</f>
        <v>0</v>
      </c>
      <c r="J451" s="63">
        <f>SUMIFS(StockInData[Value],StockInData[Product ID],ProductMaster!$B451)-SUMIFS(StockOutData[Value],StockOutData[Product ID],ProductMaster!$B451)</f>
        <v>0</v>
      </c>
    </row>
    <row r="452" spans="1:10" hidden="1" x14ac:dyDescent="0.25">
      <c r="A452" s="84">
        <v>451</v>
      </c>
      <c r="B452" s="85" t="s">
        <v>955</v>
      </c>
      <c r="C452" s="87" t="s">
        <v>956</v>
      </c>
      <c r="D452" s="47"/>
      <c r="E452" s="47"/>
      <c r="F452" s="48"/>
      <c r="G452" s="62" t="str">
        <f>IFERROR(INDEX(StockInData[Expiry],MATCH(ProductMaster[[#This Row],[Product ID]],StockInData[Product ID],0)),"")</f>
        <v/>
      </c>
      <c r="H452" s="47"/>
      <c r="I452" s="61">
        <f>SUMIFS(StockInData[Quantity],StockInData[Product ID],ProductMaster!$B452)-SUMIFS(StockOutData[Quantity],StockOutData[Product ID],ProductMaster!$B452)</f>
        <v>0</v>
      </c>
      <c r="J452" s="63">
        <f>SUMIFS(StockInData[Value],StockInData[Product ID],ProductMaster!$B452)-SUMIFS(StockOutData[Value],StockOutData[Product ID],ProductMaster!$B452)</f>
        <v>0</v>
      </c>
    </row>
    <row r="453" spans="1:10" hidden="1" x14ac:dyDescent="0.25">
      <c r="A453" s="60">
        <v>452</v>
      </c>
      <c r="B453" s="85" t="s">
        <v>957</v>
      </c>
      <c r="C453" s="87" t="s">
        <v>958</v>
      </c>
      <c r="D453" s="47"/>
      <c r="E453" s="47"/>
      <c r="F453" s="48"/>
      <c r="G453" s="62" t="str">
        <f>IFERROR(INDEX(StockInData[Expiry],MATCH(ProductMaster[[#This Row],[Product ID]],StockInData[Product ID],0)),"")</f>
        <v/>
      </c>
      <c r="H453" s="47"/>
      <c r="I453" s="61">
        <f>SUMIFS(StockInData[Quantity],StockInData[Product ID],ProductMaster!$B453)-SUMIFS(StockOutData[Quantity],StockOutData[Product ID],ProductMaster!$B453)</f>
        <v>0</v>
      </c>
      <c r="J453" s="63">
        <f>SUMIFS(StockInData[Value],StockInData[Product ID],ProductMaster!$B453)-SUMIFS(StockOutData[Value],StockOutData[Product ID],ProductMaster!$B453)</f>
        <v>0</v>
      </c>
    </row>
    <row r="454" spans="1:10" hidden="1" x14ac:dyDescent="0.25">
      <c r="A454" s="84">
        <v>453</v>
      </c>
      <c r="B454" s="85" t="s">
        <v>959</v>
      </c>
      <c r="C454" s="87" t="s">
        <v>960</v>
      </c>
      <c r="D454" s="47"/>
      <c r="E454" s="47"/>
      <c r="F454" s="48"/>
      <c r="G454" s="62" t="str">
        <f>IFERROR(INDEX(StockInData[Expiry],MATCH(ProductMaster[[#This Row],[Product ID]],StockInData[Product ID],0)),"")</f>
        <v/>
      </c>
      <c r="H454" s="47"/>
      <c r="I454" s="61">
        <f>SUMIFS(StockInData[Quantity],StockInData[Product ID],ProductMaster!$B454)-SUMIFS(StockOutData[Quantity],StockOutData[Product ID],ProductMaster!$B454)</f>
        <v>0</v>
      </c>
      <c r="J454" s="63">
        <f>SUMIFS(StockInData[Value],StockInData[Product ID],ProductMaster!$B454)-SUMIFS(StockOutData[Value],StockOutData[Product ID],ProductMaster!$B454)</f>
        <v>0</v>
      </c>
    </row>
    <row r="455" spans="1:10" x14ac:dyDescent="0.25">
      <c r="A455" s="60">
        <v>454</v>
      </c>
      <c r="B455" s="85" t="s">
        <v>961</v>
      </c>
      <c r="C455" s="87" t="s">
        <v>962</v>
      </c>
      <c r="D455" s="47"/>
      <c r="E455" s="47"/>
      <c r="F455" s="48"/>
      <c r="G455" s="62">
        <f>IFERROR(INDEX(StockInData[Expiry],MATCH(ProductMaster[[#This Row],[Product ID]],StockInData[Product ID],0)),"")</f>
        <v>44562</v>
      </c>
      <c r="H455" s="47"/>
      <c r="I455" s="61">
        <f>SUMIFS(StockInData[Quantity],StockInData[Product ID],ProductMaster!$B455)-SUMIFS(StockOutData[Quantity],StockOutData[Product ID],ProductMaster!$B455)</f>
        <v>5</v>
      </c>
      <c r="J455" s="63">
        <f>SUMIFS(StockInData[Value],StockInData[Product ID],ProductMaster!$B455)-SUMIFS(StockOutData[Value],StockOutData[Product ID],ProductMaster!$B455)</f>
        <v>54.67</v>
      </c>
    </row>
    <row r="456" spans="1:10" hidden="1" x14ac:dyDescent="0.25">
      <c r="A456" s="84">
        <v>455</v>
      </c>
      <c r="B456" s="85" t="s">
        <v>963</v>
      </c>
      <c r="C456" s="87" t="s">
        <v>964</v>
      </c>
      <c r="D456" s="47"/>
      <c r="E456" s="47"/>
      <c r="F456" s="48"/>
      <c r="G456" s="62" t="str">
        <f>IFERROR(INDEX(StockInData[Expiry],MATCH(ProductMaster[[#This Row],[Product ID]],StockInData[Product ID],0)),"")</f>
        <v/>
      </c>
      <c r="H456" s="47"/>
      <c r="I456" s="61">
        <f>SUMIFS(StockInData[Quantity],StockInData[Product ID],ProductMaster!$B456)-SUMIFS(StockOutData[Quantity],StockOutData[Product ID],ProductMaster!$B456)</f>
        <v>0</v>
      </c>
      <c r="J456" s="63">
        <f>SUMIFS(StockInData[Value],StockInData[Product ID],ProductMaster!$B456)-SUMIFS(StockOutData[Value],StockOutData[Product ID],ProductMaster!$B456)</f>
        <v>0</v>
      </c>
    </row>
    <row r="457" spans="1:10" hidden="1" x14ac:dyDescent="0.25">
      <c r="A457" s="60">
        <v>456</v>
      </c>
      <c r="B457" s="85" t="s">
        <v>965</v>
      </c>
      <c r="C457" s="87" t="s">
        <v>966</v>
      </c>
      <c r="D457" s="47"/>
      <c r="E457" s="47"/>
      <c r="F457" s="48"/>
      <c r="G457" s="62" t="str">
        <f>IFERROR(INDEX(StockInData[Expiry],MATCH(ProductMaster[[#This Row],[Product ID]],StockInData[Product ID],0)),"")</f>
        <v/>
      </c>
      <c r="H457" s="47"/>
      <c r="I457" s="61">
        <f>SUMIFS(StockInData[Quantity],StockInData[Product ID],ProductMaster!$B457)-SUMIFS(StockOutData[Quantity],StockOutData[Product ID],ProductMaster!$B457)</f>
        <v>0</v>
      </c>
      <c r="J457" s="63">
        <f>SUMIFS(StockInData[Value],StockInData[Product ID],ProductMaster!$B457)-SUMIFS(StockOutData[Value],StockOutData[Product ID],ProductMaster!$B457)</f>
        <v>0</v>
      </c>
    </row>
    <row r="458" spans="1:10" hidden="1" x14ac:dyDescent="0.25">
      <c r="A458" s="84">
        <v>457</v>
      </c>
      <c r="B458" s="85" t="s">
        <v>967</v>
      </c>
      <c r="C458" s="87" t="s">
        <v>968</v>
      </c>
      <c r="D458" s="47"/>
      <c r="E458" s="47"/>
      <c r="F458" s="48"/>
      <c r="G458" s="62" t="str">
        <f>IFERROR(INDEX(StockInData[Expiry],MATCH(ProductMaster[[#This Row],[Product ID]],StockInData[Product ID],0)),"")</f>
        <v/>
      </c>
      <c r="H458" s="47"/>
      <c r="I458" s="61">
        <f>SUMIFS(StockInData[Quantity],StockInData[Product ID],ProductMaster!$B458)-SUMIFS(StockOutData[Quantity],StockOutData[Product ID],ProductMaster!$B458)</f>
        <v>0</v>
      </c>
      <c r="J458" s="63">
        <f>SUMIFS(StockInData[Value],StockInData[Product ID],ProductMaster!$B458)-SUMIFS(StockOutData[Value],StockOutData[Product ID],ProductMaster!$B458)</f>
        <v>0</v>
      </c>
    </row>
    <row r="459" spans="1:10" x14ac:dyDescent="0.25">
      <c r="A459" s="60">
        <v>458</v>
      </c>
      <c r="B459" s="85" t="s">
        <v>969</v>
      </c>
      <c r="C459" s="87" t="s">
        <v>970</v>
      </c>
      <c r="D459" s="47"/>
      <c r="E459" s="47"/>
      <c r="F459" s="48"/>
      <c r="G459" s="62">
        <f>IFERROR(INDEX(StockInData[Expiry],MATCH(ProductMaster[[#This Row],[Product ID]],StockInData[Product ID],0)),"")</f>
        <v>44469</v>
      </c>
      <c r="H459" s="47"/>
      <c r="I459" s="61">
        <f>SUMIFS(StockInData[Quantity],StockInData[Product ID],ProductMaster!$B459)-SUMIFS(StockOutData[Quantity],StockOutData[Product ID],ProductMaster!$B459)</f>
        <v>43</v>
      </c>
      <c r="J459" s="63">
        <f>SUMIFS(StockInData[Value],StockInData[Product ID],ProductMaster!$B459)-SUMIFS(StockOutData[Value],StockOutData[Product ID],ProductMaster!$B459)</f>
        <v>67.600000000000009</v>
      </c>
    </row>
    <row r="460" spans="1:10" hidden="1" x14ac:dyDescent="0.25">
      <c r="A460" s="84">
        <v>459</v>
      </c>
      <c r="B460" s="85" t="s">
        <v>971</v>
      </c>
      <c r="C460" s="87" t="s">
        <v>972</v>
      </c>
      <c r="D460" s="47"/>
      <c r="E460" s="47"/>
      <c r="F460" s="48"/>
      <c r="G460" s="62" t="str">
        <f>IFERROR(INDEX(StockInData[Expiry],MATCH(ProductMaster[[#This Row],[Product ID]],StockInData[Product ID],0)),"")</f>
        <v/>
      </c>
      <c r="H460" s="47"/>
      <c r="I460" s="61">
        <f>SUMIFS(StockInData[Quantity],StockInData[Product ID],ProductMaster!$B460)-SUMIFS(StockOutData[Quantity],StockOutData[Product ID],ProductMaster!$B460)</f>
        <v>0</v>
      </c>
      <c r="J460" s="63">
        <f>SUMIFS(StockInData[Value],StockInData[Product ID],ProductMaster!$B460)-SUMIFS(StockOutData[Value],StockOutData[Product ID],ProductMaster!$B460)</f>
        <v>0</v>
      </c>
    </row>
    <row r="461" spans="1:10" hidden="1" x14ac:dyDescent="0.25">
      <c r="A461" s="60">
        <v>460</v>
      </c>
      <c r="B461" s="85" t="s">
        <v>973</v>
      </c>
      <c r="C461" s="87" t="s">
        <v>974</v>
      </c>
      <c r="D461" s="47"/>
      <c r="E461" s="47"/>
      <c r="F461" s="48"/>
      <c r="G461" s="62" t="str">
        <f>IFERROR(INDEX(StockInData[Expiry],MATCH(ProductMaster[[#This Row],[Product ID]],StockInData[Product ID],0)),"")</f>
        <v/>
      </c>
      <c r="H461" s="47"/>
      <c r="I461" s="61">
        <f>SUMIFS(StockInData[Quantity],StockInData[Product ID],ProductMaster!$B461)-SUMIFS(StockOutData[Quantity],StockOutData[Product ID],ProductMaster!$B461)</f>
        <v>0</v>
      </c>
      <c r="J461" s="63">
        <f>SUMIFS(StockInData[Value],StockInData[Product ID],ProductMaster!$B461)-SUMIFS(StockOutData[Value],StockOutData[Product ID],ProductMaster!$B461)</f>
        <v>0</v>
      </c>
    </row>
    <row r="462" spans="1:10" hidden="1" x14ac:dyDescent="0.25">
      <c r="A462" s="84">
        <v>461</v>
      </c>
      <c r="B462" s="85" t="s">
        <v>975</v>
      </c>
      <c r="C462" s="87" t="s">
        <v>976</v>
      </c>
      <c r="D462" s="47"/>
      <c r="E462" s="47"/>
      <c r="F462" s="48"/>
      <c r="G462" s="62" t="str">
        <f>IFERROR(INDEX(StockInData[Expiry],MATCH(ProductMaster[[#This Row],[Product ID]],StockInData[Product ID],0)),"")</f>
        <v/>
      </c>
      <c r="H462" s="47"/>
      <c r="I462" s="61">
        <f>SUMIFS(StockInData[Quantity],StockInData[Product ID],ProductMaster!$B462)-SUMIFS(StockOutData[Quantity],StockOutData[Product ID],ProductMaster!$B462)</f>
        <v>0</v>
      </c>
      <c r="J462" s="63">
        <f>SUMIFS(StockInData[Value],StockInData[Product ID],ProductMaster!$B462)-SUMIFS(StockOutData[Value],StockOutData[Product ID],ProductMaster!$B462)</f>
        <v>0</v>
      </c>
    </row>
    <row r="463" spans="1:10" hidden="1" x14ac:dyDescent="0.25">
      <c r="A463" s="60">
        <v>462</v>
      </c>
      <c r="B463" s="85" t="s">
        <v>977</v>
      </c>
      <c r="C463" s="87" t="s">
        <v>978</v>
      </c>
      <c r="D463" s="47"/>
      <c r="E463" s="47"/>
      <c r="F463" s="48"/>
      <c r="G463" s="62" t="str">
        <f>IFERROR(INDEX(StockInData[Expiry],MATCH(ProductMaster[[#This Row],[Product ID]],StockInData[Product ID],0)),"")</f>
        <v/>
      </c>
      <c r="H463" s="47"/>
      <c r="I463" s="61">
        <f>SUMIFS(StockInData[Quantity],StockInData[Product ID],ProductMaster!$B463)-SUMIFS(StockOutData[Quantity],StockOutData[Product ID],ProductMaster!$B463)</f>
        <v>0</v>
      </c>
      <c r="J463" s="63">
        <f>SUMIFS(StockInData[Value],StockInData[Product ID],ProductMaster!$B463)-SUMIFS(StockOutData[Value],StockOutData[Product ID],ProductMaster!$B463)</f>
        <v>0</v>
      </c>
    </row>
    <row r="464" spans="1:10" hidden="1" x14ac:dyDescent="0.25">
      <c r="A464" s="84">
        <v>463</v>
      </c>
      <c r="B464" s="85" t="s">
        <v>979</v>
      </c>
      <c r="C464" s="87" t="s">
        <v>980</v>
      </c>
      <c r="D464" s="47"/>
      <c r="E464" s="47"/>
      <c r="F464" s="48"/>
      <c r="G464" s="62" t="str">
        <f>IFERROR(INDEX(StockInData[Expiry],MATCH(ProductMaster[[#This Row],[Product ID]],StockInData[Product ID],0)),"")</f>
        <v/>
      </c>
      <c r="H464" s="47"/>
      <c r="I464" s="61">
        <f>SUMIFS(StockInData[Quantity],StockInData[Product ID],ProductMaster!$B464)-SUMIFS(StockOutData[Quantity],StockOutData[Product ID],ProductMaster!$B464)</f>
        <v>0</v>
      </c>
      <c r="J464" s="63">
        <f>SUMIFS(StockInData[Value],StockInData[Product ID],ProductMaster!$B464)-SUMIFS(StockOutData[Value],StockOutData[Product ID],ProductMaster!$B464)</f>
        <v>0</v>
      </c>
    </row>
    <row r="465" spans="1:10" hidden="1" x14ac:dyDescent="0.25">
      <c r="A465" s="60">
        <v>464</v>
      </c>
      <c r="B465" s="85" t="s">
        <v>981</v>
      </c>
      <c r="C465" s="87" t="s">
        <v>982</v>
      </c>
      <c r="D465" s="47"/>
      <c r="E465" s="47"/>
      <c r="F465" s="48"/>
      <c r="G465" s="62" t="str">
        <f>IFERROR(INDEX(StockInData[Expiry],MATCH(ProductMaster[[#This Row],[Product ID]],StockInData[Product ID],0)),"")</f>
        <v/>
      </c>
      <c r="H465" s="47"/>
      <c r="I465" s="61">
        <f>SUMIFS(StockInData[Quantity],StockInData[Product ID],ProductMaster!$B465)-SUMIFS(StockOutData[Quantity],StockOutData[Product ID],ProductMaster!$B465)</f>
        <v>0</v>
      </c>
      <c r="J465" s="63">
        <f>SUMIFS(StockInData[Value],StockInData[Product ID],ProductMaster!$B465)-SUMIFS(StockOutData[Value],StockOutData[Product ID],ProductMaster!$B465)</f>
        <v>0</v>
      </c>
    </row>
    <row r="466" spans="1:10" hidden="1" x14ac:dyDescent="0.25">
      <c r="A466" s="84">
        <v>465</v>
      </c>
      <c r="B466" s="85" t="s">
        <v>983</v>
      </c>
      <c r="C466" s="87" t="s">
        <v>984</v>
      </c>
      <c r="D466" s="47"/>
      <c r="E466" s="47"/>
      <c r="F466" s="48"/>
      <c r="G466" s="62" t="str">
        <f>IFERROR(INDEX(StockInData[Expiry],MATCH(ProductMaster[[#This Row],[Product ID]],StockInData[Product ID],0)),"")</f>
        <v/>
      </c>
      <c r="H466" s="47"/>
      <c r="I466" s="61">
        <f>SUMIFS(StockInData[Quantity],StockInData[Product ID],ProductMaster!$B466)-SUMIFS(StockOutData[Quantity],StockOutData[Product ID],ProductMaster!$B466)</f>
        <v>0</v>
      </c>
      <c r="J466" s="63">
        <f>SUMIFS(StockInData[Value],StockInData[Product ID],ProductMaster!$B466)-SUMIFS(StockOutData[Value],StockOutData[Product ID],ProductMaster!$B466)</f>
        <v>0</v>
      </c>
    </row>
    <row r="467" spans="1:10" x14ac:dyDescent="0.25">
      <c r="A467" s="60">
        <v>466</v>
      </c>
      <c r="B467" s="85" t="s">
        <v>985</v>
      </c>
      <c r="C467" s="87" t="s">
        <v>986</v>
      </c>
      <c r="D467" s="47"/>
      <c r="E467" s="47"/>
      <c r="F467" s="48"/>
      <c r="G467" s="62">
        <f>IFERROR(INDEX(StockInData[Expiry],MATCH(ProductMaster[[#This Row],[Product ID]],StockInData[Product ID],0)),"")</f>
        <v>44255</v>
      </c>
      <c r="H467" s="47"/>
      <c r="I467" s="61">
        <f>SUMIFS(StockInData[Quantity],StockInData[Product ID],ProductMaster!$B467)-SUMIFS(StockOutData[Quantity],StockOutData[Product ID],ProductMaster!$B467)</f>
        <v>0.28999999999999998</v>
      </c>
      <c r="J467" s="63">
        <f>SUMIFS(StockInData[Value],StockInData[Product ID],ProductMaster!$B467)-SUMIFS(StockOutData[Value],StockOutData[Product ID],ProductMaster!$B467)</f>
        <v>1</v>
      </c>
    </row>
    <row r="468" spans="1:10" x14ac:dyDescent="0.25">
      <c r="A468" s="84">
        <v>467</v>
      </c>
      <c r="B468" s="85" t="s">
        <v>987</v>
      </c>
      <c r="C468" s="87" t="s">
        <v>988</v>
      </c>
      <c r="D468" s="47"/>
      <c r="E468" s="47"/>
      <c r="F468" s="48"/>
      <c r="G468" s="62">
        <f>IFERROR(INDEX(StockInData[Expiry],MATCH(ProductMaster[[#This Row],[Product ID]],StockInData[Product ID],0)),"")</f>
        <v>44010</v>
      </c>
      <c r="H468" s="47"/>
      <c r="I468" s="61">
        <f>SUMIFS(StockInData[Quantity],StockInData[Product ID],ProductMaster!$B468)-SUMIFS(StockOutData[Quantity],StockOutData[Product ID],ProductMaster!$B468)</f>
        <v>1377</v>
      </c>
      <c r="J468" s="63">
        <f>SUMIFS(StockInData[Value],StockInData[Product ID],ProductMaster!$B468)-SUMIFS(StockOutData[Value],StockOutData[Product ID],ProductMaster!$B468)</f>
        <v>-1052.5700000000006</v>
      </c>
    </row>
    <row r="469" spans="1:10" x14ac:dyDescent="0.25">
      <c r="A469" s="60">
        <v>468</v>
      </c>
      <c r="B469" s="85" t="s">
        <v>989</v>
      </c>
      <c r="C469" s="87" t="s">
        <v>990</v>
      </c>
      <c r="D469" s="47"/>
      <c r="E469" s="47"/>
      <c r="F469" s="48"/>
      <c r="G469" s="62">
        <f>IFERROR(INDEX(StockInData[Expiry],MATCH(ProductMaster[[#This Row],[Product ID]],StockInData[Product ID],0)),"")</f>
        <v>44059</v>
      </c>
      <c r="H469" s="47"/>
      <c r="I469" s="61">
        <f>SUMIFS(StockInData[Quantity],StockInData[Product ID],ProductMaster!$B469)-SUMIFS(StockOutData[Quantity],StockOutData[Product ID],ProductMaster!$B469)</f>
        <v>211</v>
      </c>
      <c r="J469" s="63">
        <f>SUMIFS(StockInData[Value],StockInData[Product ID],ProductMaster!$B469)-SUMIFS(StockOutData[Value],StockOutData[Product ID],ProductMaster!$B469)</f>
        <v>-189.75</v>
      </c>
    </row>
    <row r="470" spans="1:10" x14ac:dyDescent="0.25">
      <c r="A470" s="84">
        <v>469</v>
      </c>
      <c r="B470" s="85" t="s">
        <v>991</v>
      </c>
      <c r="C470" s="87" t="s">
        <v>992</v>
      </c>
      <c r="D470" s="47"/>
      <c r="E470" s="47"/>
      <c r="F470" s="48"/>
      <c r="G470" s="62">
        <f>IFERROR(INDEX(StockInData[Expiry],MATCH(ProductMaster[[#This Row],[Product ID]],StockInData[Product ID],0)),"")</f>
        <v>43831</v>
      </c>
      <c r="H470" s="47"/>
      <c r="I470" s="61">
        <f>SUMIFS(StockInData[Quantity],StockInData[Product ID],ProductMaster!$B470)-SUMIFS(StockOutData[Quantity],StockOutData[Product ID],ProductMaster!$B470)</f>
        <v>177</v>
      </c>
      <c r="J470" s="63">
        <f>SUMIFS(StockInData[Value],StockInData[Product ID],ProductMaster!$B470)-SUMIFS(StockOutData[Value],StockOutData[Product ID],ProductMaster!$B470)</f>
        <v>-258.06</v>
      </c>
    </row>
    <row r="471" spans="1:10" x14ac:dyDescent="0.25">
      <c r="A471" s="60">
        <v>470</v>
      </c>
      <c r="B471" s="85" t="s">
        <v>993</v>
      </c>
      <c r="C471" s="87" t="s">
        <v>994</v>
      </c>
      <c r="D471" s="47"/>
      <c r="E471" s="47"/>
      <c r="F471" s="48"/>
      <c r="G471" s="62">
        <f>IFERROR(INDEX(StockInData[Expiry],MATCH(ProductMaster[[#This Row],[Product ID]],StockInData[Product ID],0)),"")</f>
        <v>44186</v>
      </c>
      <c r="H471" s="47"/>
      <c r="I471" s="61">
        <f>SUMIFS(StockInData[Quantity],StockInData[Product ID],ProductMaster!$B471)-SUMIFS(StockOutData[Quantity],StockOutData[Product ID],ProductMaster!$B471)</f>
        <v>200</v>
      </c>
      <c r="J471" s="63">
        <f>SUMIFS(StockInData[Value],StockInData[Product ID],ProductMaster!$B471)-SUMIFS(StockOutData[Value],StockOutData[Product ID],ProductMaster!$B471)</f>
        <v>0</v>
      </c>
    </row>
    <row r="472" spans="1:10" x14ac:dyDescent="0.25">
      <c r="A472" s="84">
        <v>471</v>
      </c>
      <c r="B472" s="85" t="s">
        <v>995</v>
      </c>
      <c r="C472" s="87" t="s">
        <v>996</v>
      </c>
      <c r="D472" s="47"/>
      <c r="E472" s="47"/>
      <c r="F472" s="48"/>
      <c r="G472" s="62">
        <f>IFERROR(INDEX(StockInData[Expiry],MATCH(ProductMaster[[#This Row],[Product ID]],StockInData[Product ID],0)),"")</f>
        <v>44010</v>
      </c>
      <c r="H472" s="47"/>
      <c r="I472" s="61">
        <f>SUMIFS(StockInData[Quantity],StockInData[Product ID],ProductMaster!$B472)-SUMIFS(StockOutData[Quantity],StockOutData[Product ID],ProductMaster!$B472)</f>
        <v>2987</v>
      </c>
      <c r="J472" s="63">
        <f>SUMIFS(StockInData[Value],StockInData[Product ID],ProductMaster!$B472)-SUMIFS(StockOutData[Value],StockOutData[Product ID],ProductMaster!$B472)</f>
        <v>-6661.5499999999993</v>
      </c>
    </row>
    <row r="473" spans="1:10" x14ac:dyDescent="0.25">
      <c r="A473" s="60">
        <v>472</v>
      </c>
      <c r="B473" s="85" t="s">
        <v>997</v>
      </c>
      <c r="C473" s="87" t="s">
        <v>998</v>
      </c>
      <c r="D473" s="47"/>
      <c r="E473" s="47"/>
      <c r="F473" s="48"/>
      <c r="G473" s="62">
        <f>IFERROR(INDEX(StockInData[Expiry],MATCH(ProductMaster[[#This Row],[Product ID]],StockInData[Product ID],0)),"")</f>
        <v>44012</v>
      </c>
      <c r="H473" s="47"/>
      <c r="I473" s="61">
        <f>SUMIFS(StockInData[Quantity],StockInData[Product ID],ProductMaster!$B473)-SUMIFS(StockOutData[Quantity],StockOutData[Product ID],ProductMaster!$B473)</f>
        <v>536</v>
      </c>
      <c r="J473" s="63">
        <f>SUMIFS(StockInData[Value],StockInData[Product ID],ProductMaster!$B473)-SUMIFS(StockOutData[Value],StockOutData[Product ID],ProductMaster!$B473)</f>
        <v>-1001.5700000000002</v>
      </c>
    </row>
    <row r="474" spans="1:10" x14ac:dyDescent="0.25">
      <c r="A474" s="84">
        <v>473</v>
      </c>
      <c r="B474" s="85" t="s">
        <v>999</v>
      </c>
      <c r="C474" s="87" t="s">
        <v>1000</v>
      </c>
      <c r="D474" s="47"/>
      <c r="E474" s="47"/>
      <c r="F474" s="48"/>
      <c r="G474" s="62">
        <f>IFERROR(INDEX(StockInData[Expiry],MATCH(ProductMaster[[#This Row],[Product ID]],StockInData[Product ID],0)),"")</f>
        <v>44227</v>
      </c>
      <c r="H474" s="47"/>
      <c r="I474" s="61">
        <f>SUMIFS(StockInData[Quantity],StockInData[Product ID],ProductMaster!$B474)-SUMIFS(StockOutData[Quantity],StockOutData[Product ID],ProductMaster!$B474)</f>
        <v>938</v>
      </c>
      <c r="J474" s="63">
        <f>SUMIFS(StockInData[Value],StockInData[Product ID],ProductMaster!$B474)-SUMIFS(StockOutData[Value],StockOutData[Product ID],ProductMaster!$B474)</f>
        <v>-5330.6100000000006</v>
      </c>
    </row>
    <row r="475" spans="1:10" x14ac:dyDescent="0.25">
      <c r="A475" s="60">
        <v>474</v>
      </c>
      <c r="B475" s="85" t="s">
        <v>1001</v>
      </c>
      <c r="C475" s="87" t="s">
        <v>1002</v>
      </c>
      <c r="D475" s="47"/>
      <c r="E475" s="47"/>
      <c r="F475" s="48"/>
      <c r="G475" s="62">
        <f>IFERROR(INDEX(StockInData[Expiry],MATCH(ProductMaster[[#This Row],[Product ID]],StockInData[Product ID],0)),"")</f>
        <v>44227</v>
      </c>
      <c r="H475" s="47"/>
      <c r="I475" s="61">
        <f>SUMIFS(StockInData[Quantity],StockInData[Product ID],ProductMaster!$B475)-SUMIFS(StockOutData[Quantity],StockOutData[Product ID],ProductMaster!$B475)</f>
        <v>397</v>
      </c>
      <c r="J475" s="63">
        <f>SUMIFS(StockInData[Value],StockInData[Product ID],ProductMaster!$B475)-SUMIFS(StockOutData[Value],StockOutData[Product ID],ProductMaster!$B475)</f>
        <v>-2342.0899999999997</v>
      </c>
    </row>
    <row r="476" spans="1:10" x14ac:dyDescent="0.25">
      <c r="A476" s="84">
        <v>475</v>
      </c>
      <c r="B476" s="85" t="s">
        <v>1003</v>
      </c>
      <c r="C476" s="87" t="s">
        <v>1004</v>
      </c>
      <c r="D476" s="47"/>
      <c r="E476" s="47"/>
      <c r="F476" s="48"/>
      <c r="G476" s="62">
        <f>IFERROR(INDEX(StockInData[Expiry],MATCH(ProductMaster[[#This Row],[Product ID]],StockInData[Product ID],0)),"")</f>
        <v>44227</v>
      </c>
      <c r="H476" s="47"/>
      <c r="I476" s="61">
        <f>SUMIFS(StockInData[Quantity],StockInData[Product ID],ProductMaster!$B476)-SUMIFS(StockOutData[Quantity],StockOutData[Product ID],ProductMaster!$B476)</f>
        <v>1502</v>
      </c>
      <c r="J476" s="63">
        <f>SUMIFS(StockInData[Value],StockInData[Product ID],ProductMaster!$B476)-SUMIFS(StockOutData[Value],StockOutData[Product ID],ProductMaster!$B476)</f>
        <v>-9536.1300000000083</v>
      </c>
    </row>
    <row r="477" spans="1:10" x14ac:dyDescent="0.25">
      <c r="A477" s="60">
        <v>476</v>
      </c>
      <c r="B477" s="85" t="s">
        <v>1005</v>
      </c>
      <c r="C477" s="87" t="s">
        <v>1006</v>
      </c>
      <c r="D477" s="47"/>
      <c r="E477" s="47"/>
      <c r="F477" s="48"/>
      <c r="G477" s="62">
        <f>IFERROR(INDEX(StockInData[Expiry],MATCH(ProductMaster[[#This Row],[Product ID]],StockInData[Product ID],0)),"")</f>
        <v>44227</v>
      </c>
      <c r="H477" s="47"/>
      <c r="I477" s="61">
        <f>SUMIFS(StockInData[Quantity],StockInData[Product ID],ProductMaster!$B477)-SUMIFS(StockOutData[Quantity],StockOutData[Product ID],ProductMaster!$B477)</f>
        <v>35</v>
      </c>
      <c r="J477" s="63">
        <f>SUMIFS(StockInData[Value],StockInData[Product ID],ProductMaster!$B477)-SUMIFS(StockOutData[Value],StockOutData[Product ID],ProductMaster!$B477)</f>
        <v>-135.51</v>
      </c>
    </row>
    <row r="478" spans="1:10" x14ac:dyDescent="0.25">
      <c r="A478" s="84">
        <v>477</v>
      </c>
      <c r="B478" s="85" t="s">
        <v>1007</v>
      </c>
      <c r="C478" s="87" t="s">
        <v>1008</v>
      </c>
      <c r="D478" s="47"/>
      <c r="E478" s="47"/>
      <c r="F478" s="48"/>
      <c r="G478" s="62">
        <f>IFERROR(INDEX(StockInData[Expiry],MATCH(ProductMaster[[#This Row],[Product ID]],StockInData[Product ID],0)),"")</f>
        <v>44012</v>
      </c>
      <c r="H478" s="47"/>
      <c r="I478" s="61">
        <f>SUMIFS(StockInData[Quantity],StockInData[Product ID],ProductMaster!$B478)-SUMIFS(StockOutData[Quantity],StockOutData[Product ID],ProductMaster!$B478)</f>
        <v>503</v>
      </c>
      <c r="J478" s="63">
        <f>SUMIFS(StockInData[Value],StockInData[Product ID],ProductMaster!$B478)-SUMIFS(StockOutData[Value],StockOutData[Product ID],ProductMaster!$B478)</f>
        <v>-306.22000000000003</v>
      </c>
    </row>
    <row r="479" spans="1:10" x14ac:dyDescent="0.25">
      <c r="A479" s="60">
        <v>478</v>
      </c>
      <c r="B479" s="85" t="s">
        <v>1009</v>
      </c>
      <c r="C479" s="87" t="s">
        <v>1010</v>
      </c>
      <c r="D479" s="47"/>
      <c r="E479" s="47"/>
      <c r="F479" s="48"/>
      <c r="G479" s="62">
        <f>IFERROR(INDEX(StockInData[Expiry],MATCH(ProductMaster[[#This Row],[Product ID]],StockInData[Product ID],0)),"")</f>
        <v>44074</v>
      </c>
      <c r="H479" s="47"/>
      <c r="I479" s="61">
        <f>SUMIFS(StockInData[Quantity],StockInData[Product ID],ProductMaster!$B479)-SUMIFS(StockOutData[Quantity],StockOutData[Product ID],ProductMaster!$B479)</f>
        <v>100</v>
      </c>
      <c r="J479" s="63">
        <f>SUMIFS(StockInData[Value],StockInData[Product ID],ProductMaster!$B479)-SUMIFS(StockOutData[Value],StockOutData[Product ID],ProductMaster!$B479)</f>
        <v>0</v>
      </c>
    </row>
    <row r="480" spans="1:10" x14ac:dyDescent="0.25">
      <c r="A480" s="84">
        <v>479</v>
      </c>
      <c r="B480" s="85" t="s">
        <v>1011</v>
      </c>
      <c r="C480" s="87" t="s">
        <v>1012</v>
      </c>
      <c r="D480" s="47"/>
      <c r="E480" s="47"/>
      <c r="F480" s="48"/>
      <c r="G480" s="62">
        <f>IFERROR(INDEX(StockInData[Expiry],MATCH(ProductMaster[[#This Row],[Product ID]],StockInData[Product ID],0)),"")</f>
        <v>44803</v>
      </c>
      <c r="H480" s="47"/>
      <c r="I480" s="61">
        <f>SUMIFS(StockInData[Quantity],StockInData[Product ID],ProductMaster!$B480)-SUMIFS(StockOutData[Quantity],StockOutData[Product ID],ProductMaster!$B480)</f>
        <v>53</v>
      </c>
      <c r="J480" s="63">
        <f>SUMIFS(StockInData[Value],StockInData[Product ID],ProductMaster!$B480)-SUMIFS(StockOutData[Value],StockOutData[Product ID],ProductMaster!$B480)</f>
        <v>87.97</v>
      </c>
    </row>
    <row r="481" spans="1:10" x14ac:dyDescent="0.25">
      <c r="A481" s="60">
        <v>480</v>
      </c>
      <c r="B481" s="85" t="s">
        <v>1013</v>
      </c>
      <c r="C481" s="87" t="s">
        <v>1014</v>
      </c>
      <c r="D481" s="47"/>
      <c r="E481" s="47"/>
      <c r="F481" s="48"/>
      <c r="G481" s="62">
        <f>IFERROR(INDEX(StockInData[Expiry],MATCH(ProductMaster[[#This Row],[Product ID]],StockInData[Product ID],0)),"")</f>
        <v>44681</v>
      </c>
      <c r="H481" s="47"/>
      <c r="I481" s="61">
        <f>SUMIFS(StockInData[Quantity],StockInData[Product ID],ProductMaster!$B481)-SUMIFS(StockOutData[Quantity],StockOutData[Product ID],ProductMaster!$B481)</f>
        <v>200</v>
      </c>
      <c r="J481" s="63">
        <f>SUMIFS(StockInData[Value],StockInData[Product ID],ProductMaster!$B481)-SUMIFS(StockOutData[Value],StockOutData[Product ID],ProductMaster!$B481)</f>
        <v>1.6000000000000005</v>
      </c>
    </row>
    <row r="482" spans="1:10" x14ac:dyDescent="0.25">
      <c r="A482" s="84">
        <v>481</v>
      </c>
      <c r="B482" s="85" t="s">
        <v>1015</v>
      </c>
      <c r="C482" s="87" t="s">
        <v>1016</v>
      </c>
      <c r="D482" s="47"/>
      <c r="E482" s="47"/>
      <c r="F482" s="48"/>
      <c r="G482" s="62">
        <f>IFERROR(INDEX(StockInData[Expiry],MATCH(ProductMaster[[#This Row],[Product ID]],StockInData[Product ID],0)),"")</f>
        <v>44650</v>
      </c>
      <c r="H482" s="47"/>
      <c r="I482" s="61">
        <f>SUMIFS(StockInData[Quantity],StockInData[Product ID],ProductMaster!$B482)-SUMIFS(StockOutData[Quantity],StockOutData[Product ID],ProductMaster!$B482)</f>
        <v>4.95</v>
      </c>
      <c r="J482" s="63">
        <f>SUMIFS(StockInData[Value],StockInData[Product ID],ProductMaster!$B482)-SUMIFS(StockOutData[Value],StockOutData[Product ID],ProductMaster!$B482)</f>
        <v>55</v>
      </c>
    </row>
    <row r="483" spans="1:10" x14ac:dyDescent="0.25">
      <c r="A483" s="60">
        <v>482</v>
      </c>
      <c r="B483" s="85" t="s">
        <v>1017</v>
      </c>
      <c r="C483" s="87" t="s">
        <v>1018</v>
      </c>
      <c r="D483" s="47"/>
      <c r="E483" s="47"/>
      <c r="F483" s="48"/>
      <c r="G483" s="62">
        <f>IFERROR(INDEX(StockInData[Expiry],MATCH(ProductMaster[[#This Row],[Product ID]],StockInData[Product ID],0)),"")</f>
        <v>44621</v>
      </c>
      <c r="H483" s="47"/>
      <c r="I483" s="61">
        <f>SUMIFS(StockInData[Quantity],StockInData[Product ID],ProductMaster!$B483)-SUMIFS(StockOutData[Quantity],StockOutData[Product ID],ProductMaster!$B483)</f>
        <v>6</v>
      </c>
      <c r="J483" s="63">
        <f>SUMIFS(StockInData[Value],StockInData[Product ID],ProductMaster!$B483)-SUMIFS(StockOutData[Value],StockOutData[Product ID],ProductMaster!$B483)</f>
        <v>1</v>
      </c>
    </row>
    <row r="484" spans="1:10" x14ac:dyDescent="0.25">
      <c r="A484" s="84">
        <v>483</v>
      </c>
      <c r="B484" s="85" t="s">
        <v>1019</v>
      </c>
      <c r="C484" s="87" t="s">
        <v>1020</v>
      </c>
      <c r="D484" s="47"/>
      <c r="E484" s="47"/>
      <c r="F484" s="48"/>
      <c r="G484" s="62">
        <f>IFERROR(INDEX(StockInData[Expiry],MATCH(ProductMaster[[#This Row],[Product ID]],StockInData[Product ID],0)),"")</f>
        <v>44652</v>
      </c>
      <c r="H484" s="47"/>
      <c r="I484" s="61">
        <f>SUMIFS(StockInData[Quantity],StockInData[Product ID],ProductMaster!$B484)-SUMIFS(StockOutData[Quantity],StockOutData[Product ID],ProductMaster!$B484)</f>
        <v>106</v>
      </c>
      <c r="J484" s="63">
        <f>SUMIFS(StockInData[Value],StockInData[Product ID],ProductMaster!$B484)-SUMIFS(StockOutData[Value],StockOutData[Product ID],ProductMaster!$B484)</f>
        <v>4.1700000000000008</v>
      </c>
    </row>
    <row r="485" spans="1:10" x14ac:dyDescent="0.25">
      <c r="A485" s="60">
        <v>484</v>
      </c>
      <c r="B485" s="85" t="s">
        <v>1021</v>
      </c>
      <c r="C485" s="87" t="s">
        <v>1022</v>
      </c>
      <c r="D485" s="47"/>
      <c r="E485" s="47"/>
      <c r="F485" s="48"/>
      <c r="G485" s="62">
        <f>IFERROR(INDEX(StockInData[Expiry],MATCH(ProductMaster[[#This Row],[Product ID]],StockInData[Product ID],0)),"")</f>
        <v>44652</v>
      </c>
      <c r="H485" s="47"/>
      <c r="I485" s="61">
        <f>SUMIFS(StockInData[Quantity],StockInData[Product ID],ProductMaster!$B485)-SUMIFS(StockOutData[Quantity],StockOutData[Product ID],ProductMaster!$B485)</f>
        <v>5</v>
      </c>
      <c r="J485" s="63">
        <f>SUMIFS(StockInData[Value],StockInData[Product ID],ProductMaster!$B485)-SUMIFS(StockOutData[Value],StockOutData[Product ID],ProductMaster!$B485)</f>
        <v>33.75</v>
      </c>
    </row>
    <row r="486" spans="1:10" x14ac:dyDescent="0.25">
      <c r="A486" s="84">
        <v>485</v>
      </c>
      <c r="B486" s="85" t="s">
        <v>1023</v>
      </c>
      <c r="C486" s="87" t="s">
        <v>1024</v>
      </c>
      <c r="D486" s="47"/>
      <c r="E486" s="47"/>
      <c r="F486" s="48"/>
      <c r="G486" s="62">
        <f>IFERROR(INDEX(StockInData[Expiry],MATCH(ProductMaster[[#This Row],[Product ID]],StockInData[Product ID],0)),"")</f>
        <v>44650</v>
      </c>
      <c r="H486" s="47"/>
      <c r="I486" s="61">
        <f>SUMIFS(StockInData[Quantity],StockInData[Product ID],ProductMaster!$B486)-SUMIFS(StockOutData[Quantity],StockOutData[Product ID],ProductMaster!$B486)</f>
        <v>78</v>
      </c>
      <c r="J486" s="63">
        <f>SUMIFS(StockInData[Value],StockInData[Product ID],ProductMaster!$B486)-SUMIFS(StockOutData[Value],StockOutData[Product ID],ProductMaster!$B486)</f>
        <v>-45.040000000000006</v>
      </c>
    </row>
    <row r="487" spans="1:10" x14ac:dyDescent="0.25">
      <c r="A487" s="60">
        <v>486</v>
      </c>
      <c r="B487" s="85" t="s">
        <v>1025</v>
      </c>
      <c r="C487" s="87" t="s">
        <v>1026</v>
      </c>
      <c r="D487" s="47"/>
      <c r="E487" s="47"/>
      <c r="F487" s="48"/>
      <c r="G487" s="62">
        <f>IFERROR(INDEX(StockInData[Expiry],MATCH(ProductMaster[[#This Row],[Product ID]],StockInData[Product ID],0)),"")</f>
        <v>44650</v>
      </c>
      <c r="H487" s="47"/>
      <c r="I487" s="61">
        <f>SUMIFS(StockInData[Quantity],StockInData[Product ID],ProductMaster!$B487)-SUMIFS(StockOutData[Quantity],StockOutData[Product ID],ProductMaster!$B487)</f>
        <v>9.35</v>
      </c>
      <c r="J487" s="63">
        <f>SUMIFS(StockInData[Value],StockInData[Product ID],ProductMaster!$B487)-SUMIFS(StockOutData[Value],StockOutData[Product ID],ProductMaster!$B487)</f>
        <v>19.43</v>
      </c>
    </row>
    <row r="488" spans="1:10" hidden="1" x14ac:dyDescent="0.25">
      <c r="A488" s="84">
        <v>487</v>
      </c>
      <c r="B488" s="85" t="s">
        <v>1027</v>
      </c>
      <c r="C488" s="87" t="s">
        <v>1026</v>
      </c>
      <c r="D488" s="47"/>
      <c r="E488" s="47"/>
      <c r="F488" s="48"/>
      <c r="G488" s="62" t="str">
        <f>IFERROR(INDEX(StockInData[Expiry],MATCH(ProductMaster[[#This Row],[Product ID]],StockInData[Product ID],0)),"")</f>
        <v/>
      </c>
      <c r="H488" s="47"/>
      <c r="I488" s="61">
        <f>SUMIFS(StockInData[Quantity],StockInData[Product ID],ProductMaster!$B488)-SUMIFS(StockOutData[Quantity],StockOutData[Product ID],ProductMaster!$B488)</f>
        <v>0</v>
      </c>
      <c r="J488" s="63">
        <f>SUMIFS(StockInData[Value],StockInData[Product ID],ProductMaster!$B488)-SUMIFS(StockOutData[Value],StockOutData[Product ID],ProductMaster!$B488)</f>
        <v>0</v>
      </c>
    </row>
    <row r="489" spans="1:10" x14ac:dyDescent="0.25">
      <c r="A489" s="60">
        <v>488</v>
      </c>
      <c r="B489" s="85" t="s">
        <v>1028</v>
      </c>
      <c r="C489" s="87" t="s">
        <v>1029</v>
      </c>
      <c r="D489" s="47"/>
      <c r="E489" s="47"/>
      <c r="F489" s="48"/>
      <c r="G489" s="62">
        <f>IFERROR(INDEX(StockInData[Expiry],MATCH(ProductMaster[[#This Row],[Product ID]],StockInData[Product ID],0)),"")</f>
        <v>44438</v>
      </c>
      <c r="H489" s="47"/>
      <c r="I489" s="61">
        <f>SUMIFS(StockInData[Quantity],StockInData[Product ID],ProductMaster!$B489)-SUMIFS(StockOutData[Quantity],StockOutData[Product ID],ProductMaster!$B489)</f>
        <v>700.25</v>
      </c>
      <c r="J489" s="63">
        <f>SUMIFS(StockInData[Value],StockInData[Product ID],ProductMaster!$B489)-SUMIFS(StockOutData[Value],StockOutData[Product ID],ProductMaster!$B489)</f>
        <v>1</v>
      </c>
    </row>
    <row r="490" spans="1:10" x14ac:dyDescent="0.25">
      <c r="A490" s="84">
        <v>489</v>
      </c>
      <c r="B490" s="85" t="s">
        <v>1030</v>
      </c>
      <c r="C490" s="87" t="s">
        <v>1031</v>
      </c>
      <c r="D490" s="47"/>
      <c r="E490" s="47"/>
      <c r="F490" s="48"/>
      <c r="G490" s="62">
        <f>IFERROR(INDEX(StockInData[Expiry],MATCH(ProductMaster[[#This Row],[Product ID]],StockInData[Product ID],0)),"")</f>
        <v>44012</v>
      </c>
      <c r="H490" s="47"/>
      <c r="I490" s="61">
        <f>SUMIFS(StockInData[Quantity],StockInData[Product ID],ProductMaster!$B490)-SUMIFS(StockOutData[Quantity],StockOutData[Product ID],ProductMaster!$B490)</f>
        <v>30</v>
      </c>
      <c r="J490" s="63">
        <f>SUMIFS(StockInData[Value],StockInData[Product ID],ProductMaster!$B490)-SUMIFS(StockOutData[Value],StockOutData[Product ID],ProductMaster!$B490)</f>
        <v>1</v>
      </c>
    </row>
    <row r="491" spans="1:10" hidden="1" x14ac:dyDescent="0.25">
      <c r="A491" s="60">
        <v>490</v>
      </c>
      <c r="B491" s="85" t="s">
        <v>1032</v>
      </c>
      <c r="C491" s="87" t="s">
        <v>1033</v>
      </c>
      <c r="D491" s="47"/>
      <c r="E491" s="47"/>
      <c r="F491" s="48"/>
      <c r="G491" s="62" t="str">
        <f>IFERROR(INDEX(StockInData[Expiry],MATCH(ProductMaster[[#This Row],[Product ID]],StockInData[Product ID],0)),"")</f>
        <v/>
      </c>
      <c r="H491" s="47"/>
      <c r="I491" s="61">
        <f>SUMIFS(StockInData[Quantity],StockInData[Product ID],ProductMaster!$B491)-SUMIFS(StockOutData[Quantity],StockOutData[Product ID],ProductMaster!$B491)</f>
        <v>0</v>
      </c>
      <c r="J491" s="63">
        <f>SUMIFS(StockInData[Value],StockInData[Product ID],ProductMaster!$B491)-SUMIFS(StockOutData[Value],StockOutData[Product ID],ProductMaster!$B491)</f>
        <v>0</v>
      </c>
    </row>
    <row r="492" spans="1:10" x14ac:dyDescent="0.25">
      <c r="A492" s="84">
        <v>491</v>
      </c>
      <c r="B492" s="85" t="s">
        <v>1034</v>
      </c>
      <c r="C492" s="87" t="s">
        <v>1035</v>
      </c>
      <c r="D492" s="47"/>
      <c r="E492" s="47"/>
      <c r="F492" s="48"/>
      <c r="G492" s="62">
        <f>IFERROR(INDEX(StockInData[Expiry],MATCH(ProductMaster[[#This Row],[Product ID]],StockInData[Product ID],0)),"")</f>
        <v>44926</v>
      </c>
      <c r="H492" s="47"/>
      <c r="I492" s="61">
        <f>SUMIFS(StockInData[Quantity],StockInData[Product ID],ProductMaster!$B492)-SUMIFS(StockOutData[Quantity],StockOutData[Product ID],ProductMaster!$B492)</f>
        <v>237</v>
      </c>
      <c r="J492" s="63">
        <f>SUMIFS(StockInData[Value],StockInData[Product ID],ProductMaster!$B492)-SUMIFS(StockOutData[Value],StockOutData[Product ID],ProductMaster!$B492)</f>
        <v>-6161.4</v>
      </c>
    </row>
    <row r="493" spans="1:10" x14ac:dyDescent="0.25">
      <c r="A493" s="60">
        <v>492</v>
      </c>
      <c r="B493" s="85" t="s">
        <v>1036</v>
      </c>
      <c r="C493" s="87" t="s">
        <v>1037</v>
      </c>
      <c r="D493" s="47"/>
      <c r="E493" s="47"/>
      <c r="F493" s="48"/>
      <c r="G493" s="62">
        <f>IFERROR(INDEX(StockInData[Expiry],MATCH(ProductMaster[[#This Row],[Product ID]],StockInData[Product ID],0)),"")</f>
        <v>44012</v>
      </c>
      <c r="H493" s="47"/>
      <c r="I493" s="61">
        <f>SUMIFS(StockInData[Quantity],StockInData[Product ID],ProductMaster!$B493)-SUMIFS(StockOutData[Quantity],StockOutData[Product ID],ProductMaster!$B493)</f>
        <v>1</v>
      </c>
      <c r="J493" s="63">
        <f>SUMIFS(StockInData[Value],StockInData[Product ID],ProductMaster!$B493)-SUMIFS(StockOutData[Value],StockOutData[Product ID],ProductMaster!$B493)</f>
        <v>1</v>
      </c>
    </row>
    <row r="494" spans="1:10" x14ac:dyDescent="0.25">
      <c r="A494" s="84">
        <v>493</v>
      </c>
      <c r="B494" s="85" t="s">
        <v>1038</v>
      </c>
      <c r="C494" s="87" t="s">
        <v>1039</v>
      </c>
      <c r="D494" s="47"/>
      <c r="E494" s="47"/>
      <c r="F494" s="48"/>
      <c r="G494" s="62">
        <f>IFERROR(INDEX(StockInData[Expiry],MATCH(ProductMaster[[#This Row],[Product ID]],StockInData[Product ID],0)),"")</f>
        <v>44134</v>
      </c>
      <c r="H494" s="47"/>
      <c r="I494" s="61">
        <f>SUMIFS(StockInData[Quantity],StockInData[Product ID],ProductMaster!$B494)-SUMIFS(StockOutData[Quantity],StockOutData[Product ID],ProductMaster!$B494)</f>
        <v>155</v>
      </c>
      <c r="J494" s="63">
        <f>SUMIFS(StockInData[Value],StockInData[Product ID],ProductMaster!$B494)-SUMIFS(StockOutData[Value],StockOutData[Product ID],ProductMaster!$B494)</f>
        <v>-2205.1999999999998</v>
      </c>
    </row>
    <row r="495" spans="1:10" x14ac:dyDescent="0.25">
      <c r="A495" s="60">
        <v>494</v>
      </c>
      <c r="B495" s="85" t="s">
        <v>1040</v>
      </c>
      <c r="C495" s="87" t="s">
        <v>1041</v>
      </c>
      <c r="D495" s="47"/>
      <c r="E495" s="47"/>
      <c r="F495" s="48"/>
      <c r="G495" s="62">
        <f>IFERROR(INDEX(StockInData[Expiry],MATCH(ProductMaster[[#This Row],[Product ID]],StockInData[Product ID],0)),"")</f>
        <v>44316</v>
      </c>
      <c r="H495" s="47"/>
      <c r="I495" s="61">
        <f>SUMIFS(StockInData[Quantity],StockInData[Product ID],ProductMaster!$B495)-SUMIFS(StockOutData[Quantity],StockOutData[Product ID],ProductMaster!$B495)</f>
        <v>453.25</v>
      </c>
      <c r="J495" s="63">
        <f>SUMIFS(StockInData[Value],StockInData[Product ID],ProductMaster!$B495)-SUMIFS(StockOutData[Value],StockOutData[Product ID],ProductMaster!$B495)</f>
        <v>-8387.1199999999972</v>
      </c>
    </row>
    <row r="496" spans="1:10" hidden="1" x14ac:dyDescent="0.25">
      <c r="A496" s="84">
        <v>495</v>
      </c>
      <c r="B496" s="85" t="s">
        <v>1042</v>
      </c>
      <c r="C496" s="87" t="s">
        <v>1043</v>
      </c>
      <c r="D496" s="47"/>
      <c r="E496" s="47"/>
      <c r="F496" s="48"/>
      <c r="G496" s="62" t="str">
        <f>IFERROR(INDEX(StockInData[Expiry],MATCH(ProductMaster[[#This Row],[Product ID]],StockInData[Product ID],0)),"")</f>
        <v/>
      </c>
      <c r="H496" s="47"/>
      <c r="I496" s="61">
        <f>SUMIFS(StockInData[Quantity],StockInData[Product ID],ProductMaster!$B496)-SUMIFS(StockOutData[Quantity],StockOutData[Product ID],ProductMaster!$B496)</f>
        <v>0</v>
      </c>
      <c r="J496" s="63">
        <f>SUMIFS(StockInData[Value],StockInData[Product ID],ProductMaster!$B496)-SUMIFS(StockOutData[Value],StockOutData[Product ID],ProductMaster!$B496)</f>
        <v>0</v>
      </c>
    </row>
    <row r="497" spans="1:10" hidden="1" x14ac:dyDescent="0.25">
      <c r="A497" s="60">
        <v>496</v>
      </c>
      <c r="B497" s="85" t="s">
        <v>1044</v>
      </c>
      <c r="C497" s="87" t="s">
        <v>1045</v>
      </c>
      <c r="D497" s="47"/>
      <c r="E497" s="47"/>
      <c r="F497" s="48"/>
      <c r="G497" s="62" t="str">
        <f>IFERROR(INDEX(StockInData[Expiry],MATCH(ProductMaster[[#This Row],[Product ID]],StockInData[Product ID],0)),"")</f>
        <v/>
      </c>
      <c r="H497" s="47"/>
      <c r="I497" s="61">
        <f>SUMIFS(StockInData[Quantity],StockInData[Product ID],ProductMaster!$B497)-SUMIFS(StockOutData[Quantity],StockOutData[Product ID],ProductMaster!$B497)</f>
        <v>0</v>
      </c>
      <c r="J497" s="63">
        <f>SUMIFS(StockInData[Value],StockInData[Product ID],ProductMaster!$B497)-SUMIFS(StockOutData[Value],StockOutData[Product ID],ProductMaster!$B497)</f>
        <v>0</v>
      </c>
    </row>
    <row r="498" spans="1:10" hidden="1" x14ac:dyDescent="0.25">
      <c r="A498" s="84">
        <v>497</v>
      </c>
      <c r="B498" s="85" t="s">
        <v>1046</v>
      </c>
      <c r="C498" s="87" t="s">
        <v>1047</v>
      </c>
      <c r="D498" s="47"/>
      <c r="E498" s="47"/>
      <c r="F498" s="48"/>
      <c r="G498" s="62" t="str">
        <f>IFERROR(INDEX(StockInData[Expiry],MATCH(ProductMaster[[#This Row],[Product ID]],StockInData[Product ID],0)),"")</f>
        <v/>
      </c>
      <c r="H498" s="47"/>
      <c r="I498" s="61">
        <f>SUMIFS(StockInData[Quantity],StockInData[Product ID],ProductMaster!$B498)-SUMIFS(StockOutData[Quantity],StockOutData[Product ID],ProductMaster!$B498)</f>
        <v>0</v>
      </c>
      <c r="J498" s="63">
        <f>SUMIFS(StockInData[Value],StockInData[Product ID],ProductMaster!$B498)-SUMIFS(StockOutData[Value],StockOutData[Product ID],ProductMaster!$B498)</f>
        <v>0</v>
      </c>
    </row>
    <row r="499" spans="1:10" hidden="1" x14ac:dyDescent="0.25">
      <c r="A499" s="60">
        <v>498</v>
      </c>
      <c r="B499" s="85" t="s">
        <v>1048</v>
      </c>
      <c r="C499" s="87" t="s">
        <v>1049</v>
      </c>
      <c r="D499" s="47"/>
      <c r="E499" s="47"/>
      <c r="F499" s="48"/>
      <c r="G499" s="62" t="str">
        <f>IFERROR(INDEX(StockInData[Expiry],MATCH(ProductMaster[[#This Row],[Product ID]],StockInData[Product ID],0)),"")</f>
        <v/>
      </c>
      <c r="H499" s="47"/>
      <c r="I499" s="61">
        <f>SUMIFS(StockInData[Quantity],StockInData[Product ID],ProductMaster!$B499)-SUMIFS(StockOutData[Quantity],StockOutData[Product ID],ProductMaster!$B499)</f>
        <v>-2</v>
      </c>
      <c r="J499" s="63">
        <f>SUMIFS(StockInData[Value],StockInData[Product ID],ProductMaster!$B499)-SUMIFS(StockOutData[Value],StockOutData[Product ID],ProductMaster!$B499)</f>
        <v>-20.64</v>
      </c>
    </row>
    <row r="500" spans="1:10" hidden="1" x14ac:dyDescent="0.25">
      <c r="A500" s="84">
        <v>499</v>
      </c>
      <c r="B500" s="85" t="s">
        <v>1050</v>
      </c>
      <c r="C500" s="87" t="s">
        <v>1051</v>
      </c>
      <c r="D500" s="47"/>
      <c r="E500" s="47"/>
      <c r="F500" s="48"/>
      <c r="G500" s="62" t="str">
        <f>IFERROR(INDEX(StockInData[Expiry],MATCH(ProductMaster[[#This Row],[Product ID]],StockInData[Product ID],0)),"")</f>
        <v/>
      </c>
      <c r="H500" s="47"/>
      <c r="I500" s="61">
        <f>SUMIFS(StockInData[Quantity],StockInData[Product ID],ProductMaster!$B500)-SUMIFS(StockOutData[Quantity],StockOutData[Product ID],ProductMaster!$B500)</f>
        <v>0</v>
      </c>
      <c r="J500" s="63">
        <f>SUMIFS(StockInData[Value],StockInData[Product ID],ProductMaster!$B500)-SUMIFS(StockOutData[Value],StockOutData[Product ID],ProductMaster!$B500)</f>
        <v>0</v>
      </c>
    </row>
    <row r="501" spans="1:10" hidden="1" x14ac:dyDescent="0.25">
      <c r="A501" s="60">
        <v>500</v>
      </c>
      <c r="B501" s="85" t="s">
        <v>1052</v>
      </c>
      <c r="C501" s="87" t="s">
        <v>1053</v>
      </c>
      <c r="D501" s="47"/>
      <c r="E501" s="47"/>
      <c r="F501" s="48"/>
      <c r="G501" s="62" t="str">
        <f>IFERROR(INDEX(StockInData[Expiry],MATCH(ProductMaster[[#This Row],[Product ID]],StockInData[Product ID],0)),"")</f>
        <v/>
      </c>
      <c r="H501" s="47"/>
      <c r="I501" s="61">
        <f>SUMIFS(StockInData[Quantity],StockInData[Product ID],ProductMaster!$B501)-SUMIFS(StockOutData[Quantity],StockOutData[Product ID],ProductMaster!$B501)</f>
        <v>0</v>
      </c>
      <c r="J501" s="63">
        <f>SUMIFS(StockInData[Value],StockInData[Product ID],ProductMaster!$B501)-SUMIFS(StockOutData[Value],StockOutData[Product ID],ProductMaster!$B501)</f>
        <v>0</v>
      </c>
    </row>
    <row r="502" spans="1:10" hidden="1" x14ac:dyDescent="0.25">
      <c r="A502" s="84">
        <v>501</v>
      </c>
      <c r="B502" s="85" t="s">
        <v>1054</v>
      </c>
      <c r="C502" s="87" t="s">
        <v>1055</v>
      </c>
      <c r="D502" s="47"/>
      <c r="E502" s="47"/>
      <c r="F502" s="48"/>
      <c r="G502" s="62" t="str">
        <f>IFERROR(INDEX(StockInData[Expiry],MATCH(ProductMaster[[#This Row],[Product ID]],StockInData[Product ID],0)),"")</f>
        <v/>
      </c>
      <c r="H502" s="47"/>
      <c r="I502" s="61">
        <f>SUMIFS(StockInData[Quantity],StockInData[Product ID],ProductMaster!$B502)-SUMIFS(StockOutData[Quantity],StockOutData[Product ID],ProductMaster!$B502)</f>
        <v>0</v>
      </c>
      <c r="J502" s="63">
        <f>SUMIFS(StockInData[Value],StockInData[Product ID],ProductMaster!$B502)-SUMIFS(StockOutData[Value],StockOutData[Product ID],ProductMaster!$B502)</f>
        <v>0</v>
      </c>
    </row>
    <row r="503" spans="1:10" hidden="1" x14ac:dyDescent="0.25">
      <c r="A503" s="60">
        <v>502</v>
      </c>
      <c r="B503" s="85" t="s">
        <v>1056</v>
      </c>
      <c r="C503" s="87" t="s">
        <v>1057</v>
      </c>
      <c r="D503" s="47"/>
      <c r="E503" s="47"/>
      <c r="F503" s="48"/>
      <c r="G503" s="62" t="str">
        <f>IFERROR(INDEX(StockInData[Expiry],MATCH(ProductMaster[[#This Row],[Product ID]],StockInData[Product ID],0)),"")</f>
        <v/>
      </c>
      <c r="H503" s="47"/>
      <c r="I503" s="61">
        <f>SUMIFS(StockInData[Quantity],StockInData[Product ID],ProductMaster!$B503)-SUMIFS(StockOutData[Quantity],StockOutData[Product ID],ProductMaster!$B503)</f>
        <v>0</v>
      </c>
      <c r="J503" s="63">
        <f>SUMIFS(StockInData[Value],StockInData[Product ID],ProductMaster!$B503)-SUMIFS(StockOutData[Value],StockOutData[Product ID],ProductMaster!$B503)</f>
        <v>0</v>
      </c>
    </row>
    <row r="504" spans="1:10" hidden="1" x14ac:dyDescent="0.25">
      <c r="A504" s="84">
        <v>503</v>
      </c>
      <c r="B504" s="85" t="s">
        <v>1058</v>
      </c>
      <c r="C504" s="87" t="s">
        <v>1059</v>
      </c>
      <c r="D504" s="47"/>
      <c r="E504" s="47"/>
      <c r="F504" s="48"/>
      <c r="G504" s="62" t="str">
        <f>IFERROR(INDEX(StockInData[Expiry],MATCH(ProductMaster[[#This Row],[Product ID]],StockInData[Product ID],0)),"")</f>
        <v/>
      </c>
      <c r="H504" s="47"/>
      <c r="I504" s="61">
        <f>SUMIFS(StockInData[Quantity],StockInData[Product ID],ProductMaster!$B504)-SUMIFS(StockOutData[Quantity],StockOutData[Product ID],ProductMaster!$B504)</f>
        <v>0</v>
      </c>
      <c r="J504" s="63">
        <f>SUMIFS(StockInData[Value],StockInData[Product ID],ProductMaster!$B504)-SUMIFS(StockOutData[Value],StockOutData[Product ID],ProductMaster!$B504)</f>
        <v>0</v>
      </c>
    </row>
    <row r="505" spans="1:10" hidden="1" x14ac:dyDescent="0.25">
      <c r="A505" s="60">
        <v>504</v>
      </c>
      <c r="B505" s="85" t="s">
        <v>1060</v>
      </c>
      <c r="C505" s="87" t="s">
        <v>1061</v>
      </c>
      <c r="D505" s="47"/>
      <c r="E505" s="47"/>
      <c r="F505" s="48"/>
      <c r="G505" s="62" t="str">
        <f>IFERROR(INDEX(StockInData[Expiry],MATCH(ProductMaster[[#This Row],[Product ID]],StockInData[Product ID],0)),"")</f>
        <v/>
      </c>
      <c r="H505" s="47"/>
      <c r="I505" s="61">
        <f>SUMIFS(StockInData[Quantity],StockInData[Product ID],ProductMaster!$B505)-SUMIFS(StockOutData[Quantity],StockOutData[Product ID],ProductMaster!$B505)</f>
        <v>0</v>
      </c>
      <c r="J505" s="63">
        <f>SUMIFS(StockInData[Value],StockInData[Product ID],ProductMaster!$B505)-SUMIFS(StockOutData[Value],StockOutData[Product ID],ProductMaster!$B505)</f>
        <v>0</v>
      </c>
    </row>
    <row r="506" spans="1:10" hidden="1" x14ac:dyDescent="0.25">
      <c r="A506" s="84">
        <v>505</v>
      </c>
      <c r="B506" s="85" t="s">
        <v>1062</v>
      </c>
      <c r="C506" s="87" t="s">
        <v>1063</v>
      </c>
      <c r="D506" s="47"/>
      <c r="E506" s="47"/>
      <c r="F506" s="48"/>
      <c r="G506" s="62" t="str">
        <f>IFERROR(INDEX(StockInData[Expiry],MATCH(ProductMaster[[#This Row],[Product ID]],StockInData[Product ID],0)),"")</f>
        <v/>
      </c>
      <c r="H506" s="47"/>
      <c r="I506" s="61">
        <f>SUMIFS(StockInData[Quantity],StockInData[Product ID],ProductMaster!$B506)-SUMIFS(StockOutData[Quantity],StockOutData[Product ID],ProductMaster!$B506)</f>
        <v>0</v>
      </c>
      <c r="J506" s="63">
        <f>SUMIFS(StockInData[Value],StockInData[Product ID],ProductMaster!$B506)-SUMIFS(StockOutData[Value],StockOutData[Product ID],ProductMaster!$B506)</f>
        <v>0</v>
      </c>
    </row>
    <row r="507" spans="1:10" hidden="1" x14ac:dyDescent="0.25">
      <c r="A507" s="60">
        <v>506</v>
      </c>
      <c r="B507" s="85" t="s">
        <v>1064</v>
      </c>
      <c r="C507" s="87" t="s">
        <v>1065</v>
      </c>
      <c r="D507" s="47"/>
      <c r="E507" s="47"/>
      <c r="F507" s="48"/>
      <c r="G507" s="62" t="str">
        <f>IFERROR(INDEX(StockInData[Expiry],MATCH(ProductMaster[[#This Row],[Product ID]],StockInData[Product ID],0)),"")</f>
        <v/>
      </c>
      <c r="H507" s="47"/>
      <c r="I507" s="61">
        <f>SUMIFS(StockInData[Quantity],StockInData[Product ID],ProductMaster!$B507)-SUMIFS(StockOutData[Quantity],StockOutData[Product ID],ProductMaster!$B507)</f>
        <v>0</v>
      </c>
      <c r="J507" s="63">
        <f>SUMIFS(StockInData[Value],StockInData[Product ID],ProductMaster!$B507)-SUMIFS(StockOutData[Value],StockOutData[Product ID],ProductMaster!$B507)</f>
        <v>0</v>
      </c>
    </row>
    <row r="508" spans="1:10" hidden="1" x14ac:dyDescent="0.25">
      <c r="A508" s="84">
        <v>507</v>
      </c>
      <c r="B508" s="85" t="s">
        <v>1066</v>
      </c>
      <c r="C508" s="87" t="s">
        <v>1067</v>
      </c>
      <c r="D508" s="47"/>
      <c r="E508" s="47"/>
      <c r="F508" s="48"/>
      <c r="G508" s="62" t="str">
        <f>IFERROR(INDEX(StockInData[Expiry],MATCH(ProductMaster[[#This Row],[Product ID]],StockInData[Product ID],0)),"")</f>
        <v/>
      </c>
      <c r="H508" s="47"/>
      <c r="I508" s="61">
        <f>SUMIFS(StockInData[Quantity],StockInData[Product ID],ProductMaster!$B508)-SUMIFS(StockOutData[Quantity],StockOutData[Product ID],ProductMaster!$B508)</f>
        <v>0</v>
      </c>
      <c r="J508" s="63">
        <f>SUMIFS(StockInData[Value],StockInData[Product ID],ProductMaster!$B508)-SUMIFS(StockOutData[Value],StockOutData[Product ID],ProductMaster!$B508)</f>
        <v>0</v>
      </c>
    </row>
    <row r="509" spans="1:10" hidden="1" x14ac:dyDescent="0.25">
      <c r="A509" s="60">
        <v>508</v>
      </c>
      <c r="B509" s="85" t="s">
        <v>1068</v>
      </c>
      <c r="C509" s="87" t="s">
        <v>1069</v>
      </c>
      <c r="D509" s="47"/>
      <c r="E509" s="47"/>
      <c r="F509" s="48"/>
      <c r="G509" s="62" t="str">
        <f>IFERROR(INDEX(StockInData[Expiry],MATCH(ProductMaster[[#This Row],[Product ID]],StockInData[Product ID],0)),"")</f>
        <v/>
      </c>
      <c r="H509" s="47"/>
      <c r="I509" s="61">
        <f>SUMIFS(StockInData[Quantity],StockInData[Product ID],ProductMaster!$B509)-SUMIFS(StockOutData[Quantity],StockOutData[Product ID],ProductMaster!$B509)</f>
        <v>0</v>
      </c>
      <c r="J509" s="63">
        <f>SUMIFS(StockInData[Value],StockInData[Product ID],ProductMaster!$B509)-SUMIFS(StockOutData[Value],StockOutData[Product ID],ProductMaster!$B509)</f>
        <v>0</v>
      </c>
    </row>
    <row r="510" spans="1:10" hidden="1" x14ac:dyDescent="0.25">
      <c r="A510" s="84">
        <v>509</v>
      </c>
      <c r="B510" s="85" t="s">
        <v>1070</v>
      </c>
      <c r="C510" s="87" t="s">
        <v>1071</v>
      </c>
      <c r="D510" s="47"/>
      <c r="E510" s="47"/>
      <c r="F510" s="48"/>
      <c r="G510" s="62" t="str">
        <f>IFERROR(INDEX(StockInData[Expiry],MATCH(ProductMaster[[#This Row],[Product ID]],StockInData[Product ID],0)),"")</f>
        <v/>
      </c>
      <c r="H510" s="47"/>
      <c r="I510" s="61">
        <f>SUMIFS(StockInData[Quantity],StockInData[Product ID],ProductMaster!$B510)-SUMIFS(StockOutData[Quantity],StockOutData[Product ID],ProductMaster!$B510)</f>
        <v>0</v>
      </c>
      <c r="J510" s="63">
        <f>SUMIFS(StockInData[Value],StockInData[Product ID],ProductMaster!$B510)-SUMIFS(StockOutData[Value],StockOutData[Product ID],ProductMaster!$B510)</f>
        <v>0</v>
      </c>
    </row>
    <row r="511" spans="1:10" hidden="1" x14ac:dyDescent="0.25">
      <c r="A511" s="60">
        <v>510</v>
      </c>
      <c r="B511" s="85" t="s">
        <v>1072</v>
      </c>
      <c r="C511" s="87" t="s">
        <v>1073</v>
      </c>
      <c r="D511" s="47"/>
      <c r="E511" s="47"/>
      <c r="F511" s="48"/>
      <c r="G511" s="62" t="str">
        <f>IFERROR(INDEX(StockInData[Expiry],MATCH(ProductMaster[[#This Row],[Product ID]],StockInData[Product ID],0)),"")</f>
        <v/>
      </c>
      <c r="H511" s="47"/>
      <c r="I511" s="61">
        <f>SUMIFS(StockInData[Quantity],StockInData[Product ID],ProductMaster!$B511)-SUMIFS(StockOutData[Quantity],StockOutData[Product ID],ProductMaster!$B511)</f>
        <v>0</v>
      </c>
      <c r="J511" s="63">
        <f>SUMIFS(StockInData[Value],StockInData[Product ID],ProductMaster!$B511)-SUMIFS(StockOutData[Value],StockOutData[Product ID],ProductMaster!$B511)</f>
        <v>0</v>
      </c>
    </row>
    <row r="512" spans="1:10" hidden="1" x14ac:dyDescent="0.25">
      <c r="A512" s="84">
        <v>511</v>
      </c>
      <c r="B512" s="85" t="s">
        <v>1074</v>
      </c>
      <c r="C512" s="87" t="s">
        <v>1075</v>
      </c>
      <c r="D512" s="47"/>
      <c r="E512" s="47"/>
      <c r="F512" s="48"/>
      <c r="G512" s="62" t="str">
        <f>IFERROR(INDEX(StockInData[Expiry],MATCH(ProductMaster[[#This Row],[Product ID]],StockInData[Product ID],0)),"")</f>
        <v/>
      </c>
      <c r="H512" s="47"/>
      <c r="I512" s="61">
        <f>SUMIFS(StockInData[Quantity],StockInData[Product ID],ProductMaster!$B512)-SUMIFS(StockOutData[Quantity],StockOutData[Product ID],ProductMaster!$B512)</f>
        <v>0</v>
      </c>
      <c r="J512" s="63">
        <f>SUMIFS(StockInData[Value],StockInData[Product ID],ProductMaster!$B512)-SUMIFS(StockOutData[Value],StockOutData[Product ID],ProductMaster!$B512)</f>
        <v>0</v>
      </c>
    </row>
    <row r="513" spans="1:10" hidden="1" x14ac:dyDescent="0.25">
      <c r="A513" s="60">
        <v>512</v>
      </c>
      <c r="B513" s="85" t="s">
        <v>1076</v>
      </c>
      <c r="C513" s="87" t="s">
        <v>1077</v>
      </c>
      <c r="D513" s="47"/>
      <c r="E513" s="47"/>
      <c r="F513" s="48"/>
      <c r="G513" s="62" t="str">
        <f>IFERROR(INDEX(StockInData[Expiry],MATCH(ProductMaster[[#This Row],[Product ID]],StockInData[Product ID],0)),"")</f>
        <v/>
      </c>
      <c r="H513" s="47"/>
      <c r="I513" s="61">
        <f>SUMIFS(StockInData[Quantity],StockInData[Product ID],ProductMaster!$B513)-SUMIFS(StockOutData[Quantity],StockOutData[Product ID],ProductMaster!$B513)</f>
        <v>0</v>
      </c>
      <c r="J513" s="63">
        <f>SUMIFS(StockInData[Value],StockInData[Product ID],ProductMaster!$B513)-SUMIFS(StockOutData[Value],StockOutData[Product ID],ProductMaster!$B513)</f>
        <v>0</v>
      </c>
    </row>
    <row r="514" spans="1:10" hidden="1" x14ac:dyDescent="0.25">
      <c r="A514" s="84">
        <v>513</v>
      </c>
      <c r="B514" s="85" t="s">
        <v>1078</v>
      </c>
      <c r="C514" s="87" t="s">
        <v>1079</v>
      </c>
      <c r="D514" s="47"/>
      <c r="E514" s="47"/>
      <c r="F514" s="48"/>
      <c r="G514" s="62" t="str">
        <f>IFERROR(INDEX(StockInData[Expiry],MATCH(ProductMaster[[#This Row],[Product ID]],StockInData[Product ID],0)),"")</f>
        <v/>
      </c>
      <c r="H514" s="47"/>
      <c r="I514" s="61">
        <f>SUMIFS(StockInData[Quantity],StockInData[Product ID],ProductMaster!$B514)-SUMIFS(StockOutData[Quantity],StockOutData[Product ID],ProductMaster!$B514)</f>
        <v>0</v>
      </c>
      <c r="J514" s="63">
        <f>SUMIFS(StockInData[Value],StockInData[Product ID],ProductMaster!$B514)-SUMIFS(StockOutData[Value],StockOutData[Product ID],ProductMaster!$B514)</f>
        <v>0</v>
      </c>
    </row>
    <row r="515" spans="1:10" hidden="1" x14ac:dyDescent="0.25">
      <c r="A515" s="60">
        <v>514</v>
      </c>
      <c r="B515" s="85" t="s">
        <v>1080</v>
      </c>
      <c r="C515" s="87" t="s">
        <v>1081</v>
      </c>
      <c r="D515" s="47"/>
      <c r="E515" s="47"/>
      <c r="F515" s="48"/>
      <c r="G515" s="62" t="str">
        <f>IFERROR(INDEX(StockInData[Expiry],MATCH(ProductMaster[[#This Row],[Product ID]],StockInData[Product ID],0)),"")</f>
        <v/>
      </c>
      <c r="H515" s="47"/>
      <c r="I515" s="61">
        <f>SUMIFS(StockInData[Quantity],StockInData[Product ID],ProductMaster!$B515)-SUMIFS(StockOutData[Quantity],StockOutData[Product ID],ProductMaster!$B515)</f>
        <v>0</v>
      </c>
      <c r="J515" s="63">
        <f>SUMIFS(StockInData[Value],StockInData[Product ID],ProductMaster!$B515)-SUMIFS(StockOutData[Value],StockOutData[Product ID],ProductMaster!$B515)</f>
        <v>0</v>
      </c>
    </row>
    <row r="516" spans="1:10" hidden="1" x14ac:dyDescent="0.25">
      <c r="A516" s="84">
        <v>515</v>
      </c>
      <c r="B516" s="85" t="s">
        <v>1082</v>
      </c>
      <c r="C516" s="87" t="s">
        <v>1083</v>
      </c>
      <c r="D516" s="47"/>
      <c r="E516" s="47"/>
      <c r="F516" s="48"/>
      <c r="G516" s="62" t="str">
        <f>IFERROR(INDEX(StockInData[Expiry],MATCH(ProductMaster[[#This Row],[Product ID]],StockInData[Product ID],0)),"")</f>
        <v/>
      </c>
      <c r="H516" s="47"/>
      <c r="I516" s="61">
        <f>SUMIFS(StockInData[Quantity],StockInData[Product ID],ProductMaster!$B516)-SUMIFS(StockOutData[Quantity],StockOutData[Product ID],ProductMaster!$B516)</f>
        <v>0</v>
      </c>
      <c r="J516" s="63">
        <f>SUMIFS(StockInData[Value],StockInData[Product ID],ProductMaster!$B516)-SUMIFS(StockOutData[Value],StockOutData[Product ID],ProductMaster!$B516)</f>
        <v>0</v>
      </c>
    </row>
    <row r="517" spans="1:10" hidden="1" x14ac:dyDescent="0.25">
      <c r="A517" s="60">
        <v>516</v>
      </c>
      <c r="B517" s="85" t="s">
        <v>1084</v>
      </c>
      <c r="C517" s="87" t="s">
        <v>1085</v>
      </c>
      <c r="D517" s="47"/>
      <c r="E517" s="47"/>
      <c r="F517" s="48"/>
      <c r="G517" s="62" t="str">
        <f>IFERROR(INDEX(StockInData[Expiry],MATCH(ProductMaster[[#This Row],[Product ID]],StockInData[Product ID],0)),"")</f>
        <v/>
      </c>
      <c r="H517" s="47"/>
      <c r="I517" s="61">
        <f>SUMIFS(StockInData[Quantity],StockInData[Product ID],ProductMaster!$B517)-SUMIFS(StockOutData[Quantity],StockOutData[Product ID],ProductMaster!$B517)</f>
        <v>0</v>
      </c>
      <c r="J517" s="63">
        <f>SUMIFS(StockInData[Value],StockInData[Product ID],ProductMaster!$B517)-SUMIFS(StockOutData[Value],StockOutData[Product ID],ProductMaster!$B517)</f>
        <v>0</v>
      </c>
    </row>
    <row r="518" spans="1:10" hidden="1" x14ac:dyDescent="0.25">
      <c r="A518" s="84">
        <v>517</v>
      </c>
      <c r="B518" s="85" t="s">
        <v>1086</v>
      </c>
      <c r="C518" s="87" t="s">
        <v>1087</v>
      </c>
      <c r="D518" s="47"/>
      <c r="E518" s="47"/>
      <c r="F518" s="48"/>
      <c r="G518" s="62" t="str">
        <f>IFERROR(INDEX(StockInData[Expiry],MATCH(ProductMaster[[#This Row],[Product ID]],StockInData[Product ID],0)),"")</f>
        <v/>
      </c>
      <c r="H518" s="47"/>
      <c r="I518" s="61">
        <f>SUMIFS(StockInData[Quantity],StockInData[Product ID],ProductMaster!$B518)-SUMIFS(StockOutData[Quantity],StockOutData[Product ID],ProductMaster!$B518)</f>
        <v>0</v>
      </c>
      <c r="J518" s="63">
        <f>SUMIFS(StockInData[Value],StockInData[Product ID],ProductMaster!$B518)-SUMIFS(StockOutData[Value],StockOutData[Product ID],ProductMaster!$B518)</f>
        <v>0</v>
      </c>
    </row>
    <row r="519" spans="1:10" hidden="1" x14ac:dyDescent="0.25">
      <c r="A519" s="60">
        <v>518</v>
      </c>
      <c r="B519" s="85" t="s">
        <v>1088</v>
      </c>
      <c r="C519" s="87" t="s">
        <v>1089</v>
      </c>
      <c r="D519" s="47"/>
      <c r="E519" s="47"/>
      <c r="F519" s="48"/>
      <c r="G519" s="62" t="str">
        <f>IFERROR(INDEX(StockInData[Expiry],MATCH(ProductMaster[[#This Row],[Product ID]],StockInData[Product ID],0)),"")</f>
        <v/>
      </c>
      <c r="H519" s="47"/>
      <c r="I519" s="61">
        <f>SUMIFS(StockInData[Quantity],StockInData[Product ID],ProductMaster!$B519)-SUMIFS(StockOutData[Quantity],StockOutData[Product ID],ProductMaster!$B519)</f>
        <v>0</v>
      </c>
      <c r="J519" s="63">
        <f>SUMIFS(StockInData[Value],StockInData[Product ID],ProductMaster!$B519)-SUMIFS(StockOutData[Value],StockOutData[Product ID],ProductMaster!$B519)</f>
        <v>0</v>
      </c>
    </row>
    <row r="520" spans="1:10" hidden="1" x14ac:dyDescent="0.25">
      <c r="A520" s="84">
        <v>519</v>
      </c>
      <c r="B520" s="85" t="s">
        <v>1090</v>
      </c>
      <c r="C520" s="87" t="s">
        <v>1091</v>
      </c>
      <c r="D520" s="47"/>
      <c r="E520" s="47"/>
      <c r="F520" s="48"/>
      <c r="G520" s="62" t="str">
        <f>IFERROR(INDEX(StockInData[Expiry],MATCH(ProductMaster[[#This Row],[Product ID]],StockInData[Product ID],0)),"")</f>
        <v/>
      </c>
      <c r="H520" s="47"/>
      <c r="I520" s="61">
        <f>SUMIFS(StockInData[Quantity],StockInData[Product ID],ProductMaster!$B520)-SUMIFS(StockOutData[Quantity],StockOutData[Product ID],ProductMaster!$B520)</f>
        <v>0</v>
      </c>
      <c r="J520" s="63">
        <f>SUMIFS(StockInData[Value],StockInData[Product ID],ProductMaster!$B520)-SUMIFS(StockOutData[Value],StockOutData[Product ID],ProductMaster!$B520)</f>
        <v>0</v>
      </c>
    </row>
    <row r="521" spans="1:10" hidden="1" x14ac:dyDescent="0.25">
      <c r="A521" s="60">
        <v>520</v>
      </c>
      <c r="B521" s="85" t="s">
        <v>1092</v>
      </c>
      <c r="C521" s="87" t="s">
        <v>1093</v>
      </c>
      <c r="D521" s="47"/>
      <c r="E521" s="47"/>
      <c r="F521" s="48"/>
      <c r="G521" s="62" t="str">
        <f>IFERROR(INDEX(StockInData[Expiry],MATCH(ProductMaster[[#This Row],[Product ID]],StockInData[Product ID],0)),"")</f>
        <v/>
      </c>
      <c r="H521" s="47"/>
      <c r="I521" s="61">
        <f>SUMIFS(StockInData[Quantity],StockInData[Product ID],ProductMaster!$B521)-SUMIFS(StockOutData[Quantity],StockOutData[Product ID],ProductMaster!$B521)</f>
        <v>0</v>
      </c>
      <c r="J521" s="63">
        <f>SUMIFS(StockInData[Value],StockInData[Product ID],ProductMaster!$B521)-SUMIFS(StockOutData[Value],StockOutData[Product ID],ProductMaster!$B521)</f>
        <v>0</v>
      </c>
    </row>
    <row r="522" spans="1:10" hidden="1" x14ac:dyDescent="0.25">
      <c r="A522" s="84">
        <v>521</v>
      </c>
      <c r="B522" s="85" t="s">
        <v>1094</v>
      </c>
      <c r="C522" s="87" t="s">
        <v>1095</v>
      </c>
      <c r="D522" s="47"/>
      <c r="E522" s="47"/>
      <c r="F522" s="48"/>
      <c r="G522" s="62" t="str">
        <f>IFERROR(INDEX(StockInData[Expiry],MATCH(ProductMaster[[#This Row],[Product ID]],StockInData[Product ID],0)),"")</f>
        <v/>
      </c>
      <c r="H522" s="47"/>
      <c r="I522" s="61">
        <f>SUMIFS(StockInData[Quantity],StockInData[Product ID],ProductMaster!$B522)-SUMIFS(StockOutData[Quantity],StockOutData[Product ID],ProductMaster!$B522)</f>
        <v>0</v>
      </c>
      <c r="J522" s="63">
        <f>SUMIFS(StockInData[Value],StockInData[Product ID],ProductMaster!$B522)-SUMIFS(StockOutData[Value],StockOutData[Product ID],ProductMaster!$B522)</f>
        <v>0</v>
      </c>
    </row>
    <row r="523" spans="1:10" hidden="1" x14ac:dyDescent="0.25">
      <c r="A523" s="60">
        <v>522</v>
      </c>
      <c r="B523" s="85" t="s">
        <v>1096</v>
      </c>
      <c r="C523" s="87" t="s">
        <v>1097</v>
      </c>
      <c r="D523" s="47"/>
      <c r="E523" s="47"/>
      <c r="F523" s="48"/>
      <c r="G523" s="62" t="str">
        <f>IFERROR(INDEX(StockInData[Expiry],MATCH(ProductMaster[[#This Row],[Product ID]],StockInData[Product ID],0)),"")</f>
        <v/>
      </c>
      <c r="H523" s="47"/>
      <c r="I523" s="61">
        <f>SUMIFS(StockInData[Quantity],StockInData[Product ID],ProductMaster!$B523)-SUMIFS(StockOutData[Quantity],StockOutData[Product ID],ProductMaster!$B523)</f>
        <v>0</v>
      </c>
      <c r="J523" s="63">
        <f>SUMIFS(StockInData[Value],StockInData[Product ID],ProductMaster!$B523)-SUMIFS(StockOutData[Value],StockOutData[Product ID],ProductMaster!$B523)</f>
        <v>0</v>
      </c>
    </row>
    <row r="524" spans="1:10" hidden="1" x14ac:dyDescent="0.25">
      <c r="A524" s="84">
        <v>523</v>
      </c>
      <c r="B524" s="85" t="s">
        <v>1098</v>
      </c>
      <c r="C524" s="87" t="s">
        <v>1099</v>
      </c>
      <c r="D524" s="47"/>
      <c r="E524" s="47"/>
      <c r="F524" s="48"/>
      <c r="G524" s="62" t="str">
        <f>IFERROR(INDEX(StockInData[Expiry],MATCH(ProductMaster[[#This Row],[Product ID]],StockInData[Product ID],0)),"")</f>
        <v/>
      </c>
      <c r="H524" s="47"/>
      <c r="I524" s="61">
        <f>SUMIFS(StockInData[Quantity],StockInData[Product ID],ProductMaster!$B524)-SUMIFS(StockOutData[Quantity],StockOutData[Product ID],ProductMaster!$B524)</f>
        <v>0</v>
      </c>
      <c r="J524" s="63">
        <f>SUMIFS(StockInData[Value],StockInData[Product ID],ProductMaster!$B524)-SUMIFS(StockOutData[Value],StockOutData[Product ID],ProductMaster!$B524)</f>
        <v>0</v>
      </c>
    </row>
    <row r="525" spans="1:10" hidden="1" x14ac:dyDescent="0.25">
      <c r="A525" s="60">
        <v>524</v>
      </c>
      <c r="B525" s="85" t="s">
        <v>1100</v>
      </c>
      <c r="C525" s="87" t="s">
        <v>1101</v>
      </c>
      <c r="D525" s="47"/>
      <c r="E525" s="47"/>
      <c r="F525" s="48"/>
      <c r="G525" s="62" t="str">
        <f>IFERROR(INDEX(StockInData[Expiry],MATCH(ProductMaster[[#This Row],[Product ID]],StockInData[Product ID],0)),"")</f>
        <v/>
      </c>
      <c r="H525" s="47"/>
      <c r="I525" s="61">
        <f>SUMIFS(StockInData[Quantity],StockInData[Product ID],ProductMaster!$B525)-SUMIFS(StockOutData[Quantity],StockOutData[Product ID],ProductMaster!$B525)</f>
        <v>0</v>
      </c>
      <c r="J525" s="63">
        <f>SUMIFS(StockInData[Value],StockInData[Product ID],ProductMaster!$B525)-SUMIFS(StockOutData[Value],StockOutData[Product ID],ProductMaster!$B525)</f>
        <v>0</v>
      </c>
    </row>
    <row r="526" spans="1:10" hidden="1" x14ac:dyDescent="0.25">
      <c r="A526" s="84">
        <v>525</v>
      </c>
      <c r="B526" s="85" t="s">
        <v>1102</v>
      </c>
      <c r="C526" s="87" t="s">
        <v>1103</v>
      </c>
      <c r="D526" s="47"/>
      <c r="E526" s="47"/>
      <c r="F526" s="48"/>
      <c r="G526" s="62" t="str">
        <f>IFERROR(INDEX(StockInData[Expiry],MATCH(ProductMaster[[#This Row],[Product ID]],StockInData[Product ID],0)),"")</f>
        <v/>
      </c>
      <c r="H526" s="47"/>
      <c r="I526" s="61">
        <f>SUMIFS(StockInData[Quantity],StockInData[Product ID],ProductMaster!$B526)-SUMIFS(StockOutData[Quantity],StockOutData[Product ID],ProductMaster!$B526)</f>
        <v>0</v>
      </c>
      <c r="J526" s="63">
        <f>SUMIFS(StockInData[Value],StockInData[Product ID],ProductMaster!$B526)-SUMIFS(StockOutData[Value],StockOutData[Product ID],ProductMaster!$B526)</f>
        <v>0</v>
      </c>
    </row>
    <row r="527" spans="1:10" hidden="1" x14ac:dyDescent="0.25">
      <c r="A527" s="60">
        <v>526</v>
      </c>
      <c r="B527" s="85" t="s">
        <v>1104</v>
      </c>
      <c r="C527" s="87" t="s">
        <v>1105</v>
      </c>
      <c r="D527" s="47"/>
      <c r="E527" s="47"/>
      <c r="F527" s="48"/>
      <c r="G527" s="62" t="str">
        <f>IFERROR(INDEX(StockInData[Expiry],MATCH(ProductMaster[[#This Row],[Product ID]],StockInData[Product ID],0)),"")</f>
        <v/>
      </c>
      <c r="H527" s="47"/>
      <c r="I527" s="61">
        <f>SUMIFS(StockInData[Quantity],StockInData[Product ID],ProductMaster!$B527)-SUMIFS(StockOutData[Quantity],StockOutData[Product ID],ProductMaster!$B527)</f>
        <v>0</v>
      </c>
      <c r="J527" s="63">
        <f>SUMIFS(StockInData[Value],StockInData[Product ID],ProductMaster!$B527)-SUMIFS(StockOutData[Value],StockOutData[Product ID],ProductMaster!$B527)</f>
        <v>0</v>
      </c>
    </row>
    <row r="528" spans="1:10" hidden="1" x14ac:dyDescent="0.25">
      <c r="A528" s="84">
        <v>527</v>
      </c>
      <c r="B528" s="85" t="s">
        <v>1106</v>
      </c>
      <c r="C528" s="87" t="s">
        <v>1107</v>
      </c>
      <c r="D528" s="47"/>
      <c r="E528" s="47"/>
      <c r="F528" s="48"/>
      <c r="G528" s="62" t="str">
        <f>IFERROR(INDEX(StockInData[Expiry],MATCH(ProductMaster[[#This Row],[Product ID]],StockInData[Product ID],0)),"")</f>
        <v/>
      </c>
      <c r="H528" s="47"/>
      <c r="I528" s="61">
        <f>SUMIFS(StockInData[Quantity],StockInData[Product ID],ProductMaster!$B528)-SUMIFS(StockOutData[Quantity],StockOutData[Product ID],ProductMaster!$B528)</f>
        <v>0</v>
      </c>
      <c r="J528" s="63">
        <f>SUMIFS(StockInData[Value],StockInData[Product ID],ProductMaster!$B528)-SUMIFS(StockOutData[Value],StockOutData[Product ID],ProductMaster!$B528)</f>
        <v>0</v>
      </c>
    </row>
    <row r="529" spans="1:10" hidden="1" x14ac:dyDescent="0.25">
      <c r="A529" s="60">
        <v>528</v>
      </c>
      <c r="B529" s="85" t="s">
        <v>1108</v>
      </c>
      <c r="C529" s="87" t="s">
        <v>1109</v>
      </c>
      <c r="D529" s="47"/>
      <c r="E529" s="47"/>
      <c r="F529" s="48"/>
      <c r="G529" s="62" t="str">
        <f>IFERROR(INDEX(StockInData[Expiry],MATCH(ProductMaster[[#This Row],[Product ID]],StockInData[Product ID],0)),"")</f>
        <v/>
      </c>
      <c r="H529" s="47"/>
      <c r="I529" s="61">
        <f>SUMIFS(StockInData[Quantity],StockInData[Product ID],ProductMaster!$B529)-SUMIFS(StockOutData[Quantity],StockOutData[Product ID],ProductMaster!$B529)</f>
        <v>0</v>
      </c>
      <c r="J529" s="63">
        <f>SUMIFS(StockInData[Value],StockInData[Product ID],ProductMaster!$B529)-SUMIFS(StockOutData[Value],StockOutData[Product ID],ProductMaster!$B529)</f>
        <v>0</v>
      </c>
    </row>
    <row r="530" spans="1:10" hidden="1" x14ac:dyDescent="0.25">
      <c r="A530" s="84">
        <v>529</v>
      </c>
      <c r="B530" s="85" t="s">
        <v>1110</v>
      </c>
      <c r="C530" s="87" t="s">
        <v>1111</v>
      </c>
      <c r="D530" s="47"/>
      <c r="E530" s="47"/>
      <c r="F530" s="48"/>
      <c r="G530" s="62" t="str">
        <f>IFERROR(INDEX(StockInData[Expiry],MATCH(ProductMaster[[#This Row],[Product ID]],StockInData[Product ID],0)),"")</f>
        <v/>
      </c>
      <c r="H530" s="47"/>
      <c r="I530" s="61">
        <f>SUMIFS(StockInData[Quantity],StockInData[Product ID],ProductMaster!$B530)-SUMIFS(StockOutData[Quantity],StockOutData[Product ID],ProductMaster!$B530)</f>
        <v>0</v>
      </c>
      <c r="J530" s="63">
        <f>SUMIFS(StockInData[Value],StockInData[Product ID],ProductMaster!$B530)-SUMIFS(StockOutData[Value],StockOutData[Product ID],ProductMaster!$B530)</f>
        <v>0</v>
      </c>
    </row>
    <row r="531" spans="1:10" hidden="1" x14ac:dyDescent="0.25">
      <c r="A531" s="60">
        <v>530</v>
      </c>
      <c r="B531" s="85" t="s">
        <v>1112</v>
      </c>
      <c r="C531" s="87" t="s">
        <v>1113</v>
      </c>
      <c r="D531" s="47"/>
      <c r="E531" s="47"/>
      <c r="F531" s="48"/>
      <c r="G531" s="62" t="str">
        <f>IFERROR(INDEX(StockInData[Expiry],MATCH(ProductMaster[[#This Row],[Product ID]],StockInData[Product ID],0)),"")</f>
        <v/>
      </c>
      <c r="H531" s="47"/>
      <c r="I531" s="61">
        <f>SUMIFS(StockInData[Quantity],StockInData[Product ID],ProductMaster!$B531)-SUMIFS(StockOutData[Quantity],StockOutData[Product ID],ProductMaster!$B531)</f>
        <v>0</v>
      </c>
      <c r="J531" s="63">
        <f>SUMIFS(StockInData[Value],StockInData[Product ID],ProductMaster!$B531)-SUMIFS(StockOutData[Value],StockOutData[Product ID],ProductMaster!$B531)</f>
        <v>0</v>
      </c>
    </row>
    <row r="532" spans="1:10" hidden="1" x14ac:dyDescent="0.25">
      <c r="A532" s="84">
        <v>531</v>
      </c>
      <c r="B532" s="85" t="s">
        <v>1114</v>
      </c>
      <c r="C532" s="87" t="s">
        <v>1115</v>
      </c>
      <c r="D532" s="47"/>
      <c r="E532" s="47"/>
      <c r="F532" s="48"/>
      <c r="G532" s="62" t="str">
        <f>IFERROR(INDEX(StockInData[Expiry],MATCH(ProductMaster[[#This Row],[Product ID]],StockInData[Product ID],0)),"")</f>
        <v/>
      </c>
      <c r="H532" s="47"/>
      <c r="I532" s="61">
        <f>SUMIFS(StockInData[Quantity],StockInData[Product ID],ProductMaster!$B532)-SUMIFS(StockOutData[Quantity],StockOutData[Product ID],ProductMaster!$B532)</f>
        <v>0</v>
      </c>
      <c r="J532" s="63">
        <f>SUMIFS(StockInData[Value],StockInData[Product ID],ProductMaster!$B532)-SUMIFS(StockOutData[Value],StockOutData[Product ID],ProductMaster!$B532)</f>
        <v>0</v>
      </c>
    </row>
    <row r="533" spans="1:10" x14ac:dyDescent="0.25">
      <c r="A533" s="60">
        <v>532</v>
      </c>
      <c r="B533" s="85" t="s">
        <v>1116</v>
      </c>
      <c r="C533" s="87" t="s">
        <v>1117</v>
      </c>
      <c r="D533" s="47"/>
      <c r="E533" s="47"/>
      <c r="F533" s="48"/>
      <c r="G533" s="62">
        <f>IFERROR(INDEX(StockInData[Expiry],MATCH(ProductMaster[[#This Row],[Product ID]],StockInData[Product ID],0)),"")</f>
        <v>44226</v>
      </c>
      <c r="H533" s="47"/>
      <c r="I533" s="61">
        <f>SUMIFS(StockInData[Quantity],StockInData[Product ID],ProductMaster!$B533)-SUMIFS(StockOutData[Quantity],StockOutData[Product ID],ProductMaster!$B533)</f>
        <v>5</v>
      </c>
      <c r="J533" s="63">
        <f>SUMIFS(StockInData[Value],StockInData[Product ID],ProductMaster!$B533)-SUMIFS(StockOutData[Value],StockOutData[Product ID],ProductMaster!$B533)</f>
        <v>6.49</v>
      </c>
    </row>
    <row r="534" spans="1:10" hidden="1" x14ac:dyDescent="0.25">
      <c r="A534" s="84">
        <v>533</v>
      </c>
      <c r="B534" s="85" t="s">
        <v>1118</v>
      </c>
      <c r="C534" s="87" t="s">
        <v>1119</v>
      </c>
      <c r="D534" s="47"/>
      <c r="E534" s="47"/>
      <c r="F534" s="48"/>
      <c r="G534" s="62" t="str">
        <f>IFERROR(INDEX(StockInData[Expiry],MATCH(ProductMaster[[#This Row],[Product ID]],StockInData[Product ID],0)),"")</f>
        <v/>
      </c>
      <c r="H534" s="47"/>
      <c r="I534" s="61">
        <f>SUMIFS(StockInData[Quantity],StockInData[Product ID],ProductMaster!$B534)-SUMIFS(StockOutData[Quantity],StockOutData[Product ID],ProductMaster!$B534)</f>
        <v>0</v>
      </c>
      <c r="J534" s="63">
        <f>SUMIFS(StockInData[Value],StockInData[Product ID],ProductMaster!$B534)-SUMIFS(StockOutData[Value],StockOutData[Product ID],ProductMaster!$B534)</f>
        <v>0</v>
      </c>
    </row>
    <row r="535" spans="1:10" hidden="1" x14ac:dyDescent="0.25">
      <c r="A535" s="60">
        <v>534</v>
      </c>
      <c r="B535" s="85" t="s">
        <v>1120</v>
      </c>
      <c r="C535" s="87" t="s">
        <v>1121</v>
      </c>
      <c r="D535" s="47"/>
      <c r="E535" s="47"/>
      <c r="F535" s="48"/>
      <c r="G535" s="62" t="str">
        <f>IFERROR(INDEX(StockInData[Expiry],MATCH(ProductMaster[[#This Row],[Product ID]],StockInData[Product ID],0)),"")</f>
        <v/>
      </c>
      <c r="H535" s="47"/>
      <c r="I535" s="61">
        <f>SUMIFS(StockInData[Quantity],StockInData[Product ID],ProductMaster!$B535)-SUMIFS(StockOutData[Quantity],StockOutData[Product ID],ProductMaster!$B535)</f>
        <v>0</v>
      </c>
      <c r="J535" s="63">
        <f>SUMIFS(StockInData[Value],StockInData[Product ID],ProductMaster!$B535)-SUMIFS(StockOutData[Value],StockOutData[Product ID],ProductMaster!$B535)</f>
        <v>0</v>
      </c>
    </row>
    <row r="536" spans="1:10" hidden="1" x14ac:dyDescent="0.25">
      <c r="A536" s="84">
        <v>535</v>
      </c>
      <c r="B536" s="85" t="s">
        <v>1122</v>
      </c>
      <c r="C536" s="87" t="s">
        <v>1123</v>
      </c>
      <c r="D536" s="47"/>
      <c r="E536" s="47"/>
      <c r="F536" s="48"/>
      <c r="G536" s="62" t="str">
        <f>IFERROR(INDEX(StockInData[Expiry],MATCH(ProductMaster[[#This Row],[Product ID]],StockInData[Product ID],0)),"")</f>
        <v/>
      </c>
      <c r="H536" s="47"/>
      <c r="I536" s="61">
        <f>SUMIFS(StockInData[Quantity],StockInData[Product ID],ProductMaster!$B536)-SUMIFS(StockOutData[Quantity],StockOutData[Product ID],ProductMaster!$B536)</f>
        <v>0</v>
      </c>
      <c r="J536" s="63">
        <f>SUMIFS(StockInData[Value],StockInData[Product ID],ProductMaster!$B536)-SUMIFS(StockOutData[Value],StockOutData[Product ID],ProductMaster!$B536)</f>
        <v>0</v>
      </c>
    </row>
    <row r="537" spans="1:10" hidden="1" x14ac:dyDescent="0.25">
      <c r="A537" s="60">
        <v>536</v>
      </c>
      <c r="B537" s="85" t="s">
        <v>1124</v>
      </c>
      <c r="C537" s="87" t="s">
        <v>1125</v>
      </c>
      <c r="D537" s="47"/>
      <c r="E537" s="47"/>
      <c r="F537" s="48"/>
      <c r="G537" s="62" t="str">
        <f>IFERROR(INDEX(StockInData[Expiry],MATCH(ProductMaster[[#This Row],[Product ID]],StockInData[Product ID],0)),"")</f>
        <v/>
      </c>
      <c r="H537" s="47"/>
      <c r="I537" s="61">
        <f>SUMIFS(StockInData[Quantity],StockInData[Product ID],ProductMaster!$B537)-SUMIFS(StockOutData[Quantity],StockOutData[Product ID],ProductMaster!$B537)</f>
        <v>0</v>
      </c>
      <c r="J537" s="63">
        <f>SUMIFS(StockInData[Value],StockInData[Product ID],ProductMaster!$B537)-SUMIFS(StockOutData[Value],StockOutData[Product ID],ProductMaster!$B537)</f>
        <v>0</v>
      </c>
    </row>
    <row r="538" spans="1:10" hidden="1" x14ac:dyDescent="0.25">
      <c r="A538" s="84">
        <v>537</v>
      </c>
      <c r="B538" s="85" t="s">
        <v>1126</v>
      </c>
      <c r="C538" s="87" t="s">
        <v>1127</v>
      </c>
      <c r="D538" s="47"/>
      <c r="E538" s="47"/>
      <c r="F538" s="48"/>
      <c r="G538" s="62" t="str">
        <f>IFERROR(INDEX(StockInData[Expiry],MATCH(ProductMaster[[#This Row],[Product ID]],StockInData[Product ID],0)),"")</f>
        <v/>
      </c>
      <c r="H538" s="47"/>
      <c r="I538" s="61">
        <f>SUMIFS(StockInData[Quantity],StockInData[Product ID],ProductMaster!$B538)-SUMIFS(StockOutData[Quantity],StockOutData[Product ID],ProductMaster!$B538)</f>
        <v>0</v>
      </c>
      <c r="J538" s="63">
        <f>SUMIFS(StockInData[Value],StockInData[Product ID],ProductMaster!$B538)-SUMIFS(StockOutData[Value],StockOutData[Product ID],ProductMaster!$B538)</f>
        <v>0</v>
      </c>
    </row>
    <row r="539" spans="1:10" hidden="1" x14ac:dyDescent="0.25">
      <c r="A539" s="60">
        <v>538</v>
      </c>
      <c r="B539" s="85" t="s">
        <v>1128</v>
      </c>
      <c r="C539" s="87" t="s">
        <v>1129</v>
      </c>
      <c r="D539" s="47"/>
      <c r="E539" s="47"/>
      <c r="F539" s="48"/>
      <c r="G539" s="62" t="str">
        <f>IFERROR(INDEX(StockInData[Expiry],MATCH(ProductMaster[[#This Row],[Product ID]],StockInData[Product ID],0)),"")</f>
        <v/>
      </c>
      <c r="H539" s="47"/>
      <c r="I539" s="61">
        <f>SUMIFS(StockInData[Quantity],StockInData[Product ID],ProductMaster!$B539)-SUMIFS(StockOutData[Quantity],StockOutData[Product ID],ProductMaster!$B539)</f>
        <v>0</v>
      </c>
      <c r="J539" s="63">
        <f>SUMIFS(StockInData[Value],StockInData[Product ID],ProductMaster!$B539)-SUMIFS(StockOutData[Value],StockOutData[Product ID],ProductMaster!$B539)</f>
        <v>0</v>
      </c>
    </row>
    <row r="540" spans="1:10" hidden="1" x14ac:dyDescent="0.25">
      <c r="A540" s="84">
        <v>539</v>
      </c>
      <c r="B540" s="85" t="s">
        <v>1130</v>
      </c>
      <c r="C540" s="87" t="s">
        <v>1131</v>
      </c>
      <c r="D540" s="47"/>
      <c r="E540" s="47"/>
      <c r="F540" s="48"/>
      <c r="G540" s="62" t="str">
        <f>IFERROR(INDEX(StockInData[Expiry],MATCH(ProductMaster[[#This Row],[Product ID]],StockInData[Product ID],0)),"")</f>
        <v/>
      </c>
      <c r="H540" s="47"/>
      <c r="I540" s="61">
        <f>SUMIFS(StockInData[Quantity],StockInData[Product ID],ProductMaster!$B540)-SUMIFS(StockOutData[Quantity],StockOutData[Product ID],ProductMaster!$B540)</f>
        <v>0</v>
      </c>
      <c r="J540" s="63">
        <f>SUMIFS(StockInData[Value],StockInData[Product ID],ProductMaster!$B540)-SUMIFS(StockOutData[Value],StockOutData[Product ID],ProductMaster!$B540)</f>
        <v>0</v>
      </c>
    </row>
    <row r="541" spans="1:10" hidden="1" x14ac:dyDescent="0.25">
      <c r="A541" s="60">
        <v>540</v>
      </c>
      <c r="B541" s="85" t="s">
        <v>1132</v>
      </c>
      <c r="C541" s="87" t="s">
        <v>1133</v>
      </c>
      <c r="D541" s="47"/>
      <c r="E541" s="47"/>
      <c r="F541" s="48"/>
      <c r="G541" s="62" t="str">
        <f>IFERROR(INDEX(StockInData[Expiry],MATCH(ProductMaster[[#This Row],[Product ID]],StockInData[Product ID],0)),"")</f>
        <v/>
      </c>
      <c r="H541" s="47"/>
      <c r="I541" s="61">
        <f>SUMIFS(StockInData[Quantity],StockInData[Product ID],ProductMaster!$B541)-SUMIFS(StockOutData[Quantity],StockOutData[Product ID],ProductMaster!$B541)</f>
        <v>0</v>
      </c>
      <c r="J541" s="63">
        <f>SUMIFS(StockInData[Value],StockInData[Product ID],ProductMaster!$B541)-SUMIFS(StockOutData[Value],StockOutData[Product ID],ProductMaster!$B541)</f>
        <v>0</v>
      </c>
    </row>
    <row r="542" spans="1:10" x14ac:dyDescent="0.25">
      <c r="A542" s="84">
        <v>541</v>
      </c>
      <c r="B542" s="85" t="s">
        <v>1134</v>
      </c>
      <c r="C542" s="87" t="s">
        <v>1135</v>
      </c>
      <c r="D542" s="47"/>
      <c r="E542" s="47"/>
      <c r="F542" s="48"/>
      <c r="G542" s="62">
        <f>IFERROR(INDEX(StockInData[Expiry],MATCH(ProductMaster[[#This Row],[Product ID]],StockInData[Product ID],0)),"")</f>
        <v>44227</v>
      </c>
      <c r="H542" s="47"/>
      <c r="I542" s="61">
        <f>SUMIFS(StockInData[Quantity],StockInData[Product ID],ProductMaster!$B542)-SUMIFS(StockOutData[Quantity],StockOutData[Product ID],ProductMaster!$B542)</f>
        <v>21</v>
      </c>
      <c r="J542" s="63">
        <f>SUMIFS(StockInData[Value],StockInData[Product ID],ProductMaster!$B542)-SUMIFS(StockOutData[Value],StockOutData[Product ID],ProductMaster!$B542)</f>
        <v>-1.2000000000000002</v>
      </c>
    </row>
    <row r="543" spans="1:10" hidden="1" x14ac:dyDescent="0.25">
      <c r="A543" s="60">
        <v>542</v>
      </c>
      <c r="B543" s="85" t="s">
        <v>1136</v>
      </c>
      <c r="C543" s="87" t="s">
        <v>1137</v>
      </c>
      <c r="D543" s="47"/>
      <c r="E543" s="47"/>
      <c r="F543" s="48"/>
      <c r="G543" s="62" t="str">
        <f>IFERROR(INDEX(StockInData[Expiry],MATCH(ProductMaster[[#This Row],[Product ID]],StockInData[Product ID],0)),"")</f>
        <v/>
      </c>
      <c r="H543" s="47"/>
      <c r="I543" s="61">
        <f>SUMIFS(StockInData[Quantity],StockInData[Product ID],ProductMaster!$B543)-SUMIFS(StockOutData[Quantity],StockOutData[Product ID],ProductMaster!$B543)</f>
        <v>0</v>
      </c>
      <c r="J543" s="63">
        <f>SUMIFS(StockInData[Value],StockInData[Product ID],ProductMaster!$B543)-SUMIFS(StockOutData[Value],StockOutData[Product ID],ProductMaster!$B543)</f>
        <v>0</v>
      </c>
    </row>
    <row r="544" spans="1:10" hidden="1" x14ac:dyDescent="0.25">
      <c r="A544" s="84">
        <v>543</v>
      </c>
      <c r="B544" s="85" t="s">
        <v>1138</v>
      </c>
      <c r="C544" s="87" t="s">
        <v>1139</v>
      </c>
      <c r="D544" s="47"/>
      <c r="E544" s="47"/>
      <c r="F544" s="48"/>
      <c r="G544" s="62" t="str">
        <f>IFERROR(INDEX(StockInData[Expiry],MATCH(ProductMaster[[#This Row],[Product ID]],StockInData[Product ID],0)),"")</f>
        <v/>
      </c>
      <c r="H544" s="47"/>
      <c r="I544" s="61">
        <f>SUMIFS(StockInData[Quantity],StockInData[Product ID],ProductMaster!$B544)-SUMIFS(StockOutData[Quantity],StockOutData[Product ID],ProductMaster!$B544)</f>
        <v>0</v>
      </c>
      <c r="J544" s="63">
        <f>SUMIFS(StockInData[Value],StockInData[Product ID],ProductMaster!$B544)-SUMIFS(StockOutData[Value],StockOutData[Product ID],ProductMaster!$B544)</f>
        <v>0</v>
      </c>
    </row>
    <row r="545" spans="1:10" hidden="1" x14ac:dyDescent="0.25">
      <c r="A545" s="60">
        <v>544</v>
      </c>
      <c r="B545" s="85" t="s">
        <v>1140</v>
      </c>
      <c r="C545" s="87" t="s">
        <v>1141</v>
      </c>
      <c r="D545" s="47"/>
      <c r="E545" s="47"/>
      <c r="F545" s="48"/>
      <c r="G545" s="62" t="str">
        <f>IFERROR(INDEX(StockInData[Expiry],MATCH(ProductMaster[[#This Row],[Product ID]],StockInData[Product ID],0)),"")</f>
        <v/>
      </c>
      <c r="H545" s="47"/>
      <c r="I545" s="61">
        <f>SUMIFS(StockInData[Quantity],StockInData[Product ID],ProductMaster!$B545)-SUMIFS(StockOutData[Quantity],StockOutData[Product ID],ProductMaster!$B545)</f>
        <v>0</v>
      </c>
      <c r="J545" s="63">
        <f>SUMIFS(StockInData[Value],StockInData[Product ID],ProductMaster!$B545)-SUMIFS(StockOutData[Value],StockOutData[Product ID],ProductMaster!$B545)</f>
        <v>0</v>
      </c>
    </row>
    <row r="546" spans="1:10" x14ac:dyDescent="0.25">
      <c r="A546" s="84">
        <v>545</v>
      </c>
      <c r="B546" s="85" t="s">
        <v>1142</v>
      </c>
      <c r="C546" s="87" t="s">
        <v>1143</v>
      </c>
      <c r="D546" s="47"/>
      <c r="E546" s="47"/>
      <c r="F546" s="48"/>
      <c r="G546" s="62">
        <f>IFERROR(INDEX(StockInData[Expiry],MATCH(ProductMaster[[#This Row],[Product ID]],StockInData[Product ID],0)),"")</f>
        <v>44105</v>
      </c>
      <c r="H546" s="47"/>
      <c r="I546" s="61">
        <f>SUMIFS(StockInData[Quantity],StockInData[Product ID],ProductMaster!$B546)-SUMIFS(StockOutData[Quantity],StockOutData[Product ID],ProductMaster!$B546)</f>
        <v>380</v>
      </c>
      <c r="J546" s="63">
        <f>SUMIFS(StockInData[Value],StockInData[Product ID],ProductMaster!$B546)-SUMIFS(StockOutData[Value],StockOutData[Product ID],ProductMaster!$B546)</f>
        <v>-167.44000000000008</v>
      </c>
    </row>
    <row r="547" spans="1:10" hidden="1" x14ac:dyDescent="0.25">
      <c r="A547" s="60">
        <v>546</v>
      </c>
      <c r="B547" s="85" t="s">
        <v>1144</v>
      </c>
      <c r="C547" s="87" t="s">
        <v>1145</v>
      </c>
      <c r="D547" s="47"/>
      <c r="E547" s="47"/>
      <c r="F547" s="48"/>
      <c r="G547" s="62" t="str">
        <f>IFERROR(INDEX(StockInData[Expiry],MATCH(ProductMaster[[#This Row],[Product ID]],StockInData[Product ID],0)),"")</f>
        <v/>
      </c>
      <c r="H547" s="47"/>
      <c r="I547" s="61">
        <f>SUMIFS(StockInData[Quantity],StockInData[Product ID],ProductMaster!$B547)-SUMIFS(StockOutData[Quantity],StockOutData[Product ID],ProductMaster!$B547)</f>
        <v>0</v>
      </c>
      <c r="J547" s="63">
        <f>SUMIFS(StockInData[Value],StockInData[Product ID],ProductMaster!$B547)-SUMIFS(StockOutData[Value],StockOutData[Product ID],ProductMaster!$B547)</f>
        <v>0</v>
      </c>
    </row>
    <row r="548" spans="1:10" hidden="1" x14ac:dyDescent="0.25">
      <c r="A548" s="84">
        <v>547</v>
      </c>
      <c r="B548" s="85" t="s">
        <v>1146</v>
      </c>
      <c r="C548" s="87" t="s">
        <v>1147</v>
      </c>
      <c r="D548" s="47"/>
      <c r="E548" s="47"/>
      <c r="F548" s="48"/>
      <c r="G548" s="62" t="str">
        <f>IFERROR(INDEX(StockInData[Expiry],MATCH(ProductMaster[[#This Row],[Product ID]],StockInData[Product ID],0)),"")</f>
        <v/>
      </c>
      <c r="H548" s="47"/>
      <c r="I548" s="61">
        <f>SUMIFS(StockInData[Quantity],StockInData[Product ID],ProductMaster!$B548)-SUMIFS(StockOutData[Quantity],StockOutData[Product ID],ProductMaster!$B548)</f>
        <v>0</v>
      </c>
      <c r="J548" s="63">
        <f>SUMIFS(StockInData[Value],StockInData[Product ID],ProductMaster!$B548)-SUMIFS(StockOutData[Value],StockOutData[Product ID],ProductMaster!$B548)</f>
        <v>0</v>
      </c>
    </row>
    <row r="549" spans="1:10" x14ac:dyDescent="0.25">
      <c r="A549" s="60">
        <v>548</v>
      </c>
      <c r="B549" s="85" t="s">
        <v>1148</v>
      </c>
      <c r="C549" s="87" t="s">
        <v>1149</v>
      </c>
      <c r="D549" s="47"/>
      <c r="E549" s="47"/>
      <c r="F549" s="48"/>
      <c r="G549" s="62">
        <f>IFERROR(INDEX(StockInData[Expiry],MATCH(ProductMaster[[#This Row],[Product ID]],StockInData[Product ID],0)),"")</f>
        <v>44075</v>
      </c>
      <c r="H549" s="47"/>
      <c r="I549" s="61">
        <f>SUMIFS(StockInData[Quantity],StockInData[Product ID],ProductMaster!$B549)-SUMIFS(StockOutData[Quantity],StockOutData[Product ID],ProductMaster!$B549)</f>
        <v>287</v>
      </c>
      <c r="J549" s="63">
        <f>SUMIFS(StockInData[Value],StockInData[Product ID],ProductMaster!$B549)-SUMIFS(StockOutData[Value],StockOutData[Product ID],ProductMaster!$B549)</f>
        <v>-10.249999999999993</v>
      </c>
    </row>
    <row r="550" spans="1:10" hidden="1" x14ac:dyDescent="0.25">
      <c r="A550" s="84">
        <v>549</v>
      </c>
      <c r="B550" s="85" t="s">
        <v>1150</v>
      </c>
      <c r="C550" s="87" t="s">
        <v>1151</v>
      </c>
      <c r="D550" s="47"/>
      <c r="E550" s="47"/>
      <c r="F550" s="48"/>
      <c r="G550" s="62" t="str">
        <f>IFERROR(INDEX(StockInData[Expiry],MATCH(ProductMaster[[#This Row],[Product ID]],StockInData[Product ID],0)),"")</f>
        <v/>
      </c>
      <c r="H550" s="47"/>
      <c r="I550" s="61">
        <f>SUMIFS(StockInData[Quantity],StockInData[Product ID],ProductMaster!$B550)-SUMIFS(StockOutData[Quantity],StockOutData[Product ID],ProductMaster!$B550)</f>
        <v>0</v>
      </c>
      <c r="J550" s="63">
        <f>SUMIFS(StockInData[Value],StockInData[Product ID],ProductMaster!$B550)-SUMIFS(StockOutData[Value],StockOutData[Product ID],ProductMaster!$B550)</f>
        <v>0</v>
      </c>
    </row>
    <row r="551" spans="1:10" hidden="1" x14ac:dyDescent="0.25">
      <c r="A551" s="60">
        <v>550</v>
      </c>
      <c r="B551" s="85" t="s">
        <v>1152</v>
      </c>
      <c r="C551" s="87" t="s">
        <v>1153</v>
      </c>
      <c r="D551" s="47"/>
      <c r="E551" s="47"/>
      <c r="F551" s="48"/>
      <c r="G551" s="62" t="str">
        <f>IFERROR(INDEX(StockInData[Expiry],MATCH(ProductMaster[[#This Row],[Product ID]],StockInData[Product ID],0)),"")</f>
        <v/>
      </c>
      <c r="H551" s="47"/>
      <c r="I551" s="61">
        <f>SUMIFS(StockInData[Quantity],StockInData[Product ID],ProductMaster!$B551)-SUMIFS(StockOutData[Quantity],StockOutData[Product ID],ProductMaster!$B551)</f>
        <v>0</v>
      </c>
      <c r="J551" s="63">
        <f>SUMIFS(StockInData[Value],StockInData[Product ID],ProductMaster!$B551)-SUMIFS(StockOutData[Value],StockOutData[Product ID],ProductMaster!$B551)</f>
        <v>0</v>
      </c>
    </row>
    <row r="552" spans="1:10" hidden="1" x14ac:dyDescent="0.25">
      <c r="A552" s="84">
        <v>551</v>
      </c>
      <c r="B552" s="85" t="s">
        <v>1154</v>
      </c>
      <c r="C552" s="87" t="s">
        <v>1155</v>
      </c>
      <c r="D552" s="47"/>
      <c r="E552" s="47"/>
      <c r="F552" s="48"/>
      <c r="G552" s="62" t="str">
        <f>IFERROR(INDEX(StockInData[Expiry],MATCH(ProductMaster[[#This Row],[Product ID]],StockInData[Product ID],0)),"")</f>
        <v/>
      </c>
      <c r="H552" s="47"/>
      <c r="I552" s="61">
        <f>SUMIFS(StockInData[Quantity],StockInData[Product ID],ProductMaster!$B552)-SUMIFS(StockOutData[Quantity],StockOutData[Product ID],ProductMaster!$B552)</f>
        <v>0</v>
      </c>
      <c r="J552" s="63">
        <f>SUMIFS(StockInData[Value],StockInData[Product ID],ProductMaster!$B552)-SUMIFS(StockOutData[Value],StockOutData[Product ID],ProductMaster!$B552)</f>
        <v>0</v>
      </c>
    </row>
    <row r="553" spans="1:10" hidden="1" x14ac:dyDescent="0.25">
      <c r="A553" s="60">
        <v>552</v>
      </c>
      <c r="B553" s="85" t="s">
        <v>1156</v>
      </c>
      <c r="C553" s="87" t="s">
        <v>1157</v>
      </c>
      <c r="D553" s="47"/>
      <c r="E553" s="47"/>
      <c r="F553" s="48"/>
      <c r="G553" s="62" t="str">
        <f>IFERROR(INDEX(StockInData[Expiry],MATCH(ProductMaster[[#This Row],[Product ID]],StockInData[Product ID],0)),"")</f>
        <v/>
      </c>
      <c r="H553" s="47"/>
      <c r="I553" s="61">
        <f>SUMIFS(StockInData[Quantity],StockInData[Product ID],ProductMaster!$B553)-SUMIFS(StockOutData[Quantity],StockOutData[Product ID],ProductMaster!$B553)</f>
        <v>0</v>
      </c>
      <c r="J553" s="63">
        <f>SUMIFS(StockInData[Value],StockInData[Product ID],ProductMaster!$B553)-SUMIFS(StockOutData[Value],StockOutData[Product ID],ProductMaster!$B553)</f>
        <v>0</v>
      </c>
    </row>
    <row r="554" spans="1:10" hidden="1" x14ac:dyDescent="0.25">
      <c r="A554" s="84">
        <v>553</v>
      </c>
      <c r="B554" s="85" t="s">
        <v>1158</v>
      </c>
      <c r="C554" s="87" t="s">
        <v>1159</v>
      </c>
      <c r="D554" s="47"/>
      <c r="E554" s="47"/>
      <c r="F554" s="48"/>
      <c r="G554" s="62" t="str">
        <f>IFERROR(INDEX(StockInData[Expiry],MATCH(ProductMaster[[#This Row],[Product ID]],StockInData[Product ID],0)),"")</f>
        <v/>
      </c>
      <c r="H554" s="47"/>
      <c r="I554" s="61">
        <f>SUMIFS(StockInData[Quantity],StockInData[Product ID],ProductMaster!$B554)-SUMIFS(StockOutData[Quantity],StockOutData[Product ID],ProductMaster!$B554)</f>
        <v>0</v>
      </c>
      <c r="J554" s="63">
        <f>SUMIFS(StockInData[Value],StockInData[Product ID],ProductMaster!$B554)-SUMIFS(StockOutData[Value],StockOutData[Product ID],ProductMaster!$B554)</f>
        <v>0</v>
      </c>
    </row>
    <row r="555" spans="1:10" hidden="1" x14ac:dyDescent="0.25">
      <c r="A555" s="60">
        <v>554</v>
      </c>
      <c r="B555" s="85" t="s">
        <v>1160</v>
      </c>
      <c r="C555" s="87" t="s">
        <v>1161</v>
      </c>
      <c r="D555" s="47"/>
      <c r="E555" s="47"/>
      <c r="F555" s="48"/>
      <c r="G555" s="62" t="str">
        <f>IFERROR(INDEX(StockInData[Expiry],MATCH(ProductMaster[[#This Row],[Product ID]],StockInData[Product ID],0)),"")</f>
        <v/>
      </c>
      <c r="H555" s="47"/>
      <c r="I555" s="61">
        <f>SUMIFS(StockInData[Quantity],StockInData[Product ID],ProductMaster!$B555)-SUMIFS(StockOutData[Quantity],StockOutData[Product ID],ProductMaster!$B555)</f>
        <v>0</v>
      </c>
      <c r="J555" s="63">
        <f>SUMIFS(StockInData[Value],StockInData[Product ID],ProductMaster!$B555)-SUMIFS(StockOutData[Value],StockOutData[Product ID],ProductMaster!$B555)</f>
        <v>0</v>
      </c>
    </row>
    <row r="556" spans="1:10" x14ac:dyDescent="0.25">
      <c r="A556" s="84">
        <v>555</v>
      </c>
      <c r="B556" s="85" t="s">
        <v>1162</v>
      </c>
      <c r="C556" s="87" t="s">
        <v>1163</v>
      </c>
      <c r="D556" s="47"/>
      <c r="E556" s="47"/>
      <c r="F556" s="48"/>
      <c r="G556" s="62">
        <f>IFERROR(INDEX(StockInData[Expiry],MATCH(ProductMaster[[#This Row],[Product ID]],StockInData[Product ID],0)),"")</f>
        <v>44190</v>
      </c>
      <c r="H556" s="47"/>
      <c r="I556" s="61">
        <f>SUMIFS(StockInData[Quantity],StockInData[Product ID],ProductMaster!$B556)-SUMIFS(StockOutData[Quantity],StockOutData[Product ID],ProductMaster!$B556)</f>
        <v>22.75</v>
      </c>
      <c r="J556" s="63">
        <f>SUMIFS(StockInData[Value],StockInData[Product ID],ProductMaster!$B556)-SUMIFS(StockOutData[Value],StockOutData[Product ID],ProductMaster!$B556)</f>
        <v>-4.6000000000000014</v>
      </c>
    </row>
    <row r="557" spans="1:10" hidden="1" x14ac:dyDescent="0.25">
      <c r="A557" s="60">
        <v>556</v>
      </c>
      <c r="B557" s="85" t="s">
        <v>1164</v>
      </c>
      <c r="C557" s="87" t="s">
        <v>1165</v>
      </c>
      <c r="D557" s="47"/>
      <c r="E557" s="47"/>
      <c r="F557" s="48"/>
      <c r="G557" s="62" t="str">
        <f>IFERROR(INDEX(StockInData[Expiry],MATCH(ProductMaster[[#This Row],[Product ID]],StockInData[Product ID],0)),"")</f>
        <v/>
      </c>
      <c r="H557" s="47"/>
      <c r="I557" s="61">
        <f>SUMIFS(StockInData[Quantity],StockInData[Product ID],ProductMaster!$B557)-SUMIFS(StockOutData[Quantity],StockOutData[Product ID],ProductMaster!$B557)</f>
        <v>0</v>
      </c>
      <c r="J557" s="63">
        <f>SUMIFS(StockInData[Value],StockInData[Product ID],ProductMaster!$B557)-SUMIFS(StockOutData[Value],StockOutData[Product ID],ProductMaster!$B557)</f>
        <v>0</v>
      </c>
    </row>
    <row r="558" spans="1:10" x14ac:dyDescent="0.25">
      <c r="A558" s="84">
        <v>557</v>
      </c>
      <c r="B558" s="85" t="s">
        <v>1166</v>
      </c>
      <c r="C558" s="87" t="s">
        <v>1167</v>
      </c>
      <c r="D558" s="47"/>
      <c r="E558" s="47"/>
      <c r="F558" s="48"/>
      <c r="G558" s="62">
        <f>IFERROR(INDEX(StockInData[Expiry],MATCH(ProductMaster[[#This Row],[Product ID]],StockInData[Product ID],0)),"")</f>
        <v>43841</v>
      </c>
      <c r="H558" s="47"/>
      <c r="I558" s="61">
        <f>SUMIFS(StockInData[Quantity],StockInData[Product ID],ProductMaster!$B558)-SUMIFS(StockOutData[Quantity],StockOutData[Product ID],ProductMaster!$B558)</f>
        <v>9</v>
      </c>
      <c r="J558" s="63">
        <f>SUMIFS(StockInData[Value],StockInData[Product ID],ProductMaster!$B558)-SUMIFS(StockOutData[Value],StockOutData[Product ID],ProductMaster!$B558)</f>
        <v>1</v>
      </c>
    </row>
    <row r="559" spans="1:10" x14ac:dyDescent="0.25">
      <c r="A559" s="60">
        <v>558</v>
      </c>
      <c r="B559" s="85" t="s">
        <v>1168</v>
      </c>
      <c r="C559" s="87" t="s">
        <v>1169</v>
      </c>
      <c r="D559" s="47"/>
      <c r="E559" s="47"/>
      <c r="F559" s="48"/>
      <c r="G559" s="62">
        <f>IFERROR(INDEX(StockInData[Expiry],MATCH(ProductMaster[[#This Row],[Product ID]],StockInData[Product ID],0)),"")</f>
        <v>44089</v>
      </c>
      <c r="H559" s="47"/>
      <c r="I559" s="61">
        <f>SUMIFS(StockInData[Quantity],StockInData[Product ID],ProductMaster!$B559)-SUMIFS(StockOutData[Quantity],StockOutData[Product ID],ProductMaster!$B559)</f>
        <v>145</v>
      </c>
      <c r="J559" s="63">
        <f>SUMIFS(StockInData[Value],StockInData[Product ID],ProductMaster!$B559)-SUMIFS(StockOutData[Value],StockOutData[Product ID],ProductMaster!$B559)</f>
        <v>23.919999999999998</v>
      </c>
    </row>
    <row r="560" spans="1:10" x14ac:dyDescent="0.25">
      <c r="A560" s="84">
        <v>559</v>
      </c>
      <c r="B560" s="85" t="s">
        <v>1170</v>
      </c>
      <c r="C560" s="87" t="s">
        <v>1171</v>
      </c>
      <c r="D560" s="47"/>
      <c r="E560" s="47"/>
      <c r="F560" s="48"/>
      <c r="G560" s="62">
        <f>IFERROR(INDEX(StockInData[Expiry],MATCH(ProductMaster[[#This Row],[Product ID]],StockInData[Product ID],0)),"")</f>
        <v>44044</v>
      </c>
      <c r="H560" s="47"/>
      <c r="I560" s="61">
        <f>SUMIFS(StockInData[Quantity],StockInData[Product ID],ProductMaster!$B560)-SUMIFS(StockOutData[Quantity],StockOutData[Product ID],ProductMaster!$B560)</f>
        <v>265</v>
      </c>
      <c r="J560" s="63">
        <f>SUMIFS(StockInData[Value],StockInData[Product ID],ProductMaster!$B560)-SUMIFS(StockOutData[Value],StockOutData[Product ID],ProductMaster!$B560)</f>
        <v>37.6</v>
      </c>
    </row>
    <row r="561" spans="1:10" x14ac:dyDescent="0.25">
      <c r="A561" s="60">
        <v>560</v>
      </c>
      <c r="B561" s="85" t="s">
        <v>1172</v>
      </c>
      <c r="C561" s="87" t="s">
        <v>1173</v>
      </c>
      <c r="D561" s="47"/>
      <c r="E561" s="47"/>
      <c r="F561" s="48"/>
      <c r="G561" s="62">
        <f>IFERROR(INDEX(StockInData[Expiry],MATCH(ProductMaster[[#This Row],[Product ID]],StockInData[Product ID],0)),"")</f>
        <v>44075</v>
      </c>
      <c r="H561" s="47"/>
      <c r="I561" s="61">
        <f>SUMIFS(StockInData[Quantity],StockInData[Product ID],ProductMaster!$B561)-SUMIFS(StockOutData[Quantity],StockOutData[Product ID],ProductMaster!$B561)</f>
        <v>182</v>
      </c>
      <c r="J561" s="63">
        <f>SUMIFS(StockInData[Value],StockInData[Product ID],ProductMaster!$B561)-SUMIFS(StockOutData[Value],StockOutData[Product ID],ProductMaster!$B561)</f>
        <v>186.7</v>
      </c>
    </row>
    <row r="562" spans="1:10" hidden="1" x14ac:dyDescent="0.25">
      <c r="A562" s="84">
        <v>561</v>
      </c>
      <c r="B562" s="85" t="s">
        <v>1174</v>
      </c>
      <c r="C562" s="87" t="s">
        <v>1175</v>
      </c>
      <c r="D562" s="47"/>
      <c r="E562" s="47"/>
      <c r="F562" s="48"/>
      <c r="G562" s="62" t="str">
        <f>IFERROR(INDEX(StockInData[Expiry],MATCH(ProductMaster[[#This Row],[Product ID]],StockInData[Product ID],0)),"")</f>
        <v/>
      </c>
      <c r="H562" s="47"/>
      <c r="I562" s="61">
        <f>SUMIFS(StockInData[Quantity],StockInData[Product ID],ProductMaster!$B562)-SUMIFS(StockOutData[Quantity],StockOutData[Product ID],ProductMaster!$B562)</f>
        <v>0</v>
      </c>
      <c r="J562" s="63">
        <f>SUMIFS(StockInData[Value],StockInData[Product ID],ProductMaster!$B562)-SUMIFS(StockOutData[Value],StockOutData[Product ID],ProductMaster!$B562)</f>
        <v>0</v>
      </c>
    </row>
    <row r="563" spans="1:10" hidden="1" x14ac:dyDescent="0.25">
      <c r="A563" s="60">
        <v>562</v>
      </c>
      <c r="B563" s="85" t="s">
        <v>1176</v>
      </c>
      <c r="C563" s="87" t="s">
        <v>1177</v>
      </c>
      <c r="D563" s="47"/>
      <c r="E563" s="47"/>
      <c r="F563" s="48"/>
      <c r="G563" s="62" t="str">
        <f>IFERROR(INDEX(StockInData[Expiry],MATCH(ProductMaster[[#This Row],[Product ID]],StockInData[Product ID],0)),"")</f>
        <v/>
      </c>
      <c r="H563" s="47"/>
      <c r="I563" s="61">
        <f>SUMIFS(StockInData[Quantity],StockInData[Product ID],ProductMaster!$B563)-SUMIFS(StockOutData[Quantity],StockOutData[Product ID],ProductMaster!$B563)</f>
        <v>0</v>
      </c>
      <c r="J563" s="63">
        <f>SUMIFS(StockInData[Value],StockInData[Product ID],ProductMaster!$B563)-SUMIFS(StockOutData[Value],StockOutData[Product ID],ProductMaster!$B563)</f>
        <v>0</v>
      </c>
    </row>
    <row r="564" spans="1:10" hidden="1" x14ac:dyDescent="0.25">
      <c r="A564" s="84">
        <v>563</v>
      </c>
      <c r="B564" s="85" t="s">
        <v>1178</v>
      </c>
      <c r="C564" s="87" t="s">
        <v>1179</v>
      </c>
      <c r="D564" s="47"/>
      <c r="E564" s="47"/>
      <c r="F564" s="48"/>
      <c r="G564" s="62" t="str">
        <f>IFERROR(INDEX(StockInData[Expiry],MATCH(ProductMaster[[#This Row],[Product ID]],StockInData[Product ID],0)),"")</f>
        <v/>
      </c>
      <c r="H564" s="47"/>
      <c r="I564" s="61">
        <f>SUMIFS(StockInData[Quantity],StockInData[Product ID],ProductMaster!$B564)-SUMIFS(StockOutData[Quantity],StockOutData[Product ID],ProductMaster!$B564)</f>
        <v>0</v>
      </c>
      <c r="J564" s="63">
        <f>SUMIFS(StockInData[Value],StockInData[Product ID],ProductMaster!$B564)-SUMIFS(StockOutData[Value],StockOutData[Product ID],ProductMaster!$B564)</f>
        <v>0</v>
      </c>
    </row>
    <row r="565" spans="1:10" hidden="1" x14ac:dyDescent="0.25">
      <c r="A565" s="60">
        <v>564</v>
      </c>
      <c r="B565" s="85" t="s">
        <v>1180</v>
      </c>
      <c r="C565" s="87" t="s">
        <v>1181</v>
      </c>
      <c r="D565" s="47"/>
      <c r="E565" s="47"/>
      <c r="F565" s="48"/>
      <c r="G565" s="62" t="str">
        <f>IFERROR(INDEX(StockInData[Expiry],MATCH(ProductMaster[[#This Row],[Product ID]],StockInData[Product ID],0)),"")</f>
        <v/>
      </c>
      <c r="H565" s="47"/>
      <c r="I565" s="61">
        <f>SUMIFS(StockInData[Quantity],StockInData[Product ID],ProductMaster!$B565)-SUMIFS(StockOutData[Quantity],StockOutData[Product ID],ProductMaster!$B565)</f>
        <v>0</v>
      </c>
      <c r="J565" s="63">
        <f>SUMIFS(StockInData[Value],StockInData[Product ID],ProductMaster!$B565)-SUMIFS(StockOutData[Value],StockOutData[Product ID],ProductMaster!$B565)</f>
        <v>0</v>
      </c>
    </row>
    <row r="566" spans="1:10" x14ac:dyDescent="0.25">
      <c r="A566" s="84">
        <v>565</v>
      </c>
      <c r="B566" s="85" t="s">
        <v>1182</v>
      </c>
      <c r="C566" s="87" t="s">
        <v>1183</v>
      </c>
      <c r="D566" s="47"/>
      <c r="E566" s="47"/>
      <c r="F566" s="48"/>
      <c r="G566" s="62">
        <f>IFERROR(INDEX(StockInData[Expiry],MATCH(ProductMaster[[#This Row],[Product ID]],StockInData[Product ID],0)),"")</f>
        <v>44089</v>
      </c>
      <c r="H566" s="47"/>
      <c r="I566" s="61">
        <f>SUMIFS(StockInData[Quantity],StockInData[Product ID],ProductMaster!$B566)-SUMIFS(StockOutData[Quantity],StockOutData[Product ID],ProductMaster!$B566)</f>
        <v>11</v>
      </c>
      <c r="J566" s="63">
        <f>SUMIFS(StockInData[Value],StockInData[Product ID],ProductMaster!$B566)-SUMIFS(StockOutData[Value],StockOutData[Product ID],ProductMaster!$B566)</f>
        <v>-21.08</v>
      </c>
    </row>
    <row r="567" spans="1:10" x14ac:dyDescent="0.25">
      <c r="A567" s="60">
        <v>566</v>
      </c>
      <c r="B567" s="85" t="s">
        <v>1184</v>
      </c>
      <c r="C567" s="87" t="s">
        <v>1185</v>
      </c>
      <c r="D567" s="47"/>
      <c r="E567" s="47"/>
      <c r="F567" s="48"/>
      <c r="G567" s="62">
        <f>IFERROR(INDEX(StockInData[Expiry],MATCH(ProductMaster[[#This Row],[Product ID]],StockInData[Product ID],0)),"")</f>
        <v>44089</v>
      </c>
      <c r="H567" s="47"/>
      <c r="I567" s="61">
        <f>SUMIFS(StockInData[Quantity],StockInData[Product ID],ProductMaster!$B567)-SUMIFS(StockOutData[Quantity],StockOutData[Product ID],ProductMaster!$B567)</f>
        <v>31</v>
      </c>
      <c r="J567" s="63">
        <f>SUMIFS(StockInData[Value],StockInData[Product ID],ProductMaster!$B567)-SUMIFS(StockOutData[Value],StockOutData[Product ID],ProductMaster!$B567)</f>
        <v>-27.16</v>
      </c>
    </row>
    <row r="568" spans="1:10" x14ac:dyDescent="0.25">
      <c r="A568" s="84">
        <v>567</v>
      </c>
      <c r="B568" s="85" t="s">
        <v>1186</v>
      </c>
      <c r="C568" s="87" t="s">
        <v>1187</v>
      </c>
      <c r="D568" s="47"/>
      <c r="E568" s="47"/>
      <c r="F568" s="48"/>
      <c r="G568" s="62">
        <f>IFERROR(INDEX(StockInData[Expiry],MATCH(ProductMaster[[#This Row],[Product ID]],StockInData[Product ID],0)),"")</f>
        <v>44133</v>
      </c>
      <c r="H568" s="47"/>
      <c r="I568" s="61">
        <f>SUMIFS(StockInData[Quantity],StockInData[Product ID],ProductMaster!$B568)-SUMIFS(StockOutData[Quantity],StockOutData[Product ID],ProductMaster!$B568)</f>
        <v>66</v>
      </c>
      <c r="J568" s="63">
        <f>SUMIFS(StockInData[Value],StockInData[Product ID],ProductMaster!$B568)-SUMIFS(StockOutData[Value],StockOutData[Product ID],ProductMaster!$B568)</f>
        <v>-1.9299999999999926</v>
      </c>
    </row>
    <row r="569" spans="1:10" hidden="1" x14ac:dyDescent="0.25">
      <c r="A569" s="60">
        <v>568</v>
      </c>
      <c r="B569" s="85" t="s">
        <v>1188</v>
      </c>
      <c r="C569" s="87" t="s">
        <v>1189</v>
      </c>
      <c r="D569" s="47"/>
      <c r="E569" s="47"/>
      <c r="F569" s="48"/>
      <c r="G569" s="62" t="str">
        <f>IFERROR(INDEX(StockInData[Expiry],MATCH(ProductMaster[[#This Row],[Product ID]],StockInData[Product ID],0)),"")</f>
        <v/>
      </c>
      <c r="H569" s="47"/>
      <c r="I569" s="61">
        <f>SUMIFS(StockInData[Quantity],StockInData[Product ID],ProductMaster!$B569)-SUMIFS(StockOutData[Quantity],StockOutData[Product ID],ProductMaster!$B569)</f>
        <v>0</v>
      </c>
      <c r="J569" s="63">
        <f>SUMIFS(StockInData[Value],StockInData[Product ID],ProductMaster!$B569)-SUMIFS(StockOutData[Value],StockOutData[Product ID],ProductMaster!$B569)</f>
        <v>0</v>
      </c>
    </row>
    <row r="570" spans="1:10" x14ac:dyDescent="0.25">
      <c r="A570" s="84">
        <v>569</v>
      </c>
      <c r="B570" s="85" t="s">
        <v>1190</v>
      </c>
      <c r="C570" s="87" t="s">
        <v>1191</v>
      </c>
      <c r="D570" s="47"/>
      <c r="E570" s="47"/>
      <c r="F570" s="48"/>
      <c r="G570" s="62">
        <f>IFERROR(INDEX(StockInData[Expiry],MATCH(ProductMaster[[#This Row],[Product ID]],StockInData[Product ID],0)),"")</f>
        <v>44133</v>
      </c>
      <c r="H570" s="47"/>
      <c r="I570" s="61">
        <f>SUMIFS(StockInData[Quantity],StockInData[Product ID],ProductMaster!$B570)-SUMIFS(StockOutData[Quantity],StockOutData[Product ID],ProductMaster!$B570)</f>
        <v>41</v>
      </c>
      <c r="J570" s="63">
        <f>SUMIFS(StockInData[Value],StockInData[Product ID],ProductMaster!$B570)-SUMIFS(StockOutData[Value],StockOutData[Product ID],ProductMaster!$B570)</f>
        <v>-80.400000000000006</v>
      </c>
    </row>
    <row r="571" spans="1:10" hidden="1" x14ac:dyDescent="0.25">
      <c r="A571" s="60">
        <v>570</v>
      </c>
      <c r="B571" s="85" t="s">
        <v>1192</v>
      </c>
      <c r="C571" s="87" t="s">
        <v>1193</v>
      </c>
      <c r="D571" s="47"/>
      <c r="E571" s="47"/>
      <c r="F571" s="48"/>
      <c r="G571" s="62" t="str">
        <f>IFERROR(INDEX(StockInData[Expiry],MATCH(ProductMaster[[#This Row],[Product ID]],StockInData[Product ID],0)),"")</f>
        <v/>
      </c>
      <c r="H571" s="47"/>
      <c r="I571" s="61">
        <f>SUMIFS(StockInData[Quantity],StockInData[Product ID],ProductMaster!$B571)-SUMIFS(StockOutData[Quantity],StockOutData[Product ID],ProductMaster!$B571)</f>
        <v>0</v>
      </c>
      <c r="J571" s="63">
        <f>SUMIFS(StockInData[Value],StockInData[Product ID],ProductMaster!$B571)-SUMIFS(StockOutData[Value],StockOutData[Product ID],ProductMaster!$B571)</f>
        <v>0</v>
      </c>
    </row>
    <row r="572" spans="1:10" x14ac:dyDescent="0.25">
      <c r="A572" s="84">
        <v>571</v>
      </c>
      <c r="B572" s="85" t="s">
        <v>1194</v>
      </c>
      <c r="C572" s="87" t="s">
        <v>1195</v>
      </c>
      <c r="D572" s="47"/>
      <c r="E572" s="47"/>
      <c r="F572" s="48"/>
      <c r="G572" s="62">
        <f>IFERROR(INDEX(StockInData[Expiry],MATCH(ProductMaster[[#This Row],[Product ID]],StockInData[Product ID],0)),"")</f>
        <v>44133</v>
      </c>
      <c r="H572" s="47"/>
      <c r="I572" s="61">
        <f>SUMIFS(StockInData[Quantity],StockInData[Product ID],ProductMaster!$B572)-SUMIFS(StockOutData[Quantity],StockOutData[Product ID],ProductMaster!$B572)</f>
        <v>676</v>
      </c>
      <c r="J572" s="63">
        <f>SUMIFS(StockInData[Value],StockInData[Product ID],ProductMaster!$B572)-SUMIFS(StockOutData[Value],StockOutData[Product ID],ProductMaster!$B572)</f>
        <v>-611.8499999999998</v>
      </c>
    </row>
    <row r="573" spans="1:10" x14ac:dyDescent="0.25">
      <c r="A573" s="60">
        <v>572</v>
      </c>
      <c r="B573" s="85" t="s">
        <v>1196</v>
      </c>
      <c r="C573" s="87" t="s">
        <v>1197</v>
      </c>
      <c r="D573" s="47"/>
      <c r="E573" s="47"/>
      <c r="F573" s="48"/>
      <c r="G573" s="62">
        <f>IFERROR(INDEX(StockInData[Expiry],MATCH(ProductMaster[[#This Row],[Product ID]],StockInData[Product ID],0)),"")</f>
        <v>43843</v>
      </c>
      <c r="H573" s="47"/>
      <c r="I573" s="61">
        <f>SUMIFS(StockInData[Quantity],StockInData[Product ID],ProductMaster!$B573)-SUMIFS(StockOutData[Quantity],StockOutData[Product ID],ProductMaster!$B573)</f>
        <v>3.44</v>
      </c>
      <c r="J573" s="63">
        <f>SUMIFS(StockInData[Value],StockInData[Product ID],ProductMaster!$B573)-SUMIFS(StockOutData[Value],StockOutData[Product ID],ProductMaster!$B573)</f>
        <v>34.6</v>
      </c>
    </row>
    <row r="574" spans="1:10" x14ac:dyDescent="0.25">
      <c r="A574" s="84">
        <v>573</v>
      </c>
      <c r="B574" s="85" t="s">
        <v>1198</v>
      </c>
      <c r="C574" s="87" t="s">
        <v>1199</v>
      </c>
      <c r="D574" s="47"/>
      <c r="E574" s="47"/>
      <c r="F574" s="48"/>
      <c r="G574" s="62">
        <f>IFERROR(INDEX(StockInData[Expiry],MATCH(ProductMaster[[#This Row],[Product ID]],StockInData[Product ID],0)),"")</f>
        <v>43843</v>
      </c>
      <c r="H574" s="47"/>
      <c r="I574" s="61">
        <f>SUMIFS(StockInData[Quantity],StockInData[Product ID],ProductMaster!$B574)-SUMIFS(StockOutData[Quantity],StockOutData[Product ID],ProductMaster!$B574)</f>
        <v>5.6899999999999995</v>
      </c>
      <c r="J574" s="63">
        <f>SUMIFS(StockInData[Value],StockInData[Product ID],ProductMaster!$B574)-SUMIFS(StockOutData[Value],StockOutData[Product ID],ProductMaster!$B574)</f>
        <v>2</v>
      </c>
    </row>
    <row r="575" spans="1:10" hidden="1" x14ac:dyDescent="0.25">
      <c r="A575" s="60">
        <v>574</v>
      </c>
      <c r="B575" s="85" t="s">
        <v>1200</v>
      </c>
      <c r="C575" s="87" t="s">
        <v>1201</v>
      </c>
      <c r="D575" s="47"/>
      <c r="E575" s="47"/>
      <c r="F575" s="48"/>
      <c r="G575" s="62" t="str">
        <f>IFERROR(INDEX(StockInData[Expiry],MATCH(ProductMaster[[#This Row],[Product ID]],StockInData[Product ID],0)),"")</f>
        <v/>
      </c>
      <c r="H575" s="47"/>
      <c r="I575" s="61">
        <f>SUMIFS(StockInData[Quantity],StockInData[Product ID],ProductMaster!$B575)-SUMIFS(StockOutData[Quantity],StockOutData[Product ID],ProductMaster!$B575)</f>
        <v>0</v>
      </c>
      <c r="J575" s="63">
        <f>SUMIFS(StockInData[Value],StockInData[Product ID],ProductMaster!$B575)-SUMIFS(StockOutData[Value],StockOutData[Product ID],ProductMaster!$B575)</f>
        <v>0</v>
      </c>
    </row>
    <row r="576" spans="1:10" x14ac:dyDescent="0.25">
      <c r="A576" s="84">
        <v>575</v>
      </c>
      <c r="B576" s="85" t="s">
        <v>1202</v>
      </c>
      <c r="C576" s="87" t="s">
        <v>1203</v>
      </c>
      <c r="D576" s="47"/>
      <c r="E576" s="47"/>
      <c r="F576" s="48"/>
      <c r="G576" s="62">
        <f>IFERROR(INDEX(StockInData[Expiry],MATCH(ProductMaster[[#This Row],[Product ID]],StockInData[Product ID],0)),"")</f>
        <v>44044</v>
      </c>
      <c r="H576" s="47"/>
      <c r="I576" s="61">
        <f>SUMIFS(StockInData[Quantity],StockInData[Product ID],ProductMaster!$B576)-SUMIFS(StockOutData[Quantity],StockOutData[Product ID],ProductMaster!$B576)</f>
        <v>112</v>
      </c>
      <c r="J576" s="63">
        <f>SUMIFS(StockInData[Value],StockInData[Product ID],ProductMaster!$B576)-SUMIFS(StockOutData[Value],StockOutData[Product ID],ProductMaster!$B576)</f>
        <v>18.239999999999995</v>
      </c>
    </row>
    <row r="577" spans="1:10" hidden="1" x14ac:dyDescent="0.25">
      <c r="A577" s="60">
        <v>576</v>
      </c>
      <c r="B577" s="85" t="s">
        <v>1204</v>
      </c>
      <c r="C577" s="87" t="s">
        <v>1205</v>
      </c>
      <c r="D577" s="47"/>
      <c r="E577" s="47"/>
      <c r="F577" s="48"/>
      <c r="G577" s="62" t="str">
        <f>IFERROR(INDEX(StockInData[Expiry],MATCH(ProductMaster[[#This Row],[Product ID]],StockInData[Product ID],0)),"")</f>
        <v/>
      </c>
      <c r="H577" s="47"/>
      <c r="I577" s="61">
        <f>SUMIFS(StockInData[Quantity],StockInData[Product ID],ProductMaster!$B577)-SUMIFS(StockOutData[Quantity],StockOutData[Product ID],ProductMaster!$B577)</f>
        <v>0</v>
      </c>
      <c r="J577" s="63">
        <f>SUMIFS(StockInData[Value],StockInData[Product ID],ProductMaster!$B577)-SUMIFS(StockOutData[Value],StockOutData[Product ID],ProductMaster!$B577)</f>
        <v>0</v>
      </c>
    </row>
    <row r="578" spans="1:10" x14ac:dyDescent="0.25">
      <c r="A578" s="84">
        <v>577</v>
      </c>
      <c r="B578" s="85" t="s">
        <v>1206</v>
      </c>
      <c r="C578" s="87" t="s">
        <v>1207</v>
      </c>
      <c r="D578" s="47"/>
      <c r="E578" s="47"/>
      <c r="F578" s="48"/>
      <c r="G578" s="62">
        <f>IFERROR(INDEX(StockInData[Expiry],MATCH(ProductMaster[[#This Row],[Product ID]],StockInData[Product ID],0)),"")</f>
        <v>44075</v>
      </c>
      <c r="H578" s="47"/>
      <c r="I578" s="61">
        <f>SUMIFS(StockInData[Quantity],StockInData[Product ID],ProductMaster!$B578)-SUMIFS(StockOutData[Quantity],StockOutData[Product ID],ProductMaster!$B578)</f>
        <v>397</v>
      </c>
      <c r="J578" s="63">
        <f>SUMIFS(StockInData[Value],StockInData[Product ID],ProductMaster!$B578)-SUMIFS(StockOutData[Value],StockOutData[Product ID],ProductMaster!$B578)</f>
        <v>13.679999999999922</v>
      </c>
    </row>
    <row r="579" spans="1:10" hidden="1" x14ac:dyDescent="0.25">
      <c r="A579" s="60">
        <v>578</v>
      </c>
      <c r="B579" s="85" t="s">
        <v>1208</v>
      </c>
      <c r="C579" s="87" t="s">
        <v>1209</v>
      </c>
      <c r="D579" s="47"/>
      <c r="E579" s="47"/>
      <c r="F579" s="48"/>
      <c r="G579" s="62" t="str">
        <f>IFERROR(INDEX(StockInData[Expiry],MATCH(ProductMaster[[#This Row],[Product ID]],StockInData[Product ID],0)),"")</f>
        <v/>
      </c>
      <c r="H579" s="47"/>
      <c r="I579" s="61">
        <f>SUMIFS(StockInData[Quantity],StockInData[Product ID],ProductMaster!$B579)-SUMIFS(StockOutData[Quantity],StockOutData[Product ID],ProductMaster!$B579)</f>
        <v>0</v>
      </c>
      <c r="J579" s="63">
        <f>SUMIFS(StockInData[Value],StockInData[Product ID],ProductMaster!$B579)-SUMIFS(StockOutData[Value],StockOutData[Product ID],ProductMaster!$B579)</f>
        <v>0</v>
      </c>
    </row>
    <row r="580" spans="1:10" hidden="1" x14ac:dyDescent="0.25">
      <c r="A580" s="84">
        <v>579</v>
      </c>
      <c r="B580" s="85" t="s">
        <v>1210</v>
      </c>
      <c r="C580" s="87" t="s">
        <v>1211</v>
      </c>
      <c r="D580" s="47"/>
      <c r="E580" s="47"/>
      <c r="F580" s="48"/>
      <c r="G580" s="62" t="str">
        <f>IFERROR(INDEX(StockInData[Expiry],MATCH(ProductMaster[[#This Row],[Product ID]],StockInData[Product ID],0)),"")</f>
        <v/>
      </c>
      <c r="H580" s="47"/>
      <c r="I580" s="61">
        <f>SUMIFS(StockInData[Quantity],StockInData[Product ID],ProductMaster!$B580)-SUMIFS(StockOutData[Quantity],StockOutData[Product ID],ProductMaster!$B580)</f>
        <v>0</v>
      </c>
      <c r="J580" s="63">
        <f>SUMIFS(StockInData[Value],StockInData[Product ID],ProductMaster!$B580)-SUMIFS(StockOutData[Value],StockOutData[Product ID],ProductMaster!$B580)</f>
        <v>0</v>
      </c>
    </row>
    <row r="581" spans="1:10" hidden="1" x14ac:dyDescent="0.25">
      <c r="A581" s="60">
        <v>580</v>
      </c>
      <c r="B581" s="85" t="s">
        <v>1212</v>
      </c>
      <c r="C581" s="87" t="s">
        <v>1213</v>
      </c>
      <c r="D581" s="47"/>
      <c r="E581" s="47"/>
      <c r="F581" s="48"/>
      <c r="G581" s="62" t="str">
        <f>IFERROR(INDEX(StockInData[Expiry],MATCH(ProductMaster[[#This Row],[Product ID]],StockInData[Product ID],0)),"")</f>
        <v/>
      </c>
      <c r="H581" s="47"/>
      <c r="I581" s="61">
        <f>SUMIFS(StockInData[Quantity],StockInData[Product ID],ProductMaster!$B581)-SUMIFS(StockOutData[Quantity],StockOutData[Product ID],ProductMaster!$B581)</f>
        <v>0</v>
      </c>
      <c r="J581" s="63">
        <f>SUMIFS(StockInData[Value],StockInData[Product ID],ProductMaster!$B581)-SUMIFS(StockOutData[Value],StockOutData[Product ID],ProductMaster!$B581)</f>
        <v>0</v>
      </c>
    </row>
    <row r="582" spans="1:10" hidden="1" x14ac:dyDescent="0.25">
      <c r="A582" s="84">
        <v>581</v>
      </c>
      <c r="B582" s="85" t="s">
        <v>1214</v>
      </c>
      <c r="C582" s="87" t="s">
        <v>1215</v>
      </c>
      <c r="D582" s="47"/>
      <c r="E582" s="47"/>
      <c r="F582" s="48"/>
      <c r="G582" s="62" t="str">
        <f>IFERROR(INDEX(StockInData[Expiry],MATCH(ProductMaster[[#This Row],[Product ID]],StockInData[Product ID],0)),"")</f>
        <v/>
      </c>
      <c r="H582" s="47"/>
      <c r="I582" s="61">
        <f>SUMIFS(StockInData[Quantity],StockInData[Product ID],ProductMaster!$B582)-SUMIFS(StockOutData[Quantity],StockOutData[Product ID],ProductMaster!$B582)</f>
        <v>0</v>
      </c>
      <c r="J582" s="63">
        <f>SUMIFS(StockInData[Value],StockInData[Product ID],ProductMaster!$B582)-SUMIFS(StockOutData[Value],StockOutData[Product ID],ProductMaster!$B582)</f>
        <v>0</v>
      </c>
    </row>
    <row r="583" spans="1:10" x14ac:dyDescent="0.25">
      <c r="A583" s="60">
        <v>582</v>
      </c>
      <c r="B583" s="85" t="s">
        <v>1216</v>
      </c>
      <c r="C583" s="87" t="s">
        <v>1217</v>
      </c>
      <c r="D583" s="47"/>
      <c r="E583" s="47"/>
      <c r="F583" s="48"/>
      <c r="G583" s="62">
        <f>IFERROR(INDEX(StockInData[Expiry],MATCH(ProductMaster[[#This Row],[Product ID]],StockInData[Product ID],0)),"")</f>
        <v>44133</v>
      </c>
      <c r="H583" s="47"/>
      <c r="I583" s="61">
        <f>SUMIFS(StockInData[Quantity],StockInData[Product ID],ProductMaster!$B583)-SUMIFS(StockOutData[Quantity],StockOutData[Product ID],ProductMaster!$B583)</f>
        <v>402</v>
      </c>
      <c r="J583" s="63">
        <f>SUMIFS(StockInData[Value],StockInData[Product ID],ProductMaster!$B583)-SUMIFS(StockOutData[Value],StockOutData[Product ID],ProductMaster!$B583)</f>
        <v>-574.85999999999956</v>
      </c>
    </row>
    <row r="584" spans="1:10" hidden="1" x14ac:dyDescent="0.25">
      <c r="A584" s="84">
        <v>583</v>
      </c>
      <c r="B584" s="85" t="s">
        <v>1218</v>
      </c>
      <c r="C584" s="87" t="s">
        <v>1219</v>
      </c>
      <c r="D584" s="47"/>
      <c r="E584" s="47"/>
      <c r="F584" s="48"/>
      <c r="G584" s="62" t="str">
        <f>IFERROR(INDEX(StockInData[Expiry],MATCH(ProductMaster[[#This Row],[Product ID]],StockInData[Product ID],0)),"")</f>
        <v/>
      </c>
      <c r="H584" s="47"/>
      <c r="I584" s="61">
        <f>SUMIFS(StockInData[Quantity],StockInData[Product ID],ProductMaster!$B584)-SUMIFS(StockOutData[Quantity],StockOutData[Product ID],ProductMaster!$B584)</f>
        <v>0</v>
      </c>
      <c r="J584" s="63">
        <f>SUMIFS(StockInData[Value],StockInData[Product ID],ProductMaster!$B584)-SUMIFS(StockOutData[Value],StockOutData[Product ID],ProductMaster!$B584)</f>
        <v>0</v>
      </c>
    </row>
    <row r="585" spans="1:10" hidden="1" x14ac:dyDescent="0.25">
      <c r="A585" s="60">
        <v>584</v>
      </c>
      <c r="B585" s="85" t="s">
        <v>1220</v>
      </c>
      <c r="C585" s="87" t="s">
        <v>1221</v>
      </c>
      <c r="D585" s="47"/>
      <c r="E585" s="47"/>
      <c r="F585" s="48"/>
      <c r="G585" s="62" t="str">
        <f>IFERROR(INDEX(StockInData[Expiry],MATCH(ProductMaster[[#This Row],[Product ID]],StockInData[Product ID],0)),"")</f>
        <v/>
      </c>
      <c r="H585" s="47"/>
      <c r="I585" s="61">
        <f>SUMIFS(StockInData[Quantity],StockInData[Product ID],ProductMaster!$B585)-SUMIFS(StockOutData[Quantity],StockOutData[Product ID],ProductMaster!$B585)</f>
        <v>0</v>
      </c>
      <c r="J585" s="63">
        <f>SUMIFS(StockInData[Value],StockInData[Product ID],ProductMaster!$B585)-SUMIFS(StockOutData[Value],StockOutData[Product ID],ProductMaster!$B585)</f>
        <v>0</v>
      </c>
    </row>
    <row r="586" spans="1:10" hidden="1" x14ac:dyDescent="0.25">
      <c r="A586" s="84">
        <v>585</v>
      </c>
      <c r="B586" s="85" t="s">
        <v>1222</v>
      </c>
      <c r="C586" s="87" t="s">
        <v>1223</v>
      </c>
      <c r="D586" s="47"/>
      <c r="E586" s="47"/>
      <c r="F586" s="48"/>
      <c r="G586" s="62" t="str">
        <f>IFERROR(INDEX(StockInData[Expiry],MATCH(ProductMaster[[#This Row],[Product ID]],StockInData[Product ID],0)),"")</f>
        <v/>
      </c>
      <c r="H586" s="47"/>
      <c r="I586" s="61">
        <f>SUMIFS(StockInData[Quantity],StockInData[Product ID],ProductMaster!$B586)-SUMIFS(StockOutData[Quantity],StockOutData[Product ID],ProductMaster!$B586)</f>
        <v>0</v>
      </c>
      <c r="J586" s="63">
        <f>SUMIFS(StockInData[Value],StockInData[Product ID],ProductMaster!$B586)-SUMIFS(StockOutData[Value],StockOutData[Product ID],ProductMaster!$B586)</f>
        <v>0</v>
      </c>
    </row>
    <row r="587" spans="1:10" hidden="1" x14ac:dyDescent="0.25">
      <c r="A587" s="60">
        <v>586</v>
      </c>
      <c r="B587" s="85" t="s">
        <v>1224</v>
      </c>
      <c r="C587" s="87" t="s">
        <v>1225</v>
      </c>
      <c r="D587" s="47"/>
      <c r="E587" s="47"/>
      <c r="F587" s="48"/>
      <c r="G587" s="62" t="str">
        <f>IFERROR(INDEX(StockInData[Expiry],MATCH(ProductMaster[[#This Row],[Product ID]],StockInData[Product ID],0)),"")</f>
        <v/>
      </c>
      <c r="H587" s="47"/>
      <c r="I587" s="61">
        <f>SUMIFS(StockInData[Quantity],StockInData[Product ID],ProductMaster!$B587)-SUMIFS(StockOutData[Quantity],StockOutData[Product ID],ProductMaster!$B587)</f>
        <v>0</v>
      </c>
      <c r="J587" s="63">
        <f>SUMIFS(StockInData[Value],StockInData[Product ID],ProductMaster!$B587)-SUMIFS(StockOutData[Value],StockOutData[Product ID],ProductMaster!$B587)</f>
        <v>0</v>
      </c>
    </row>
    <row r="588" spans="1:10" hidden="1" x14ac:dyDescent="0.25">
      <c r="A588" s="84">
        <v>587</v>
      </c>
      <c r="B588" s="85" t="s">
        <v>1226</v>
      </c>
      <c r="C588" s="87" t="s">
        <v>1227</v>
      </c>
      <c r="D588" s="47"/>
      <c r="E588" s="47"/>
      <c r="F588" s="48"/>
      <c r="G588" s="62" t="str">
        <f>IFERROR(INDEX(StockInData[Expiry],MATCH(ProductMaster[[#This Row],[Product ID]],StockInData[Product ID],0)),"")</f>
        <v/>
      </c>
      <c r="H588" s="47"/>
      <c r="I588" s="61">
        <f>SUMIFS(StockInData[Quantity],StockInData[Product ID],ProductMaster!$B588)-SUMIFS(StockOutData[Quantity],StockOutData[Product ID],ProductMaster!$B588)</f>
        <v>0</v>
      </c>
      <c r="J588" s="63">
        <f>SUMIFS(StockInData[Value],StockInData[Product ID],ProductMaster!$B588)-SUMIFS(StockOutData[Value],StockOutData[Product ID],ProductMaster!$B588)</f>
        <v>0</v>
      </c>
    </row>
    <row r="589" spans="1:10" hidden="1" x14ac:dyDescent="0.25">
      <c r="A589" s="60">
        <v>588</v>
      </c>
      <c r="B589" s="85" t="s">
        <v>1228</v>
      </c>
      <c r="C589" s="87" t="s">
        <v>1229</v>
      </c>
      <c r="D589" s="47"/>
      <c r="E589" s="47"/>
      <c r="F589" s="48"/>
      <c r="G589" s="62" t="str">
        <f>IFERROR(INDEX(StockInData[Expiry],MATCH(ProductMaster[[#This Row],[Product ID]],StockInData[Product ID],0)),"")</f>
        <v/>
      </c>
      <c r="H589" s="47"/>
      <c r="I589" s="61">
        <f>SUMIFS(StockInData[Quantity],StockInData[Product ID],ProductMaster!$B589)-SUMIFS(StockOutData[Quantity],StockOutData[Product ID],ProductMaster!$B589)</f>
        <v>0</v>
      </c>
      <c r="J589" s="63">
        <f>SUMIFS(StockInData[Value],StockInData[Product ID],ProductMaster!$B589)-SUMIFS(StockOutData[Value],StockOutData[Product ID],ProductMaster!$B589)</f>
        <v>0</v>
      </c>
    </row>
    <row r="590" spans="1:10" hidden="1" x14ac:dyDescent="0.25">
      <c r="A590" s="84">
        <v>589</v>
      </c>
      <c r="B590" s="85" t="s">
        <v>1230</v>
      </c>
      <c r="C590" s="87" t="s">
        <v>1231</v>
      </c>
      <c r="D590" s="47"/>
      <c r="E590" s="47"/>
      <c r="F590" s="48"/>
      <c r="G590" s="62" t="str">
        <f>IFERROR(INDEX(StockInData[Expiry],MATCH(ProductMaster[[#This Row],[Product ID]],StockInData[Product ID],0)),"")</f>
        <v/>
      </c>
      <c r="H590" s="47"/>
      <c r="I590" s="61">
        <f>SUMIFS(StockInData[Quantity],StockInData[Product ID],ProductMaster!$B590)-SUMIFS(StockOutData[Quantity],StockOutData[Product ID],ProductMaster!$B590)</f>
        <v>0</v>
      </c>
      <c r="J590" s="63">
        <f>SUMIFS(StockInData[Value],StockInData[Product ID],ProductMaster!$B590)-SUMIFS(StockOutData[Value],StockOutData[Product ID],ProductMaster!$B590)</f>
        <v>0</v>
      </c>
    </row>
    <row r="591" spans="1:10" hidden="1" x14ac:dyDescent="0.25">
      <c r="A591" s="60">
        <v>590</v>
      </c>
      <c r="B591" s="85" t="s">
        <v>1232</v>
      </c>
      <c r="C591" s="87" t="s">
        <v>1233</v>
      </c>
      <c r="D591" s="47"/>
      <c r="E591" s="47"/>
      <c r="F591" s="48"/>
      <c r="G591" s="62" t="str">
        <f>IFERROR(INDEX(StockInData[Expiry],MATCH(ProductMaster[[#This Row],[Product ID]],StockInData[Product ID],0)),"")</f>
        <v/>
      </c>
      <c r="H591" s="47"/>
      <c r="I591" s="61">
        <f>SUMIFS(StockInData[Quantity],StockInData[Product ID],ProductMaster!$B591)-SUMIFS(StockOutData[Quantity],StockOutData[Product ID],ProductMaster!$B591)</f>
        <v>0</v>
      </c>
      <c r="J591" s="63">
        <f>SUMIFS(StockInData[Value],StockInData[Product ID],ProductMaster!$B591)-SUMIFS(StockOutData[Value],StockOutData[Product ID],ProductMaster!$B591)</f>
        <v>0</v>
      </c>
    </row>
    <row r="592" spans="1:10" hidden="1" x14ac:dyDescent="0.25">
      <c r="A592" s="84">
        <v>591</v>
      </c>
      <c r="B592" s="85" t="s">
        <v>1234</v>
      </c>
      <c r="C592" s="87" t="s">
        <v>1235</v>
      </c>
      <c r="D592" s="47"/>
      <c r="E592" s="47"/>
      <c r="F592" s="48"/>
      <c r="G592" s="62" t="str">
        <f>IFERROR(INDEX(StockInData[Expiry],MATCH(ProductMaster[[#This Row],[Product ID]],StockInData[Product ID],0)),"")</f>
        <v/>
      </c>
      <c r="H592" s="47"/>
      <c r="I592" s="61">
        <f>SUMIFS(StockInData[Quantity],StockInData[Product ID],ProductMaster!$B592)-SUMIFS(StockOutData[Quantity],StockOutData[Product ID],ProductMaster!$B592)</f>
        <v>0</v>
      </c>
      <c r="J592" s="63">
        <f>SUMIFS(StockInData[Value],StockInData[Product ID],ProductMaster!$B592)-SUMIFS(StockOutData[Value],StockOutData[Product ID],ProductMaster!$B592)</f>
        <v>0</v>
      </c>
    </row>
    <row r="593" spans="1:10" x14ac:dyDescent="0.25">
      <c r="A593" s="60">
        <v>592</v>
      </c>
      <c r="B593" s="85" t="s">
        <v>1236</v>
      </c>
      <c r="C593" s="87" t="s">
        <v>1237</v>
      </c>
      <c r="D593" s="47"/>
      <c r="E593" s="47"/>
      <c r="F593" s="48"/>
      <c r="G593" s="62">
        <f>IFERROR(INDEX(StockInData[Expiry],MATCH(ProductMaster[[#This Row],[Product ID]],StockInData[Product ID],0)),"")</f>
        <v>44075</v>
      </c>
      <c r="H593" s="47"/>
      <c r="I593" s="61">
        <f>SUMIFS(StockInData[Quantity],StockInData[Product ID],ProductMaster!$B593)-SUMIFS(StockOutData[Quantity],StockOutData[Product ID],ProductMaster!$B593)</f>
        <v>38</v>
      </c>
      <c r="J593" s="63">
        <f>SUMIFS(StockInData[Value],StockInData[Product ID],ProductMaster!$B593)-SUMIFS(StockOutData[Value],StockOutData[Product ID],ProductMaster!$B593)</f>
        <v>-78.899999999999977</v>
      </c>
    </row>
    <row r="594" spans="1:10" hidden="1" x14ac:dyDescent="0.25">
      <c r="A594" s="84">
        <v>593</v>
      </c>
      <c r="B594" s="85" t="s">
        <v>1238</v>
      </c>
      <c r="C594" s="87" t="s">
        <v>1239</v>
      </c>
      <c r="D594" s="47"/>
      <c r="E594" s="47"/>
      <c r="F594" s="48"/>
      <c r="G594" s="62" t="str">
        <f>IFERROR(INDEX(StockInData[Expiry],MATCH(ProductMaster[[#This Row],[Product ID]],StockInData[Product ID],0)),"")</f>
        <v/>
      </c>
      <c r="H594" s="47"/>
      <c r="I594" s="61">
        <f>SUMIFS(StockInData[Quantity],StockInData[Product ID],ProductMaster!$B594)-SUMIFS(StockOutData[Quantity],StockOutData[Product ID],ProductMaster!$B594)</f>
        <v>0</v>
      </c>
      <c r="J594" s="63">
        <f>SUMIFS(StockInData[Value],StockInData[Product ID],ProductMaster!$B594)-SUMIFS(StockOutData[Value],StockOutData[Product ID],ProductMaster!$B594)</f>
        <v>0</v>
      </c>
    </row>
    <row r="595" spans="1:10" hidden="1" x14ac:dyDescent="0.25">
      <c r="A595" s="60">
        <v>594</v>
      </c>
      <c r="B595" s="85" t="s">
        <v>1240</v>
      </c>
      <c r="C595" s="87" t="s">
        <v>1241</v>
      </c>
      <c r="D595" s="47"/>
      <c r="E595" s="47"/>
      <c r="F595" s="48"/>
      <c r="G595" s="62" t="str">
        <f>IFERROR(INDEX(StockInData[Expiry],MATCH(ProductMaster[[#This Row],[Product ID]],StockInData[Product ID],0)),"")</f>
        <v/>
      </c>
      <c r="H595" s="47"/>
      <c r="I595" s="61">
        <f>SUMIFS(StockInData[Quantity],StockInData[Product ID],ProductMaster!$B595)-SUMIFS(StockOutData[Quantity],StockOutData[Product ID],ProductMaster!$B595)</f>
        <v>0</v>
      </c>
      <c r="J595" s="63">
        <f>SUMIFS(StockInData[Value],StockInData[Product ID],ProductMaster!$B595)-SUMIFS(StockOutData[Value],StockOutData[Product ID],ProductMaster!$B595)</f>
        <v>0</v>
      </c>
    </row>
    <row r="596" spans="1:10" x14ac:dyDescent="0.25">
      <c r="A596" s="84">
        <v>595</v>
      </c>
      <c r="B596" s="85" t="s">
        <v>1242</v>
      </c>
      <c r="C596" s="87" t="s">
        <v>1243</v>
      </c>
      <c r="D596" s="47"/>
      <c r="E596" s="47"/>
      <c r="F596" s="48"/>
      <c r="G596" s="62">
        <f>IFERROR(INDEX(StockInData[Expiry],MATCH(ProductMaster[[#This Row],[Product ID]],StockInData[Product ID],0)),"")</f>
        <v>44075</v>
      </c>
      <c r="H596" s="47"/>
      <c r="I596" s="61">
        <f>SUMIFS(StockInData[Quantity],StockInData[Product ID],ProductMaster!$B596)-SUMIFS(StockOutData[Quantity],StockOutData[Product ID],ProductMaster!$B596)</f>
        <v>45</v>
      </c>
      <c r="J596" s="63">
        <f>SUMIFS(StockInData[Value],StockInData[Product ID],ProductMaster!$B596)-SUMIFS(StockOutData[Value],StockOutData[Product ID],ProductMaster!$B596)</f>
        <v>126.63</v>
      </c>
    </row>
    <row r="597" spans="1:10" hidden="1" x14ac:dyDescent="0.25">
      <c r="A597" s="60">
        <v>596</v>
      </c>
      <c r="B597" s="85" t="s">
        <v>1244</v>
      </c>
      <c r="C597" s="87" t="s">
        <v>1245</v>
      </c>
      <c r="D597" s="47"/>
      <c r="E597" s="47"/>
      <c r="F597" s="48"/>
      <c r="G597" s="62" t="str">
        <f>IFERROR(INDEX(StockInData[Expiry],MATCH(ProductMaster[[#This Row],[Product ID]],StockInData[Product ID],0)),"")</f>
        <v/>
      </c>
      <c r="H597" s="47"/>
      <c r="I597" s="61">
        <f>SUMIFS(StockInData[Quantity],StockInData[Product ID],ProductMaster!$B597)-SUMIFS(StockOutData[Quantity],StockOutData[Product ID],ProductMaster!$B597)</f>
        <v>0</v>
      </c>
      <c r="J597" s="63">
        <f>SUMIFS(StockInData[Value],StockInData[Product ID],ProductMaster!$B597)-SUMIFS(StockOutData[Value],StockOutData[Product ID],ProductMaster!$B597)</f>
        <v>0</v>
      </c>
    </row>
    <row r="598" spans="1:10" x14ac:dyDescent="0.25">
      <c r="A598" s="84">
        <v>597</v>
      </c>
      <c r="B598" s="85" t="s">
        <v>1246</v>
      </c>
      <c r="C598" s="87" t="s">
        <v>1247</v>
      </c>
      <c r="D598" s="47"/>
      <c r="E598" s="47"/>
      <c r="F598" s="48"/>
      <c r="G598" s="62">
        <f>IFERROR(INDEX(StockInData[Expiry],MATCH(ProductMaster[[#This Row],[Product ID]],StockInData[Product ID],0)),"")</f>
        <v>43983</v>
      </c>
      <c r="H598" s="47"/>
      <c r="I598" s="61">
        <f>SUMIFS(StockInData[Quantity],StockInData[Product ID],ProductMaster!$B598)-SUMIFS(StockOutData[Quantity],StockOutData[Product ID],ProductMaster!$B598)</f>
        <v>55</v>
      </c>
      <c r="J598" s="63">
        <f>SUMIFS(StockInData[Value],StockInData[Product ID],ProductMaster!$B598)-SUMIFS(StockOutData[Value],StockOutData[Product ID],ProductMaster!$B598)</f>
        <v>2.98</v>
      </c>
    </row>
    <row r="599" spans="1:10" hidden="1" x14ac:dyDescent="0.25">
      <c r="A599" s="60">
        <v>598</v>
      </c>
      <c r="B599" s="85" t="s">
        <v>1248</v>
      </c>
      <c r="C599" s="87" t="s">
        <v>1249</v>
      </c>
      <c r="D599" s="47"/>
      <c r="E599" s="47"/>
      <c r="F599" s="48"/>
      <c r="G599" s="62" t="str">
        <f>IFERROR(INDEX(StockInData[Expiry],MATCH(ProductMaster[[#This Row],[Product ID]],StockInData[Product ID],0)),"")</f>
        <v/>
      </c>
      <c r="H599" s="47"/>
      <c r="I599" s="61">
        <f>SUMIFS(StockInData[Quantity],StockInData[Product ID],ProductMaster!$B599)-SUMIFS(StockOutData[Quantity],StockOutData[Product ID],ProductMaster!$B599)</f>
        <v>0</v>
      </c>
      <c r="J599" s="63">
        <f>SUMIFS(StockInData[Value],StockInData[Product ID],ProductMaster!$B599)-SUMIFS(StockOutData[Value],StockOutData[Product ID],ProductMaster!$B599)</f>
        <v>0</v>
      </c>
    </row>
    <row r="600" spans="1:10" hidden="1" x14ac:dyDescent="0.25">
      <c r="A600" s="84">
        <v>599</v>
      </c>
      <c r="B600" s="85" t="s">
        <v>1250</v>
      </c>
      <c r="C600" s="87" t="s">
        <v>1251</v>
      </c>
      <c r="D600" s="47"/>
      <c r="E600" s="47"/>
      <c r="F600" s="48"/>
      <c r="G600" s="62" t="str">
        <f>IFERROR(INDEX(StockInData[Expiry],MATCH(ProductMaster[[#This Row],[Product ID]],StockInData[Product ID],0)),"")</f>
        <v/>
      </c>
      <c r="H600" s="47"/>
      <c r="I600" s="61">
        <f>SUMIFS(StockInData[Quantity],StockInData[Product ID],ProductMaster!$B600)-SUMIFS(StockOutData[Quantity],StockOutData[Product ID],ProductMaster!$B600)</f>
        <v>0</v>
      </c>
      <c r="J600" s="63">
        <f>SUMIFS(StockInData[Value],StockInData[Product ID],ProductMaster!$B600)-SUMIFS(StockOutData[Value],StockOutData[Product ID],ProductMaster!$B600)</f>
        <v>0</v>
      </c>
    </row>
    <row r="601" spans="1:10" x14ac:dyDescent="0.25">
      <c r="A601" s="60">
        <v>600</v>
      </c>
      <c r="B601" s="85" t="s">
        <v>1252</v>
      </c>
      <c r="C601" s="87" t="s">
        <v>1253</v>
      </c>
      <c r="D601" s="47"/>
      <c r="E601" s="47"/>
      <c r="F601" s="48"/>
      <c r="G601" s="62">
        <f>IFERROR(INDEX(StockInData[Expiry],MATCH(ProductMaster[[#This Row],[Product ID]],StockInData[Product ID],0)),"")</f>
        <v>44075</v>
      </c>
      <c r="H601" s="47"/>
      <c r="I601" s="61">
        <f>SUMIFS(StockInData[Quantity],StockInData[Product ID],ProductMaster!$B601)-SUMIFS(StockOutData[Quantity],StockOutData[Product ID],ProductMaster!$B601)</f>
        <v>2066</v>
      </c>
      <c r="J601" s="63">
        <f>SUMIFS(StockInData[Value],StockInData[Product ID],ProductMaster!$B601)-SUMIFS(StockOutData[Value],StockOutData[Product ID],ProductMaster!$B601)</f>
        <v>-385.41999999999967</v>
      </c>
    </row>
    <row r="602" spans="1:10" x14ac:dyDescent="0.25">
      <c r="A602" s="84">
        <v>601</v>
      </c>
      <c r="B602" s="85" t="s">
        <v>1254</v>
      </c>
      <c r="C602" s="87" t="s">
        <v>1255</v>
      </c>
      <c r="D602" s="47"/>
      <c r="E602" s="47"/>
      <c r="F602" s="48"/>
      <c r="G602" s="62">
        <f>IFERROR(INDEX(StockInData[Expiry],MATCH(ProductMaster[[#This Row],[Product ID]],StockInData[Product ID],0)),"")</f>
        <v>44133</v>
      </c>
      <c r="H602" s="47"/>
      <c r="I602" s="61">
        <f>SUMIFS(StockInData[Quantity],StockInData[Product ID],ProductMaster!$B602)-SUMIFS(StockOutData[Quantity],StockOutData[Product ID],ProductMaster!$B602)</f>
        <v>285</v>
      </c>
      <c r="J602" s="63">
        <f>SUMIFS(StockInData[Value],StockInData[Product ID],ProductMaster!$B602)-SUMIFS(StockOutData[Value],StockOutData[Product ID],ProductMaster!$B602)</f>
        <v>-75.099999999999994</v>
      </c>
    </row>
    <row r="603" spans="1:10" x14ac:dyDescent="0.25">
      <c r="A603" s="60">
        <v>602</v>
      </c>
      <c r="B603" s="85" t="s">
        <v>1256</v>
      </c>
      <c r="C603" s="87" t="s">
        <v>1257</v>
      </c>
      <c r="D603" s="47"/>
      <c r="E603" s="47"/>
      <c r="F603" s="48"/>
      <c r="G603" s="62">
        <f>IFERROR(INDEX(StockInData[Expiry],MATCH(ProductMaster[[#This Row],[Product ID]],StockInData[Product ID],0)),"")</f>
        <v>44089</v>
      </c>
      <c r="H603" s="47"/>
      <c r="I603" s="61">
        <f>SUMIFS(StockInData[Quantity],StockInData[Product ID],ProductMaster!$B603)-SUMIFS(StockOutData[Quantity],StockOutData[Product ID],ProductMaster!$B603)</f>
        <v>13</v>
      </c>
      <c r="J603" s="63">
        <f>SUMIFS(StockInData[Value],StockInData[Product ID],ProductMaster!$B603)-SUMIFS(StockOutData[Value],StockOutData[Product ID],ProductMaster!$B603)</f>
        <v>1</v>
      </c>
    </row>
    <row r="604" spans="1:10" x14ac:dyDescent="0.25">
      <c r="A604" s="84">
        <v>603</v>
      </c>
      <c r="B604" s="85" t="s">
        <v>1258</v>
      </c>
      <c r="C604" s="87" t="s">
        <v>1259</v>
      </c>
      <c r="D604" s="47"/>
      <c r="E604" s="47"/>
      <c r="F604" s="48"/>
      <c r="G604" s="62">
        <f>IFERROR(INDEX(StockInData[Expiry],MATCH(ProductMaster[[#This Row],[Product ID]],StockInData[Product ID],0)),"")</f>
        <v>44075</v>
      </c>
      <c r="H604" s="47"/>
      <c r="I604" s="61">
        <f>SUMIFS(StockInData[Quantity],StockInData[Product ID],ProductMaster!$B604)-SUMIFS(StockOutData[Quantity],StockOutData[Product ID],ProductMaster!$B604)</f>
        <v>239</v>
      </c>
      <c r="J604" s="63">
        <f>SUMIFS(StockInData[Value],StockInData[Product ID],ProductMaster!$B604)-SUMIFS(StockOutData[Value],StockOutData[Product ID],ProductMaster!$B604)</f>
        <v>149</v>
      </c>
    </row>
    <row r="605" spans="1:10" hidden="1" x14ac:dyDescent="0.25">
      <c r="A605" s="60">
        <v>604</v>
      </c>
      <c r="B605" s="85" t="s">
        <v>1260</v>
      </c>
      <c r="C605" s="87" t="s">
        <v>1261</v>
      </c>
      <c r="D605" s="47"/>
      <c r="E605" s="47"/>
      <c r="F605" s="48"/>
      <c r="G605" s="62" t="str">
        <f>IFERROR(INDEX(StockInData[Expiry],MATCH(ProductMaster[[#This Row],[Product ID]],StockInData[Product ID],0)),"")</f>
        <v/>
      </c>
      <c r="H605" s="47"/>
      <c r="I605" s="61">
        <f>SUMIFS(StockInData[Quantity],StockInData[Product ID],ProductMaster!$B605)-SUMIFS(StockOutData[Quantity],StockOutData[Product ID],ProductMaster!$B605)</f>
        <v>0</v>
      </c>
      <c r="J605" s="63">
        <f>SUMIFS(StockInData[Value],StockInData[Product ID],ProductMaster!$B605)-SUMIFS(StockOutData[Value],StockOutData[Product ID],ProductMaster!$B605)</f>
        <v>0</v>
      </c>
    </row>
    <row r="606" spans="1:10" x14ac:dyDescent="0.25">
      <c r="A606" s="84">
        <v>605</v>
      </c>
      <c r="B606" s="85" t="s">
        <v>1262</v>
      </c>
      <c r="C606" s="87" t="s">
        <v>1263</v>
      </c>
      <c r="D606" s="47"/>
      <c r="E606" s="47"/>
      <c r="F606" s="48"/>
      <c r="G606" s="62">
        <f>IFERROR(INDEX(StockInData[Expiry],MATCH(ProductMaster[[#This Row],[Product ID]],StockInData[Product ID],0)),"")</f>
        <v>44075</v>
      </c>
      <c r="H606" s="47"/>
      <c r="I606" s="61">
        <f>SUMIFS(StockInData[Quantity],StockInData[Product ID],ProductMaster!$B606)-SUMIFS(StockOutData[Quantity],StockOutData[Product ID],ProductMaster!$B606)</f>
        <v>128</v>
      </c>
      <c r="J606" s="63">
        <f>SUMIFS(StockInData[Value],StockInData[Product ID],ProductMaster!$B606)-SUMIFS(StockOutData[Value],StockOutData[Product ID],ProductMaster!$B606)</f>
        <v>61.539999999999978</v>
      </c>
    </row>
    <row r="607" spans="1:10" x14ac:dyDescent="0.25">
      <c r="A607" s="60">
        <v>606</v>
      </c>
      <c r="B607" s="85" t="s">
        <v>1264</v>
      </c>
      <c r="C607" s="87" t="s">
        <v>1265</v>
      </c>
      <c r="D607" s="47"/>
      <c r="E607" s="47"/>
      <c r="F607" s="48"/>
      <c r="G607" s="62">
        <f>IFERROR(INDEX(StockInData[Expiry],MATCH(ProductMaster[[#This Row],[Product ID]],StockInData[Product ID],0)),"")</f>
        <v>44075</v>
      </c>
      <c r="H607" s="47"/>
      <c r="I607" s="61">
        <f>SUMIFS(StockInData[Quantity],StockInData[Product ID],ProductMaster!$B607)-SUMIFS(StockOutData[Quantity],StockOutData[Product ID],ProductMaster!$B607)</f>
        <v>957</v>
      </c>
      <c r="J607" s="63">
        <f>SUMIFS(StockInData[Value],StockInData[Product ID],ProductMaster!$B607)-SUMIFS(StockOutData[Value],StockOutData[Product ID],ProductMaster!$B607)</f>
        <v>-150.5999999999998</v>
      </c>
    </row>
    <row r="608" spans="1:10" x14ac:dyDescent="0.25">
      <c r="A608" s="84">
        <v>607</v>
      </c>
      <c r="B608" s="85" t="s">
        <v>1266</v>
      </c>
      <c r="C608" s="87" t="s">
        <v>1267</v>
      </c>
      <c r="D608" s="47"/>
      <c r="E608" s="47"/>
      <c r="F608" s="48"/>
      <c r="G608" s="62">
        <f>IFERROR(INDEX(StockInData[Expiry],MATCH(ProductMaster[[#This Row],[Product ID]],StockInData[Product ID],0)),"")</f>
        <v>44105</v>
      </c>
      <c r="H608" s="47"/>
      <c r="I608" s="61">
        <f>SUMIFS(StockInData[Quantity],StockInData[Product ID],ProductMaster!$B608)-SUMIFS(StockOutData[Quantity],StockOutData[Product ID],ProductMaster!$B608)</f>
        <v>851</v>
      </c>
      <c r="J608" s="63">
        <f>SUMIFS(StockInData[Value],StockInData[Product ID],ProductMaster!$B608)-SUMIFS(StockOutData[Value],StockOutData[Product ID],ProductMaster!$B608)</f>
        <v>-91.300000000000068</v>
      </c>
    </row>
    <row r="609" spans="1:10" x14ac:dyDescent="0.25">
      <c r="A609" s="60">
        <v>608</v>
      </c>
      <c r="B609" s="85" t="s">
        <v>1268</v>
      </c>
      <c r="C609" s="87" t="s">
        <v>1269</v>
      </c>
      <c r="D609" s="47"/>
      <c r="E609" s="47"/>
      <c r="F609" s="48"/>
      <c r="G609" s="62">
        <f>IFERROR(INDEX(StockInData[Expiry],MATCH(ProductMaster[[#This Row],[Product ID]],StockInData[Product ID],0)),"")</f>
        <v>44133</v>
      </c>
      <c r="H609" s="47"/>
      <c r="I609" s="61">
        <f>SUMIFS(StockInData[Quantity],StockInData[Product ID],ProductMaster!$B609)-SUMIFS(StockOutData[Quantity],StockOutData[Product ID],ProductMaster!$B609)</f>
        <v>850</v>
      </c>
      <c r="J609" s="63">
        <f>SUMIFS(StockInData[Value],StockInData[Product ID],ProductMaster!$B609)-SUMIFS(StockOutData[Value],StockOutData[Product ID],ProductMaster!$B609)</f>
        <v>-183.42000000000002</v>
      </c>
    </row>
    <row r="610" spans="1:10" hidden="1" x14ac:dyDescent="0.25">
      <c r="A610" s="84">
        <v>609</v>
      </c>
      <c r="B610" s="85" t="s">
        <v>1270</v>
      </c>
      <c r="C610" s="87" t="s">
        <v>1271</v>
      </c>
      <c r="D610" s="47"/>
      <c r="E610" s="47"/>
      <c r="F610" s="48"/>
      <c r="G610" s="62" t="str">
        <f>IFERROR(INDEX(StockInData[Expiry],MATCH(ProductMaster[[#This Row],[Product ID]],StockInData[Product ID],0)),"")</f>
        <v/>
      </c>
      <c r="H610" s="47"/>
      <c r="I610" s="61">
        <f>SUMIFS(StockInData[Quantity],StockInData[Product ID],ProductMaster!$B610)-SUMIFS(StockOutData[Quantity],StockOutData[Product ID],ProductMaster!$B610)</f>
        <v>0</v>
      </c>
      <c r="J610" s="63">
        <f>SUMIFS(StockInData[Value],StockInData[Product ID],ProductMaster!$B610)-SUMIFS(StockOutData[Value],StockOutData[Product ID],ProductMaster!$B610)</f>
        <v>0</v>
      </c>
    </row>
    <row r="611" spans="1:10" x14ac:dyDescent="0.25">
      <c r="A611" s="60">
        <v>610</v>
      </c>
      <c r="B611" s="85" t="s">
        <v>1272</v>
      </c>
      <c r="C611" s="87" t="s">
        <v>1273</v>
      </c>
      <c r="D611" s="47"/>
      <c r="E611" s="47"/>
      <c r="F611" s="48"/>
      <c r="G611" s="62">
        <f>IFERROR(INDEX(StockInData[Expiry],MATCH(ProductMaster[[#This Row],[Product ID]],StockInData[Product ID],0)),"")</f>
        <v>44107</v>
      </c>
      <c r="H611" s="47"/>
      <c r="I611" s="61">
        <f>SUMIFS(StockInData[Quantity],StockInData[Product ID],ProductMaster!$B611)-SUMIFS(StockOutData[Quantity],StockOutData[Product ID],ProductMaster!$B611)</f>
        <v>582</v>
      </c>
      <c r="J611" s="63">
        <f>SUMIFS(StockInData[Value],StockInData[Product ID],ProductMaster!$B611)-SUMIFS(StockOutData[Value],StockOutData[Product ID],ProductMaster!$B611)</f>
        <v>-1746.8999999999999</v>
      </c>
    </row>
    <row r="612" spans="1:10" x14ac:dyDescent="0.25">
      <c r="A612" s="84">
        <v>611</v>
      </c>
      <c r="B612" s="85" t="s">
        <v>1274</v>
      </c>
      <c r="C612" s="87" t="s">
        <v>1275</v>
      </c>
      <c r="D612" s="47"/>
      <c r="E612" s="47"/>
      <c r="F612" s="48"/>
      <c r="G612" s="62">
        <f>IFERROR(INDEX(StockInData[Expiry],MATCH(ProductMaster[[#This Row],[Product ID]],StockInData[Product ID],0)),"")</f>
        <v>44044</v>
      </c>
      <c r="H612" s="47"/>
      <c r="I612" s="61">
        <f>SUMIFS(StockInData[Quantity],StockInData[Product ID],ProductMaster!$B612)-SUMIFS(StockOutData[Quantity],StockOutData[Product ID],ProductMaster!$B612)</f>
        <v>184</v>
      </c>
      <c r="J612" s="63">
        <f>SUMIFS(StockInData[Value],StockInData[Product ID],ProductMaster!$B612)-SUMIFS(StockOutData[Value],StockOutData[Product ID],ProductMaster!$B612)</f>
        <v>-27.700000000000031</v>
      </c>
    </row>
    <row r="613" spans="1:10" x14ac:dyDescent="0.25">
      <c r="A613" s="60">
        <v>612</v>
      </c>
      <c r="B613" s="85" t="s">
        <v>1276</v>
      </c>
      <c r="C613" s="87" t="s">
        <v>1277</v>
      </c>
      <c r="D613" s="47"/>
      <c r="E613" s="47"/>
      <c r="F613" s="48"/>
      <c r="G613" s="62">
        <f>IFERROR(INDEX(StockInData[Expiry],MATCH(ProductMaster[[#This Row],[Product ID]],StockInData[Product ID],0)),"")</f>
        <v>43983</v>
      </c>
      <c r="H613" s="47"/>
      <c r="I613" s="61">
        <f>SUMIFS(StockInData[Quantity],StockInData[Product ID],ProductMaster!$B613)-SUMIFS(StockOutData[Quantity],StockOutData[Product ID],ProductMaster!$B613)</f>
        <v>373.83</v>
      </c>
      <c r="J613" s="63">
        <f>SUMIFS(StockInData[Value],StockInData[Product ID],ProductMaster!$B613)-SUMIFS(StockOutData[Value],StockOutData[Product ID],ProductMaster!$B613)</f>
        <v>-52.019999999999925</v>
      </c>
    </row>
    <row r="614" spans="1:10" x14ac:dyDescent="0.25">
      <c r="A614" s="84">
        <v>613</v>
      </c>
      <c r="B614" s="85" t="s">
        <v>1278</v>
      </c>
      <c r="C614" s="87" t="s">
        <v>1279</v>
      </c>
      <c r="D614" s="47"/>
      <c r="E614" s="47"/>
      <c r="F614" s="48"/>
      <c r="G614" s="62">
        <f>IFERROR(INDEX(StockInData[Expiry],MATCH(ProductMaster[[#This Row],[Product ID]],StockInData[Product ID],0)),"")</f>
        <v>44041</v>
      </c>
      <c r="H614" s="47"/>
      <c r="I614" s="61">
        <f>SUMIFS(StockInData[Quantity],StockInData[Product ID],ProductMaster!$B614)-SUMIFS(StockOutData[Quantity],StockOutData[Product ID],ProductMaster!$B614)</f>
        <v>20.2</v>
      </c>
      <c r="J614" s="63">
        <f>SUMIFS(StockInData[Value],StockInData[Product ID],ProductMaster!$B614)-SUMIFS(StockOutData[Value],StockOutData[Product ID],ProductMaster!$B614)</f>
        <v>-61.84</v>
      </c>
    </row>
    <row r="615" spans="1:10" x14ac:dyDescent="0.25">
      <c r="A615" s="60">
        <v>614</v>
      </c>
      <c r="B615" s="85" t="s">
        <v>1280</v>
      </c>
      <c r="C615" s="87" t="s">
        <v>1281</v>
      </c>
      <c r="D615" s="47"/>
      <c r="E615" s="47"/>
      <c r="F615" s="48"/>
      <c r="G615" s="62">
        <f>IFERROR(INDEX(StockInData[Expiry],MATCH(ProductMaster[[#This Row],[Product ID]],StockInData[Product ID],0)),"")</f>
        <v>44075</v>
      </c>
      <c r="H615" s="47"/>
      <c r="I615" s="61">
        <f>SUMIFS(StockInData[Quantity],StockInData[Product ID],ProductMaster!$B615)-SUMIFS(StockOutData[Quantity],StockOutData[Product ID],ProductMaster!$B615)</f>
        <v>844</v>
      </c>
      <c r="J615" s="63">
        <f>SUMIFS(StockInData[Value],StockInData[Product ID],ProductMaster!$B615)-SUMIFS(StockOutData[Value],StockOutData[Product ID],ProductMaster!$B615)</f>
        <v>11.5</v>
      </c>
    </row>
    <row r="616" spans="1:10" x14ac:dyDescent="0.25">
      <c r="A616" s="84">
        <v>615</v>
      </c>
      <c r="B616" s="85" t="s">
        <v>1282</v>
      </c>
      <c r="C616" s="87" t="s">
        <v>1283</v>
      </c>
      <c r="D616" s="47"/>
      <c r="E616" s="47"/>
      <c r="F616" s="48"/>
      <c r="G616" s="62">
        <f>IFERROR(INDEX(StockInData[Expiry],MATCH(ProductMaster[[#This Row],[Product ID]],StockInData[Product ID],0)),"")</f>
        <v>43952</v>
      </c>
      <c r="H616" s="47"/>
      <c r="I616" s="61">
        <f>SUMIFS(StockInData[Quantity],StockInData[Product ID],ProductMaster!$B616)-SUMIFS(StockOutData[Quantity],StockOutData[Product ID],ProductMaster!$B616)</f>
        <v>217</v>
      </c>
      <c r="J616" s="63">
        <f>SUMIFS(StockInData[Value],StockInData[Product ID],ProductMaster!$B616)-SUMIFS(StockOutData[Value],StockOutData[Product ID],ProductMaster!$B616)</f>
        <v>68.700000000000017</v>
      </c>
    </row>
    <row r="617" spans="1:10" x14ac:dyDescent="0.25">
      <c r="A617" s="60">
        <v>616</v>
      </c>
      <c r="B617" s="85" t="s">
        <v>1284</v>
      </c>
      <c r="C617" s="87" t="s">
        <v>1285</v>
      </c>
      <c r="D617" s="47"/>
      <c r="E617" s="47"/>
      <c r="F617" s="48"/>
      <c r="G617" s="62">
        <f>IFERROR(INDEX(StockInData[Expiry],MATCH(ProductMaster[[#This Row],[Product ID]],StockInData[Product ID],0)),"")</f>
        <v>44135</v>
      </c>
      <c r="H617" s="47"/>
      <c r="I617" s="61">
        <f>SUMIFS(StockInData[Quantity],StockInData[Product ID],ProductMaster!$B617)-SUMIFS(StockOutData[Quantity],StockOutData[Product ID],ProductMaster!$B617)</f>
        <v>25.33</v>
      </c>
      <c r="J617" s="63">
        <f>SUMIFS(StockInData[Value],StockInData[Product ID],ProductMaster!$B617)-SUMIFS(StockOutData[Value],StockOutData[Product ID],ProductMaster!$B617)</f>
        <v>-132.5</v>
      </c>
    </row>
    <row r="618" spans="1:10" x14ac:dyDescent="0.25">
      <c r="A618" s="84">
        <v>617</v>
      </c>
      <c r="B618" s="85" t="s">
        <v>1286</v>
      </c>
      <c r="C618" s="87" t="s">
        <v>1287</v>
      </c>
      <c r="D618" s="47"/>
      <c r="E618" s="47"/>
      <c r="F618" s="48"/>
      <c r="G618" s="62">
        <f>IFERROR(INDEX(StockInData[Expiry],MATCH(ProductMaster[[#This Row],[Product ID]],StockInData[Product ID],0)),"")</f>
        <v>43952</v>
      </c>
      <c r="H618" s="47"/>
      <c r="I618" s="61">
        <f>SUMIFS(StockInData[Quantity],StockInData[Product ID],ProductMaster!$B618)-SUMIFS(StockOutData[Quantity],StockOutData[Product ID],ProductMaster!$B618)</f>
        <v>1.92</v>
      </c>
      <c r="J618" s="63">
        <f>SUMIFS(StockInData[Value],StockInData[Product ID],ProductMaster!$B618)-SUMIFS(StockOutData[Value],StockOutData[Product ID],ProductMaster!$B618)</f>
        <v>2</v>
      </c>
    </row>
    <row r="619" spans="1:10" x14ac:dyDescent="0.25">
      <c r="A619" s="60">
        <v>618</v>
      </c>
      <c r="B619" s="85" t="s">
        <v>1288</v>
      </c>
      <c r="C619" s="87" t="s">
        <v>1289</v>
      </c>
      <c r="D619" s="47"/>
      <c r="E619" s="47"/>
      <c r="F619" s="48"/>
      <c r="G619" s="62">
        <f>IFERROR(INDEX(StockInData[Expiry],MATCH(ProductMaster[[#This Row],[Product ID]],StockInData[Product ID],0)),"")</f>
        <v>44089</v>
      </c>
      <c r="H619" s="47"/>
      <c r="I619" s="61">
        <f>SUMIFS(StockInData[Quantity],StockInData[Product ID],ProductMaster!$B619)-SUMIFS(StockOutData[Quantity],StockOutData[Product ID],ProductMaster!$B619)</f>
        <v>334</v>
      </c>
      <c r="J619" s="63">
        <f>SUMIFS(StockInData[Value],StockInData[Product ID],ProductMaster!$B619)-SUMIFS(StockOutData[Value],StockOutData[Product ID],ProductMaster!$B619)</f>
        <v>-96.180000000000021</v>
      </c>
    </row>
    <row r="620" spans="1:10" hidden="1" x14ac:dyDescent="0.25">
      <c r="A620" s="84">
        <v>619</v>
      </c>
      <c r="B620" s="85" t="s">
        <v>1290</v>
      </c>
      <c r="C620" s="87" t="s">
        <v>1291</v>
      </c>
      <c r="D620" s="47"/>
      <c r="E620" s="47"/>
      <c r="F620" s="48"/>
      <c r="G620" s="62" t="str">
        <f>IFERROR(INDEX(StockInData[Expiry],MATCH(ProductMaster[[#This Row],[Product ID]],StockInData[Product ID],0)),"")</f>
        <v/>
      </c>
      <c r="H620" s="47"/>
      <c r="I620" s="61">
        <f>SUMIFS(StockInData[Quantity],StockInData[Product ID],ProductMaster!$B620)-SUMIFS(StockOutData[Quantity],StockOutData[Product ID],ProductMaster!$B620)</f>
        <v>0</v>
      </c>
      <c r="J620" s="63">
        <f>SUMIFS(StockInData[Value],StockInData[Product ID],ProductMaster!$B620)-SUMIFS(StockOutData[Value],StockOutData[Product ID],ProductMaster!$B620)</f>
        <v>0</v>
      </c>
    </row>
    <row r="621" spans="1:10" x14ac:dyDescent="0.25">
      <c r="A621" s="60">
        <v>620</v>
      </c>
      <c r="B621" s="85" t="s">
        <v>1292</v>
      </c>
      <c r="C621" s="87" t="s">
        <v>1293</v>
      </c>
      <c r="D621" s="47"/>
      <c r="E621" s="47"/>
      <c r="F621" s="48"/>
      <c r="G621" s="62">
        <f>IFERROR(INDEX(StockInData[Expiry],MATCH(ProductMaster[[#This Row],[Product ID]],StockInData[Product ID],0)),"")</f>
        <v>44133</v>
      </c>
      <c r="H621" s="47"/>
      <c r="I621" s="61">
        <f>SUMIFS(StockInData[Quantity],StockInData[Product ID],ProductMaster!$B621)-SUMIFS(StockOutData[Quantity],StockOutData[Product ID],ProductMaster!$B621)</f>
        <v>522.83000000000004</v>
      </c>
      <c r="J621" s="63">
        <f>SUMIFS(StockInData[Value],StockInData[Product ID],ProductMaster!$B621)-SUMIFS(StockOutData[Value],StockOutData[Product ID],ProductMaster!$B621)</f>
        <v>-219.59000000000003</v>
      </c>
    </row>
    <row r="622" spans="1:10" x14ac:dyDescent="0.25">
      <c r="A622" s="84">
        <v>621</v>
      </c>
      <c r="B622" s="85" t="s">
        <v>1294</v>
      </c>
      <c r="C622" s="87" t="s">
        <v>1295</v>
      </c>
      <c r="D622" s="47"/>
      <c r="E622" s="47"/>
      <c r="F622" s="48"/>
      <c r="G622" s="62">
        <f>IFERROR(INDEX(StockInData[Expiry],MATCH(ProductMaster[[#This Row],[Product ID]],StockInData[Product ID],0)),"")</f>
        <v>44133</v>
      </c>
      <c r="H622" s="47"/>
      <c r="I622" s="61">
        <f>SUMIFS(StockInData[Quantity],StockInData[Product ID],ProductMaster!$B622)-SUMIFS(StockOutData[Quantity],StockOutData[Product ID],ProductMaster!$B622)</f>
        <v>167.9</v>
      </c>
      <c r="J622" s="63">
        <f>SUMIFS(StockInData[Value],StockInData[Product ID],ProductMaster!$B622)-SUMIFS(StockOutData[Value],StockOutData[Product ID],ProductMaster!$B622)</f>
        <v>-222.75</v>
      </c>
    </row>
    <row r="623" spans="1:10" hidden="1" x14ac:dyDescent="0.25">
      <c r="A623" s="60">
        <v>622</v>
      </c>
      <c r="B623" s="85" t="s">
        <v>1296</v>
      </c>
      <c r="C623" s="87" t="s">
        <v>1297</v>
      </c>
      <c r="D623" s="47"/>
      <c r="E623" s="47"/>
      <c r="F623" s="48"/>
      <c r="G623" s="62" t="str">
        <f>IFERROR(INDEX(StockInData[Expiry],MATCH(ProductMaster[[#This Row],[Product ID]],StockInData[Product ID],0)),"")</f>
        <v/>
      </c>
      <c r="H623" s="47"/>
      <c r="I623" s="61">
        <f>SUMIFS(StockInData[Quantity],StockInData[Product ID],ProductMaster!$B623)-SUMIFS(StockOutData[Quantity],StockOutData[Product ID],ProductMaster!$B623)</f>
        <v>0</v>
      </c>
      <c r="J623" s="63">
        <f>SUMIFS(StockInData[Value],StockInData[Product ID],ProductMaster!$B623)-SUMIFS(StockOutData[Value],StockOutData[Product ID],ProductMaster!$B623)</f>
        <v>0</v>
      </c>
    </row>
    <row r="624" spans="1:10" x14ac:dyDescent="0.25">
      <c r="A624" s="84">
        <v>623</v>
      </c>
      <c r="B624" s="85" t="s">
        <v>1298</v>
      </c>
      <c r="C624" s="87" t="s">
        <v>1299</v>
      </c>
      <c r="D624" s="47"/>
      <c r="E624" s="47"/>
      <c r="F624" s="48"/>
      <c r="G624" s="62">
        <f>IFERROR(INDEX(StockInData[Expiry],MATCH(ProductMaster[[#This Row],[Product ID]],StockInData[Product ID],0)),"")</f>
        <v>44133</v>
      </c>
      <c r="H624" s="47"/>
      <c r="I624" s="61">
        <f>SUMIFS(StockInData[Quantity],StockInData[Product ID],ProductMaster!$B624)-SUMIFS(StockOutData[Quantity],StockOutData[Product ID],ProductMaster!$B624)</f>
        <v>150</v>
      </c>
      <c r="J624" s="63">
        <f>SUMIFS(StockInData[Value],StockInData[Product ID],ProductMaster!$B624)-SUMIFS(StockOutData[Value],StockOutData[Product ID],ProductMaster!$B624)</f>
        <v>14.68</v>
      </c>
    </row>
    <row r="625" spans="1:10" x14ac:dyDescent="0.25">
      <c r="A625" s="60">
        <v>624</v>
      </c>
      <c r="B625" s="85" t="s">
        <v>1300</v>
      </c>
      <c r="C625" s="87" t="s">
        <v>1301</v>
      </c>
      <c r="D625" s="47"/>
      <c r="E625" s="47"/>
      <c r="F625" s="48"/>
      <c r="G625" s="62">
        <f>IFERROR(INDEX(StockInData[Expiry],MATCH(ProductMaster[[#This Row],[Product ID]],StockInData[Product ID],0)),"")</f>
        <v>44195</v>
      </c>
      <c r="H625" s="47"/>
      <c r="I625" s="61">
        <f>SUMIFS(StockInData[Quantity],StockInData[Product ID],ProductMaster!$B625)-SUMIFS(StockOutData[Quantity],StockOutData[Product ID],ProductMaster!$B625)</f>
        <v>13.75</v>
      </c>
      <c r="J625" s="63">
        <f>SUMIFS(StockInData[Value],StockInData[Product ID],ProductMaster!$B625)-SUMIFS(StockOutData[Value],StockOutData[Product ID],ProductMaster!$B625)</f>
        <v>-26.299999999999997</v>
      </c>
    </row>
    <row r="626" spans="1:10" x14ac:dyDescent="0.25">
      <c r="A626" s="84">
        <v>625</v>
      </c>
      <c r="B626" s="85" t="s">
        <v>1302</v>
      </c>
      <c r="C626" s="87" t="s">
        <v>1303</v>
      </c>
      <c r="D626" s="47"/>
      <c r="E626" s="47"/>
      <c r="F626" s="48"/>
      <c r="G626" s="62">
        <f>IFERROR(INDEX(StockInData[Expiry],MATCH(ProductMaster[[#This Row],[Product ID]],StockInData[Product ID],0)),"")</f>
        <v>44153</v>
      </c>
      <c r="H626" s="47"/>
      <c r="I626" s="61">
        <f>SUMIFS(StockInData[Quantity],StockInData[Product ID],ProductMaster!$B626)-SUMIFS(StockOutData[Quantity],StockOutData[Product ID],ProductMaster!$B626)</f>
        <v>72</v>
      </c>
      <c r="J626" s="63">
        <f>SUMIFS(StockInData[Value],StockInData[Product ID],ProductMaster!$B626)-SUMIFS(StockOutData[Value],StockOutData[Product ID],ProductMaster!$B626)</f>
        <v>29.800000000000004</v>
      </c>
    </row>
    <row r="627" spans="1:10" x14ac:dyDescent="0.25">
      <c r="A627" s="60">
        <v>626</v>
      </c>
      <c r="B627" s="85" t="s">
        <v>1304</v>
      </c>
      <c r="C627" s="87" t="s">
        <v>1305</v>
      </c>
      <c r="D627" s="47"/>
      <c r="E627" s="47"/>
      <c r="F627" s="48"/>
      <c r="G627" s="62">
        <f>IFERROR(INDEX(StockInData[Expiry],MATCH(ProductMaster[[#This Row],[Product ID]],StockInData[Product ID],0)),"")</f>
        <v>44075</v>
      </c>
      <c r="H627" s="47"/>
      <c r="I627" s="61">
        <f>SUMIFS(StockInData[Quantity],StockInData[Product ID],ProductMaster!$B627)-SUMIFS(StockOutData[Quantity],StockOutData[Product ID],ProductMaster!$B627)</f>
        <v>381</v>
      </c>
      <c r="J627" s="63">
        <f>SUMIFS(StockInData[Value],StockInData[Product ID],ProductMaster!$B627)-SUMIFS(StockOutData[Value],StockOutData[Product ID],ProductMaster!$B627)</f>
        <v>1.1599999999999966</v>
      </c>
    </row>
    <row r="628" spans="1:10" hidden="1" x14ac:dyDescent="0.25">
      <c r="A628" s="84">
        <v>627</v>
      </c>
      <c r="B628" s="85" t="s">
        <v>1306</v>
      </c>
      <c r="C628" s="87" t="s">
        <v>1307</v>
      </c>
      <c r="D628" s="47"/>
      <c r="E628" s="47"/>
      <c r="F628" s="48"/>
      <c r="G628" s="62" t="str">
        <f>IFERROR(INDEX(StockInData[Expiry],MATCH(ProductMaster[[#This Row],[Product ID]],StockInData[Product ID],0)),"")</f>
        <v/>
      </c>
      <c r="H628" s="47"/>
      <c r="I628" s="61">
        <f>SUMIFS(StockInData[Quantity],StockInData[Product ID],ProductMaster!$B628)-SUMIFS(StockOutData[Quantity],StockOutData[Product ID],ProductMaster!$B628)</f>
        <v>0</v>
      </c>
      <c r="J628" s="63">
        <f>SUMIFS(StockInData[Value],StockInData[Product ID],ProductMaster!$B628)-SUMIFS(StockOutData[Value],StockOutData[Product ID],ProductMaster!$B628)</f>
        <v>0</v>
      </c>
    </row>
    <row r="629" spans="1:10" hidden="1" x14ac:dyDescent="0.25">
      <c r="A629" s="60">
        <v>628</v>
      </c>
      <c r="B629" s="85" t="s">
        <v>1308</v>
      </c>
      <c r="C629" s="87" t="s">
        <v>1309</v>
      </c>
      <c r="D629" s="47"/>
      <c r="E629" s="47"/>
      <c r="F629" s="48"/>
      <c r="G629" s="62" t="str">
        <f>IFERROR(INDEX(StockInData[Expiry],MATCH(ProductMaster[[#This Row],[Product ID]],StockInData[Product ID],0)),"")</f>
        <v/>
      </c>
      <c r="H629" s="47"/>
      <c r="I629" s="61">
        <f>SUMIFS(StockInData[Quantity],StockInData[Product ID],ProductMaster!$B629)-SUMIFS(StockOutData[Quantity],StockOutData[Product ID],ProductMaster!$B629)</f>
        <v>0</v>
      </c>
      <c r="J629" s="63">
        <f>SUMIFS(StockInData[Value],StockInData[Product ID],ProductMaster!$B629)-SUMIFS(StockOutData[Value],StockOutData[Product ID],ProductMaster!$B629)</f>
        <v>0</v>
      </c>
    </row>
    <row r="630" spans="1:10" hidden="1" x14ac:dyDescent="0.25">
      <c r="A630" s="84">
        <v>629</v>
      </c>
      <c r="B630" s="85" t="s">
        <v>1310</v>
      </c>
      <c r="C630" s="87" t="s">
        <v>1311</v>
      </c>
      <c r="D630" s="47"/>
      <c r="E630" s="47"/>
      <c r="F630" s="48"/>
      <c r="G630" s="62" t="str">
        <f>IFERROR(INDEX(StockInData[Expiry],MATCH(ProductMaster[[#This Row],[Product ID]],StockInData[Product ID],0)),"")</f>
        <v/>
      </c>
      <c r="H630" s="47"/>
      <c r="I630" s="61">
        <f>SUMIFS(StockInData[Quantity],StockInData[Product ID],ProductMaster!$B630)-SUMIFS(StockOutData[Quantity],StockOutData[Product ID],ProductMaster!$B630)</f>
        <v>0</v>
      </c>
      <c r="J630" s="63">
        <f>SUMIFS(StockInData[Value],StockInData[Product ID],ProductMaster!$B630)-SUMIFS(StockOutData[Value],StockOutData[Product ID],ProductMaster!$B630)</f>
        <v>0</v>
      </c>
    </row>
    <row r="631" spans="1:10" hidden="1" x14ac:dyDescent="0.25">
      <c r="A631" s="60">
        <v>630</v>
      </c>
      <c r="B631" s="85" t="s">
        <v>1312</v>
      </c>
      <c r="C631" s="87" t="s">
        <v>1313</v>
      </c>
      <c r="D631" s="47"/>
      <c r="E631" s="47"/>
      <c r="F631" s="48"/>
      <c r="G631" s="62" t="str">
        <f>IFERROR(INDEX(StockInData[Expiry],MATCH(ProductMaster[[#This Row],[Product ID]],StockInData[Product ID],0)),"")</f>
        <v/>
      </c>
      <c r="H631" s="47"/>
      <c r="I631" s="61">
        <f>SUMIFS(StockInData[Quantity],StockInData[Product ID],ProductMaster!$B631)-SUMIFS(StockOutData[Quantity],StockOutData[Product ID],ProductMaster!$B631)</f>
        <v>0</v>
      </c>
      <c r="J631" s="63">
        <f>SUMIFS(StockInData[Value],StockInData[Product ID],ProductMaster!$B631)-SUMIFS(StockOutData[Value],StockOutData[Product ID],ProductMaster!$B631)</f>
        <v>0</v>
      </c>
    </row>
    <row r="632" spans="1:10" x14ac:dyDescent="0.25">
      <c r="A632" s="84">
        <v>631</v>
      </c>
      <c r="B632" s="85" t="s">
        <v>1314</v>
      </c>
      <c r="C632" s="87" t="s">
        <v>1315</v>
      </c>
      <c r="D632" s="47"/>
      <c r="E632" s="47"/>
      <c r="F632" s="48"/>
      <c r="G632" s="62">
        <f>IFERROR(INDEX(StockInData[Expiry],MATCH(ProductMaster[[#This Row],[Product ID]],StockInData[Product ID],0)),"")</f>
        <v>44190</v>
      </c>
      <c r="H632" s="47"/>
      <c r="I632" s="61">
        <f>SUMIFS(StockInData[Quantity],StockInData[Product ID],ProductMaster!$B632)-SUMIFS(StockOutData[Quantity],StockOutData[Product ID],ProductMaster!$B632)</f>
        <v>14.75</v>
      </c>
      <c r="J632" s="63">
        <f>SUMIFS(StockInData[Value],StockInData[Product ID],ProductMaster!$B632)-SUMIFS(StockOutData[Value],StockOutData[Product ID],ProductMaster!$B632)</f>
        <v>39.9</v>
      </c>
    </row>
    <row r="633" spans="1:10" hidden="1" x14ac:dyDescent="0.25">
      <c r="A633" s="60">
        <v>632</v>
      </c>
      <c r="B633" s="85" t="s">
        <v>1316</v>
      </c>
      <c r="C633" s="87" t="s">
        <v>1317</v>
      </c>
      <c r="D633" s="47"/>
      <c r="E633" s="47"/>
      <c r="F633" s="48"/>
      <c r="G633" s="62" t="str">
        <f>IFERROR(INDEX(StockInData[Expiry],MATCH(ProductMaster[[#This Row],[Product ID]],StockInData[Product ID],0)),"")</f>
        <v/>
      </c>
      <c r="H633" s="47"/>
      <c r="I633" s="61">
        <f>SUMIFS(StockInData[Quantity],StockInData[Product ID],ProductMaster!$B633)-SUMIFS(StockOutData[Quantity],StockOutData[Product ID],ProductMaster!$B633)</f>
        <v>0</v>
      </c>
      <c r="J633" s="63">
        <f>SUMIFS(StockInData[Value],StockInData[Product ID],ProductMaster!$B633)-SUMIFS(StockOutData[Value],StockOutData[Product ID],ProductMaster!$B633)</f>
        <v>0</v>
      </c>
    </row>
    <row r="634" spans="1:10" x14ac:dyDescent="0.25">
      <c r="A634" s="84">
        <v>633</v>
      </c>
      <c r="B634" s="85" t="s">
        <v>1318</v>
      </c>
      <c r="C634" s="87" t="s">
        <v>1319</v>
      </c>
      <c r="D634" s="47"/>
      <c r="E634" s="47"/>
      <c r="F634" s="48"/>
      <c r="G634" s="62">
        <f>IFERROR(INDEX(StockInData[Expiry],MATCH(ProductMaster[[#This Row],[Product ID]],StockInData[Product ID],0)),"")</f>
        <v>44195</v>
      </c>
      <c r="H634" s="47"/>
      <c r="I634" s="61">
        <f>SUMIFS(StockInData[Quantity],StockInData[Product ID],ProductMaster!$B634)-SUMIFS(StockOutData[Quantity],StockOutData[Product ID],ProductMaster!$B634)</f>
        <v>36.25</v>
      </c>
      <c r="J634" s="63">
        <f>SUMIFS(StockInData[Value],StockInData[Product ID],ProductMaster!$B634)-SUMIFS(StockOutData[Value],StockOutData[Product ID],ProductMaster!$B634)</f>
        <v>-6.1999999999999993</v>
      </c>
    </row>
    <row r="635" spans="1:10" hidden="1" x14ac:dyDescent="0.25">
      <c r="A635" s="60">
        <v>634</v>
      </c>
      <c r="B635" s="85" t="s">
        <v>1320</v>
      </c>
      <c r="C635" s="87" t="s">
        <v>1321</v>
      </c>
      <c r="D635" s="47"/>
      <c r="E635" s="47"/>
      <c r="F635" s="48"/>
      <c r="G635" s="62" t="str">
        <f>IFERROR(INDEX(StockInData[Expiry],MATCH(ProductMaster[[#This Row],[Product ID]],StockInData[Product ID],0)),"")</f>
        <v/>
      </c>
      <c r="H635" s="47"/>
      <c r="I635" s="61">
        <f>SUMIFS(StockInData[Quantity],StockInData[Product ID],ProductMaster!$B635)-SUMIFS(StockOutData[Quantity],StockOutData[Product ID],ProductMaster!$B635)</f>
        <v>0</v>
      </c>
      <c r="J635" s="63">
        <f>SUMIFS(StockInData[Value],StockInData[Product ID],ProductMaster!$B635)-SUMIFS(StockOutData[Value],StockOutData[Product ID],ProductMaster!$B635)</f>
        <v>0</v>
      </c>
    </row>
    <row r="636" spans="1:10" x14ac:dyDescent="0.25">
      <c r="A636" s="84">
        <v>635</v>
      </c>
      <c r="B636" s="85" t="s">
        <v>1322</v>
      </c>
      <c r="C636" s="87" t="s">
        <v>1323</v>
      </c>
      <c r="D636" s="47"/>
      <c r="E636" s="47"/>
      <c r="F636" s="48"/>
      <c r="G636" s="62">
        <f>IFERROR(INDEX(StockInData[Expiry],MATCH(ProductMaster[[#This Row],[Product ID]],StockInData[Product ID],0)),"")</f>
        <v>44195</v>
      </c>
      <c r="H636" s="47"/>
      <c r="I636" s="61">
        <f>SUMIFS(StockInData[Quantity],StockInData[Product ID],ProductMaster!$B636)-SUMIFS(StockOutData[Quantity],StockOutData[Product ID],ProductMaster!$B636)</f>
        <v>44.25</v>
      </c>
      <c r="J636" s="63">
        <f>SUMIFS(StockInData[Value],StockInData[Product ID],ProductMaster!$B636)-SUMIFS(StockOutData[Value],StockOutData[Product ID],ProductMaster!$B636)</f>
        <v>1.6999999999999957</v>
      </c>
    </row>
    <row r="637" spans="1:10" x14ac:dyDescent="0.25">
      <c r="A637" s="60">
        <v>636</v>
      </c>
      <c r="B637" s="85" t="s">
        <v>1324</v>
      </c>
      <c r="C637" s="87" t="s">
        <v>1325</v>
      </c>
      <c r="D637" s="47"/>
      <c r="E637" s="47"/>
      <c r="F637" s="48"/>
      <c r="G637" s="62">
        <f>IFERROR(INDEX(StockInData[Expiry],MATCH(ProductMaster[[#This Row],[Product ID]],StockInData[Product ID],0)),"")</f>
        <v>44190</v>
      </c>
      <c r="H637" s="47"/>
      <c r="I637" s="61">
        <f>SUMIFS(StockInData[Quantity],StockInData[Product ID],ProductMaster!$B637)-SUMIFS(StockOutData[Quantity],StockOutData[Product ID],ProductMaster!$B637)</f>
        <v>6.25</v>
      </c>
      <c r="J637" s="63">
        <f>SUMIFS(StockInData[Value],StockInData[Product ID],ProductMaster!$B637)-SUMIFS(StockOutData[Value],StockOutData[Product ID],ProductMaster!$B637)</f>
        <v>-61.6</v>
      </c>
    </row>
    <row r="638" spans="1:10" x14ac:dyDescent="0.25">
      <c r="A638" s="84">
        <v>637</v>
      </c>
      <c r="B638" s="85" t="s">
        <v>1326</v>
      </c>
      <c r="C638" s="87" t="s">
        <v>1327</v>
      </c>
      <c r="D638" s="47"/>
      <c r="E638" s="47"/>
      <c r="F638" s="48"/>
      <c r="G638" s="62">
        <f>IFERROR(INDEX(StockInData[Expiry],MATCH(ProductMaster[[#This Row],[Product ID]],StockInData[Product ID],0)),"")</f>
        <v>44089</v>
      </c>
      <c r="H638" s="47"/>
      <c r="I638" s="61">
        <f>SUMIFS(StockInData[Quantity],StockInData[Product ID],ProductMaster!$B638)-SUMIFS(StockOutData[Quantity],StockOutData[Product ID],ProductMaster!$B638)</f>
        <v>439</v>
      </c>
      <c r="J638" s="63">
        <f>SUMIFS(StockInData[Value],StockInData[Product ID],ProductMaster!$B638)-SUMIFS(StockOutData[Value],StockOutData[Product ID],ProductMaster!$B638)</f>
        <v>12.999999999999972</v>
      </c>
    </row>
    <row r="639" spans="1:10" x14ac:dyDescent="0.25">
      <c r="A639" s="60">
        <v>638</v>
      </c>
      <c r="B639" s="85" t="s">
        <v>1328</v>
      </c>
      <c r="C639" s="87" t="s">
        <v>1329</v>
      </c>
      <c r="D639" s="47"/>
      <c r="E639" s="47"/>
      <c r="F639" s="48"/>
      <c r="G639" s="62">
        <f>IFERROR(INDEX(StockInData[Expiry],MATCH(ProductMaster[[#This Row],[Product ID]],StockInData[Product ID],0)),"")</f>
        <v>44180</v>
      </c>
      <c r="H639" s="47"/>
      <c r="I639" s="61">
        <f>SUMIFS(StockInData[Quantity],StockInData[Product ID],ProductMaster!$B639)-SUMIFS(StockOutData[Quantity],StockOutData[Product ID],ProductMaster!$B639)</f>
        <v>0.5</v>
      </c>
      <c r="J639" s="63">
        <f>SUMIFS(StockInData[Value],StockInData[Product ID],ProductMaster!$B639)-SUMIFS(StockOutData[Value],StockOutData[Product ID],ProductMaster!$B639)</f>
        <v>1</v>
      </c>
    </row>
    <row r="640" spans="1:10" x14ac:dyDescent="0.25">
      <c r="A640" s="84">
        <v>639</v>
      </c>
      <c r="B640" s="85" t="s">
        <v>1330</v>
      </c>
      <c r="C640" s="87" t="s">
        <v>1331</v>
      </c>
      <c r="D640" s="47"/>
      <c r="E640" s="47"/>
      <c r="F640" s="48"/>
      <c r="G640" s="62">
        <f>IFERROR(INDEX(StockInData[Expiry],MATCH(ProductMaster[[#This Row],[Product ID]],StockInData[Product ID],0)),"")</f>
        <v>43872</v>
      </c>
      <c r="H640" s="47"/>
      <c r="I640" s="61">
        <f>SUMIFS(StockInData[Quantity],StockInData[Product ID],ProductMaster!$B640)-SUMIFS(StockOutData[Quantity],StockOutData[Product ID],ProductMaster!$B640)</f>
        <v>48</v>
      </c>
      <c r="J640" s="63">
        <f>SUMIFS(StockInData[Value],StockInData[Product ID],ProductMaster!$B640)-SUMIFS(StockOutData[Value],StockOutData[Product ID],ProductMaster!$B640)</f>
        <v>24.7</v>
      </c>
    </row>
    <row r="641" spans="1:10" hidden="1" x14ac:dyDescent="0.25">
      <c r="A641" s="60">
        <v>640</v>
      </c>
      <c r="B641" s="85" t="s">
        <v>1332</v>
      </c>
      <c r="C641" s="87" t="s">
        <v>1333</v>
      </c>
      <c r="D641" s="47"/>
      <c r="E641" s="47"/>
      <c r="F641" s="48"/>
      <c r="G641" s="62" t="str">
        <f>IFERROR(INDEX(StockInData[Expiry],MATCH(ProductMaster[[#This Row],[Product ID]],StockInData[Product ID],0)),"")</f>
        <v/>
      </c>
      <c r="H641" s="47"/>
      <c r="I641" s="61">
        <f>SUMIFS(StockInData[Quantity],StockInData[Product ID],ProductMaster!$B641)-SUMIFS(StockOutData[Quantity],StockOutData[Product ID],ProductMaster!$B641)</f>
        <v>0</v>
      </c>
      <c r="J641" s="63">
        <f>SUMIFS(StockInData[Value],StockInData[Product ID],ProductMaster!$B641)-SUMIFS(StockOutData[Value],StockOutData[Product ID],ProductMaster!$B641)</f>
        <v>0</v>
      </c>
    </row>
    <row r="642" spans="1:10" x14ac:dyDescent="0.25">
      <c r="A642" s="84">
        <v>641</v>
      </c>
      <c r="B642" s="85" t="s">
        <v>1334</v>
      </c>
      <c r="C642" s="87" t="s">
        <v>1335</v>
      </c>
      <c r="D642" s="47"/>
      <c r="E642" s="47"/>
      <c r="F642" s="48"/>
      <c r="G642" s="62">
        <f>IFERROR(INDEX(StockInData[Expiry],MATCH(ProductMaster[[#This Row],[Product ID]],StockInData[Product ID],0)),"")</f>
        <v>44013</v>
      </c>
      <c r="H642" s="47"/>
      <c r="I642" s="61">
        <f>SUMIFS(StockInData[Quantity],StockInData[Product ID],ProductMaster!$B642)-SUMIFS(StockOutData[Quantity],StockOutData[Product ID],ProductMaster!$B642)</f>
        <v>164</v>
      </c>
      <c r="J642" s="63">
        <f>SUMIFS(StockInData[Value],StockInData[Product ID],ProductMaster!$B642)-SUMIFS(StockOutData[Value],StockOutData[Product ID],ProductMaster!$B642)</f>
        <v>666.95</v>
      </c>
    </row>
    <row r="643" spans="1:10" hidden="1" x14ac:dyDescent="0.25">
      <c r="A643" s="60">
        <v>642</v>
      </c>
      <c r="B643" s="85" t="s">
        <v>1336</v>
      </c>
      <c r="C643" s="87" t="s">
        <v>1337</v>
      </c>
      <c r="D643" s="47"/>
      <c r="E643" s="47"/>
      <c r="F643" s="48"/>
      <c r="G643" s="62" t="str">
        <f>IFERROR(INDEX(StockInData[Expiry],MATCH(ProductMaster[[#This Row],[Product ID]],StockInData[Product ID],0)),"")</f>
        <v/>
      </c>
      <c r="H643" s="47"/>
      <c r="I643" s="61">
        <f>SUMIFS(StockInData[Quantity],StockInData[Product ID],ProductMaster!$B643)-SUMIFS(StockOutData[Quantity],StockOutData[Product ID],ProductMaster!$B643)</f>
        <v>0</v>
      </c>
      <c r="J643" s="63">
        <f>SUMIFS(StockInData[Value],StockInData[Product ID],ProductMaster!$B643)-SUMIFS(StockOutData[Value],StockOutData[Product ID],ProductMaster!$B643)</f>
        <v>0</v>
      </c>
    </row>
    <row r="644" spans="1:10" x14ac:dyDescent="0.25">
      <c r="A644" s="84">
        <v>643</v>
      </c>
      <c r="B644" s="85" t="s">
        <v>1338</v>
      </c>
      <c r="C644" s="87" t="s">
        <v>1339</v>
      </c>
      <c r="D644" s="47"/>
      <c r="E644" s="47"/>
      <c r="F644" s="48"/>
      <c r="G644" s="62">
        <f>IFERROR(INDEX(StockInData[Expiry],MATCH(ProductMaster[[#This Row],[Product ID]],StockInData[Product ID],0)),"")</f>
        <v>44075</v>
      </c>
      <c r="H644" s="47"/>
      <c r="I644" s="61">
        <f>SUMIFS(StockInData[Quantity],StockInData[Product ID],ProductMaster!$B644)-SUMIFS(StockOutData[Quantity],StockOutData[Product ID],ProductMaster!$B644)</f>
        <v>91</v>
      </c>
      <c r="J644" s="63">
        <f>SUMIFS(StockInData[Value],StockInData[Product ID],ProductMaster!$B644)-SUMIFS(StockOutData[Value],StockOutData[Product ID],ProductMaster!$B644)</f>
        <v>-48.20000000000001</v>
      </c>
    </row>
    <row r="645" spans="1:10" x14ac:dyDescent="0.25">
      <c r="A645" s="60">
        <v>644</v>
      </c>
      <c r="B645" s="85" t="s">
        <v>1340</v>
      </c>
      <c r="C645" s="87" t="s">
        <v>1341</v>
      </c>
      <c r="D645" s="47"/>
      <c r="E645" s="47"/>
      <c r="F645" s="48"/>
      <c r="G645" s="62">
        <f>IFERROR(INDEX(StockInData[Expiry],MATCH(ProductMaster[[#This Row],[Product ID]],StockInData[Product ID],0)),"")</f>
        <v>43872</v>
      </c>
      <c r="H645" s="47"/>
      <c r="I645" s="61">
        <f>SUMIFS(StockInData[Quantity],StockInData[Product ID],ProductMaster!$B645)-SUMIFS(StockOutData[Quantity],StockOutData[Product ID],ProductMaster!$B645)</f>
        <v>3</v>
      </c>
      <c r="J645" s="63">
        <f>SUMIFS(StockInData[Value],StockInData[Product ID],ProductMaster!$B645)-SUMIFS(StockOutData[Value],StockOutData[Product ID],ProductMaster!$B645)</f>
        <v>1</v>
      </c>
    </row>
    <row r="646" spans="1:10" x14ac:dyDescent="0.25">
      <c r="A646" s="84">
        <v>645</v>
      </c>
      <c r="B646" s="85" t="s">
        <v>1342</v>
      </c>
      <c r="C646" s="87" t="s">
        <v>1343</v>
      </c>
      <c r="D646" s="47"/>
      <c r="E646" s="47"/>
      <c r="F646" s="48"/>
      <c r="G646" s="62">
        <f>IFERROR(INDEX(StockInData[Expiry],MATCH(ProductMaster[[#This Row],[Product ID]],StockInData[Product ID],0)),"")</f>
        <v>44075</v>
      </c>
      <c r="H646" s="47"/>
      <c r="I646" s="61">
        <f>SUMIFS(StockInData[Quantity],StockInData[Product ID],ProductMaster!$B646)-SUMIFS(StockOutData[Quantity],StockOutData[Product ID],ProductMaster!$B646)</f>
        <v>50</v>
      </c>
      <c r="J646" s="63">
        <f>SUMIFS(StockInData[Value],StockInData[Product ID],ProductMaster!$B646)-SUMIFS(StockOutData[Value],StockOutData[Product ID],ProductMaster!$B646)</f>
        <v>-39.200000000000003</v>
      </c>
    </row>
    <row r="647" spans="1:10" x14ac:dyDescent="0.25">
      <c r="A647" s="60">
        <v>646</v>
      </c>
      <c r="B647" s="85" t="s">
        <v>1344</v>
      </c>
      <c r="C647" s="87" t="s">
        <v>1345</v>
      </c>
      <c r="D647" s="47"/>
      <c r="E647" s="47"/>
      <c r="F647" s="48"/>
      <c r="G647" s="62">
        <f>IFERROR(INDEX(StockInData[Expiry],MATCH(ProductMaster[[#This Row],[Product ID]],StockInData[Product ID],0)),"")</f>
        <v>44089</v>
      </c>
      <c r="H647" s="47"/>
      <c r="I647" s="61">
        <f>SUMIFS(StockInData[Quantity],StockInData[Product ID],ProductMaster!$B647)-SUMIFS(StockOutData[Quantity],StockOutData[Product ID],ProductMaster!$B647)</f>
        <v>37</v>
      </c>
      <c r="J647" s="63">
        <f>SUMIFS(StockInData[Value],StockInData[Product ID],ProductMaster!$B647)-SUMIFS(StockOutData[Value],StockOutData[Product ID],ProductMaster!$B647)</f>
        <v>9.9999999999997868E-2</v>
      </c>
    </row>
    <row r="648" spans="1:10" hidden="1" x14ac:dyDescent="0.25">
      <c r="A648" s="84">
        <v>647</v>
      </c>
      <c r="B648" s="85" t="s">
        <v>1346</v>
      </c>
      <c r="C648" s="87" t="s">
        <v>1347</v>
      </c>
      <c r="D648" s="47"/>
      <c r="E648" s="47"/>
      <c r="F648" s="48"/>
      <c r="G648" s="62" t="str">
        <f>IFERROR(INDEX(StockInData[Expiry],MATCH(ProductMaster[[#This Row],[Product ID]],StockInData[Product ID],0)),"")</f>
        <v/>
      </c>
      <c r="H648" s="47"/>
      <c r="I648" s="61">
        <f>SUMIFS(StockInData[Quantity],StockInData[Product ID],ProductMaster!$B648)-SUMIFS(StockOutData[Quantity],StockOutData[Product ID],ProductMaster!$B648)</f>
        <v>0</v>
      </c>
      <c r="J648" s="63">
        <f>SUMIFS(StockInData[Value],StockInData[Product ID],ProductMaster!$B648)-SUMIFS(StockOutData[Value],StockOutData[Product ID],ProductMaster!$B648)</f>
        <v>0</v>
      </c>
    </row>
    <row r="649" spans="1:10" hidden="1" x14ac:dyDescent="0.25">
      <c r="A649" s="60">
        <v>648</v>
      </c>
      <c r="B649" s="85" t="s">
        <v>1348</v>
      </c>
      <c r="C649" s="87" t="s">
        <v>1349</v>
      </c>
      <c r="D649" s="47"/>
      <c r="E649" s="47"/>
      <c r="F649" s="48"/>
      <c r="G649" s="62" t="str">
        <f>IFERROR(INDEX(StockInData[Expiry],MATCH(ProductMaster[[#This Row],[Product ID]],StockInData[Product ID],0)),"")</f>
        <v/>
      </c>
      <c r="H649" s="47"/>
      <c r="I649" s="61">
        <f>SUMIFS(StockInData[Quantity],StockInData[Product ID],ProductMaster!$B649)-SUMIFS(StockOutData[Quantity],StockOutData[Product ID],ProductMaster!$B649)</f>
        <v>0</v>
      </c>
      <c r="J649" s="63">
        <f>SUMIFS(StockInData[Value],StockInData[Product ID],ProductMaster!$B649)-SUMIFS(StockOutData[Value],StockOutData[Product ID],ProductMaster!$B649)</f>
        <v>0</v>
      </c>
    </row>
    <row r="650" spans="1:10" hidden="1" x14ac:dyDescent="0.25">
      <c r="A650" s="84">
        <v>649</v>
      </c>
      <c r="B650" s="85" t="s">
        <v>1350</v>
      </c>
      <c r="C650" s="87" t="s">
        <v>1351</v>
      </c>
      <c r="D650" s="47"/>
      <c r="E650" s="47"/>
      <c r="F650" s="48"/>
      <c r="G650" s="62" t="str">
        <f>IFERROR(INDEX(StockInData[Expiry],MATCH(ProductMaster[[#This Row],[Product ID]],StockInData[Product ID],0)),"")</f>
        <v/>
      </c>
      <c r="H650" s="47"/>
      <c r="I650" s="61">
        <f>SUMIFS(StockInData[Quantity],StockInData[Product ID],ProductMaster!$B650)-SUMIFS(StockOutData[Quantity],StockOutData[Product ID],ProductMaster!$B650)</f>
        <v>0</v>
      </c>
      <c r="J650" s="63">
        <f>SUMIFS(StockInData[Value],StockInData[Product ID],ProductMaster!$B650)-SUMIFS(StockOutData[Value],StockOutData[Product ID],ProductMaster!$B650)</f>
        <v>0</v>
      </c>
    </row>
    <row r="651" spans="1:10" hidden="1" x14ac:dyDescent="0.25">
      <c r="A651" s="60">
        <v>650</v>
      </c>
      <c r="B651" s="85" t="s">
        <v>1352</v>
      </c>
      <c r="C651" s="87" t="s">
        <v>1353</v>
      </c>
      <c r="D651" s="47"/>
      <c r="E651" s="47"/>
      <c r="F651" s="48"/>
      <c r="G651" s="62" t="str">
        <f>IFERROR(INDEX(StockInData[Expiry],MATCH(ProductMaster[[#This Row],[Product ID]],StockInData[Product ID],0)),"")</f>
        <v/>
      </c>
      <c r="H651" s="47"/>
      <c r="I651" s="61">
        <f>SUMIFS(StockInData[Quantity],StockInData[Product ID],ProductMaster!$B651)-SUMIFS(StockOutData[Quantity],StockOutData[Product ID],ProductMaster!$B651)</f>
        <v>0</v>
      </c>
      <c r="J651" s="63">
        <f>SUMIFS(StockInData[Value],StockInData[Product ID],ProductMaster!$B651)-SUMIFS(StockOutData[Value],StockOutData[Product ID],ProductMaster!$B651)</f>
        <v>0</v>
      </c>
    </row>
    <row r="652" spans="1:10" hidden="1" x14ac:dyDescent="0.25">
      <c r="A652" s="84">
        <v>651</v>
      </c>
      <c r="B652" s="85" t="s">
        <v>1354</v>
      </c>
      <c r="C652" s="87" t="s">
        <v>1355</v>
      </c>
      <c r="D652" s="47"/>
      <c r="E652" s="47"/>
      <c r="F652" s="48"/>
      <c r="G652" s="62" t="str">
        <f>IFERROR(INDEX(StockInData[Expiry],MATCH(ProductMaster[[#This Row],[Product ID]],StockInData[Product ID],0)),"")</f>
        <v/>
      </c>
      <c r="H652" s="47"/>
      <c r="I652" s="61">
        <f>SUMIFS(StockInData[Quantity],StockInData[Product ID],ProductMaster!$B652)-SUMIFS(StockOutData[Quantity],StockOutData[Product ID],ProductMaster!$B652)</f>
        <v>0</v>
      </c>
      <c r="J652" s="63">
        <f>SUMIFS(StockInData[Value],StockInData[Product ID],ProductMaster!$B652)-SUMIFS(StockOutData[Value],StockOutData[Product ID],ProductMaster!$B652)</f>
        <v>0</v>
      </c>
    </row>
    <row r="653" spans="1:10" hidden="1" x14ac:dyDescent="0.25">
      <c r="A653" s="60">
        <v>652</v>
      </c>
      <c r="B653" s="85" t="s">
        <v>1356</v>
      </c>
      <c r="C653" s="87" t="s">
        <v>1357</v>
      </c>
      <c r="D653" s="47"/>
      <c r="E653" s="47"/>
      <c r="F653" s="48"/>
      <c r="G653" s="62" t="str">
        <f>IFERROR(INDEX(StockInData[Expiry],MATCH(ProductMaster[[#This Row],[Product ID]],StockInData[Product ID],0)),"")</f>
        <v/>
      </c>
      <c r="H653" s="47"/>
      <c r="I653" s="61">
        <f>SUMIFS(StockInData[Quantity],StockInData[Product ID],ProductMaster!$B653)-SUMIFS(StockOutData[Quantity],StockOutData[Product ID],ProductMaster!$B653)</f>
        <v>0</v>
      </c>
      <c r="J653" s="63">
        <f>SUMIFS(StockInData[Value],StockInData[Product ID],ProductMaster!$B653)-SUMIFS(StockOutData[Value],StockOutData[Product ID],ProductMaster!$B653)</f>
        <v>0</v>
      </c>
    </row>
    <row r="654" spans="1:10" hidden="1" x14ac:dyDescent="0.25">
      <c r="A654" s="84">
        <v>653</v>
      </c>
      <c r="B654" s="85" t="s">
        <v>1358</v>
      </c>
      <c r="C654" s="87" t="s">
        <v>1359</v>
      </c>
      <c r="D654" s="47"/>
      <c r="E654" s="47"/>
      <c r="F654" s="48"/>
      <c r="G654" s="62" t="str">
        <f>IFERROR(INDEX(StockInData[Expiry],MATCH(ProductMaster[[#This Row],[Product ID]],StockInData[Product ID],0)),"")</f>
        <v/>
      </c>
      <c r="H654" s="47"/>
      <c r="I654" s="61">
        <f>SUMIFS(StockInData[Quantity],StockInData[Product ID],ProductMaster!$B654)-SUMIFS(StockOutData[Quantity],StockOutData[Product ID],ProductMaster!$B654)</f>
        <v>0</v>
      </c>
      <c r="J654" s="63">
        <f>SUMIFS(StockInData[Value],StockInData[Product ID],ProductMaster!$B654)-SUMIFS(StockOutData[Value],StockOutData[Product ID],ProductMaster!$B654)</f>
        <v>0</v>
      </c>
    </row>
    <row r="655" spans="1:10" hidden="1" x14ac:dyDescent="0.25">
      <c r="A655" s="60">
        <v>654</v>
      </c>
      <c r="B655" s="85" t="s">
        <v>1360</v>
      </c>
      <c r="C655" s="87" t="s">
        <v>1361</v>
      </c>
      <c r="D655" s="47"/>
      <c r="E655" s="47"/>
      <c r="F655" s="48"/>
      <c r="G655" s="62" t="str">
        <f>IFERROR(INDEX(StockInData[Expiry],MATCH(ProductMaster[[#This Row],[Product ID]],StockInData[Product ID],0)),"")</f>
        <v/>
      </c>
      <c r="H655" s="47"/>
      <c r="I655" s="61">
        <f>SUMIFS(StockInData[Quantity],StockInData[Product ID],ProductMaster!$B655)-SUMIFS(StockOutData[Quantity],StockOutData[Product ID],ProductMaster!$B655)</f>
        <v>0</v>
      </c>
      <c r="J655" s="63">
        <f>SUMIFS(StockInData[Value],StockInData[Product ID],ProductMaster!$B655)-SUMIFS(StockOutData[Value],StockOutData[Product ID],ProductMaster!$B655)</f>
        <v>0</v>
      </c>
    </row>
    <row r="656" spans="1:10" hidden="1" x14ac:dyDescent="0.25">
      <c r="A656" s="84">
        <v>655</v>
      </c>
      <c r="B656" s="85" t="s">
        <v>1362</v>
      </c>
      <c r="C656" s="87" t="s">
        <v>1363</v>
      </c>
      <c r="D656" s="47"/>
      <c r="E656" s="47"/>
      <c r="F656" s="48"/>
      <c r="G656" s="62" t="str">
        <f>IFERROR(INDEX(StockInData[Expiry],MATCH(ProductMaster[[#This Row],[Product ID]],StockInData[Product ID],0)),"")</f>
        <v/>
      </c>
      <c r="H656" s="47"/>
      <c r="I656" s="61">
        <f>SUMIFS(StockInData[Quantity],StockInData[Product ID],ProductMaster!$B656)-SUMIFS(StockOutData[Quantity],StockOutData[Product ID],ProductMaster!$B656)</f>
        <v>0</v>
      </c>
      <c r="J656" s="63">
        <f>SUMIFS(StockInData[Value],StockInData[Product ID],ProductMaster!$B656)-SUMIFS(StockOutData[Value],StockOutData[Product ID],ProductMaster!$B656)</f>
        <v>0</v>
      </c>
    </row>
    <row r="657" spans="1:10" hidden="1" x14ac:dyDescent="0.25">
      <c r="A657" s="60">
        <v>656</v>
      </c>
      <c r="B657" s="85" t="s">
        <v>1364</v>
      </c>
      <c r="C657" s="87" t="s">
        <v>1365</v>
      </c>
      <c r="D657" s="47"/>
      <c r="E657" s="47"/>
      <c r="F657" s="48"/>
      <c r="G657" s="62" t="str">
        <f>IFERROR(INDEX(StockInData[Expiry],MATCH(ProductMaster[[#This Row],[Product ID]],StockInData[Product ID],0)),"")</f>
        <v/>
      </c>
      <c r="H657" s="47"/>
      <c r="I657" s="61">
        <f>SUMIFS(StockInData[Quantity],StockInData[Product ID],ProductMaster!$B657)-SUMIFS(StockOutData[Quantity],StockOutData[Product ID],ProductMaster!$B657)</f>
        <v>0</v>
      </c>
      <c r="J657" s="63">
        <f>SUMIFS(StockInData[Value],StockInData[Product ID],ProductMaster!$B657)-SUMIFS(StockOutData[Value],StockOutData[Product ID],ProductMaster!$B657)</f>
        <v>0</v>
      </c>
    </row>
    <row r="658" spans="1:10" hidden="1" x14ac:dyDescent="0.25">
      <c r="A658" s="84">
        <v>657</v>
      </c>
      <c r="B658" s="85" t="s">
        <v>1366</v>
      </c>
      <c r="C658" s="87" t="s">
        <v>1367</v>
      </c>
      <c r="D658" s="47"/>
      <c r="E658" s="47"/>
      <c r="F658" s="48"/>
      <c r="G658" s="62" t="str">
        <f>IFERROR(INDEX(StockInData[Expiry],MATCH(ProductMaster[[#This Row],[Product ID]],StockInData[Product ID],0)),"")</f>
        <v/>
      </c>
      <c r="H658" s="47"/>
      <c r="I658" s="61">
        <f>SUMIFS(StockInData[Quantity],StockInData[Product ID],ProductMaster!$B658)-SUMIFS(StockOutData[Quantity],StockOutData[Product ID],ProductMaster!$B658)</f>
        <v>0</v>
      </c>
      <c r="J658" s="63">
        <f>SUMIFS(StockInData[Value],StockInData[Product ID],ProductMaster!$B658)-SUMIFS(StockOutData[Value],StockOutData[Product ID],ProductMaster!$B658)</f>
        <v>0</v>
      </c>
    </row>
    <row r="659" spans="1:10" hidden="1" x14ac:dyDescent="0.25">
      <c r="A659" s="60">
        <v>658</v>
      </c>
      <c r="B659" s="85" t="s">
        <v>1368</v>
      </c>
      <c r="C659" s="87" t="s">
        <v>1369</v>
      </c>
      <c r="D659" s="47"/>
      <c r="E659" s="47"/>
      <c r="F659" s="48"/>
      <c r="G659" s="62" t="str">
        <f>IFERROR(INDEX(StockInData[Expiry],MATCH(ProductMaster[[#This Row],[Product ID]],StockInData[Product ID],0)),"")</f>
        <v/>
      </c>
      <c r="H659" s="47"/>
      <c r="I659" s="61">
        <f>SUMIFS(StockInData[Quantity],StockInData[Product ID],ProductMaster!$B659)-SUMIFS(StockOutData[Quantity],StockOutData[Product ID],ProductMaster!$B659)</f>
        <v>0</v>
      </c>
      <c r="J659" s="63">
        <f>SUMIFS(StockInData[Value],StockInData[Product ID],ProductMaster!$B659)-SUMIFS(StockOutData[Value],StockOutData[Product ID],ProductMaster!$B659)</f>
        <v>0</v>
      </c>
    </row>
    <row r="660" spans="1:10" x14ac:dyDescent="0.25">
      <c r="A660" s="84">
        <v>659</v>
      </c>
      <c r="B660" s="85" t="s">
        <v>1370</v>
      </c>
      <c r="C660" s="87" t="s">
        <v>1371</v>
      </c>
      <c r="D660" s="47"/>
      <c r="E660" s="47"/>
      <c r="F660" s="48"/>
      <c r="G660" s="62">
        <f>IFERROR(INDEX(StockInData[Expiry],MATCH(ProductMaster[[#This Row],[Product ID]],StockInData[Product ID],0)),"")</f>
        <v>44089</v>
      </c>
      <c r="H660" s="47"/>
      <c r="I660" s="61">
        <f>SUMIFS(StockInData[Quantity],StockInData[Product ID],ProductMaster!$B660)-SUMIFS(StockOutData[Quantity],StockOutData[Product ID],ProductMaster!$B660)</f>
        <v>594</v>
      </c>
      <c r="J660" s="63">
        <f>SUMIFS(StockInData[Value],StockInData[Product ID],ProductMaster!$B660)-SUMIFS(StockOutData[Value],StockOutData[Product ID],ProductMaster!$B660)</f>
        <v>65.919999999999973</v>
      </c>
    </row>
    <row r="661" spans="1:10" hidden="1" x14ac:dyDescent="0.25">
      <c r="A661" s="60">
        <v>660</v>
      </c>
      <c r="B661" s="85" t="s">
        <v>1372</v>
      </c>
      <c r="C661" s="87" t="s">
        <v>1373</v>
      </c>
      <c r="D661" s="47"/>
      <c r="E661" s="47"/>
      <c r="F661" s="48"/>
      <c r="G661" s="62" t="str">
        <f>IFERROR(INDEX(StockInData[Expiry],MATCH(ProductMaster[[#This Row],[Product ID]],StockInData[Product ID],0)),"")</f>
        <v/>
      </c>
      <c r="H661" s="47"/>
      <c r="I661" s="61">
        <f>SUMIFS(StockInData[Quantity],StockInData[Product ID],ProductMaster!$B661)-SUMIFS(StockOutData[Quantity],StockOutData[Product ID],ProductMaster!$B661)</f>
        <v>0</v>
      </c>
      <c r="J661" s="63">
        <f>SUMIFS(StockInData[Value],StockInData[Product ID],ProductMaster!$B661)-SUMIFS(StockOutData[Value],StockOutData[Product ID],ProductMaster!$B661)</f>
        <v>0</v>
      </c>
    </row>
    <row r="662" spans="1:10" hidden="1" x14ac:dyDescent="0.25">
      <c r="A662" s="84">
        <v>661</v>
      </c>
      <c r="B662" s="85" t="s">
        <v>1374</v>
      </c>
      <c r="C662" s="87" t="s">
        <v>1375</v>
      </c>
      <c r="D662" s="47"/>
      <c r="E662" s="47"/>
      <c r="F662" s="48"/>
      <c r="G662" s="62" t="str">
        <f>IFERROR(INDEX(StockInData[Expiry],MATCH(ProductMaster[[#This Row],[Product ID]],StockInData[Product ID],0)),"")</f>
        <v/>
      </c>
      <c r="H662" s="47"/>
      <c r="I662" s="61">
        <f>SUMIFS(StockInData[Quantity],StockInData[Product ID],ProductMaster!$B662)-SUMIFS(StockOutData[Quantity],StockOutData[Product ID],ProductMaster!$B662)</f>
        <v>0</v>
      </c>
      <c r="J662" s="63">
        <f>SUMIFS(StockInData[Value],StockInData[Product ID],ProductMaster!$B662)-SUMIFS(StockOutData[Value],StockOutData[Product ID],ProductMaster!$B662)</f>
        <v>0</v>
      </c>
    </row>
    <row r="663" spans="1:10" hidden="1" x14ac:dyDescent="0.25">
      <c r="A663" s="60">
        <v>662</v>
      </c>
      <c r="B663" s="85" t="s">
        <v>1376</v>
      </c>
      <c r="C663" s="87" t="s">
        <v>1377</v>
      </c>
      <c r="D663" s="47"/>
      <c r="E663" s="47"/>
      <c r="F663" s="48"/>
      <c r="G663" s="62" t="str">
        <f>IFERROR(INDEX(StockInData[Expiry],MATCH(ProductMaster[[#This Row],[Product ID]],StockInData[Product ID],0)),"")</f>
        <v/>
      </c>
      <c r="H663" s="47"/>
      <c r="I663" s="61">
        <f>SUMIFS(StockInData[Quantity],StockInData[Product ID],ProductMaster!$B663)-SUMIFS(StockOutData[Quantity],StockOutData[Product ID],ProductMaster!$B663)</f>
        <v>0</v>
      </c>
      <c r="J663" s="63">
        <f>SUMIFS(StockInData[Value],StockInData[Product ID],ProductMaster!$B663)-SUMIFS(StockOutData[Value],StockOutData[Product ID],ProductMaster!$B663)</f>
        <v>0</v>
      </c>
    </row>
    <row r="664" spans="1:10" x14ac:dyDescent="0.25">
      <c r="A664" s="84">
        <v>663</v>
      </c>
      <c r="B664" s="85" t="s">
        <v>1378</v>
      </c>
      <c r="C664" s="87" t="s">
        <v>1379</v>
      </c>
      <c r="D664" s="47"/>
      <c r="E664" s="47"/>
      <c r="F664" s="48"/>
      <c r="G664" s="62">
        <f>IFERROR(INDEX(StockInData[Expiry],MATCH(ProductMaster[[#This Row],[Product ID]],StockInData[Product ID],0)),"")</f>
        <v>44104</v>
      </c>
      <c r="H664" s="47"/>
      <c r="I664" s="61">
        <f>SUMIFS(StockInData[Quantity],StockInData[Product ID],ProductMaster!$B664)-SUMIFS(StockOutData[Quantity],StockOutData[Product ID],ProductMaster!$B664)</f>
        <v>149.80000000000001</v>
      </c>
      <c r="J664" s="63">
        <f>SUMIFS(StockInData[Value],StockInData[Product ID],ProductMaster!$B664)-SUMIFS(StockOutData[Value],StockOutData[Product ID],ProductMaster!$B664)</f>
        <v>36.849999999999994</v>
      </c>
    </row>
    <row r="665" spans="1:10" hidden="1" x14ac:dyDescent="0.25">
      <c r="A665" s="60">
        <v>664</v>
      </c>
      <c r="B665" s="85" t="s">
        <v>1380</v>
      </c>
      <c r="C665" s="87" t="s">
        <v>1381</v>
      </c>
      <c r="D665" s="47"/>
      <c r="E665" s="47"/>
      <c r="F665" s="48"/>
      <c r="G665" s="62" t="str">
        <f>IFERROR(INDEX(StockInData[Expiry],MATCH(ProductMaster[[#This Row],[Product ID]],StockInData[Product ID],0)),"")</f>
        <v/>
      </c>
      <c r="H665" s="47"/>
      <c r="I665" s="61">
        <f>SUMIFS(StockInData[Quantity],StockInData[Product ID],ProductMaster!$B665)-SUMIFS(StockOutData[Quantity],StockOutData[Product ID],ProductMaster!$B665)</f>
        <v>0</v>
      </c>
      <c r="J665" s="63">
        <f>SUMIFS(StockInData[Value],StockInData[Product ID],ProductMaster!$B665)-SUMIFS(StockOutData[Value],StockOutData[Product ID],ProductMaster!$B665)</f>
        <v>0</v>
      </c>
    </row>
    <row r="666" spans="1:10" hidden="1" x14ac:dyDescent="0.25">
      <c r="A666" s="84">
        <v>665</v>
      </c>
      <c r="B666" s="85" t="s">
        <v>1382</v>
      </c>
      <c r="C666" s="87" t="s">
        <v>1383</v>
      </c>
      <c r="D666" s="47"/>
      <c r="E666" s="47"/>
      <c r="F666" s="48"/>
      <c r="G666" s="62" t="str">
        <f>IFERROR(INDEX(StockInData[Expiry],MATCH(ProductMaster[[#This Row],[Product ID]],StockInData[Product ID],0)),"")</f>
        <v/>
      </c>
      <c r="H666" s="47"/>
      <c r="I666" s="61">
        <f>SUMIFS(StockInData[Quantity],StockInData[Product ID],ProductMaster!$B666)-SUMIFS(StockOutData[Quantity],StockOutData[Product ID],ProductMaster!$B666)</f>
        <v>0</v>
      </c>
      <c r="J666" s="63">
        <f>SUMIFS(StockInData[Value],StockInData[Product ID],ProductMaster!$B666)-SUMIFS(StockOutData[Value],StockOutData[Product ID],ProductMaster!$B666)</f>
        <v>0</v>
      </c>
    </row>
    <row r="667" spans="1:10" hidden="1" x14ac:dyDescent="0.25">
      <c r="A667" s="60">
        <v>666</v>
      </c>
      <c r="B667" s="85" t="s">
        <v>1384</v>
      </c>
      <c r="C667" s="87" t="s">
        <v>1385</v>
      </c>
      <c r="D667" s="47"/>
      <c r="E667" s="47"/>
      <c r="F667" s="48"/>
      <c r="G667" s="62" t="str">
        <f>IFERROR(INDEX(StockInData[Expiry],MATCH(ProductMaster[[#This Row],[Product ID]],StockInData[Product ID],0)),"")</f>
        <v/>
      </c>
      <c r="H667" s="47"/>
      <c r="I667" s="61">
        <f>SUMIFS(StockInData[Quantity],StockInData[Product ID],ProductMaster!$B667)-SUMIFS(StockOutData[Quantity],StockOutData[Product ID],ProductMaster!$B667)</f>
        <v>0</v>
      </c>
      <c r="J667" s="63">
        <f>SUMIFS(StockInData[Value],StockInData[Product ID],ProductMaster!$B667)-SUMIFS(StockOutData[Value],StockOutData[Product ID],ProductMaster!$B667)</f>
        <v>0</v>
      </c>
    </row>
    <row r="668" spans="1:10" hidden="1" x14ac:dyDescent="0.25">
      <c r="A668" s="84">
        <v>667</v>
      </c>
      <c r="B668" s="85" t="s">
        <v>1386</v>
      </c>
      <c r="C668" s="87" t="s">
        <v>1387</v>
      </c>
      <c r="D668" s="47"/>
      <c r="E668" s="47"/>
      <c r="F668" s="48"/>
      <c r="G668" s="62" t="str">
        <f>IFERROR(INDEX(StockInData[Expiry],MATCH(ProductMaster[[#This Row],[Product ID]],StockInData[Product ID],0)),"")</f>
        <v/>
      </c>
      <c r="H668" s="47"/>
      <c r="I668" s="61">
        <f>SUMIFS(StockInData[Quantity],StockInData[Product ID],ProductMaster!$B668)-SUMIFS(StockOutData[Quantity],StockOutData[Product ID],ProductMaster!$B668)</f>
        <v>0</v>
      </c>
      <c r="J668" s="63">
        <f>SUMIFS(StockInData[Value],StockInData[Product ID],ProductMaster!$B668)-SUMIFS(StockOutData[Value],StockOutData[Product ID],ProductMaster!$B668)</f>
        <v>0</v>
      </c>
    </row>
    <row r="669" spans="1:10" x14ac:dyDescent="0.25">
      <c r="A669" s="60">
        <v>668</v>
      </c>
      <c r="B669" s="85" t="s">
        <v>1388</v>
      </c>
      <c r="C669" s="87" t="s">
        <v>1389</v>
      </c>
      <c r="D669" s="47"/>
      <c r="E669" s="47"/>
      <c r="F669" s="48"/>
      <c r="G669" s="62">
        <f>IFERROR(INDEX(StockInData[Expiry],MATCH(ProductMaster[[#This Row],[Product ID]],StockInData[Product ID],0)),"")</f>
        <v>43967</v>
      </c>
      <c r="H669" s="47"/>
      <c r="I669" s="61">
        <f>SUMIFS(StockInData[Quantity],StockInData[Product ID],ProductMaster!$B669)-SUMIFS(StockOutData[Quantity],StockOutData[Product ID],ProductMaster!$B669)</f>
        <v>0.57999999999999996</v>
      </c>
      <c r="J669" s="63">
        <f>SUMIFS(StockInData[Value],StockInData[Product ID],ProductMaster!$B669)-SUMIFS(StockOutData[Value],StockOutData[Product ID],ProductMaster!$B669)</f>
        <v>1</v>
      </c>
    </row>
    <row r="670" spans="1:10" hidden="1" x14ac:dyDescent="0.25">
      <c r="A670" s="84">
        <v>669</v>
      </c>
      <c r="B670" s="85" t="s">
        <v>1390</v>
      </c>
      <c r="C670" s="87" t="s">
        <v>1391</v>
      </c>
      <c r="D670" s="47"/>
      <c r="E670" s="47"/>
      <c r="F670" s="48"/>
      <c r="G670" s="62" t="str">
        <f>IFERROR(INDEX(StockInData[Expiry],MATCH(ProductMaster[[#This Row],[Product ID]],StockInData[Product ID],0)),"")</f>
        <v/>
      </c>
      <c r="H670" s="47"/>
      <c r="I670" s="61">
        <f>SUMIFS(StockInData[Quantity],StockInData[Product ID],ProductMaster!$B670)-SUMIFS(StockOutData[Quantity],StockOutData[Product ID],ProductMaster!$B670)</f>
        <v>0</v>
      </c>
      <c r="J670" s="63">
        <f>SUMIFS(StockInData[Value],StockInData[Product ID],ProductMaster!$B670)-SUMIFS(StockOutData[Value],StockOutData[Product ID],ProductMaster!$B670)</f>
        <v>0</v>
      </c>
    </row>
    <row r="671" spans="1:10" hidden="1" x14ac:dyDescent="0.25">
      <c r="A671" s="60">
        <v>670</v>
      </c>
      <c r="B671" s="85" t="s">
        <v>1392</v>
      </c>
      <c r="C671" s="87" t="s">
        <v>1393</v>
      </c>
      <c r="D671" s="47"/>
      <c r="E671" s="47"/>
      <c r="F671" s="48"/>
      <c r="G671" s="62" t="str">
        <f>IFERROR(INDEX(StockInData[Expiry],MATCH(ProductMaster[[#This Row],[Product ID]],StockInData[Product ID],0)),"")</f>
        <v/>
      </c>
      <c r="H671" s="47"/>
      <c r="I671" s="61">
        <f>SUMIFS(StockInData[Quantity],StockInData[Product ID],ProductMaster!$B671)-SUMIFS(StockOutData[Quantity],StockOutData[Product ID],ProductMaster!$B671)</f>
        <v>0</v>
      </c>
      <c r="J671" s="63">
        <f>SUMIFS(StockInData[Value],StockInData[Product ID],ProductMaster!$B671)-SUMIFS(StockOutData[Value],StockOutData[Product ID],ProductMaster!$B671)</f>
        <v>0</v>
      </c>
    </row>
    <row r="672" spans="1:10" hidden="1" x14ac:dyDescent="0.25">
      <c r="A672" s="84">
        <v>671</v>
      </c>
      <c r="B672" s="85" t="s">
        <v>1394</v>
      </c>
      <c r="C672" s="87" t="s">
        <v>1395</v>
      </c>
      <c r="D672" s="47"/>
      <c r="E672" s="47"/>
      <c r="F672" s="48"/>
      <c r="G672" s="62" t="str">
        <f>IFERROR(INDEX(StockInData[Expiry],MATCH(ProductMaster[[#This Row],[Product ID]],StockInData[Product ID],0)),"")</f>
        <v/>
      </c>
      <c r="H672" s="47"/>
      <c r="I672" s="61">
        <f>SUMIFS(StockInData[Quantity],StockInData[Product ID],ProductMaster!$B672)-SUMIFS(StockOutData[Quantity],StockOutData[Product ID],ProductMaster!$B672)</f>
        <v>0</v>
      </c>
      <c r="J672" s="63">
        <f>SUMIFS(StockInData[Value],StockInData[Product ID],ProductMaster!$B672)-SUMIFS(StockOutData[Value],StockOutData[Product ID],ProductMaster!$B672)</f>
        <v>0</v>
      </c>
    </row>
    <row r="673" spans="1:10" hidden="1" x14ac:dyDescent="0.25">
      <c r="A673" s="60">
        <v>672</v>
      </c>
      <c r="B673" s="85" t="s">
        <v>1396</v>
      </c>
      <c r="C673" s="87" t="s">
        <v>1397</v>
      </c>
      <c r="D673" s="47"/>
      <c r="E673" s="47"/>
      <c r="F673" s="48"/>
      <c r="G673" s="62" t="str">
        <f>IFERROR(INDEX(StockInData[Expiry],MATCH(ProductMaster[[#This Row],[Product ID]],StockInData[Product ID],0)),"")</f>
        <v/>
      </c>
      <c r="H673" s="47"/>
      <c r="I673" s="61">
        <f>SUMIFS(StockInData[Quantity],StockInData[Product ID],ProductMaster!$B673)-SUMIFS(StockOutData[Quantity],StockOutData[Product ID],ProductMaster!$B673)</f>
        <v>0</v>
      </c>
      <c r="J673" s="63">
        <f>SUMIFS(StockInData[Value],StockInData[Product ID],ProductMaster!$B673)-SUMIFS(StockOutData[Value],StockOutData[Product ID],ProductMaster!$B673)</f>
        <v>0</v>
      </c>
    </row>
    <row r="674" spans="1:10" hidden="1" x14ac:dyDescent="0.25">
      <c r="A674" s="84">
        <v>673</v>
      </c>
      <c r="B674" s="85" t="s">
        <v>1398</v>
      </c>
      <c r="C674" s="87" t="s">
        <v>1399</v>
      </c>
      <c r="D674" s="47"/>
      <c r="E674" s="47"/>
      <c r="F674" s="48"/>
      <c r="G674" s="62" t="str">
        <f>IFERROR(INDEX(StockInData[Expiry],MATCH(ProductMaster[[#This Row],[Product ID]],StockInData[Product ID],0)),"")</f>
        <v/>
      </c>
      <c r="H674" s="47"/>
      <c r="I674" s="61">
        <f>SUMIFS(StockInData[Quantity],StockInData[Product ID],ProductMaster!$B674)-SUMIFS(StockOutData[Quantity],StockOutData[Product ID],ProductMaster!$B674)</f>
        <v>0</v>
      </c>
      <c r="J674" s="63">
        <f>SUMIFS(StockInData[Value],StockInData[Product ID],ProductMaster!$B674)-SUMIFS(StockOutData[Value],StockOutData[Product ID],ProductMaster!$B674)</f>
        <v>0</v>
      </c>
    </row>
    <row r="675" spans="1:10" hidden="1" x14ac:dyDescent="0.25">
      <c r="A675" s="60">
        <v>674</v>
      </c>
      <c r="B675" s="85" t="s">
        <v>1400</v>
      </c>
      <c r="C675" s="87" t="s">
        <v>1401</v>
      </c>
      <c r="D675" s="47"/>
      <c r="E675" s="47"/>
      <c r="F675" s="48"/>
      <c r="G675" s="62" t="str">
        <f>IFERROR(INDEX(StockInData[Expiry],MATCH(ProductMaster[[#This Row],[Product ID]],StockInData[Product ID],0)),"")</f>
        <v/>
      </c>
      <c r="H675" s="47"/>
      <c r="I675" s="61">
        <f>SUMIFS(StockInData[Quantity],StockInData[Product ID],ProductMaster!$B675)-SUMIFS(StockOutData[Quantity],StockOutData[Product ID],ProductMaster!$B675)</f>
        <v>0</v>
      </c>
      <c r="J675" s="63">
        <f>SUMIFS(StockInData[Value],StockInData[Product ID],ProductMaster!$B675)-SUMIFS(StockOutData[Value],StockOutData[Product ID],ProductMaster!$B675)</f>
        <v>0</v>
      </c>
    </row>
    <row r="676" spans="1:10" x14ac:dyDescent="0.25">
      <c r="A676" s="84">
        <v>675</v>
      </c>
      <c r="B676" s="85" t="s">
        <v>1402</v>
      </c>
      <c r="C676" s="87" t="s">
        <v>1403</v>
      </c>
      <c r="D676" s="47"/>
      <c r="E676" s="47"/>
      <c r="F676" s="48"/>
      <c r="G676" s="62">
        <f>IFERROR(INDEX(StockInData[Expiry],MATCH(ProductMaster[[#This Row],[Product ID]],StockInData[Product ID],0)),"")</f>
        <v>44285</v>
      </c>
      <c r="H676" s="47"/>
      <c r="I676" s="61">
        <f>SUMIFS(StockInData[Quantity],StockInData[Product ID],ProductMaster!$B676)-SUMIFS(StockOutData[Quantity],StockOutData[Product ID],ProductMaster!$B676)</f>
        <v>103</v>
      </c>
      <c r="J676" s="63">
        <f>SUMIFS(StockInData[Value],StockInData[Product ID],ProductMaster!$B676)-SUMIFS(StockOutData[Value],StockOutData[Product ID],ProductMaster!$B676)</f>
        <v>-25.04</v>
      </c>
    </row>
    <row r="677" spans="1:10" hidden="1" x14ac:dyDescent="0.25">
      <c r="A677" s="60">
        <v>676</v>
      </c>
      <c r="B677" s="85" t="s">
        <v>1404</v>
      </c>
      <c r="C677" s="87" t="s">
        <v>1405</v>
      </c>
      <c r="D677" s="47"/>
      <c r="E677" s="47"/>
      <c r="F677" s="48"/>
      <c r="G677" s="62" t="str">
        <f>IFERROR(INDEX(StockInData[Expiry],MATCH(ProductMaster[[#This Row],[Product ID]],StockInData[Product ID],0)),"")</f>
        <v/>
      </c>
      <c r="H677" s="47"/>
      <c r="I677" s="61">
        <f>SUMIFS(StockInData[Quantity],StockInData[Product ID],ProductMaster!$B677)-SUMIFS(StockOutData[Quantity],StockOutData[Product ID],ProductMaster!$B677)</f>
        <v>0</v>
      </c>
      <c r="J677" s="63">
        <f>SUMIFS(StockInData[Value],StockInData[Product ID],ProductMaster!$B677)-SUMIFS(StockOutData[Value],StockOutData[Product ID],ProductMaster!$B677)</f>
        <v>0</v>
      </c>
    </row>
    <row r="678" spans="1:10" hidden="1" x14ac:dyDescent="0.25">
      <c r="A678" s="84">
        <v>677</v>
      </c>
      <c r="B678" s="85" t="s">
        <v>1406</v>
      </c>
      <c r="C678" s="87" t="s">
        <v>1407</v>
      </c>
      <c r="D678" s="47"/>
      <c r="E678" s="47"/>
      <c r="F678" s="48"/>
      <c r="G678" s="62" t="str">
        <f>IFERROR(INDEX(StockInData[Expiry],MATCH(ProductMaster[[#This Row],[Product ID]],StockInData[Product ID],0)),"")</f>
        <v/>
      </c>
      <c r="H678" s="47"/>
      <c r="I678" s="61">
        <f>SUMIFS(StockInData[Quantity],StockInData[Product ID],ProductMaster!$B678)-SUMIFS(StockOutData[Quantity],StockOutData[Product ID],ProductMaster!$B678)</f>
        <v>0</v>
      </c>
      <c r="J678" s="63">
        <f>SUMIFS(StockInData[Value],StockInData[Product ID],ProductMaster!$B678)-SUMIFS(StockOutData[Value],StockOutData[Product ID],ProductMaster!$B678)</f>
        <v>0</v>
      </c>
    </row>
    <row r="679" spans="1:10" hidden="1" x14ac:dyDescent="0.25">
      <c r="A679" s="60">
        <v>678</v>
      </c>
      <c r="B679" s="85" t="s">
        <v>1408</v>
      </c>
      <c r="C679" s="87" t="s">
        <v>1409</v>
      </c>
      <c r="D679" s="47"/>
      <c r="E679" s="47"/>
      <c r="F679" s="48"/>
      <c r="G679" s="62" t="str">
        <f>IFERROR(INDEX(StockInData[Expiry],MATCH(ProductMaster[[#This Row],[Product ID]],StockInData[Product ID],0)),"")</f>
        <v/>
      </c>
      <c r="H679" s="47"/>
      <c r="I679" s="61">
        <f>SUMIFS(StockInData[Quantity],StockInData[Product ID],ProductMaster!$B679)-SUMIFS(StockOutData[Quantity],StockOutData[Product ID],ProductMaster!$B679)</f>
        <v>0</v>
      </c>
      <c r="J679" s="63">
        <f>SUMIFS(StockInData[Value],StockInData[Product ID],ProductMaster!$B679)-SUMIFS(StockOutData[Value],StockOutData[Product ID],ProductMaster!$B679)</f>
        <v>0</v>
      </c>
    </row>
    <row r="680" spans="1:10" hidden="1" x14ac:dyDescent="0.25">
      <c r="A680" s="84">
        <v>679</v>
      </c>
      <c r="B680" s="85" t="s">
        <v>1410</v>
      </c>
      <c r="C680" s="87" t="s">
        <v>1411</v>
      </c>
      <c r="D680" s="47"/>
      <c r="E680" s="47"/>
      <c r="F680" s="48"/>
      <c r="G680" s="62" t="str">
        <f>IFERROR(INDEX(StockInData[Expiry],MATCH(ProductMaster[[#This Row],[Product ID]],StockInData[Product ID],0)),"")</f>
        <v/>
      </c>
      <c r="H680" s="47"/>
      <c r="I680" s="61">
        <f>SUMIFS(StockInData[Quantity],StockInData[Product ID],ProductMaster!$B680)-SUMIFS(StockOutData[Quantity],StockOutData[Product ID],ProductMaster!$B680)</f>
        <v>0</v>
      </c>
      <c r="J680" s="63">
        <f>SUMIFS(StockInData[Value],StockInData[Product ID],ProductMaster!$B680)-SUMIFS(StockOutData[Value],StockOutData[Product ID],ProductMaster!$B680)</f>
        <v>0</v>
      </c>
    </row>
    <row r="681" spans="1:10" x14ac:dyDescent="0.25">
      <c r="A681" s="60">
        <v>680</v>
      </c>
      <c r="B681" s="85" t="s">
        <v>1412</v>
      </c>
      <c r="C681" s="87" t="s">
        <v>1413</v>
      </c>
      <c r="D681" s="47"/>
      <c r="E681" s="47"/>
      <c r="F681" s="48"/>
      <c r="G681" s="62">
        <f>IFERROR(INDEX(StockInData[Expiry],MATCH(ProductMaster[[#This Row],[Product ID]],StockInData[Product ID],0)),"")</f>
        <v>44256</v>
      </c>
      <c r="H681" s="47"/>
      <c r="I681" s="61">
        <f>SUMIFS(StockInData[Quantity],StockInData[Product ID],ProductMaster!$B681)-SUMIFS(StockOutData[Quantity],StockOutData[Product ID],ProductMaster!$B681)</f>
        <v>125</v>
      </c>
      <c r="J681" s="63">
        <f>SUMIFS(StockInData[Value],StockInData[Product ID],ProductMaster!$B681)-SUMIFS(StockOutData[Value],StockOutData[Product ID],ProductMaster!$B681)</f>
        <v>-58.400000000000006</v>
      </c>
    </row>
    <row r="682" spans="1:10" x14ac:dyDescent="0.25">
      <c r="A682" s="84">
        <v>681</v>
      </c>
      <c r="B682" s="85" t="s">
        <v>1414</v>
      </c>
      <c r="C682" s="87" t="s">
        <v>1415</v>
      </c>
      <c r="D682" s="47"/>
      <c r="E682" s="47"/>
      <c r="F682" s="48"/>
      <c r="G682" s="62">
        <f>IFERROR(INDEX(StockInData[Expiry],MATCH(ProductMaster[[#This Row],[Product ID]],StockInData[Product ID],0)),"")</f>
        <v>44316</v>
      </c>
      <c r="H682" s="47"/>
      <c r="I682" s="61">
        <f>SUMIFS(StockInData[Quantity],StockInData[Product ID],ProductMaster!$B682)-SUMIFS(StockOutData[Quantity],StockOutData[Product ID],ProductMaster!$B682)</f>
        <v>1.42</v>
      </c>
      <c r="J682" s="63">
        <f>SUMIFS(StockInData[Value],StockInData[Product ID],ProductMaster!$B682)-SUMIFS(StockOutData[Value],StockOutData[Product ID],ProductMaster!$B682)</f>
        <v>12.99</v>
      </c>
    </row>
    <row r="683" spans="1:10" hidden="1" x14ac:dyDescent="0.25">
      <c r="A683" s="60">
        <v>682</v>
      </c>
      <c r="B683" s="85" t="s">
        <v>1416</v>
      </c>
      <c r="C683" s="87" t="s">
        <v>1417</v>
      </c>
      <c r="D683" s="47"/>
      <c r="E683" s="47"/>
      <c r="F683" s="48"/>
      <c r="G683" s="62" t="str">
        <f>IFERROR(INDEX(StockInData[Expiry],MATCH(ProductMaster[[#This Row],[Product ID]],StockInData[Product ID],0)),"")</f>
        <v/>
      </c>
      <c r="H683" s="47"/>
      <c r="I683" s="61">
        <f>SUMIFS(StockInData[Quantity],StockInData[Product ID],ProductMaster!$B683)-SUMIFS(StockOutData[Quantity],StockOutData[Product ID],ProductMaster!$B683)</f>
        <v>0</v>
      </c>
      <c r="J683" s="63">
        <f>SUMIFS(StockInData[Value],StockInData[Product ID],ProductMaster!$B683)-SUMIFS(StockOutData[Value],StockOutData[Product ID],ProductMaster!$B683)</f>
        <v>0</v>
      </c>
    </row>
    <row r="684" spans="1:10" x14ac:dyDescent="0.25">
      <c r="A684" s="84">
        <v>683</v>
      </c>
      <c r="B684" s="85" t="s">
        <v>1418</v>
      </c>
      <c r="C684" s="87" t="s">
        <v>1419</v>
      </c>
      <c r="D684" s="47"/>
      <c r="E684" s="47"/>
      <c r="F684" s="48"/>
      <c r="G684" s="62">
        <f>IFERROR(INDEX(StockInData[Expiry],MATCH(ProductMaster[[#This Row],[Product ID]],StockInData[Product ID],0)),"")</f>
        <v>44651</v>
      </c>
      <c r="H684" s="47"/>
      <c r="I684" s="61">
        <f>SUMIFS(StockInData[Quantity],StockInData[Product ID],ProductMaster!$B684)-SUMIFS(StockOutData[Quantity],StockOutData[Product ID],ProductMaster!$B684)</f>
        <v>37</v>
      </c>
      <c r="J684" s="63">
        <f>SUMIFS(StockInData[Value],StockInData[Product ID],ProductMaster!$B684)-SUMIFS(StockOutData[Value],StockOutData[Product ID],ProductMaster!$B684)</f>
        <v>2</v>
      </c>
    </row>
    <row r="685" spans="1:10" hidden="1" x14ac:dyDescent="0.25">
      <c r="A685" s="60">
        <v>684</v>
      </c>
      <c r="B685" s="85" t="s">
        <v>1420</v>
      </c>
      <c r="C685" s="87" t="s">
        <v>1421</v>
      </c>
      <c r="D685" s="47"/>
      <c r="E685" s="47"/>
      <c r="F685" s="48"/>
      <c r="G685" s="62" t="str">
        <f>IFERROR(INDEX(StockInData[Expiry],MATCH(ProductMaster[[#This Row],[Product ID]],StockInData[Product ID],0)),"")</f>
        <v/>
      </c>
      <c r="H685" s="47"/>
      <c r="I685" s="61">
        <f>SUMIFS(StockInData[Quantity],StockInData[Product ID],ProductMaster!$B685)-SUMIFS(StockOutData[Quantity],StockOutData[Product ID],ProductMaster!$B685)</f>
        <v>0</v>
      </c>
      <c r="J685" s="63">
        <f>SUMIFS(StockInData[Value],StockInData[Product ID],ProductMaster!$B685)-SUMIFS(StockOutData[Value],StockOutData[Product ID],ProductMaster!$B685)</f>
        <v>0</v>
      </c>
    </row>
    <row r="686" spans="1:10" x14ac:dyDescent="0.25">
      <c r="A686" s="84">
        <v>685</v>
      </c>
      <c r="B686" s="85" t="s">
        <v>1422</v>
      </c>
      <c r="C686" s="87" t="s">
        <v>1423</v>
      </c>
      <c r="D686" s="47"/>
      <c r="E686" s="47"/>
      <c r="F686" s="48"/>
      <c r="G686" s="62">
        <f>IFERROR(INDEX(StockInData[Expiry],MATCH(ProductMaster[[#This Row],[Product ID]],StockInData[Product ID],0)),"")</f>
        <v>44195</v>
      </c>
      <c r="H686" s="47"/>
      <c r="I686" s="61">
        <f>SUMIFS(StockInData[Quantity],StockInData[Product ID],ProductMaster!$B686)-SUMIFS(StockOutData[Quantity],StockOutData[Product ID],ProductMaster!$B686)</f>
        <v>0.3</v>
      </c>
      <c r="J686" s="63">
        <f>SUMIFS(StockInData[Value],StockInData[Product ID],ProductMaster!$B686)-SUMIFS(StockOutData[Value],StockOutData[Product ID],ProductMaster!$B686)</f>
        <v>6.99</v>
      </c>
    </row>
    <row r="687" spans="1:10" hidden="1" x14ac:dyDescent="0.25">
      <c r="A687" s="60">
        <v>686</v>
      </c>
      <c r="B687" s="85" t="s">
        <v>1424</v>
      </c>
      <c r="C687" s="87" t="s">
        <v>1425</v>
      </c>
      <c r="D687" s="47"/>
      <c r="E687" s="47"/>
      <c r="F687" s="48"/>
      <c r="G687" s="62" t="str">
        <f>IFERROR(INDEX(StockInData[Expiry],MATCH(ProductMaster[[#This Row],[Product ID]],StockInData[Product ID],0)),"")</f>
        <v/>
      </c>
      <c r="H687" s="47"/>
      <c r="I687" s="61">
        <f>SUMIFS(StockInData[Quantity],StockInData[Product ID],ProductMaster!$B687)-SUMIFS(StockOutData[Quantity],StockOutData[Product ID],ProductMaster!$B687)</f>
        <v>0</v>
      </c>
      <c r="J687" s="63">
        <f>SUMIFS(StockInData[Value],StockInData[Product ID],ProductMaster!$B687)-SUMIFS(StockOutData[Value],StockOutData[Product ID],ProductMaster!$B687)</f>
        <v>0</v>
      </c>
    </row>
    <row r="688" spans="1:10" x14ac:dyDescent="0.25">
      <c r="A688" s="84">
        <v>687</v>
      </c>
      <c r="B688" s="85" t="s">
        <v>1426</v>
      </c>
      <c r="C688" s="87" t="s">
        <v>1427</v>
      </c>
      <c r="D688" s="47"/>
      <c r="E688" s="47"/>
      <c r="F688" s="48"/>
      <c r="G688" s="62">
        <f>IFERROR(INDEX(StockInData[Expiry],MATCH(ProductMaster[[#This Row],[Product ID]],StockInData[Product ID],0)),"")</f>
        <v>44530</v>
      </c>
      <c r="H688" s="47"/>
      <c r="I688" s="61">
        <f>SUMIFS(StockInData[Quantity],StockInData[Product ID],ProductMaster!$B688)-SUMIFS(StockOutData[Quantity],StockOutData[Product ID],ProductMaster!$B688)</f>
        <v>356</v>
      </c>
      <c r="J688" s="63">
        <f>SUMIFS(StockInData[Value],StockInData[Product ID],ProductMaster!$B688)-SUMIFS(StockOutData[Value],StockOutData[Product ID],ProductMaster!$B688)</f>
        <v>-135.20000000000002</v>
      </c>
    </row>
    <row r="689" spans="1:10" hidden="1" x14ac:dyDescent="0.25">
      <c r="A689" s="60">
        <v>688</v>
      </c>
      <c r="B689" s="85" t="s">
        <v>1428</v>
      </c>
      <c r="C689" s="87" t="s">
        <v>1429</v>
      </c>
      <c r="D689" s="47"/>
      <c r="E689" s="47"/>
      <c r="F689" s="48"/>
      <c r="G689" s="62" t="str">
        <f>IFERROR(INDEX(StockInData[Expiry],MATCH(ProductMaster[[#This Row],[Product ID]],StockInData[Product ID],0)),"")</f>
        <v/>
      </c>
      <c r="H689" s="47"/>
      <c r="I689" s="61">
        <f>SUMIFS(StockInData[Quantity],StockInData[Product ID],ProductMaster!$B689)-SUMIFS(StockOutData[Quantity],StockOutData[Product ID],ProductMaster!$B689)</f>
        <v>0</v>
      </c>
      <c r="J689" s="63">
        <f>SUMIFS(StockInData[Value],StockInData[Product ID],ProductMaster!$B689)-SUMIFS(StockOutData[Value],StockOutData[Product ID],ProductMaster!$B689)</f>
        <v>0</v>
      </c>
    </row>
    <row r="690" spans="1:10" hidden="1" x14ac:dyDescent="0.25">
      <c r="A690" s="84">
        <v>689</v>
      </c>
      <c r="B690" s="85" t="s">
        <v>1430</v>
      </c>
      <c r="C690" s="87" t="s">
        <v>1431</v>
      </c>
      <c r="D690" s="47"/>
      <c r="E690" s="47"/>
      <c r="F690" s="48"/>
      <c r="G690" s="62" t="str">
        <f>IFERROR(INDEX(StockInData[Expiry],MATCH(ProductMaster[[#This Row],[Product ID]],StockInData[Product ID],0)),"")</f>
        <v/>
      </c>
      <c r="H690" s="47"/>
      <c r="I690" s="61">
        <f>SUMIFS(StockInData[Quantity],StockInData[Product ID],ProductMaster!$B690)-SUMIFS(StockOutData[Quantity],StockOutData[Product ID],ProductMaster!$B690)</f>
        <v>0</v>
      </c>
      <c r="J690" s="63">
        <f>SUMIFS(StockInData[Value],StockInData[Product ID],ProductMaster!$B690)-SUMIFS(StockOutData[Value],StockOutData[Product ID],ProductMaster!$B690)</f>
        <v>0</v>
      </c>
    </row>
    <row r="691" spans="1:10" x14ac:dyDescent="0.25">
      <c r="A691" s="60">
        <v>690</v>
      </c>
      <c r="B691" s="85" t="s">
        <v>1432</v>
      </c>
      <c r="C691" s="87" t="s">
        <v>1433</v>
      </c>
      <c r="D691" s="47"/>
      <c r="E691" s="47"/>
      <c r="F691" s="48"/>
      <c r="G691" s="62">
        <f>IFERROR(INDEX(StockInData[Expiry],MATCH(ProductMaster[[#This Row],[Product ID]],StockInData[Product ID],0)),"")</f>
        <v>43889</v>
      </c>
      <c r="H691" s="47"/>
      <c r="I691" s="61">
        <f>SUMIFS(StockInData[Quantity],StockInData[Product ID],ProductMaster!$B691)-SUMIFS(StockOutData[Quantity],StockOutData[Product ID],ProductMaster!$B691)</f>
        <v>29</v>
      </c>
      <c r="J691" s="63">
        <f>SUMIFS(StockInData[Value],StockInData[Product ID],ProductMaster!$B691)-SUMIFS(StockOutData[Value],StockOutData[Product ID],ProductMaster!$B691)</f>
        <v>-405.01</v>
      </c>
    </row>
    <row r="692" spans="1:10" hidden="1" x14ac:dyDescent="0.25">
      <c r="A692" s="84">
        <v>691</v>
      </c>
      <c r="B692" s="85" t="s">
        <v>1434</v>
      </c>
      <c r="C692" s="87" t="s">
        <v>1435</v>
      </c>
      <c r="D692" s="47"/>
      <c r="E692" s="47"/>
      <c r="F692" s="48"/>
      <c r="G692" s="62" t="str">
        <f>IFERROR(INDEX(StockInData[Expiry],MATCH(ProductMaster[[#This Row],[Product ID]],StockInData[Product ID],0)),"")</f>
        <v/>
      </c>
      <c r="H692" s="47"/>
      <c r="I692" s="61">
        <f>SUMIFS(StockInData[Quantity],StockInData[Product ID],ProductMaster!$B692)-SUMIFS(StockOutData[Quantity],StockOutData[Product ID],ProductMaster!$B692)</f>
        <v>0</v>
      </c>
      <c r="J692" s="63">
        <f>SUMIFS(StockInData[Value],StockInData[Product ID],ProductMaster!$B692)-SUMIFS(StockOutData[Value],StockOutData[Product ID],ProductMaster!$B692)</f>
        <v>0</v>
      </c>
    </row>
    <row r="693" spans="1:10" hidden="1" x14ac:dyDescent="0.25">
      <c r="A693" s="60">
        <v>692</v>
      </c>
      <c r="B693" s="85" t="s">
        <v>1436</v>
      </c>
      <c r="C693" s="87" t="s">
        <v>1437</v>
      </c>
      <c r="D693" s="47"/>
      <c r="E693" s="47"/>
      <c r="F693" s="48"/>
      <c r="G693" s="62" t="str">
        <f>IFERROR(INDEX(StockInData[Expiry],MATCH(ProductMaster[[#This Row],[Product ID]],StockInData[Product ID],0)),"")</f>
        <v/>
      </c>
      <c r="H693" s="47"/>
      <c r="I693" s="61">
        <f>SUMIFS(StockInData[Quantity],StockInData[Product ID],ProductMaster!$B693)-SUMIFS(StockOutData[Quantity],StockOutData[Product ID],ProductMaster!$B693)</f>
        <v>0</v>
      </c>
      <c r="J693" s="63">
        <f>SUMIFS(StockInData[Value],StockInData[Product ID],ProductMaster!$B693)-SUMIFS(StockOutData[Value],StockOutData[Product ID],ProductMaster!$B693)</f>
        <v>0</v>
      </c>
    </row>
    <row r="694" spans="1:10" hidden="1" x14ac:dyDescent="0.25">
      <c r="A694" s="84">
        <v>693</v>
      </c>
      <c r="B694" s="85" t="s">
        <v>1438</v>
      </c>
      <c r="C694" s="87" t="s">
        <v>1439</v>
      </c>
      <c r="D694" s="47"/>
      <c r="E694" s="47"/>
      <c r="F694" s="48"/>
      <c r="G694" s="62" t="str">
        <f>IFERROR(INDEX(StockInData[Expiry],MATCH(ProductMaster[[#This Row],[Product ID]],StockInData[Product ID],0)),"")</f>
        <v/>
      </c>
      <c r="H694" s="47"/>
      <c r="I694" s="61">
        <f>SUMIFS(StockInData[Quantity],StockInData[Product ID],ProductMaster!$B694)-SUMIFS(StockOutData[Quantity],StockOutData[Product ID],ProductMaster!$B694)</f>
        <v>0</v>
      </c>
      <c r="J694" s="63">
        <f>SUMIFS(StockInData[Value],StockInData[Product ID],ProductMaster!$B694)-SUMIFS(StockOutData[Value],StockOutData[Product ID],ProductMaster!$B694)</f>
        <v>0</v>
      </c>
    </row>
    <row r="695" spans="1:10" hidden="1" x14ac:dyDescent="0.25">
      <c r="A695" s="60">
        <v>694</v>
      </c>
      <c r="B695" s="85" t="s">
        <v>1440</v>
      </c>
      <c r="C695" s="87" t="s">
        <v>1441</v>
      </c>
      <c r="D695" s="47"/>
      <c r="E695" s="47"/>
      <c r="F695" s="48"/>
      <c r="G695" s="62" t="str">
        <f>IFERROR(INDEX(StockInData[Expiry],MATCH(ProductMaster[[#This Row],[Product ID]],StockInData[Product ID],0)),"")</f>
        <v/>
      </c>
      <c r="H695" s="47"/>
      <c r="I695" s="61">
        <f>SUMIFS(StockInData[Quantity],StockInData[Product ID],ProductMaster!$B695)-SUMIFS(StockOutData[Quantity],StockOutData[Product ID],ProductMaster!$B695)</f>
        <v>0</v>
      </c>
      <c r="J695" s="63">
        <f>SUMIFS(StockInData[Value],StockInData[Product ID],ProductMaster!$B695)-SUMIFS(StockOutData[Value],StockOutData[Product ID],ProductMaster!$B695)</f>
        <v>0</v>
      </c>
    </row>
    <row r="696" spans="1:10" x14ac:dyDescent="0.25">
      <c r="A696" s="84">
        <v>695</v>
      </c>
      <c r="B696" s="85" t="s">
        <v>1442</v>
      </c>
      <c r="C696" s="87" t="s">
        <v>1443</v>
      </c>
      <c r="D696" s="47"/>
      <c r="E696" s="47"/>
      <c r="F696" s="48"/>
      <c r="G696" s="62">
        <f>IFERROR(INDEX(StockInData[Expiry],MATCH(ProductMaster[[#This Row],[Product ID]],StockInData[Product ID],0)),"")</f>
        <v>44227</v>
      </c>
      <c r="H696" s="47"/>
      <c r="I696" s="61">
        <f>SUMIFS(StockInData[Quantity],StockInData[Product ID],ProductMaster!$B696)-SUMIFS(StockOutData[Quantity],StockOutData[Product ID],ProductMaster!$B696)</f>
        <v>28.85</v>
      </c>
      <c r="J696" s="63">
        <f>SUMIFS(StockInData[Value],StockInData[Product ID],ProductMaster!$B696)-SUMIFS(StockOutData[Value],StockOutData[Product ID],ProductMaster!$B696)</f>
        <v>-36.799999999999997</v>
      </c>
    </row>
    <row r="697" spans="1:10" hidden="1" x14ac:dyDescent="0.25">
      <c r="A697" s="60">
        <v>696</v>
      </c>
      <c r="B697" s="85" t="s">
        <v>1444</v>
      </c>
      <c r="C697" s="87" t="s">
        <v>1445</v>
      </c>
      <c r="D697" s="47"/>
      <c r="E697" s="47"/>
      <c r="F697" s="48"/>
      <c r="G697" s="62" t="str">
        <f>IFERROR(INDEX(StockInData[Expiry],MATCH(ProductMaster[[#This Row],[Product ID]],StockInData[Product ID],0)),"")</f>
        <v/>
      </c>
      <c r="H697" s="47"/>
      <c r="I697" s="61">
        <f>SUMIFS(StockInData[Quantity],StockInData[Product ID],ProductMaster!$B697)-SUMIFS(StockOutData[Quantity],StockOutData[Product ID],ProductMaster!$B697)</f>
        <v>0</v>
      </c>
      <c r="J697" s="63">
        <f>SUMIFS(StockInData[Value],StockInData[Product ID],ProductMaster!$B697)-SUMIFS(StockOutData[Value],StockOutData[Product ID],ProductMaster!$B697)</f>
        <v>0</v>
      </c>
    </row>
    <row r="698" spans="1:10" x14ac:dyDescent="0.25">
      <c r="A698" s="84">
        <v>697</v>
      </c>
      <c r="B698" s="85" t="s">
        <v>1446</v>
      </c>
      <c r="C698" s="87" t="s">
        <v>1447</v>
      </c>
      <c r="D698" s="47"/>
      <c r="E698" s="47"/>
      <c r="F698" s="48"/>
      <c r="G698" s="62">
        <f>IFERROR(INDEX(StockInData[Expiry],MATCH(ProductMaster[[#This Row],[Product ID]],StockInData[Product ID],0)),"")</f>
        <v>44438</v>
      </c>
      <c r="H698" s="47"/>
      <c r="I698" s="61">
        <f>SUMIFS(StockInData[Quantity],StockInData[Product ID],ProductMaster!$B698)-SUMIFS(StockOutData[Quantity],StockOutData[Product ID],ProductMaster!$B698)</f>
        <v>9</v>
      </c>
      <c r="J698" s="63">
        <f>SUMIFS(StockInData[Value],StockInData[Product ID],ProductMaster!$B698)-SUMIFS(StockOutData[Value],StockOutData[Product ID],ProductMaster!$B698)</f>
        <v>24.5</v>
      </c>
    </row>
    <row r="699" spans="1:10" hidden="1" x14ac:dyDescent="0.25">
      <c r="A699" s="60">
        <v>698</v>
      </c>
      <c r="B699" s="85" t="s">
        <v>1448</v>
      </c>
      <c r="C699" s="87" t="s">
        <v>1449</v>
      </c>
      <c r="D699" s="47"/>
      <c r="E699" s="47"/>
      <c r="F699" s="48"/>
      <c r="G699" s="62" t="str">
        <f>IFERROR(INDEX(StockInData[Expiry],MATCH(ProductMaster[[#This Row],[Product ID]],StockInData[Product ID],0)),"")</f>
        <v/>
      </c>
      <c r="H699" s="47"/>
      <c r="I699" s="61">
        <f>SUMIFS(StockInData[Quantity],StockInData[Product ID],ProductMaster!$B699)-SUMIFS(StockOutData[Quantity],StockOutData[Product ID],ProductMaster!$B699)</f>
        <v>0</v>
      </c>
      <c r="J699" s="63">
        <f>SUMIFS(StockInData[Value],StockInData[Product ID],ProductMaster!$B699)-SUMIFS(StockOutData[Value],StockOutData[Product ID],ProductMaster!$B699)</f>
        <v>0</v>
      </c>
    </row>
    <row r="700" spans="1:10" x14ac:dyDescent="0.25">
      <c r="A700" s="84">
        <v>699</v>
      </c>
      <c r="B700" s="85" t="s">
        <v>1450</v>
      </c>
      <c r="C700" s="87" t="s">
        <v>1451</v>
      </c>
      <c r="D700" s="47"/>
      <c r="E700" s="47"/>
      <c r="F700" s="48"/>
      <c r="G700" s="62">
        <f>IFERROR(INDEX(StockInData[Expiry],MATCH(ProductMaster[[#This Row],[Product ID]],StockInData[Product ID],0)),"")</f>
        <v>44165</v>
      </c>
      <c r="H700" s="47"/>
      <c r="I700" s="61">
        <f>SUMIFS(StockInData[Quantity],StockInData[Product ID],ProductMaster!$B700)-SUMIFS(StockOutData[Quantity],StockOutData[Product ID],ProductMaster!$B700)</f>
        <v>25</v>
      </c>
      <c r="J700" s="63">
        <f>SUMIFS(StockInData[Value],StockInData[Product ID],ProductMaster!$B700)-SUMIFS(StockOutData[Value],StockOutData[Product ID],ProductMaster!$B700)</f>
        <v>-5.9</v>
      </c>
    </row>
    <row r="701" spans="1:10" x14ac:dyDescent="0.25">
      <c r="A701" s="60">
        <v>700</v>
      </c>
      <c r="B701" s="85" t="s">
        <v>1452</v>
      </c>
      <c r="C701" s="87" t="s">
        <v>1453</v>
      </c>
      <c r="D701" s="47"/>
      <c r="E701" s="47"/>
      <c r="F701" s="48"/>
      <c r="G701" s="62">
        <f>IFERROR(INDEX(StockInData[Expiry],MATCH(ProductMaster[[#This Row],[Product ID]],StockInData[Product ID],0)),"")</f>
        <v>44286</v>
      </c>
      <c r="H701" s="47"/>
      <c r="I701" s="61">
        <f>SUMIFS(StockInData[Quantity],StockInData[Product ID],ProductMaster!$B701)-SUMIFS(StockOutData[Quantity],StockOutData[Product ID],ProductMaster!$B701)</f>
        <v>137</v>
      </c>
      <c r="J701" s="63">
        <f>SUMIFS(StockInData[Value],StockInData[Product ID],ProductMaster!$B701)-SUMIFS(StockOutData[Value],StockOutData[Product ID],ProductMaster!$B701)</f>
        <v>6.32</v>
      </c>
    </row>
    <row r="702" spans="1:10" x14ac:dyDescent="0.25">
      <c r="A702" s="84">
        <v>701</v>
      </c>
      <c r="B702" s="85" t="s">
        <v>1454</v>
      </c>
      <c r="C702" s="87" t="s">
        <v>1455</v>
      </c>
      <c r="D702" s="47"/>
      <c r="E702" s="47"/>
      <c r="F702" s="48"/>
      <c r="G702" s="62">
        <f>IFERROR(INDEX(StockInData[Expiry],MATCH(ProductMaster[[#This Row],[Product ID]],StockInData[Product ID],0)),"")</f>
        <v>44286</v>
      </c>
      <c r="H702" s="47"/>
      <c r="I702" s="61">
        <f>SUMIFS(StockInData[Quantity],StockInData[Product ID],ProductMaster!$B702)-SUMIFS(StockOutData[Quantity],StockOutData[Product ID],ProductMaster!$B702)</f>
        <v>60</v>
      </c>
      <c r="J702" s="63">
        <f>SUMIFS(StockInData[Value],StockInData[Product ID],ProductMaster!$B702)-SUMIFS(StockOutData[Value],StockOutData[Product ID],ProductMaster!$B702)</f>
        <v>-125.12</v>
      </c>
    </row>
    <row r="703" spans="1:10" hidden="1" x14ac:dyDescent="0.25">
      <c r="A703" s="60">
        <v>702</v>
      </c>
      <c r="B703" s="85" t="s">
        <v>1456</v>
      </c>
      <c r="C703" s="87" t="s">
        <v>1457</v>
      </c>
      <c r="D703" s="47"/>
      <c r="E703" s="47"/>
      <c r="F703" s="48"/>
      <c r="G703" s="62" t="str">
        <f>IFERROR(INDEX(StockInData[Expiry],MATCH(ProductMaster[[#This Row],[Product ID]],StockInData[Product ID],0)),"")</f>
        <v/>
      </c>
      <c r="H703" s="47"/>
      <c r="I703" s="61">
        <f>SUMIFS(StockInData[Quantity],StockInData[Product ID],ProductMaster!$B703)-SUMIFS(StockOutData[Quantity],StockOutData[Product ID],ProductMaster!$B703)</f>
        <v>0</v>
      </c>
      <c r="J703" s="63">
        <f>SUMIFS(StockInData[Value],StockInData[Product ID],ProductMaster!$B703)-SUMIFS(StockOutData[Value],StockOutData[Product ID],ProductMaster!$B703)</f>
        <v>0</v>
      </c>
    </row>
    <row r="704" spans="1:10" hidden="1" x14ac:dyDescent="0.25">
      <c r="A704" s="84">
        <v>703</v>
      </c>
      <c r="B704" s="85" t="s">
        <v>1458</v>
      </c>
      <c r="C704" s="87" t="s">
        <v>1459</v>
      </c>
      <c r="D704" s="47"/>
      <c r="E704" s="47"/>
      <c r="F704" s="48"/>
      <c r="G704" s="62" t="str">
        <f>IFERROR(INDEX(StockInData[Expiry],MATCH(ProductMaster[[#This Row],[Product ID]],StockInData[Product ID],0)),"")</f>
        <v/>
      </c>
      <c r="H704" s="47"/>
      <c r="I704" s="61">
        <f>SUMIFS(StockInData[Quantity],StockInData[Product ID],ProductMaster!$B704)-SUMIFS(StockOutData[Quantity],StockOutData[Product ID],ProductMaster!$B704)</f>
        <v>0</v>
      </c>
      <c r="J704" s="63">
        <f>SUMIFS(StockInData[Value],StockInData[Product ID],ProductMaster!$B704)-SUMIFS(StockOutData[Value],StockOutData[Product ID],ProductMaster!$B704)</f>
        <v>0</v>
      </c>
    </row>
    <row r="705" spans="1:10" hidden="1" x14ac:dyDescent="0.25">
      <c r="A705" s="60">
        <v>704</v>
      </c>
      <c r="B705" s="85" t="s">
        <v>1460</v>
      </c>
      <c r="C705" s="87" t="s">
        <v>1461</v>
      </c>
      <c r="D705" s="47"/>
      <c r="E705" s="47"/>
      <c r="F705" s="48"/>
      <c r="G705" s="62" t="str">
        <f>IFERROR(INDEX(StockInData[Expiry],MATCH(ProductMaster[[#This Row],[Product ID]],StockInData[Product ID],0)),"")</f>
        <v/>
      </c>
      <c r="H705" s="47"/>
      <c r="I705" s="61">
        <f>SUMIFS(StockInData[Quantity],StockInData[Product ID],ProductMaster!$B705)-SUMIFS(StockOutData[Quantity],StockOutData[Product ID],ProductMaster!$B705)</f>
        <v>0</v>
      </c>
      <c r="J705" s="63">
        <f>SUMIFS(StockInData[Value],StockInData[Product ID],ProductMaster!$B705)-SUMIFS(StockOutData[Value],StockOutData[Product ID],ProductMaster!$B705)</f>
        <v>0</v>
      </c>
    </row>
    <row r="706" spans="1:10" x14ac:dyDescent="0.25">
      <c r="A706" s="84">
        <v>705</v>
      </c>
      <c r="B706" s="85" t="s">
        <v>1462</v>
      </c>
      <c r="C706" s="87" t="s">
        <v>1463</v>
      </c>
      <c r="D706" s="47"/>
      <c r="E706" s="47"/>
      <c r="F706" s="48"/>
      <c r="G706" s="62">
        <f>IFERROR(INDEX(StockInData[Expiry],MATCH(ProductMaster[[#This Row],[Product ID]],StockInData[Product ID],0)),"")</f>
        <v>44286</v>
      </c>
      <c r="H706" s="47"/>
      <c r="I706" s="61">
        <f>SUMIFS(StockInData[Quantity],StockInData[Product ID],ProductMaster!$B706)-SUMIFS(StockOutData[Quantity],StockOutData[Product ID],ProductMaster!$B706)</f>
        <v>82</v>
      </c>
      <c r="J706" s="63">
        <f>SUMIFS(StockInData[Value],StockInData[Product ID],ProductMaster!$B706)-SUMIFS(StockOutData[Value],StockOutData[Product ID],ProductMaster!$B706)</f>
        <v>-58.400000000000006</v>
      </c>
    </row>
    <row r="707" spans="1:10" hidden="1" x14ac:dyDescent="0.25">
      <c r="A707" s="60">
        <v>706</v>
      </c>
      <c r="B707" s="85" t="s">
        <v>1464</v>
      </c>
      <c r="C707" s="87" t="s">
        <v>1465</v>
      </c>
      <c r="D707" s="47"/>
      <c r="E707" s="47"/>
      <c r="F707" s="48"/>
      <c r="G707" s="62" t="str">
        <f>IFERROR(INDEX(StockInData[Expiry],MATCH(ProductMaster[[#This Row],[Product ID]],StockInData[Product ID],0)),"")</f>
        <v/>
      </c>
      <c r="H707" s="47"/>
      <c r="I707" s="61">
        <f>SUMIFS(StockInData[Quantity],StockInData[Product ID],ProductMaster!$B707)-SUMIFS(StockOutData[Quantity],StockOutData[Product ID],ProductMaster!$B707)</f>
        <v>0</v>
      </c>
      <c r="J707" s="63">
        <f>SUMIFS(StockInData[Value],StockInData[Product ID],ProductMaster!$B707)-SUMIFS(StockOutData[Value],StockOutData[Product ID],ProductMaster!$B707)</f>
        <v>0</v>
      </c>
    </row>
    <row r="708" spans="1:10" hidden="1" x14ac:dyDescent="0.25">
      <c r="A708" s="84">
        <v>707</v>
      </c>
      <c r="B708" s="85" t="s">
        <v>1466</v>
      </c>
      <c r="C708" s="87" t="s">
        <v>1467</v>
      </c>
      <c r="D708" s="47"/>
      <c r="E708" s="47"/>
      <c r="F708" s="48"/>
      <c r="G708" s="62" t="str">
        <f>IFERROR(INDEX(StockInData[Expiry],MATCH(ProductMaster[[#This Row],[Product ID]],StockInData[Product ID],0)),"")</f>
        <v/>
      </c>
      <c r="H708" s="47"/>
      <c r="I708" s="61">
        <f>SUMIFS(StockInData[Quantity],StockInData[Product ID],ProductMaster!$B708)-SUMIFS(StockOutData[Quantity],StockOutData[Product ID],ProductMaster!$B708)</f>
        <v>0</v>
      </c>
      <c r="J708" s="63">
        <f>SUMIFS(StockInData[Value],StockInData[Product ID],ProductMaster!$B708)-SUMIFS(StockOutData[Value],StockOutData[Product ID],ProductMaster!$B708)</f>
        <v>0</v>
      </c>
    </row>
    <row r="709" spans="1:10" hidden="1" x14ac:dyDescent="0.25">
      <c r="A709" s="60">
        <v>708</v>
      </c>
      <c r="B709" s="85" t="s">
        <v>1468</v>
      </c>
      <c r="C709" s="87" t="s">
        <v>1469</v>
      </c>
      <c r="D709" s="47"/>
      <c r="E709" s="47"/>
      <c r="F709" s="48"/>
      <c r="G709" s="62" t="str">
        <f>IFERROR(INDEX(StockInData[Expiry],MATCH(ProductMaster[[#This Row],[Product ID]],StockInData[Product ID],0)),"")</f>
        <v/>
      </c>
      <c r="H709" s="47"/>
      <c r="I709" s="61">
        <f>SUMIFS(StockInData[Quantity],StockInData[Product ID],ProductMaster!$B709)-SUMIFS(StockOutData[Quantity],StockOutData[Product ID],ProductMaster!$B709)</f>
        <v>0</v>
      </c>
      <c r="J709" s="63">
        <f>SUMIFS(StockInData[Value],StockInData[Product ID],ProductMaster!$B709)-SUMIFS(StockOutData[Value],StockOutData[Product ID],ProductMaster!$B709)</f>
        <v>0</v>
      </c>
    </row>
    <row r="710" spans="1:10" x14ac:dyDescent="0.25">
      <c r="A710" s="84">
        <v>709</v>
      </c>
      <c r="B710" s="85" t="s">
        <v>1470</v>
      </c>
      <c r="C710" s="87" t="s">
        <v>1471</v>
      </c>
      <c r="D710" s="47"/>
      <c r="E710" s="47"/>
      <c r="F710" s="48"/>
      <c r="G710" s="62">
        <f>IFERROR(INDEX(StockInData[Expiry],MATCH(ProductMaster[[#This Row],[Product ID]],StockInData[Product ID],0)),"")</f>
        <v>44196</v>
      </c>
      <c r="H710" s="47"/>
      <c r="I710" s="61">
        <f>SUMIFS(StockInData[Quantity],StockInData[Product ID],ProductMaster!$B710)-SUMIFS(StockOutData[Quantity],StockOutData[Product ID],ProductMaster!$B710)</f>
        <v>178</v>
      </c>
      <c r="J710" s="63">
        <f>SUMIFS(StockInData[Value],StockInData[Product ID],ProductMaster!$B710)-SUMIFS(StockOutData[Value],StockOutData[Product ID],ProductMaster!$B710)</f>
        <v>-262.68000000000006</v>
      </c>
    </row>
    <row r="711" spans="1:10" x14ac:dyDescent="0.25">
      <c r="A711" s="60">
        <v>710</v>
      </c>
      <c r="B711" s="85" t="s">
        <v>1472</v>
      </c>
      <c r="C711" s="87" t="s">
        <v>1473</v>
      </c>
      <c r="D711" s="47"/>
      <c r="E711" s="47"/>
      <c r="F711" s="48"/>
      <c r="G711" s="62">
        <f>IFERROR(INDEX(StockInData[Expiry],MATCH(ProductMaster[[#This Row],[Product ID]],StockInData[Product ID],0)),"")</f>
        <v>44286</v>
      </c>
      <c r="H711" s="47"/>
      <c r="I711" s="61">
        <f>SUMIFS(StockInData[Quantity],StockInData[Product ID],ProductMaster!$B711)-SUMIFS(StockOutData[Quantity],StockOutData[Product ID],ProductMaster!$B711)</f>
        <v>88</v>
      </c>
      <c r="J711" s="63">
        <f>SUMIFS(StockInData[Value],StockInData[Product ID],ProductMaster!$B711)-SUMIFS(StockOutData[Value],StockOutData[Product ID],ProductMaster!$B711)</f>
        <v>-152.52000000000001</v>
      </c>
    </row>
    <row r="712" spans="1:10" hidden="1" x14ac:dyDescent="0.25">
      <c r="A712" s="84">
        <v>711</v>
      </c>
      <c r="B712" s="85" t="s">
        <v>1474</v>
      </c>
      <c r="C712" s="87" t="s">
        <v>1475</v>
      </c>
      <c r="D712" s="47"/>
      <c r="E712" s="47"/>
      <c r="F712" s="48"/>
      <c r="G712" s="62" t="str">
        <f>IFERROR(INDEX(StockInData[Expiry],MATCH(ProductMaster[[#This Row],[Product ID]],StockInData[Product ID],0)),"")</f>
        <v/>
      </c>
      <c r="H712" s="47"/>
      <c r="I712" s="61">
        <f>SUMIFS(StockInData[Quantity],StockInData[Product ID],ProductMaster!$B712)-SUMIFS(StockOutData[Quantity],StockOutData[Product ID],ProductMaster!$B712)</f>
        <v>0</v>
      </c>
      <c r="J712" s="63">
        <f>SUMIFS(StockInData[Value],StockInData[Product ID],ProductMaster!$B712)-SUMIFS(StockOutData[Value],StockOutData[Product ID],ProductMaster!$B712)</f>
        <v>0</v>
      </c>
    </row>
    <row r="713" spans="1:10" hidden="1" x14ac:dyDescent="0.25">
      <c r="A713" s="60">
        <v>712</v>
      </c>
      <c r="B713" s="85" t="s">
        <v>1476</v>
      </c>
      <c r="C713" s="87" t="s">
        <v>1477</v>
      </c>
      <c r="D713" s="47"/>
      <c r="E713" s="47"/>
      <c r="F713" s="48"/>
      <c r="G713" s="62" t="str">
        <f>IFERROR(INDEX(StockInData[Expiry],MATCH(ProductMaster[[#This Row],[Product ID]],StockInData[Product ID],0)),"")</f>
        <v/>
      </c>
      <c r="H713" s="47"/>
      <c r="I713" s="61">
        <f>SUMIFS(StockInData[Quantity],StockInData[Product ID],ProductMaster!$B713)-SUMIFS(StockOutData[Quantity],StockOutData[Product ID],ProductMaster!$B713)</f>
        <v>0</v>
      </c>
      <c r="J713" s="63">
        <f>SUMIFS(StockInData[Value],StockInData[Product ID],ProductMaster!$B713)-SUMIFS(StockOutData[Value],StockOutData[Product ID],ProductMaster!$B713)</f>
        <v>0</v>
      </c>
    </row>
    <row r="714" spans="1:10" hidden="1" x14ac:dyDescent="0.25">
      <c r="A714" s="84">
        <v>713</v>
      </c>
      <c r="B714" s="85" t="s">
        <v>1478</v>
      </c>
      <c r="C714" s="87" t="s">
        <v>1479</v>
      </c>
      <c r="D714" s="47"/>
      <c r="E714" s="47"/>
      <c r="F714" s="48"/>
      <c r="G714" s="62" t="str">
        <f>IFERROR(INDEX(StockInData[Expiry],MATCH(ProductMaster[[#This Row],[Product ID]],StockInData[Product ID],0)),"")</f>
        <v/>
      </c>
      <c r="H714" s="47"/>
      <c r="I714" s="61">
        <f>SUMIFS(StockInData[Quantity],StockInData[Product ID],ProductMaster!$B714)-SUMIFS(StockOutData[Quantity],StockOutData[Product ID],ProductMaster!$B714)</f>
        <v>0</v>
      </c>
      <c r="J714" s="63">
        <f>SUMIFS(StockInData[Value],StockInData[Product ID],ProductMaster!$B714)-SUMIFS(StockOutData[Value],StockOutData[Product ID],ProductMaster!$B714)</f>
        <v>0</v>
      </c>
    </row>
    <row r="715" spans="1:10" hidden="1" x14ac:dyDescent="0.25">
      <c r="A715" s="60">
        <v>714</v>
      </c>
      <c r="B715" s="85" t="s">
        <v>1480</v>
      </c>
      <c r="C715" s="87" t="s">
        <v>1481</v>
      </c>
      <c r="D715" s="47"/>
      <c r="E715" s="47"/>
      <c r="F715" s="48"/>
      <c r="G715" s="62" t="str">
        <f>IFERROR(INDEX(StockInData[Expiry],MATCH(ProductMaster[[#This Row],[Product ID]],StockInData[Product ID],0)),"")</f>
        <v/>
      </c>
      <c r="H715" s="47"/>
      <c r="I715" s="61">
        <f>SUMIFS(StockInData[Quantity],StockInData[Product ID],ProductMaster!$B715)-SUMIFS(StockOutData[Quantity],StockOutData[Product ID],ProductMaster!$B715)</f>
        <v>0</v>
      </c>
      <c r="J715" s="63">
        <f>SUMIFS(StockInData[Value],StockInData[Product ID],ProductMaster!$B715)-SUMIFS(StockOutData[Value],StockOutData[Product ID],ProductMaster!$B715)</f>
        <v>0</v>
      </c>
    </row>
    <row r="716" spans="1:10" hidden="1" x14ac:dyDescent="0.25">
      <c r="A716" s="84">
        <v>715</v>
      </c>
      <c r="B716" s="85" t="s">
        <v>1482</v>
      </c>
      <c r="C716" s="87" t="s">
        <v>1483</v>
      </c>
      <c r="D716" s="47"/>
      <c r="E716" s="47"/>
      <c r="F716" s="48"/>
      <c r="G716" s="62" t="str">
        <f>IFERROR(INDEX(StockInData[Expiry],MATCH(ProductMaster[[#This Row],[Product ID]],StockInData[Product ID],0)),"")</f>
        <v/>
      </c>
      <c r="H716" s="47"/>
      <c r="I716" s="61">
        <f>SUMIFS(StockInData[Quantity],StockInData[Product ID],ProductMaster!$B716)-SUMIFS(StockOutData[Quantity],StockOutData[Product ID],ProductMaster!$B716)</f>
        <v>0</v>
      </c>
      <c r="J716" s="63">
        <f>SUMIFS(StockInData[Value],StockInData[Product ID],ProductMaster!$B716)-SUMIFS(StockOutData[Value],StockOutData[Product ID],ProductMaster!$B716)</f>
        <v>0</v>
      </c>
    </row>
    <row r="717" spans="1:10" hidden="1" x14ac:dyDescent="0.25">
      <c r="A717" s="60">
        <v>716</v>
      </c>
      <c r="B717" s="85" t="s">
        <v>1484</v>
      </c>
      <c r="C717" s="87" t="s">
        <v>1485</v>
      </c>
      <c r="D717" s="47"/>
      <c r="E717" s="47"/>
      <c r="F717" s="48"/>
      <c r="G717" s="62" t="str">
        <f>IFERROR(INDEX(StockInData[Expiry],MATCH(ProductMaster[[#This Row],[Product ID]],StockInData[Product ID],0)),"")</f>
        <v/>
      </c>
      <c r="H717" s="47"/>
      <c r="I717" s="61">
        <f>SUMIFS(StockInData[Quantity],StockInData[Product ID],ProductMaster!$B717)-SUMIFS(StockOutData[Quantity],StockOutData[Product ID],ProductMaster!$B717)</f>
        <v>0</v>
      </c>
      <c r="J717" s="63">
        <f>SUMIFS(StockInData[Value],StockInData[Product ID],ProductMaster!$B717)-SUMIFS(StockOutData[Value],StockOutData[Product ID],ProductMaster!$B717)</f>
        <v>0</v>
      </c>
    </row>
    <row r="718" spans="1:10" hidden="1" x14ac:dyDescent="0.25">
      <c r="A718" s="84">
        <v>717</v>
      </c>
      <c r="B718" s="85" t="s">
        <v>1486</v>
      </c>
      <c r="C718" s="87" t="s">
        <v>1487</v>
      </c>
      <c r="D718" s="47"/>
      <c r="E718" s="47"/>
      <c r="F718" s="48"/>
      <c r="G718" s="62" t="str">
        <f>IFERROR(INDEX(StockInData[Expiry],MATCH(ProductMaster[[#This Row],[Product ID]],StockInData[Product ID],0)),"")</f>
        <v/>
      </c>
      <c r="H718" s="47"/>
      <c r="I718" s="61">
        <f>SUMIFS(StockInData[Quantity],StockInData[Product ID],ProductMaster!$B718)-SUMIFS(StockOutData[Quantity],StockOutData[Product ID],ProductMaster!$B718)</f>
        <v>0</v>
      </c>
      <c r="J718" s="63">
        <f>SUMIFS(StockInData[Value],StockInData[Product ID],ProductMaster!$B718)-SUMIFS(StockOutData[Value],StockOutData[Product ID],ProductMaster!$B718)</f>
        <v>0</v>
      </c>
    </row>
    <row r="719" spans="1:10" hidden="1" x14ac:dyDescent="0.25">
      <c r="A719" s="60">
        <v>718</v>
      </c>
      <c r="B719" s="85" t="s">
        <v>1488</v>
      </c>
      <c r="C719" s="87" t="s">
        <v>1489</v>
      </c>
      <c r="D719" s="47"/>
      <c r="E719" s="47"/>
      <c r="F719" s="48"/>
      <c r="G719" s="62" t="str">
        <f>IFERROR(INDEX(StockInData[Expiry],MATCH(ProductMaster[[#This Row],[Product ID]],StockInData[Product ID],0)),"")</f>
        <v/>
      </c>
      <c r="H719" s="47"/>
      <c r="I719" s="61">
        <f>SUMIFS(StockInData[Quantity],StockInData[Product ID],ProductMaster!$B719)-SUMIFS(StockOutData[Quantity],StockOutData[Product ID],ProductMaster!$B719)</f>
        <v>0</v>
      </c>
      <c r="J719" s="63">
        <f>SUMIFS(StockInData[Value],StockInData[Product ID],ProductMaster!$B719)-SUMIFS(StockOutData[Value],StockOutData[Product ID],ProductMaster!$B719)</f>
        <v>0</v>
      </c>
    </row>
    <row r="720" spans="1:10" x14ac:dyDescent="0.25">
      <c r="A720" s="84">
        <v>719</v>
      </c>
      <c r="B720" s="85" t="s">
        <v>1490</v>
      </c>
      <c r="C720" s="87" t="s">
        <v>1491</v>
      </c>
      <c r="D720" s="47"/>
      <c r="E720" s="47"/>
      <c r="F720" s="48"/>
      <c r="G720" s="62">
        <f>IFERROR(INDEX(StockInData[Expiry],MATCH(ProductMaster[[#This Row],[Product ID]],StockInData[Product ID],0)),"")</f>
        <v>44652</v>
      </c>
      <c r="H720" s="47"/>
      <c r="I720" s="61">
        <f>SUMIFS(StockInData[Quantity],StockInData[Product ID],ProductMaster!$B720)-SUMIFS(StockOutData[Quantity],StockOutData[Product ID],ProductMaster!$B720)</f>
        <v>31</v>
      </c>
      <c r="J720" s="63">
        <f>SUMIFS(StockInData[Value],StockInData[Product ID],ProductMaster!$B720)-SUMIFS(StockOutData[Value],StockOutData[Product ID],ProductMaster!$B720)</f>
        <v>19.98</v>
      </c>
    </row>
    <row r="721" spans="1:10" hidden="1" x14ac:dyDescent="0.25">
      <c r="A721" s="60">
        <v>720</v>
      </c>
      <c r="B721" s="85" t="s">
        <v>1492</v>
      </c>
      <c r="C721" s="87" t="s">
        <v>1493</v>
      </c>
      <c r="D721" s="47"/>
      <c r="E721" s="47"/>
      <c r="F721" s="48"/>
      <c r="G721" s="62" t="str">
        <f>IFERROR(INDEX(StockInData[Expiry],MATCH(ProductMaster[[#This Row],[Product ID]],StockInData[Product ID],0)),"")</f>
        <v/>
      </c>
      <c r="H721" s="47"/>
      <c r="I721" s="61">
        <f>SUMIFS(StockInData[Quantity],StockInData[Product ID],ProductMaster!$B721)-SUMIFS(StockOutData[Quantity],StockOutData[Product ID],ProductMaster!$B721)</f>
        <v>0</v>
      </c>
      <c r="J721" s="63">
        <f>SUMIFS(StockInData[Value],StockInData[Product ID],ProductMaster!$B721)-SUMIFS(StockOutData[Value],StockOutData[Product ID],ProductMaster!$B721)</f>
        <v>0</v>
      </c>
    </row>
    <row r="722" spans="1:10" x14ac:dyDescent="0.25">
      <c r="A722" s="84">
        <v>721</v>
      </c>
      <c r="B722" s="85" t="s">
        <v>1494</v>
      </c>
      <c r="C722" s="87" t="s">
        <v>1495</v>
      </c>
      <c r="D722" s="47"/>
      <c r="E722" s="47"/>
      <c r="F722" s="48"/>
      <c r="G722" s="62">
        <f>IFERROR(INDEX(StockInData[Expiry],MATCH(ProductMaster[[#This Row],[Product ID]],StockInData[Product ID],0)),"")</f>
        <v>44439</v>
      </c>
      <c r="H722" s="47"/>
      <c r="I722" s="61">
        <f>SUMIFS(StockInData[Quantity],StockInData[Product ID],ProductMaster!$B722)-SUMIFS(StockOutData[Quantity],StockOutData[Product ID],ProductMaster!$B722)</f>
        <v>23.5</v>
      </c>
      <c r="J722" s="63">
        <f>SUMIFS(StockInData[Value],StockInData[Product ID],ProductMaster!$B722)-SUMIFS(StockOutData[Value],StockOutData[Product ID],ProductMaster!$B722)</f>
        <v>15.55</v>
      </c>
    </row>
    <row r="723" spans="1:10" x14ac:dyDescent="0.25">
      <c r="A723" s="60">
        <v>722</v>
      </c>
      <c r="B723" s="85" t="s">
        <v>1496</v>
      </c>
      <c r="C723" s="87" t="s">
        <v>1497</v>
      </c>
      <c r="D723" s="47"/>
      <c r="E723" s="47"/>
      <c r="F723" s="48"/>
      <c r="G723" s="62">
        <f>IFERROR(INDEX(StockInData[Expiry],MATCH(ProductMaster[[#This Row],[Product ID]],StockInData[Product ID],0)),"")</f>
        <v>44195</v>
      </c>
      <c r="H723" s="47"/>
      <c r="I723" s="61">
        <f>SUMIFS(StockInData[Quantity],StockInData[Product ID],ProductMaster!$B723)-SUMIFS(StockOutData[Quantity],StockOutData[Product ID],ProductMaster!$B723)</f>
        <v>39</v>
      </c>
      <c r="J723" s="63">
        <f>SUMIFS(StockInData[Value],StockInData[Product ID],ProductMaster!$B723)-SUMIFS(StockOutData[Value],StockOutData[Product ID],ProductMaster!$B723)</f>
        <v>8.32</v>
      </c>
    </row>
    <row r="724" spans="1:10" hidden="1" x14ac:dyDescent="0.25">
      <c r="A724" s="84">
        <v>723</v>
      </c>
      <c r="B724" s="85" t="s">
        <v>1498</v>
      </c>
      <c r="C724" s="87" t="s">
        <v>1499</v>
      </c>
      <c r="D724" s="47"/>
      <c r="E724" s="47"/>
      <c r="F724" s="48"/>
      <c r="G724" s="62" t="str">
        <f>IFERROR(INDEX(StockInData[Expiry],MATCH(ProductMaster[[#This Row],[Product ID]],StockInData[Product ID],0)),"")</f>
        <v/>
      </c>
      <c r="H724" s="47"/>
      <c r="I724" s="61">
        <f>SUMIFS(StockInData[Quantity],StockInData[Product ID],ProductMaster!$B724)-SUMIFS(StockOutData[Quantity],StockOutData[Product ID],ProductMaster!$B724)</f>
        <v>0</v>
      </c>
      <c r="J724" s="63">
        <f>SUMIFS(StockInData[Value],StockInData[Product ID],ProductMaster!$B724)-SUMIFS(StockOutData[Value],StockOutData[Product ID],ProductMaster!$B724)</f>
        <v>0</v>
      </c>
    </row>
    <row r="725" spans="1:10" hidden="1" x14ac:dyDescent="0.25">
      <c r="A725" s="60">
        <v>724</v>
      </c>
      <c r="B725" s="85" t="s">
        <v>1500</v>
      </c>
      <c r="C725" s="87" t="s">
        <v>1501</v>
      </c>
      <c r="D725" s="47"/>
      <c r="E725" s="47"/>
      <c r="F725" s="48"/>
      <c r="G725" s="62" t="str">
        <f>IFERROR(INDEX(StockInData[Expiry],MATCH(ProductMaster[[#This Row],[Product ID]],StockInData[Product ID],0)),"")</f>
        <v/>
      </c>
      <c r="H725" s="47"/>
      <c r="I725" s="61">
        <f>SUMIFS(StockInData[Quantity],StockInData[Product ID],ProductMaster!$B725)-SUMIFS(StockOutData[Quantity],StockOutData[Product ID],ProductMaster!$B725)</f>
        <v>0</v>
      </c>
      <c r="J725" s="63">
        <f>SUMIFS(StockInData[Value],StockInData[Product ID],ProductMaster!$B725)-SUMIFS(StockOutData[Value],StockOutData[Product ID],ProductMaster!$B725)</f>
        <v>0</v>
      </c>
    </row>
    <row r="726" spans="1:10" hidden="1" x14ac:dyDescent="0.25">
      <c r="A726" s="84">
        <v>725</v>
      </c>
      <c r="B726" s="85" t="s">
        <v>1502</v>
      </c>
      <c r="C726" s="87" t="s">
        <v>1503</v>
      </c>
      <c r="D726" s="47"/>
      <c r="E726" s="47"/>
      <c r="F726" s="48"/>
      <c r="G726" s="62" t="str">
        <f>IFERROR(INDEX(StockInData[Expiry],MATCH(ProductMaster[[#This Row],[Product ID]],StockInData[Product ID],0)),"")</f>
        <v/>
      </c>
      <c r="H726" s="47"/>
      <c r="I726" s="61">
        <f>SUMIFS(StockInData[Quantity],StockInData[Product ID],ProductMaster!$B726)-SUMIFS(StockOutData[Quantity],StockOutData[Product ID],ProductMaster!$B726)</f>
        <v>0</v>
      </c>
      <c r="J726" s="63">
        <f>SUMIFS(StockInData[Value],StockInData[Product ID],ProductMaster!$B726)-SUMIFS(StockOutData[Value],StockOutData[Product ID],ProductMaster!$B726)</f>
        <v>0</v>
      </c>
    </row>
    <row r="727" spans="1:10" hidden="1" x14ac:dyDescent="0.25">
      <c r="A727" s="60">
        <v>726</v>
      </c>
      <c r="B727" s="85" t="s">
        <v>1504</v>
      </c>
      <c r="C727" s="87" t="s">
        <v>1505</v>
      </c>
      <c r="D727" s="47"/>
      <c r="E727" s="47"/>
      <c r="F727" s="48"/>
      <c r="G727" s="62" t="str">
        <f>IFERROR(INDEX(StockInData[Expiry],MATCH(ProductMaster[[#This Row],[Product ID]],StockInData[Product ID],0)),"")</f>
        <v/>
      </c>
      <c r="H727" s="47"/>
      <c r="I727" s="61">
        <f>SUMIFS(StockInData[Quantity],StockInData[Product ID],ProductMaster!$B727)-SUMIFS(StockOutData[Quantity],StockOutData[Product ID],ProductMaster!$B727)</f>
        <v>0</v>
      </c>
      <c r="J727" s="63">
        <f>SUMIFS(StockInData[Value],StockInData[Product ID],ProductMaster!$B727)-SUMIFS(StockOutData[Value],StockOutData[Product ID],ProductMaster!$B727)</f>
        <v>0</v>
      </c>
    </row>
    <row r="728" spans="1:10" hidden="1" x14ac:dyDescent="0.25">
      <c r="A728" s="84">
        <v>727</v>
      </c>
      <c r="B728" s="85" t="s">
        <v>1506</v>
      </c>
      <c r="C728" s="87" t="s">
        <v>1507</v>
      </c>
      <c r="D728" s="47"/>
      <c r="E728" s="47"/>
      <c r="F728" s="48"/>
      <c r="G728" s="62" t="str">
        <f>IFERROR(INDEX(StockInData[Expiry],MATCH(ProductMaster[[#This Row],[Product ID]],StockInData[Product ID],0)),"")</f>
        <v/>
      </c>
      <c r="H728" s="47"/>
      <c r="I728" s="61">
        <f>SUMIFS(StockInData[Quantity],StockInData[Product ID],ProductMaster!$B728)-SUMIFS(StockOutData[Quantity],StockOutData[Product ID],ProductMaster!$B728)</f>
        <v>0</v>
      </c>
      <c r="J728" s="63">
        <f>SUMIFS(StockInData[Value],StockInData[Product ID],ProductMaster!$B728)-SUMIFS(StockOutData[Value],StockOutData[Product ID],ProductMaster!$B728)</f>
        <v>0</v>
      </c>
    </row>
    <row r="729" spans="1:10" hidden="1" x14ac:dyDescent="0.25">
      <c r="A729" s="60">
        <v>728</v>
      </c>
      <c r="B729" s="85" t="s">
        <v>1508</v>
      </c>
      <c r="C729" s="87" t="s">
        <v>1509</v>
      </c>
      <c r="D729" s="47"/>
      <c r="E729" s="47"/>
      <c r="F729" s="48"/>
      <c r="G729" s="62" t="str">
        <f>IFERROR(INDEX(StockInData[Expiry],MATCH(ProductMaster[[#This Row],[Product ID]],StockInData[Product ID],0)),"")</f>
        <v/>
      </c>
      <c r="H729" s="47"/>
      <c r="I729" s="61">
        <f>SUMIFS(StockInData[Quantity],StockInData[Product ID],ProductMaster!$B729)-SUMIFS(StockOutData[Quantity],StockOutData[Product ID],ProductMaster!$B729)</f>
        <v>0</v>
      </c>
      <c r="J729" s="63">
        <f>SUMIFS(StockInData[Value],StockInData[Product ID],ProductMaster!$B729)-SUMIFS(StockOutData[Value],StockOutData[Product ID],ProductMaster!$B729)</f>
        <v>0</v>
      </c>
    </row>
    <row r="730" spans="1:10" hidden="1" x14ac:dyDescent="0.25">
      <c r="A730" s="84">
        <v>729</v>
      </c>
      <c r="B730" s="85" t="s">
        <v>1510</v>
      </c>
      <c r="C730" s="87" t="s">
        <v>1511</v>
      </c>
      <c r="D730" s="47"/>
      <c r="E730" s="47"/>
      <c r="F730" s="48"/>
      <c r="G730" s="62" t="str">
        <f>IFERROR(INDEX(StockInData[Expiry],MATCH(ProductMaster[[#This Row],[Product ID]],StockInData[Product ID],0)),"")</f>
        <v/>
      </c>
      <c r="H730" s="47"/>
      <c r="I730" s="61">
        <f>SUMIFS(StockInData[Quantity],StockInData[Product ID],ProductMaster!$B730)-SUMIFS(StockOutData[Quantity],StockOutData[Product ID],ProductMaster!$B730)</f>
        <v>0</v>
      </c>
      <c r="J730" s="63">
        <f>SUMIFS(StockInData[Value],StockInData[Product ID],ProductMaster!$B730)-SUMIFS(StockOutData[Value],StockOutData[Product ID],ProductMaster!$B730)</f>
        <v>0</v>
      </c>
    </row>
    <row r="731" spans="1:10" hidden="1" x14ac:dyDescent="0.25">
      <c r="A731" s="60">
        <v>730</v>
      </c>
      <c r="B731" s="85" t="s">
        <v>1512</v>
      </c>
      <c r="C731" s="87" t="s">
        <v>1513</v>
      </c>
      <c r="D731" s="47"/>
      <c r="E731" s="47"/>
      <c r="F731" s="48"/>
      <c r="G731" s="62" t="str">
        <f>IFERROR(INDEX(StockInData[Expiry],MATCH(ProductMaster[[#This Row],[Product ID]],StockInData[Product ID],0)),"")</f>
        <v/>
      </c>
      <c r="H731" s="47"/>
      <c r="I731" s="61">
        <f>SUMIFS(StockInData[Quantity],StockInData[Product ID],ProductMaster!$B731)-SUMIFS(StockOutData[Quantity],StockOutData[Product ID],ProductMaster!$B731)</f>
        <v>0</v>
      </c>
      <c r="J731" s="63">
        <f>SUMIFS(StockInData[Value],StockInData[Product ID],ProductMaster!$B731)-SUMIFS(StockOutData[Value],StockOutData[Product ID],ProductMaster!$B731)</f>
        <v>0</v>
      </c>
    </row>
    <row r="732" spans="1:10" hidden="1" x14ac:dyDescent="0.25">
      <c r="A732" s="84">
        <v>731</v>
      </c>
      <c r="B732" s="85" t="s">
        <v>1514</v>
      </c>
      <c r="C732" s="87" t="s">
        <v>1515</v>
      </c>
      <c r="D732" s="47"/>
      <c r="E732" s="47"/>
      <c r="F732" s="48"/>
      <c r="G732" s="62" t="str">
        <f>IFERROR(INDEX(StockInData[Expiry],MATCH(ProductMaster[[#This Row],[Product ID]],StockInData[Product ID],0)),"")</f>
        <v/>
      </c>
      <c r="H732" s="47"/>
      <c r="I732" s="61">
        <f>SUMIFS(StockInData[Quantity],StockInData[Product ID],ProductMaster!$B732)-SUMIFS(StockOutData[Quantity],StockOutData[Product ID],ProductMaster!$B732)</f>
        <v>0</v>
      </c>
      <c r="J732" s="63">
        <f>SUMIFS(StockInData[Value],StockInData[Product ID],ProductMaster!$B732)-SUMIFS(StockOutData[Value],StockOutData[Product ID],ProductMaster!$B732)</f>
        <v>0</v>
      </c>
    </row>
    <row r="733" spans="1:10" hidden="1" x14ac:dyDescent="0.25">
      <c r="A733" s="60">
        <v>732</v>
      </c>
      <c r="B733" s="85" t="s">
        <v>1516</v>
      </c>
      <c r="C733" s="87" t="s">
        <v>1517</v>
      </c>
      <c r="D733" s="47"/>
      <c r="E733" s="47"/>
      <c r="F733" s="48"/>
      <c r="G733" s="62" t="str">
        <f>IFERROR(INDEX(StockInData[Expiry],MATCH(ProductMaster[[#This Row],[Product ID]],StockInData[Product ID],0)),"")</f>
        <v/>
      </c>
      <c r="H733" s="47"/>
      <c r="I733" s="61">
        <f>SUMIFS(StockInData[Quantity],StockInData[Product ID],ProductMaster!$B733)-SUMIFS(StockOutData[Quantity],StockOutData[Product ID],ProductMaster!$B733)</f>
        <v>0</v>
      </c>
      <c r="J733" s="63">
        <f>SUMIFS(StockInData[Value],StockInData[Product ID],ProductMaster!$B733)-SUMIFS(StockOutData[Value],StockOutData[Product ID],ProductMaster!$B733)</f>
        <v>0</v>
      </c>
    </row>
    <row r="734" spans="1:10" hidden="1" x14ac:dyDescent="0.25">
      <c r="A734" s="84">
        <v>733</v>
      </c>
      <c r="B734" s="85" t="s">
        <v>1518</v>
      </c>
      <c r="C734" s="87" t="s">
        <v>1519</v>
      </c>
      <c r="D734" s="47"/>
      <c r="E734" s="47"/>
      <c r="F734" s="48"/>
      <c r="G734" s="62" t="str">
        <f>IFERROR(INDEX(StockInData[Expiry],MATCH(ProductMaster[[#This Row],[Product ID]],StockInData[Product ID],0)),"")</f>
        <v/>
      </c>
      <c r="H734" s="47"/>
      <c r="I734" s="61">
        <f>SUMIFS(StockInData[Quantity],StockInData[Product ID],ProductMaster!$B734)-SUMIFS(StockOutData[Quantity],StockOutData[Product ID],ProductMaster!$B734)</f>
        <v>0</v>
      </c>
      <c r="J734" s="63">
        <f>SUMIFS(StockInData[Value],StockInData[Product ID],ProductMaster!$B734)-SUMIFS(StockOutData[Value],StockOutData[Product ID],ProductMaster!$B734)</f>
        <v>0</v>
      </c>
    </row>
    <row r="735" spans="1:10" hidden="1" x14ac:dyDescent="0.25">
      <c r="A735" s="60">
        <v>734</v>
      </c>
      <c r="B735" s="85" t="s">
        <v>1520</v>
      </c>
      <c r="C735" s="87" t="s">
        <v>1521</v>
      </c>
      <c r="D735" s="47"/>
      <c r="E735" s="47"/>
      <c r="F735" s="48"/>
      <c r="G735" s="62" t="str">
        <f>IFERROR(INDEX(StockInData[Expiry],MATCH(ProductMaster[[#This Row],[Product ID]],StockInData[Product ID],0)),"")</f>
        <v/>
      </c>
      <c r="H735" s="47"/>
      <c r="I735" s="61">
        <f>SUMIFS(StockInData[Quantity],StockInData[Product ID],ProductMaster!$B735)-SUMIFS(StockOutData[Quantity],StockOutData[Product ID],ProductMaster!$B735)</f>
        <v>0</v>
      </c>
      <c r="J735" s="63">
        <f>SUMIFS(StockInData[Value],StockInData[Product ID],ProductMaster!$B735)-SUMIFS(StockOutData[Value],StockOutData[Product ID],ProductMaster!$B735)</f>
        <v>0</v>
      </c>
    </row>
    <row r="736" spans="1:10" hidden="1" x14ac:dyDescent="0.25">
      <c r="A736" s="84">
        <v>735</v>
      </c>
      <c r="B736" s="85" t="s">
        <v>1522</v>
      </c>
      <c r="C736" s="87" t="s">
        <v>1523</v>
      </c>
      <c r="D736" s="47"/>
      <c r="E736" s="47"/>
      <c r="F736" s="48"/>
      <c r="G736" s="62" t="str">
        <f>IFERROR(INDEX(StockInData[Expiry],MATCH(ProductMaster[[#This Row],[Product ID]],StockInData[Product ID],0)),"")</f>
        <v/>
      </c>
      <c r="H736" s="47"/>
      <c r="I736" s="61">
        <f>SUMIFS(StockInData[Quantity],StockInData[Product ID],ProductMaster!$B736)-SUMIFS(StockOutData[Quantity],StockOutData[Product ID],ProductMaster!$B736)</f>
        <v>0</v>
      </c>
      <c r="J736" s="63">
        <f>SUMIFS(StockInData[Value],StockInData[Product ID],ProductMaster!$B736)-SUMIFS(StockOutData[Value],StockOutData[Product ID],ProductMaster!$B736)</f>
        <v>0</v>
      </c>
    </row>
    <row r="737" spans="1:10" x14ac:dyDescent="0.25">
      <c r="A737" s="60">
        <v>736</v>
      </c>
      <c r="B737" s="85" t="s">
        <v>1524</v>
      </c>
      <c r="C737" s="87" t="s">
        <v>1525</v>
      </c>
      <c r="D737" s="47"/>
      <c r="E737" s="47"/>
      <c r="F737" s="48"/>
      <c r="G737" s="62">
        <f>IFERROR(INDEX(StockInData[Expiry],MATCH(ProductMaster[[#This Row],[Product ID]],StockInData[Product ID],0)),"")</f>
        <v>44407</v>
      </c>
      <c r="H737" s="47"/>
      <c r="I737" s="61">
        <f>SUMIFS(StockInData[Quantity],StockInData[Product ID],ProductMaster!$B737)-SUMIFS(StockOutData[Quantity],StockOutData[Product ID],ProductMaster!$B737)</f>
        <v>57</v>
      </c>
      <c r="J737" s="63">
        <f>SUMIFS(StockInData[Value],StockInData[Product ID],ProductMaster!$B737)-SUMIFS(StockOutData[Value],StockOutData[Product ID],ProductMaster!$B737)</f>
        <v>-19.240000000000002</v>
      </c>
    </row>
    <row r="738" spans="1:10" hidden="1" x14ac:dyDescent="0.25">
      <c r="A738" s="84">
        <v>737</v>
      </c>
      <c r="B738" s="85" t="s">
        <v>1526</v>
      </c>
      <c r="C738" s="87" t="s">
        <v>1527</v>
      </c>
      <c r="D738" s="47"/>
      <c r="E738" s="47"/>
      <c r="F738" s="48"/>
      <c r="G738" s="62" t="str">
        <f>IFERROR(INDEX(StockInData[Expiry],MATCH(ProductMaster[[#This Row],[Product ID]],StockInData[Product ID],0)),"")</f>
        <v/>
      </c>
      <c r="H738" s="47"/>
      <c r="I738" s="61">
        <f>SUMIFS(StockInData[Quantity],StockInData[Product ID],ProductMaster!$B738)-SUMIFS(StockOutData[Quantity],StockOutData[Product ID],ProductMaster!$B738)</f>
        <v>0</v>
      </c>
      <c r="J738" s="63">
        <f>SUMIFS(StockInData[Value],StockInData[Product ID],ProductMaster!$B738)-SUMIFS(StockOutData[Value],StockOutData[Product ID],ProductMaster!$B738)</f>
        <v>0</v>
      </c>
    </row>
    <row r="739" spans="1:10" hidden="1" x14ac:dyDescent="0.25">
      <c r="A739" s="60">
        <v>738</v>
      </c>
      <c r="B739" s="85" t="s">
        <v>1528</v>
      </c>
      <c r="C739" s="87" t="s">
        <v>1529</v>
      </c>
      <c r="D739" s="47"/>
      <c r="E739" s="47"/>
      <c r="F739" s="48"/>
      <c r="G739" s="62" t="str">
        <f>IFERROR(INDEX(StockInData[Expiry],MATCH(ProductMaster[[#This Row],[Product ID]],StockInData[Product ID],0)),"")</f>
        <v/>
      </c>
      <c r="H739" s="47"/>
      <c r="I739" s="61">
        <f>SUMIFS(StockInData[Quantity],StockInData[Product ID],ProductMaster!$B739)-SUMIFS(StockOutData[Quantity],StockOutData[Product ID],ProductMaster!$B739)</f>
        <v>0</v>
      </c>
      <c r="J739" s="63">
        <f>SUMIFS(StockInData[Value],StockInData[Product ID],ProductMaster!$B739)-SUMIFS(StockOutData[Value],StockOutData[Product ID],ProductMaster!$B739)</f>
        <v>0</v>
      </c>
    </row>
    <row r="740" spans="1:10" hidden="1" x14ac:dyDescent="0.25">
      <c r="A740" s="84">
        <v>739</v>
      </c>
      <c r="B740" s="85" t="s">
        <v>1530</v>
      </c>
      <c r="C740" s="87" t="s">
        <v>1531</v>
      </c>
      <c r="D740" s="47"/>
      <c r="E740" s="47"/>
      <c r="F740" s="48"/>
      <c r="G740" s="62" t="str">
        <f>IFERROR(INDEX(StockInData[Expiry],MATCH(ProductMaster[[#This Row],[Product ID]],StockInData[Product ID],0)),"")</f>
        <v/>
      </c>
      <c r="H740" s="47"/>
      <c r="I740" s="61">
        <f>SUMIFS(StockInData[Quantity],StockInData[Product ID],ProductMaster!$B740)-SUMIFS(StockOutData[Quantity],StockOutData[Product ID],ProductMaster!$B740)</f>
        <v>0</v>
      </c>
      <c r="J740" s="63">
        <f>SUMIFS(StockInData[Value],StockInData[Product ID],ProductMaster!$B740)-SUMIFS(StockOutData[Value],StockOutData[Product ID],ProductMaster!$B740)</f>
        <v>0</v>
      </c>
    </row>
    <row r="741" spans="1:10" hidden="1" x14ac:dyDescent="0.25">
      <c r="A741" s="60">
        <v>740</v>
      </c>
      <c r="B741" s="85" t="s">
        <v>1532</v>
      </c>
      <c r="C741" s="87" t="s">
        <v>1533</v>
      </c>
      <c r="D741" s="47"/>
      <c r="E741" s="47"/>
      <c r="F741" s="48"/>
      <c r="G741" s="62" t="str">
        <f>IFERROR(INDEX(StockInData[Expiry],MATCH(ProductMaster[[#This Row],[Product ID]],StockInData[Product ID],0)),"")</f>
        <v/>
      </c>
      <c r="H741" s="47"/>
      <c r="I741" s="61">
        <f>SUMIFS(StockInData[Quantity],StockInData[Product ID],ProductMaster!$B741)-SUMIFS(StockOutData[Quantity],StockOutData[Product ID],ProductMaster!$B741)</f>
        <v>-2</v>
      </c>
      <c r="J741" s="63">
        <f>SUMIFS(StockInData[Value],StockInData[Product ID],ProductMaster!$B741)-SUMIFS(StockOutData[Value],StockOutData[Product ID],ProductMaster!$B741)</f>
        <v>-23.599999999999998</v>
      </c>
    </row>
    <row r="742" spans="1:10" hidden="1" x14ac:dyDescent="0.25">
      <c r="A742" s="84">
        <v>741</v>
      </c>
      <c r="B742" s="85" t="s">
        <v>1534</v>
      </c>
      <c r="C742" s="87" t="s">
        <v>1535</v>
      </c>
      <c r="D742" s="47"/>
      <c r="E742" s="47"/>
      <c r="F742" s="48"/>
      <c r="G742" s="62" t="str">
        <f>IFERROR(INDEX(StockInData[Expiry],MATCH(ProductMaster[[#This Row],[Product ID]],StockInData[Product ID],0)),"")</f>
        <v/>
      </c>
      <c r="H742" s="47"/>
      <c r="I742" s="61">
        <f>SUMIFS(StockInData[Quantity],StockInData[Product ID],ProductMaster!$B742)-SUMIFS(StockOutData[Quantity],StockOutData[Product ID],ProductMaster!$B742)</f>
        <v>0</v>
      </c>
      <c r="J742" s="63">
        <f>SUMIFS(StockInData[Value],StockInData[Product ID],ProductMaster!$B742)-SUMIFS(StockOutData[Value],StockOutData[Product ID],ProductMaster!$B742)</f>
        <v>0</v>
      </c>
    </row>
    <row r="743" spans="1:10" hidden="1" x14ac:dyDescent="0.25">
      <c r="A743" s="60">
        <v>742</v>
      </c>
      <c r="B743" s="85" t="s">
        <v>1536</v>
      </c>
      <c r="C743" s="87" t="s">
        <v>1537</v>
      </c>
      <c r="D743" s="47"/>
      <c r="E743" s="47"/>
      <c r="F743" s="48"/>
      <c r="G743" s="62" t="str">
        <f>IFERROR(INDEX(StockInData[Expiry],MATCH(ProductMaster[[#This Row],[Product ID]],StockInData[Product ID],0)),"")</f>
        <v/>
      </c>
      <c r="H743" s="47"/>
      <c r="I743" s="61">
        <f>SUMIFS(StockInData[Quantity],StockInData[Product ID],ProductMaster!$B743)-SUMIFS(StockOutData[Quantity],StockOutData[Product ID],ProductMaster!$B743)</f>
        <v>0</v>
      </c>
      <c r="J743" s="63">
        <f>SUMIFS(StockInData[Value],StockInData[Product ID],ProductMaster!$B743)-SUMIFS(StockOutData[Value],StockOutData[Product ID],ProductMaster!$B743)</f>
        <v>0</v>
      </c>
    </row>
    <row r="744" spans="1:10" hidden="1" x14ac:dyDescent="0.25">
      <c r="A744" s="84">
        <v>743</v>
      </c>
      <c r="B744" s="85" t="s">
        <v>1538</v>
      </c>
      <c r="C744" s="87" t="s">
        <v>1539</v>
      </c>
      <c r="D744" s="47"/>
      <c r="E744" s="47"/>
      <c r="F744" s="48"/>
      <c r="G744" s="62" t="str">
        <f>IFERROR(INDEX(StockInData[Expiry],MATCH(ProductMaster[[#This Row],[Product ID]],StockInData[Product ID],0)),"")</f>
        <v/>
      </c>
      <c r="H744" s="47"/>
      <c r="I744" s="61">
        <f>SUMIFS(StockInData[Quantity],StockInData[Product ID],ProductMaster!$B744)-SUMIFS(StockOutData[Quantity],StockOutData[Product ID],ProductMaster!$B744)</f>
        <v>0</v>
      </c>
      <c r="J744" s="63">
        <f>SUMIFS(StockInData[Value],StockInData[Product ID],ProductMaster!$B744)-SUMIFS(StockOutData[Value],StockOutData[Product ID],ProductMaster!$B744)</f>
        <v>0</v>
      </c>
    </row>
    <row r="745" spans="1:10" hidden="1" x14ac:dyDescent="0.25">
      <c r="A745" s="60">
        <v>744</v>
      </c>
      <c r="B745" s="85" t="s">
        <v>1540</v>
      </c>
      <c r="C745" s="87" t="s">
        <v>1541</v>
      </c>
      <c r="D745" s="47"/>
      <c r="E745" s="47"/>
      <c r="F745" s="48"/>
      <c r="G745" s="62" t="str">
        <f>IFERROR(INDEX(StockInData[Expiry],MATCH(ProductMaster[[#This Row],[Product ID]],StockInData[Product ID],0)),"")</f>
        <v/>
      </c>
      <c r="H745" s="47"/>
      <c r="I745" s="61">
        <f>SUMIFS(StockInData[Quantity],StockInData[Product ID],ProductMaster!$B745)-SUMIFS(StockOutData[Quantity],StockOutData[Product ID],ProductMaster!$B745)</f>
        <v>0</v>
      </c>
      <c r="J745" s="63">
        <f>SUMIFS(StockInData[Value],StockInData[Product ID],ProductMaster!$B745)-SUMIFS(StockOutData[Value],StockOutData[Product ID],ProductMaster!$B745)</f>
        <v>0</v>
      </c>
    </row>
    <row r="746" spans="1:10" hidden="1" x14ac:dyDescent="0.25">
      <c r="A746" s="84">
        <v>745</v>
      </c>
      <c r="B746" s="85" t="s">
        <v>1542</v>
      </c>
      <c r="C746" s="87" t="s">
        <v>1543</v>
      </c>
      <c r="D746" s="47"/>
      <c r="E746" s="47"/>
      <c r="F746" s="48"/>
      <c r="G746" s="62" t="str">
        <f>IFERROR(INDEX(StockInData[Expiry],MATCH(ProductMaster[[#This Row],[Product ID]],StockInData[Product ID],0)),"")</f>
        <v/>
      </c>
      <c r="H746" s="47"/>
      <c r="I746" s="61">
        <f>SUMIFS(StockInData[Quantity],StockInData[Product ID],ProductMaster!$B746)-SUMIFS(StockOutData[Quantity],StockOutData[Product ID],ProductMaster!$B746)</f>
        <v>0</v>
      </c>
      <c r="J746" s="63">
        <f>SUMIFS(StockInData[Value],StockInData[Product ID],ProductMaster!$B746)-SUMIFS(StockOutData[Value],StockOutData[Product ID],ProductMaster!$B746)</f>
        <v>0</v>
      </c>
    </row>
    <row r="747" spans="1:10" hidden="1" x14ac:dyDescent="0.25">
      <c r="A747" s="60">
        <v>746</v>
      </c>
      <c r="B747" s="85" t="s">
        <v>1544</v>
      </c>
      <c r="C747" s="87" t="s">
        <v>1545</v>
      </c>
      <c r="D747" s="47"/>
      <c r="E747" s="47"/>
      <c r="F747" s="48"/>
      <c r="G747" s="62" t="str">
        <f>IFERROR(INDEX(StockInData[Expiry],MATCH(ProductMaster[[#This Row],[Product ID]],StockInData[Product ID],0)),"")</f>
        <v/>
      </c>
      <c r="H747" s="47"/>
      <c r="I747" s="61">
        <f>SUMIFS(StockInData[Quantity],StockInData[Product ID],ProductMaster!$B747)-SUMIFS(StockOutData[Quantity],StockOutData[Product ID],ProductMaster!$B747)</f>
        <v>0</v>
      </c>
      <c r="J747" s="63">
        <f>SUMIFS(StockInData[Value],StockInData[Product ID],ProductMaster!$B747)-SUMIFS(StockOutData[Value],StockOutData[Product ID],ProductMaster!$B747)</f>
        <v>0</v>
      </c>
    </row>
    <row r="748" spans="1:10" hidden="1" x14ac:dyDescent="0.25">
      <c r="A748" s="84">
        <v>747</v>
      </c>
      <c r="B748" s="85" t="s">
        <v>1546</v>
      </c>
      <c r="C748" s="87" t="s">
        <v>1547</v>
      </c>
      <c r="D748" s="47"/>
      <c r="E748" s="47"/>
      <c r="F748" s="48"/>
      <c r="G748" s="62" t="str">
        <f>IFERROR(INDEX(StockInData[Expiry],MATCH(ProductMaster[[#This Row],[Product ID]],StockInData[Product ID],0)),"")</f>
        <v/>
      </c>
      <c r="H748" s="47"/>
      <c r="I748" s="61">
        <f>SUMIFS(StockInData[Quantity],StockInData[Product ID],ProductMaster!$B748)-SUMIFS(StockOutData[Quantity],StockOutData[Product ID],ProductMaster!$B748)</f>
        <v>0</v>
      </c>
      <c r="J748" s="63">
        <f>SUMIFS(StockInData[Value],StockInData[Product ID],ProductMaster!$B748)-SUMIFS(StockOutData[Value],StockOutData[Product ID],ProductMaster!$B748)</f>
        <v>0</v>
      </c>
    </row>
    <row r="749" spans="1:10" hidden="1" x14ac:dyDescent="0.25">
      <c r="A749" s="60">
        <v>748</v>
      </c>
      <c r="B749" s="85" t="s">
        <v>1548</v>
      </c>
      <c r="C749" s="87" t="s">
        <v>1549</v>
      </c>
      <c r="D749" s="47"/>
      <c r="E749" s="47"/>
      <c r="F749" s="48"/>
      <c r="G749" s="62" t="str">
        <f>IFERROR(INDEX(StockInData[Expiry],MATCH(ProductMaster[[#This Row],[Product ID]],StockInData[Product ID],0)),"")</f>
        <v/>
      </c>
      <c r="H749" s="47"/>
      <c r="I749" s="61">
        <f>SUMIFS(StockInData[Quantity],StockInData[Product ID],ProductMaster!$B749)-SUMIFS(StockOutData[Quantity],StockOutData[Product ID],ProductMaster!$B749)</f>
        <v>0</v>
      </c>
      <c r="J749" s="63">
        <f>SUMIFS(StockInData[Value],StockInData[Product ID],ProductMaster!$B749)-SUMIFS(StockOutData[Value],StockOutData[Product ID],ProductMaster!$B749)</f>
        <v>0</v>
      </c>
    </row>
    <row r="750" spans="1:10" hidden="1" x14ac:dyDescent="0.25">
      <c r="A750" s="84">
        <v>749</v>
      </c>
      <c r="B750" s="85" t="s">
        <v>1550</v>
      </c>
      <c r="C750" s="87" t="s">
        <v>1551</v>
      </c>
      <c r="D750" s="47"/>
      <c r="E750" s="47"/>
      <c r="F750" s="48"/>
      <c r="G750" s="62" t="str">
        <f>IFERROR(INDEX(StockInData[Expiry],MATCH(ProductMaster[[#This Row],[Product ID]],StockInData[Product ID],0)),"")</f>
        <v/>
      </c>
      <c r="H750" s="47"/>
      <c r="I750" s="61">
        <f>SUMIFS(StockInData[Quantity],StockInData[Product ID],ProductMaster!$B750)-SUMIFS(StockOutData[Quantity],StockOutData[Product ID],ProductMaster!$B750)</f>
        <v>0</v>
      </c>
      <c r="J750" s="63">
        <f>SUMIFS(StockInData[Value],StockInData[Product ID],ProductMaster!$B750)-SUMIFS(StockOutData[Value],StockOutData[Product ID],ProductMaster!$B750)</f>
        <v>0</v>
      </c>
    </row>
    <row r="751" spans="1:10" hidden="1" x14ac:dyDescent="0.25">
      <c r="A751" s="60">
        <v>750</v>
      </c>
      <c r="B751" s="85" t="s">
        <v>1552</v>
      </c>
      <c r="C751" s="87" t="s">
        <v>1553</v>
      </c>
      <c r="D751" s="47"/>
      <c r="E751" s="47"/>
      <c r="F751" s="48"/>
      <c r="G751" s="62" t="str">
        <f>IFERROR(INDEX(StockInData[Expiry],MATCH(ProductMaster[[#This Row],[Product ID]],StockInData[Product ID],0)),"")</f>
        <v/>
      </c>
      <c r="H751" s="47"/>
      <c r="I751" s="61">
        <f>SUMIFS(StockInData[Quantity],StockInData[Product ID],ProductMaster!$B751)-SUMIFS(StockOutData[Quantity],StockOutData[Product ID],ProductMaster!$B751)</f>
        <v>0</v>
      </c>
      <c r="J751" s="63">
        <f>SUMIFS(StockInData[Value],StockInData[Product ID],ProductMaster!$B751)-SUMIFS(StockOutData[Value],StockOutData[Product ID],ProductMaster!$B751)</f>
        <v>0</v>
      </c>
    </row>
    <row r="752" spans="1:10" hidden="1" x14ac:dyDescent="0.25">
      <c r="A752" s="84">
        <v>751</v>
      </c>
      <c r="B752" s="85" t="s">
        <v>1554</v>
      </c>
      <c r="C752" s="87" t="s">
        <v>1555</v>
      </c>
      <c r="D752" s="47"/>
      <c r="E752" s="47"/>
      <c r="F752" s="48"/>
      <c r="G752" s="62" t="str">
        <f>IFERROR(INDEX(StockInData[Expiry],MATCH(ProductMaster[[#This Row],[Product ID]],StockInData[Product ID],0)),"")</f>
        <v/>
      </c>
      <c r="H752" s="47"/>
      <c r="I752" s="61">
        <f>SUMIFS(StockInData[Quantity],StockInData[Product ID],ProductMaster!$B752)-SUMIFS(StockOutData[Quantity],StockOutData[Product ID],ProductMaster!$B752)</f>
        <v>0</v>
      </c>
      <c r="J752" s="63">
        <f>SUMIFS(StockInData[Value],StockInData[Product ID],ProductMaster!$B752)-SUMIFS(StockOutData[Value],StockOutData[Product ID],ProductMaster!$B752)</f>
        <v>0</v>
      </c>
    </row>
    <row r="753" spans="1:10" hidden="1" x14ac:dyDescent="0.25">
      <c r="A753" s="60">
        <v>752</v>
      </c>
      <c r="B753" s="85" t="s">
        <v>1556</v>
      </c>
      <c r="C753" s="87" t="s">
        <v>1557</v>
      </c>
      <c r="D753" s="47"/>
      <c r="E753" s="47"/>
      <c r="F753" s="48"/>
      <c r="G753" s="62" t="str">
        <f>IFERROR(INDEX(StockInData[Expiry],MATCH(ProductMaster[[#This Row],[Product ID]],StockInData[Product ID],0)),"")</f>
        <v/>
      </c>
      <c r="H753" s="47"/>
      <c r="I753" s="61">
        <f>SUMIFS(StockInData[Quantity],StockInData[Product ID],ProductMaster!$B753)-SUMIFS(StockOutData[Quantity],StockOutData[Product ID],ProductMaster!$B753)</f>
        <v>0</v>
      </c>
      <c r="J753" s="63">
        <f>SUMIFS(StockInData[Value],StockInData[Product ID],ProductMaster!$B753)-SUMIFS(StockOutData[Value],StockOutData[Product ID],ProductMaster!$B753)</f>
        <v>0</v>
      </c>
    </row>
    <row r="754" spans="1:10" x14ac:dyDescent="0.25">
      <c r="A754" s="84">
        <v>753</v>
      </c>
      <c r="B754" s="85" t="s">
        <v>1558</v>
      </c>
      <c r="C754" s="87" t="s">
        <v>1559</v>
      </c>
      <c r="D754" s="47"/>
      <c r="E754" s="47"/>
      <c r="F754" s="48"/>
      <c r="G754" s="62">
        <f>IFERROR(INDEX(StockInData[Expiry],MATCH(ProductMaster[[#This Row],[Product ID]],StockInData[Product ID],0)),"")</f>
        <v>44805</v>
      </c>
      <c r="H754" s="47"/>
      <c r="I754" s="61">
        <f>SUMIFS(StockInData[Quantity],StockInData[Product ID],ProductMaster!$B754)-SUMIFS(StockOutData[Quantity],StockOutData[Product ID],ProductMaster!$B754)</f>
        <v>19</v>
      </c>
      <c r="J754" s="63">
        <f>SUMIFS(StockInData[Value],StockInData[Product ID],ProductMaster!$B754)-SUMIFS(StockOutData[Value],StockOutData[Product ID],ProductMaster!$B754)</f>
        <v>0</v>
      </c>
    </row>
    <row r="755" spans="1:10" x14ac:dyDescent="0.25">
      <c r="A755" s="60">
        <v>754</v>
      </c>
      <c r="B755" s="85" t="s">
        <v>1560</v>
      </c>
      <c r="C755" s="87" t="s">
        <v>1561</v>
      </c>
      <c r="D755" s="47"/>
      <c r="E755" s="47"/>
      <c r="F755" s="48"/>
      <c r="G755" s="62">
        <f>IFERROR(INDEX(StockInData[Expiry],MATCH(ProductMaster[[#This Row],[Product ID]],StockInData[Product ID],0)),"")</f>
        <v>44470</v>
      </c>
      <c r="H755" s="47"/>
      <c r="I755" s="61">
        <f>SUMIFS(StockInData[Quantity],StockInData[Product ID],ProductMaster!$B755)-SUMIFS(StockOutData[Quantity],StockOutData[Product ID],ProductMaster!$B755)</f>
        <v>1</v>
      </c>
      <c r="J755" s="63">
        <f>SUMIFS(StockInData[Value],StockInData[Product ID],ProductMaster!$B755)-SUMIFS(StockOutData[Value],StockOutData[Product ID],ProductMaster!$B755)</f>
        <v>1</v>
      </c>
    </row>
    <row r="756" spans="1:10" x14ac:dyDescent="0.25">
      <c r="A756" s="84">
        <v>755</v>
      </c>
      <c r="B756" s="85" t="s">
        <v>1562</v>
      </c>
      <c r="C756" s="87" t="s">
        <v>1563</v>
      </c>
      <c r="D756" s="47"/>
      <c r="E756" s="47"/>
      <c r="F756" s="48"/>
      <c r="G756" s="62">
        <f>IFERROR(INDEX(StockInData[Expiry],MATCH(ProductMaster[[#This Row],[Product ID]],StockInData[Product ID],0)),"")</f>
        <v>44774</v>
      </c>
      <c r="H756" s="47"/>
      <c r="I756" s="61">
        <f>SUMIFS(StockInData[Quantity],StockInData[Product ID],ProductMaster!$B756)-SUMIFS(StockOutData[Quantity],StockOutData[Product ID],ProductMaster!$B756)</f>
        <v>2.33</v>
      </c>
      <c r="J756" s="63">
        <f>SUMIFS(StockInData[Value],StockInData[Product ID],ProductMaster!$B756)-SUMIFS(StockOutData[Value],StockOutData[Product ID],ProductMaster!$B756)</f>
        <v>0</v>
      </c>
    </row>
    <row r="757" spans="1:10" x14ac:dyDescent="0.25">
      <c r="A757" s="60">
        <v>756</v>
      </c>
      <c r="B757" s="85" t="s">
        <v>1564</v>
      </c>
      <c r="C757" s="87" t="s">
        <v>1565</v>
      </c>
      <c r="D757" s="47"/>
      <c r="E757" s="47"/>
      <c r="F757" s="48"/>
      <c r="G757" s="62">
        <f>IFERROR(INDEX(StockInData[Expiry],MATCH(ProductMaster[[#This Row],[Product ID]],StockInData[Product ID],0)),"")</f>
        <v>44866</v>
      </c>
      <c r="H757" s="47"/>
      <c r="I757" s="61">
        <f>SUMIFS(StockInData[Quantity],StockInData[Product ID],ProductMaster!$B757)-SUMIFS(StockOutData[Quantity],StockOutData[Product ID],ProductMaster!$B757)</f>
        <v>4.17</v>
      </c>
      <c r="J757" s="63">
        <f>SUMIFS(StockInData[Value],StockInData[Product ID],ProductMaster!$B757)-SUMIFS(StockOutData[Value],StockOutData[Product ID],ProductMaster!$B757)</f>
        <v>1</v>
      </c>
    </row>
    <row r="758" spans="1:10" x14ac:dyDescent="0.25">
      <c r="A758" s="84">
        <v>757</v>
      </c>
      <c r="B758" s="85" t="s">
        <v>1566</v>
      </c>
      <c r="C758" s="87" t="s">
        <v>1567</v>
      </c>
      <c r="D758" s="47"/>
      <c r="E758" s="47"/>
      <c r="F758" s="48"/>
      <c r="G758" s="62">
        <f>IFERROR(INDEX(StockInData[Expiry],MATCH(ProductMaster[[#This Row],[Product ID]],StockInData[Product ID],0)),"")</f>
        <v>44866</v>
      </c>
      <c r="H758" s="47"/>
      <c r="I758" s="61">
        <f>SUMIFS(StockInData[Quantity],StockInData[Product ID],ProductMaster!$B758)-SUMIFS(StockOutData[Quantity],StockOutData[Product ID],ProductMaster!$B758)</f>
        <v>1.25</v>
      </c>
      <c r="J758" s="63">
        <f>SUMIFS(StockInData[Value],StockInData[Product ID],ProductMaster!$B758)-SUMIFS(StockOutData[Value],StockOutData[Product ID],ProductMaster!$B758)</f>
        <v>2</v>
      </c>
    </row>
    <row r="759" spans="1:10" x14ac:dyDescent="0.25">
      <c r="A759" s="60">
        <v>758</v>
      </c>
      <c r="B759" s="85" t="s">
        <v>1568</v>
      </c>
      <c r="C759" s="87" t="s">
        <v>1569</v>
      </c>
      <c r="D759" s="47"/>
      <c r="E759" s="47"/>
      <c r="F759" s="48"/>
      <c r="G759" s="62">
        <f>IFERROR(INDEX(StockInData[Expiry],MATCH(ProductMaster[[#This Row],[Product ID]],StockInData[Product ID],0)),"")</f>
        <v>44774</v>
      </c>
      <c r="H759" s="47"/>
      <c r="I759" s="61">
        <f>SUMIFS(StockInData[Quantity],StockInData[Product ID],ProductMaster!$B759)-SUMIFS(StockOutData[Quantity],StockOutData[Product ID],ProductMaster!$B759)</f>
        <v>1</v>
      </c>
      <c r="J759" s="63">
        <f>SUMIFS(StockInData[Value],StockInData[Product ID],ProductMaster!$B759)-SUMIFS(StockOutData[Value],StockOutData[Product ID],ProductMaster!$B759)</f>
        <v>1</v>
      </c>
    </row>
    <row r="760" spans="1:10" hidden="1" x14ac:dyDescent="0.25">
      <c r="A760" s="84">
        <v>759</v>
      </c>
      <c r="B760" s="85" t="s">
        <v>1570</v>
      </c>
      <c r="C760" s="87" t="s">
        <v>1571</v>
      </c>
      <c r="D760" s="47"/>
      <c r="E760" s="47"/>
      <c r="F760" s="48"/>
      <c r="G760" s="62" t="str">
        <f>IFERROR(INDEX(StockInData[Expiry],MATCH(ProductMaster[[#This Row],[Product ID]],StockInData[Product ID],0)),"")</f>
        <v/>
      </c>
      <c r="H760" s="47"/>
      <c r="I760" s="61">
        <f>SUMIFS(StockInData[Quantity],StockInData[Product ID],ProductMaster!$B760)-SUMIFS(StockOutData[Quantity],StockOutData[Product ID],ProductMaster!$B760)</f>
        <v>0</v>
      </c>
      <c r="J760" s="63">
        <f>SUMIFS(StockInData[Value],StockInData[Product ID],ProductMaster!$B760)-SUMIFS(StockOutData[Value],StockOutData[Product ID],ProductMaster!$B760)</f>
        <v>0</v>
      </c>
    </row>
    <row r="761" spans="1:10" hidden="1" x14ac:dyDescent="0.25">
      <c r="A761" s="60">
        <v>760</v>
      </c>
      <c r="B761" s="85" t="s">
        <v>1572</v>
      </c>
      <c r="C761" s="87" t="s">
        <v>1573</v>
      </c>
      <c r="D761" s="47"/>
      <c r="E761" s="47"/>
      <c r="F761" s="48"/>
      <c r="G761" s="62" t="str">
        <f>IFERROR(INDEX(StockInData[Expiry],MATCH(ProductMaster[[#This Row],[Product ID]],StockInData[Product ID],0)),"")</f>
        <v/>
      </c>
      <c r="H761" s="47"/>
      <c r="I761" s="61">
        <f>SUMIFS(StockInData[Quantity],StockInData[Product ID],ProductMaster!$B761)-SUMIFS(StockOutData[Quantity],StockOutData[Product ID],ProductMaster!$B761)</f>
        <v>0</v>
      </c>
      <c r="J761" s="63">
        <f>SUMIFS(StockInData[Value],StockInData[Product ID],ProductMaster!$B761)-SUMIFS(StockOutData[Value],StockOutData[Product ID],ProductMaster!$B761)</f>
        <v>0</v>
      </c>
    </row>
    <row r="762" spans="1:10" x14ac:dyDescent="0.25">
      <c r="A762" s="84">
        <v>761</v>
      </c>
      <c r="B762" s="85" t="s">
        <v>1574</v>
      </c>
      <c r="C762" s="87" t="s">
        <v>1575</v>
      </c>
      <c r="D762" s="47"/>
      <c r="E762" s="47"/>
      <c r="F762" s="48"/>
      <c r="G762" s="62">
        <f>IFERROR(INDEX(StockInData[Expiry],MATCH(ProductMaster[[#This Row],[Product ID]],StockInData[Product ID],0)),"")</f>
        <v>44866</v>
      </c>
      <c r="H762" s="47"/>
      <c r="I762" s="61">
        <f>SUMIFS(StockInData[Quantity],StockInData[Product ID],ProductMaster!$B762)-SUMIFS(StockOutData[Quantity],StockOutData[Product ID],ProductMaster!$B762)</f>
        <v>13</v>
      </c>
      <c r="J762" s="63">
        <f>SUMIFS(StockInData[Value],StockInData[Product ID],ProductMaster!$B762)-SUMIFS(StockOutData[Value],StockOutData[Product ID],ProductMaster!$B762)</f>
        <v>-23.22</v>
      </c>
    </row>
    <row r="763" spans="1:10" hidden="1" x14ac:dyDescent="0.25">
      <c r="A763" s="60">
        <v>762</v>
      </c>
      <c r="B763" s="85" t="s">
        <v>1576</v>
      </c>
      <c r="C763" s="87" t="s">
        <v>1577</v>
      </c>
      <c r="D763" s="47"/>
      <c r="E763" s="47"/>
      <c r="F763" s="48"/>
      <c r="G763" s="62" t="str">
        <f>IFERROR(INDEX(StockInData[Expiry],MATCH(ProductMaster[[#This Row],[Product ID]],StockInData[Product ID],0)),"")</f>
        <v/>
      </c>
      <c r="H763" s="47"/>
      <c r="I763" s="61">
        <f>SUMIFS(StockInData[Quantity],StockInData[Product ID],ProductMaster!$B763)-SUMIFS(StockOutData[Quantity],StockOutData[Product ID],ProductMaster!$B763)</f>
        <v>0</v>
      </c>
      <c r="J763" s="63">
        <f>SUMIFS(StockInData[Value],StockInData[Product ID],ProductMaster!$B763)-SUMIFS(StockOutData[Value],StockOutData[Product ID],ProductMaster!$B763)</f>
        <v>0</v>
      </c>
    </row>
    <row r="764" spans="1:10" hidden="1" x14ac:dyDescent="0.25">
      <c r="A764" s="84">
        <v>763</v>
      </c>
      <c r="B764" s="85" t="s">
        <v>1578</v>
      </c>
      <c r="C764" s="87" t="s">
        <v>1579</v>
      </c>
      <c r="D764" s="47"/>
      <c r="E764" s="47"/>
      <c r="F764" s="48"/>
      <c r="G764" s="62" t="str">
        <f>IFERROR(INDEX(StockInData[Expiry],MATCH(ProductMaster[[#This Row],[Product ID]],StockInData[Product ID],0)),"")</f>
        <v/>
      </c>
      <c r="H764" s="47"/>
      <c r="I764" s="61">
        <f>SUMIFS(StockInData[Quantity],StockInData[Product ID],ProductMaster!$B764)-SUMIFS(StockOutData[Quantity],StockOutData[Product ID],ProductMaster!$B764)</f>
        <v>0</v>
      </c>
      <c r="J764" s="63">
        <f>SUMIFS(StockInData[Value],StockInData[Product ID],ProductMaster!$B764)-SUMIFS(StockOutData[Value],StockOutData[Product ID],ProductMaster!$B764)</f>
        <v>0</v>
      </c>
    </row>
    <row r="765" spans="1:10" hidden="1" x14ac:dyDescent="0.25">
      <c r="A765" s="60">
        <v>764</v>
      </c>
      <c r="B765" s="85" t="s">
        <v>1580</v>
      </c>
      <c r="C765" s="87" t="s">
        <v>1581</v>
      </c>
      <c r="D765" s="47"/>
      <c r="E765" s="47"/>
      <c r="F765" s="48"/>
      <c r="G765" s="62" t="str">
        <f>IFERROR(INDEX(StockInData[Expiry],MATCH(ProductMaster[[#This Row],[Product ID]],StockInData[Product ID],0)),"")</f>
        <v/>
      </c>
      <c r="H765" s="47"/>
      <c r="I765" s="61">
        <f>SUMIFS(StockInData[Quantity],StockInData[Product ID],ProductMaster!$B765)-SUMIFS(StockOutData[Quantity],StockOutData[Product ID],ProductMaster!$B765)</f>
        <v>0</v>
      </c>
      <c r="J765" s="63">
        <f>SUMIFS(StockInData[Value],StockInData[Product ID],ProductMaster!$B765)-SUMIFS(StockOutData[Value],StockOutData[Product ID],ProductMaster!$B765)</f>
        <v>0</v>
      </c>
    </row>
    <row r="766" spans="1:10" x14ac:dyDescent="0.25">
      <c r="A766" s="84">
        <v>765</v>
      </c>
      <c r="B766" s="85" t="s">
        <v>1582</v>
      </c>
      <c r="C766" s="87" t="s">
        <v>1583</v>
      </c>
      <c r="D766" s="47"/>
      <c r="E766" s="47"/>
      <c r="F766" s="48"/>
      <c r="G766" s="62">
        <f>IFERROR(INDEX(StockInData[Expiry],MATCH(ProductMaster[[#This Row],[Product ID]],StockInData[Product ID],0)),"")</f>
        <v>44866</v>
      </c>
      <c r="H766" s="47"/>
      <c r="I766" s="61">
        <f>SUMIFS(StockInData[Quantity],StockInData[Product ID],ProductMaster!$B766)-SUMIFS(StockOutData[Quantity],StockOutData[Product ID],ProductMaster!$B766)</f>
        <v>8</v>
      </c>
      <c r="J766" s="63">
        <f>SUMIFS(StockInData[Value],StockInData[Product ID],ProductMaster!$B766)-SUMIFS(StockOutData[Value],StockOutData[Product ID],ProductMaster!$B766)</f>
        <v>0</v>
      </c>
    </row>
    <row r="767" spans="1:10" x14ac:dyDescent="0.25">
      <c r="A767" s="60">
        <v>766</v>
      </c>
      <c r="B767" s="85" t="s">
        <v>1584</v>
      </c>
      <c r="C767" s="87" t="s">
        <v>1585</v>
      </c>
      <c r="D767" s="47"/>
      <c r="E767" s="47"/>
      <c r="F767" s="48"/>
      <c r="G767" s="62">
        <f>IFERROR(INDEX(StockInData[Expiry],MATCH(ProductMaster[[#This Row],[Product ID]],StockInData[Product ID],0)),"")</f>
        <v>44895</v>
      </c>
      <c r="H767" s="47"/>
      <c r="I767" s="61">
        <f>SUMIFS(StockInData[Quantity],StockInData[Product ID],ProductMaster!$B767)-SUMIFS(StockOutData[Quantity],StockOutData[Product ID],ProductMaster!$B767)</f>
        <v>10</v>
      </c>
      <c r="J767" s="63">
        <f>SUMIFS(StockInData[Value],StockInData[Product ID],ProductMaster!$B767)-SUMIFS(StockOutData[Value],StockOutData[Product ID],ProductMaster!$B767)</f>
        <v>-16.68</v>
      </c>
    </row>
    <row r="768" spans="1:10" x14ac:dyDescent="0.25">
      <c r="A768" s="84">
        <v>767</v>
      </c>
      <c r="B768" s="85" t="s">
        <v>1586</v>
      </c>
      <c r="C768" s="87" t="s">
        <v>1587</v>
      </c>
      <c r="D768" s="47"/>
      <c r="E768" s="47"/>
      <c r="F768" s="48"/>
      <c r="G768" s="62">
        <f>IFERROR(INDEX(StockInData[Expiry],MATCH(ProductMaster[[#This Row],[Product ID]],StockInData[Product ID],0)),"")</f>
        <v>44895</v>
      </c>
      <c r="H768" s="47"/>
      <c r="I768" s="61">
        <f>SUMIFS(StockInData[Quantity],StockInData[Product ID],ProductMaster!$B768)-SUMIFS(StockOutData[Quantity],StockOutData[Product ID],ProductMaster!$B768)</f>
        <v>179</v>
      </c>
      <c r="J768" s="63">
        <f>SUMIFS(StockInData[Value],StockInData[Product ID],ProductMaster!$B768)-SUMIFS(StockOutData[Value],StockOutData[Product ID],ProductMaster!$B768)</f>
        <v>-3.58</v>
      </c>
    </row>
    <row r="769" spans="1:10" x14ac:dyDescent="0.25">
      <c r="A769" s="60">
        <v>768</v>
      </c>
      <c r="B769" s="85" t="s">
        <v>1588</v>
      </c>
      <c r="C769" s="87" t="s">
        <v>1589</v>
      </c>
      <c r="D769" s="47"/>
      <c r="E769" s="47"/>
      <c r="F769" s="48"/>
      <c r="G769" s="62">
        <f>IFERROR(INDEX(StockInData[Expiry],MATCH(ProductMaster[[#This Row],[Product ID]],StockInData[Product ID],0)),"")</f>
        <v>44440</v>
      </c>
      <c r="H769" s="47"/>
      <c r="I769" s="61">
        <f>SUMIFS(StockInData[Quantity],StockInData[Product ID],ProductMaster!$B769)-SUMIFS(StockOutData[Quantity],StockOutData[Product ID],ProductMaster!$B769)</f>
        <v>2</v>
      </c>
      <c r="J769" s="63">
        <f>SUMIFS(StockInData[Value],StockInData[Product ID],ProductMaster!$B769)-SUMIFS(StockOutData[Value],StockOutData[Product ID],ProductMaster!$B769)</f>
        <v>0</v>
      </c>
    </row>
    <row r="770" spans="1:10" hidden="1" x14ac:dyDescent="0.25">
      <c r="A770" s="84">
        <v>769</v>
      </c>
      <c r="B770" s="85" t="s">
        <v>1590</v>
      </c>
      <c r="C770" s="87" t="s">
        <v>1591</v>
      </c>
      <c r="D770" s="47"/>
      <c r="E770" s="47"/>
      <c r="F770" s="48"/>
      <c r="G770" s="62" t="str">
        <f>IFERROR(INDEX(StockInData[Expiry],MATCH(ProductMaster[[#This Row],[Product ID]],StockInData[Product ID],0)),"")</f>
        <v/>
      </c>
      <c r="H770" s="47"/>
      <c r="I770" s="61">
        <f>SUMIFS(StockInData[Quantity],StockInData[Product ID],ProductMaster!$B770)-SUMIFS(StockOutData[Quantity],StockOutData[Product ID],ProductMaster!$B770)</f>
        <v>0</v>
      </c>
      <c r="J770" s="63">
        <f>SUMIFS(StockInData[Value],StockInData[Product ID],ProductMaster!$B770)-SUMIFS(StockOutData[Value],StockOutData[Product ID],ProductMaster!$B770)</f>
        <v>0</v>
      </c>
    </row>
    <row r="771" spans="1:10" hidden="1" x14ac:dyDescent="0.25">
      <c r="A771" s="60">
        <v>770</v>
      </c>
      <c r="B771" s="85" t="s">
        <v>1592</v>
      </c>
      <c r="C771" s="87" t="s">
        <v>1593</v>
      </c>
      <c r="D771" s="47"/>
      <c r="E771" s="47"/>
      <c r="F771" s="48"/>
      <c r="G771" s="62" t="str">
        <f>IFERROR(INDEX(StockInData[Expiry],MATCH(ProductMaster[[#This Row],[Product ID]],StockInData[Product ID],0)),"")</f>
        <v/>
      </c>
      <c r="H771" s="47"/>
      <c r="I771" s="61">
        <f>SUMIFS(StockInData[Quantity],StockInData[Product ID],ProductMaster!$B771)-SUMIFS(StockOutData[Quantity],StockOutData[Product ID],ProductMaster!$B771)</f>
        <v>0</v>
      </c>
      <c r="J771" s="63">
        <f>SUMIFS(StockInData[Value],StockInData[Product ID],ProductMaster!$B771)-SUMIFS(StockOutData[Value],StockOutData[Product ID],ProductMaster!$B771)</f>
        <v>0</v>
      </c>
    </row>
    <row r="772" spans="1:10" x14ac:dyDescent="0.25">
      <c r="A772" s="84">
        <v>771</v>
      </c>
      <c r="B772" s="85" t="s">
        <v>1594</v>
      </c>
      <c r="C772" s="87" t="s">
        <v>1595</v>
      </c>
      <c r="D772" s="47"/>
      <c r="E772" s="47"/>
      <c r="F772" s="48"/>
      <c r="G772" s="62">
        <f>IFERROR(INDEX(StockInData[Expiry],MATCH(ProductMaster[[#This Row],[Product ID]],StockInData[Product ID],0)),"")</f>
        <v>44470</v>
      </c>
      <c r="H772" s="47"/>
      <c r="I772" s="61">
        <f>SUMIFS(StockInData[Quantity],StockInData[Product ID],ProductMaster!$B772)-SUMIFS(StockOutData[Quantity],StockOutData[Product ID],ProductMaster!$B772)</f>
        <v>10.33</v>
      </c>
      <c r="J772" s="63">
        <f>SUMIFS(StockInData[Value],StockInData[Product ID],ProductMaster!$B772)-SUMIFS(StockOutData[Value],StockOutData[Product ID],ProductMaster!$B772)</f>
        <v>0</v>
      </c>
    </row>
    <row r="773" spans="1:10" hidden="1" x14ac:dyDescent="0.25">
      <c r="A773" s="60">
        <v>772</v>
      </c>
      <c r="B773" s="85" t="s">
        <v>1596</v>
      </c>
      <c r="C773" s="87" t="s">
        <v>1597</v>
      </c>
      <c r="D773" s="47"/>
      <c r="E773" s="47"/>
      <c r="F773" s="48"/>
      <c r="G773" s="62" t="str">
        <f>IFERROR(INDEX(StockInData[Expiry],MATCH(ProductMaster[[#This Row],[Product ID]],StockInData[Product ID],0)),"")</f>
        <v/>
      </c>
      <c r="H773" s="47"/>
      <c r="I773" s="61">
        <f>SUMIFS(StockInData[Quantity],StockInData[Product ID],ProductMaster!$B773)-SUMIFS(StockOutData[Quantity],StockOutData[Product ID],ProductMaster!$B773)</f>
        <v>0</v>
      </c>
      <c r="J773" s="63">
        <f>SUMIFS(StockInData[Value],StockInData[Product ID],ProductMaster!$B773)-SUMIFS(StockOutData[Value],StockOutData[Product ID],ProductMaster!$B773)</f>
        <v>0</v>
      </c>
    </row>
    <row r="774" spans="1:10" x14ac:dyDescent="0.25">
      <c r="A774" s="84">
        <v>773</v>
      </c>
      <c r="B774" s="85" t="s">
        <v>1598</v>
      </c>
      <c r="C774" s="87" t="s">
        <v>1599</v>
      </c>
      <c r="D774" s="47"/>
      <c r="E774" s="47"/>
      <c r="F774" s="48"/>
      <c r="G774" s="62">
        <f>IFERROR(INDEX(StockInData[Expiry],MATCH(ProductMaster[[#This Row],[Product ID]],StockInData[Product ID],0)),"")</f>
        <v>44635</v>
      </c>
      <c r="H774" s="47"/>
      <c r="I774" s="61">
        <f>SUMIFS(StockInData[Quantity],StockInData[Product ID],ProductMaster!$B774)-SUMIFS(StockOutData[Quantity],StockOutData[Product ID],ProductMaster!$B774)</f>
        <v>7</v>
      </c>
      <c r="J774" s="63">
        <f>SUMIFS(StockInData[Value],StockInData[Product ID],ProductMaster!$B774)-SUMIFS(StockOutData[Value],StockOutData[Product ID],ProductMaster!$B774)</f>
        <v>0</v>
      </c>
    </row>
    <row r="775" spans="1:10" x14ac:dyDescent="0.25">
      <c r="A775" s="60">
        <v>774</v>
      </c>
      <c r="B775" s="85" t="s">
        <v>1600</v>
      </c>
      <c r="C775" s="87" t="s">
        <v>1601</v>
      </c>
      <c r="D775" s="47"/>
      <c r="E775" s="47"/>
      <c r="F775" s="48"/>
      <c r="G775" s="62">
        <f>IFERROR(INDEX(StockInData[Expiry],MATCH(ProductMaster[[#This Row],[Product ID]],StockInData[Product ID],0)),"")</f>
        <v>44807</v>
      </c>
      <c r="H775" s="47"/>
      <c r="I775" s="61">
        <f>SUMIFS(StockInData[Quantity],StockInData[Product ID],ProductMaster!$B775)-SUMIFS(StockOutData[Quantity],StockOutData[Product ID],ProductMaster!$B775)</f>
        <v>26</v>
      </c>
      <c r="J775" s="63">
        <f>SUMIFS(StockInData[Value],StockInData[Product ID],ProductMaster!$B775)-SUMIFS(StockOutData[Value],StockOutData[Product ID],ProductMaster!$B775)</f>
        <v>0</v>
      </c>
    </row>
    <row r="776" spans="1:10" hidden="1" x14ac:dyDescent="0.25">
      <c r="A776" s="84">
        <v>775</v>
      </c>
      <c r="B776" s="85" t="s">
        <v>1602</v>
      </c>
      <c r="C776" s="87" t="s">
        <v>1603</v>
      </c>
      <c r="D776" s="47"/>
      <c r="E776" s="47"/>
      <c r="F776" s="48"/>
      <c r="G776" s="62" t="str">
        <f>IFERROR(INDEX(StockInData[Expiry],MATCH(ProductMaster[[#This Row],[Product ID]],StockInData[Product ID],0)),"")</f>
        <v/>
      </c>
      <c r="H776" s="47"/>
      <c r="I776" s="61">
        <f>SUMIFS(StockInData[Quantity],StockInData[Product ID],ProductMaster!$B776)-SUMIFS(StockOutData[Quantity],StockOutData[Product ID],ProductMaster!$B776)</f>
        <v>0</v>
      </c>
      <c r="J776" s="63">
        <f>SUMIFS(StockInData[Value],StockInData[Product ID],ProductMaster!$B776)-SUMIFS(StockOutData[Value],StockOutData[Product ID],ProductMaster!$B776)</f>
        <v>0</v>
      </c>
    </row>
    <row r="777" spans="1:10" hidden="1" x14ac:dyDescent="0.25">
      <c r="A777" s="60">
        <v>776</v>
      </c>
      <c r="B777" s="85" t="s">
        <v>1604</v>
      </c>
      <c r="C777" s="87" t="s">
        <v>1605</v>
      </c>
      <c r="D777" s="47"/>
      <c r="E777" s="47"/>
      <c r="F777" s="48"/>
      <c r="G777" s="62" t="str">
        <f>IFERROR(INDEX(StockInData[Expiry],MATCH(ProductMaster[[#This Row],[Product ID]],StockInData[Product ID],0)),"")</f>
        <v/>
      </c>
      <c r="H777" s="47"/>
      <c r="I777" s="61">
        <f>SUMIFS(StockInData[Quantity],StockInData[Product ID],ProductMaster!$B777)-SUMIFS(StockOutData[Quantity],StockOutData[Product ID],ProductMaster!$B777)</f>
        <v>0</v>
      </c>
      <c r="J777" s="63">
        <f>SUMIFS(StockInData[Value],StockInData[Product ID],ProductMaster!$B777)-SUMIFS(StockOutData[Value],StockOutData[Product ID],ProductMaster!$B777)</f>
        <v>0</v>
      </c>
    </row>
    <row r="778" spans="1:10" hidden="1" x14ac:dyDescent="0.25">
      <c r="A778" s="84">
        <v>777</v>
      </c>
      <c r="B778" s="85" t="s">
        <v>1606</v>
      </c>
      <c r="C778" s="87" t="s">
        <v>1607</v>
      </c>
      <c r="D778" s="47"/>
      <c r="E778" s="47"/>
      <c r="F778" s="48"/>
      <c r="G778" s="62" t="str">
        <f>IFERROR(INDEX(StockInData[Expiry],MATCH(ProductMaster[[#This Row],[Product ID]],StockInData[Product ID],0)),"")</f>
        <v/>
      </c>
      <c r="H778" s="47"/>
      <c r="I778" s="61">
        <f>SUMIFS(StockInData[Quantity],StockInData[Product ID],ProductMaster!$B778)-SUMIFS(StockOutData[Quantity],StockOutData[Product ID],ProductMaster!$B778)</f>
        <v>0</v>
      </c>
      <c r="J778" s="63">
        <f>SUMIFS(StockInData[Value],StockInData[Product ID],ProductMaster!$B778)-SUMIFS(StockOutData[Value],StockOutData[Product ID],ProductMaster!$B778)</f>
        <v>0</v>
      </c>
    </row>
    <row r="779" spans="1:10" x14ac:dyDescent="0.25">
      <c r="A779" s="60">
        <v>778</v>
      </c>
      <c r="B779" s="85" t="s">
        <v>1608</v>
      </c>
      <c r="C779" s="87" t="s">
        <v>1609</v>
      </c>
      <c r="D779" s="47"/>
      <c r="E779" s="47"/>
      <c r="F779" s="48"/>
      <c r="G779" s="62">
        <f>IFERROR(INDEX(StockInData[Expiry],MATCH(ProductMaster[[#This Row],[Product ID]],StockInData[Product ID],0)),"")</f>
        <v>44895</v>
      </c>
      <c r="H779" s="47"/>
      <c r="I779" s="61">
        <f>SUMIFS(StockInData[Quantity],StockInData[Product ID],ProductMaster!$B779)-SUMIFS(StockOutData[Quantity],StockOutData[Product ID],ProductMaster!$B779)</f>
        <v>13</v>
      </c>
      <c r="J779" s="63">
        <f>SUMIFS(StockInData[Value],StockInData[Product ID],ProductMaster!$B779)-SUMIFS(StockOutData[Value],StockOutData[Product ID],ProductMaster!$B779)</f>
        <v>0</v>
      </c>
    </row>
    <row r="780" spans="1:10" hidden="1" x14ac:dyDescent="0.25">
      <c r="A780" s="84">
        <v>779</v>
      </c>
      <c r="B780" s="85" t="s">
        <v>1610</v>
      </c>
      <c r="C780" s="87" t="s">
        <v>1611</v>
      </c>
      <c r="D780" s="47"/>
      <c r="E780" s="47"/>
      <c r="F780" s="48"/>
      <c r="G780" s="62" t="str">
        <f>IFERROR(INDEX(StockInData[Expiry],MATCH(ProductMaster[[#This Row],[Product ID]],StockInData[Product ID],0)),"")</f>
        <v/>
      </c>
      <c r="H780" s="47"/>
      <c r="I780" s="61">
        <f>SUMIFS(StockInData[Quantity],StockInData[Product ID],ProductMaster!$B780)-SUMIFS(StockOutData[Quantity],StockOutData[Product ID],ProductMaster!$B780)</f>
        <v>0</v>
      </c>
      <c r="J780" s="63">
        <f>SUMIFS(StockInData[Value],StockInData[Product ID],ProductMaster!$B780)-SUMIFS(StockOutData[Value],StockOutData[Product ID],ProductMaster!$B780)</f>
        <v>0</v>
      </c>
    </row>
    <row r="781" spans="1:10" hidden="1" x14ac:dyDescent="0.25">
      <c r="A781" s="60">
        <v>780</v>
      </c>
      <c r="B781" s="85" t="s">
        <v>1612</v>
      </c>
      <c r="C781" s="87" t="s">
        <v>1613</v>
      </c>
      <c r="D781" s="47"/>
      <c r="E781" s="47"/>
      <c r="F781" s="48"/>
      <c r="G781" s="62" t="str">
        <f>IFERROR(INDEX(StockInData[Expiry],MATCH(ProductMaster[[#This Row],[Product ID]],StockInData[Product ID],0)),"")</f>
        <v/>
      </c>
      <c r="H781" s="47"/>
      <c r="I781" s="61">
        <f>SUMIFS(StockInData[Quantity],StockInData[Product ID],ProductMaster!$B781)-SUMIFS(StockOutData[Quantity],StockOutData[Product ID],ProductMaster!$B781)</f>
        <v>0</v>
      </c>
      <c r="J781" s="63">
        <f>SUMIFS(StockInData[Value],StockInData[Product ID],ProductMaster!$B781)-SUMIFS(StockOutData[Value],StockOutData[Product ID],ProductMaster!$B781)</f>
        <v>0</v>
      </c>
    </row>
    <row r="782" spans="1:10" hidden="1" x14ac:dyDescent="0.25">
      <c r="A782" s="84">
        <v>781</v>
      </c>
      <c r="B782" s="85" t="s">
        <v>1614</v>
      </c>
      <c r="C782" s="87" t="s">
        <v>1615</v>
      </c>
      <c r="D782" s="47"/>
      <c r="E782" s="47"/>
      <c r="F782" s="48"/>
      <c r="G782" s="62" t="str">
        <f>IFERROR(INDEX(StockInData[Expiry],MATCH(ProductMaster[[#This Row],[Product ID]],StockInData[Product ID],0)),"")</f>
        <v/>
      </c>
      <c r="H782" s="47"/>
      <c r="I782" s="61">
        <f>SUMIFS(StockInData[Quantity],StockInData[Product ID],ProductMaster!$B782)-SUMIFS(StockOutData[Quantity],StockOutData[Product ID],ProductMaster!$B782)</f>
        <v>0</v>
      </c>
      <c r="J782" s="63">
        <f>SUMIFS(StockInData[Value],StockInData[Product ID],ProductMaster!$B782)-SUMIFS(StockOutData[Value],StockOutData[Product ID],ProductMaster!$B782)</f>
        <v>0</v>
      </c>
    </row>
    <row r="783" spans="1:10" hidden="1" x14ac:dyDescent="0.25">
      <c r="A783" s="60">
        <v>782</v>
      </c>
      <c r="B783" s="85" t="s">
        <v>1616</v>
      </c>
      <c r="C783" s="87" t="s">
        <v>1617</v>
      </c>
      <c r="D783" s="47"/>
      <c r="E783" s="47"/>
      <c r="F783" s="48"/>
      <c r="G783" s="62" t="str">
        <f>IFERROR(INDEX(StockInData[Expiry],MATCH(ProductMaster[[#This Row],[Product ID]],StockInData[Product ID],0)),"")</f>
        <v/>
      </c>
      <c r="H783" s="47"/>
      <c r="I783" s="61">
        <f>SUMIFS(StockInData[Quantity],StockInData[Product ID],ProductMaster!$B783)-SUMIFS(StockOutData[Quantity],StockOutData[Product ID],ProductMaster!$B783)</f>
        <v>0</v>
      </c>
      <c r="J783" s="63">
        <f>SUMIFS(StockInData[Value],StockInData[Product ID],ProductMaster!$B783)-SUMIFS(StockOutData[Value],StockOutData[Product ID],ProductMaster!$B783)</f>
        <v>0</v>
      </c>
    </row>
    <row r="784" spans="1:10" x14ac:dyDescent="0.25">
      <c r="A784" s="84">
        <v>783</v>
      </c>
      <c r="B784" s="85" t="s">
        <v>1618</v>
      </c>
      <c r="C784" s="87" t="s">
        <v>1619</v>
      </c>
      <c r="D784" s="47"/>
      <c r="E784" s="47"/>
      <c r="F784" s="48"/>
      <c r="G784" s="62">
        <f>IFERROR(INDEX(StockInData[Expiry],MATCH(ProductMaster[[#This Row],[Product ID]],StockInData[Product ID],0)),"")</f>
        <v>44607</v>
      </c>
      <c r="H784" s="47"/>
      <c r="I784" s="61">
        <f>SUMIFS(StockInData[Quantity],StockInData[Product ID],ProductMaster!$B784)-SUMIFS(StockOutData[Quantity],StockOutData[Product ID],ProductMaster!$B784)</f>
        <v>6.92</v>
      </c>
      <c r="J784" s="63">
        <f>SUMIFS(StockInData[Value],StockInData[Product ID],ProductMaster!$B784)-SUMIFS(StockOutData[Value],StockOutData[Product ID],ProductMaster!$B784)</f>
        <v>0</v>
      </c>
    </row>
    <row r="785" spans="1:10" hidden="1" x14ac:dyDescent="0.25">
      <c r="A785" s="60">
        <v>784</v>
      </c>
      <c r="B785" s="85" t="s">
        <v>1620</v>
      </c>
      <c r="C785" s="87" t="s">
        <v>1621</v>
      </c>
      <c r="D785" s="47"/>
      <c r="E785" s="47"/>
      <c r="F785" s="48"/>
      <c r="G785" s="62" t="str">
        <f>IFERROR(INDEX(StockInData[Expiry],MATCH(ProductMaster[[#This Row],[Product ID]],StockInData[Product ID],0)),"")</f>
        <v/>
      </c>
      <c r="H785" s="47"/>
      <c r="I785" s="61">
        <f>SUMIFS(StockInData[Quantity],StockInData[Product ID],ProductMaster!$B785)-SUMIFS(StockOutData[Quantity],StockOutData[Product ID],ProductMaster!$B785)</f>
        <v>0</v>
      </c>
      <c r="J785" s="63">
        <f>SUMIFS(StockInData[Value],StockInData[Product ID],ProductMaster!$B785)-SUMIFS(StockOutData[Value],StockOutData[Product ID],ProductMaster!$B785)</f>
        <v>0</v>
      </c>
    </row>
    <row r="786" spans="1:10" hidden="1" x14ac:dyDescent="0.25">
      <c r="A786" s="84">
        <v>785</v>
      </c>
      <c r="B786" s="85" t="s">
        <v>1622</v>
      </c>
      <c r="C786" s="87" t="s">
        <v>1623</v>
      </c>
      <c r="D786" s="47"/>
      <c r="E786" s="47"/>
      <c r="F786" s="48"/>
      <c r="G786" s="62" t="str">
        <f>IFERROR(INDEX(StockInData[Expiry],MATCH(ProductMaster[[#This Row],[Product ID]],StockInData[Product ID],0)),"")</f>
        <v/>
      </c>
      <c r="H786" s="47"/>
      <c r="I786" s="61">
        <f>SUMIFS(StockInData[Quantity],StockInData[Product ID],ProductMaster!$B786)-SUMIFS(StockOutData[Quantity],StockOutData[Product ID],ProductMaster!$B786)</f>
        <v>0</v>
      </c>
      <c r="J786" s="63">
        <f>SUMIFS(StockInData[Value],StockInData[Product ID],ProductMaster!$B786)-SUMIFS(StockOutData[Value],StockOutData[Product ID],ProductMaster!$B786)</f>
        <v>0</v>
      </c>
    </row>
    <row r="787" spans="1:10" hidden="1" x14ac:dyDescent="0.25">
      <c r="A787" s="60">
        <v>786</v>
      </c>
      <c r="B787" s="85" t="s">
        <v>1624</v>
      </c>
      <c r="C787" s="87" t="s">
        <v>1625</v>
      </c>
      <c r="D787" s="47"/>
      <c r="E787" s="47"/>
      <c r="F787" s="48"/>
      <c r="G787" s="62" t="str">
        <f>IFERROR(INDEX(StockInData[Expiry],MATCH(ProductMaster[[#This Row],[Product ID]],StockInData[Product ID],0)),"")</f>
        <v/>
      </c>
      <c r="H787" s="47"/>
      <c r="I787" s="61">
        <f>SUMIFS(StockInData[Quantity],StockInData[Product ID],ProductMaster!$B787)-SUMIFS(StockOutData[Quantity],StockOutData[Product ID],ProductMaster!$B787)</f>
        <v>0</v>
      </c>
      <c r="J787" s="63">
        <f>SUMIFS(StockInData[Value],StockInData[Product ID],ProductMaster!$B787)-SUMIFS(StockOutData[Value],StockOutData[Product ID],ProductMaster!$B787)</f>
        <v>0</v>
      </c>
    </row>
    <row r="788" spans="1:10" hidden="1" x14ac:dyDescent="0.25">
      <c r="A788" s="84">
        <v>787</v>
      </c>
      <c r="B788" s="85" t="s">
        <v>1626</v>
      </c>
      <c r="C788" s="87" t="s">
        <v>1627</v>
      </c>
      <c r="D788" s="47"/>
      <c r="E788" s="47"/>
      <c r="F788" s="48"/>
      <c r="G788" s="62" t="str">
        <f>IFERROR(INDEX(StockInData[Expiry],MATCH(ProductMaster[[#This Row],[Product ID]],StockInData[Product ID],0)),"")</f>
        <v/>
      </c>
      <c r="H788" s="47"/>
      <c r="I788" s="61">
        <f>SUMIFS(StockInData[Quantity],StockInData[Product ID],ProductMaster!$B788)-SUMIFS(StockOutData[Quantity],StockOutData[Product ID],ProductMaster!$B788)</f>
        <v>0</v>
      </c>
      <c r="J788" s="63">
        <f>SUMIFS(StockInData[Value],StockInData[Product ID],ProductMaster!$B788)-SUMIFS(StockOutData[Value],StockOutData[Product ID],ProductMaster!$B788)</f>
        <v>0</v>
      </c>
    </row>
    <row r="789" spans="1:10" hidden="1" x14ac:dyDescent="0.25">
      <c r="A789" s="60">
        <v>788</v>
      </c>
      <c r="B789" s="85" t="s">
        <v>1628</v>
      </c>
      <c r="C789" s="87" t="s">
        <v>1629</v>
      </c>
      <c r="D789" s="47"/>
      <c r="E789" s="47"/>
      <c r="F789" s="48"/>
      <c r="G789" s="62" t="str">
        <f>IFERROR(INDEX(StockInData[Expiry],MATCH(ProductMaster[[#This Row],[Product ID]],StockInData[Product ID],0)),"")</f>
        <v/>
      </c>
      <c r="H789" s="47"/>
      <c r="I789" s="61">
        <f>SUMIFS(StockInData[Quantity],StockInData[Product ID],ProductMaster!$B789)-SUMIFS(StockOutData[Quantity],StockOutData[Product ID],ProductMaster!$B789)</f>
        <v>0</v>
      </c>
      <c r="J789" s="63">
        <f>SUMIFS(StockInData[Value],StockInData[Product ID],ProductMaster!$B789)-SUMIFS(StockOutData[Value],StockOutData[Product ID],ProductMaster!$B789)</f>
        <v>0</v>
      </c>
    </row>
    <row r="790" spans="1:10" hidden="1" x14ac:dyDescent="0.25">
      <c r="A790" s="84">
        <v>789</v>
      </c>
      <c r="B790" s="85" t="s">
        <v>1630</v>
      </c>
      <c r="C790" s="87" t="s">
        <v>1631</v>
      </c>
      <c r="D790" s="47"/>
      <c r="E790" s="47"/>
      <c r="F790" s="48"/>
      <c r="G790" s="62" t="str">
        <f>IFERROR(INDEX(StockInData[Expiry],MATCH(ProductMaster[[#This Row],[Product ID]],StockInData[Product ID],0)),"")</f>
        <v/>
      </c>
      <c r="H790" s="47"/>
      <c r="I790" s="61">
        <f>SUMIFS(StockInData[Quantity],StockInData[Product ID],ProductMaster!$B790)-SUMIFS(StockOutData[Quantity],StockOutData[Product ID],ProductMaster!$B790)</f>
        <v>0</v>
      </c>
      <c r="J790" s="63">
        <f>SUMIFS(StockInData[Value],StockInData[Product ID],ProductMaster!$B790)-SUMIFS(StockOutData[Value],StockOutData[Product ID],ProductMaster!$B790)</f>
        <v>0</v>
      </c>
    </row>
    <row r="791" spans="1:10" hidden="1" x14ac:dyDescent="0.25">
      <c r="A791" s="60">
        <v>790</v>
      </c>
      <c r="B791" s="85" t="s">
        <v>1632</v>
      </c>
      <c r="C791" s="87" t="s">
        <v>1633</v>
      </c>
      <c r="D791" s="47"/>
      <c r="E791" s="47"/>
      <c r="F791" s="48"/>
      <c r="G791" s="62" t="str">
        <f>IFERROR(INDEX(StockInData[Expiry],MATCH(ProductMaster[[#This Row],[Product ID]],StockInData[Product ID],0)),"")</f>
        <v/>
      </c>
      <c r="H791" s="47"/>
      <c r="I791" s="61">
        <f>SUMIFS(StockInData[Quantity],StockInData[Product ID],ProductMaster!$B791)-SUMIFS(StockOutData[Quantity],StockOutData[Product ID],ProductMaster!$B791)</f>
        <v>0</v>
      </c>
      <c r="J791" s="63">
        <f>SUMIFS(StockInData[Value],StockInData[Product ID],ProductMaster!$B791)-SUMIFS(StockOutData[Value],StockOutData[Product ID],ProductMaster!$B791)</f>
        <v>0</v>
      </c>
    </row>
    <row r="792" spans="1:10" hidden="1" x14ac:dyDescent="0.25">
      <c r="A792" s="84">
        <v>791</v>
      </c>
      <c r="B792" s="85" t="s">
        <v>1634</v>
      </c>
      <c r="C792" s="87" t="s">
        <v>1635</v>
      </c>
      <c r="D792" s="47"/>
      <c r="E792" s="47"/>
      <c r="F792" s="48"/>
      <c r="G792" s="62" t="str">
        <f>IFERROR(INDEX(StockInData[Expiry],MATCH(ProductMaster[[#This Row],[Product ID]],StockInData[Product ID],0)),"")</f>
        <v/>
      </c>
      <c r="H792" s="47"/>
      <c r="I792" s="61">
        <f>SUMIFS(StockInData[Quantity],StockInData[Product ID],ProductMaster!$B792)-SUMIFS(StockOutData[Quantity],StockOutData[Product ID],ProductMaster!$B792)</f>
        <v>0</v>
      </c>
      <c r="J792" s="63">
        <f>SUMIFS(StockInData[Value],StockInData[Product ID],ProductMaster!$B792)-SUMIFS(StockOutData[Value],StockOutData[Product ID],ProductMaster!$B792)</f>
        <v>0</v>
      </c>
    </row>
    <row r="793" spans="1:10" hidden="1" x14ac:dyDescent="0.25">
      <c r="A793" s="60">
        <v>792</v>
      </c>
      <c r="B793" s="85" t="s">
        <v>1636</v>
      </c>
      <c r="C793" s="87" t="s">
        <v>1637</v>
      </c>
      <c r="D793" s="47"/>
      <c r="E793" s="47"/>
      <c r="F793" s="48"/>
      <c r="G793" s="62" t="str">
        <f>IFERROR(INDEX(StockInData[Expiry],MATCH(ProductMaster[[#This Row],[Product ID]],StockInData[Product ID],0)),"")</f>
        <v/>
      </c>
      <c r="H793" s="47"/>
      <c r="I793" s="61">
        <f>SUMIFS(StockInData[Quantity],StockInData[Product ID],ProductMaster!$B793)-SUMIFS(StockOutData[Quantity],StockOutData[Product ID],ProductMaster!$B793)</f>
        <v>0</v>
      </c>
      <c r="J793" s="63">
        <f>SUMIFS(StockInData[Value],StockInData[Product ID],ProductMaster!$B793)-SUMIFS(StockOutData[Value],StockOutData[Product ID],ProductMaster!$B793)</f>
        <v>0</v>
      </c>
    </row>
    <row r="794" spans="1:10" hidden="1" x14ac:dyDescent="0.25">
      <c r="A794" s="84">
        <v>793</v>
      </c>
      <c r="B794" s="85" t="s">
        <v>1638</v>
      </c>
      <c r="C794" s="87" t="s">
        <v>1639</v>
      </c>
      <c r="D794" s="47"/>
      <c r="E794" s="47"/>
      <c r="F794" s="48"/>
      <c r="G794" s="62" t="str">
        <f>IFERROR(INDEX(StockInData[Expiry],MATCH(ProductMaster[[#This Row],[Product ID]],StockInData[Product ID],0)),"")</f>
        <v/>
      </c>
      <c r="H794" s="47"/>
      <c r="I794" s="61">
        <f>SUMIFS(StockInData[Quantity],StockInData[Product ID],ProductMaster!$B794)-SUMIFS(StockOutData[Quantity],StockOutData[Product ID],ProductMaster!$B794)</f>
        <v>0</v>
      </c>
      <c r="J794" s="63">
        <f>SUMIFS(StockInData[Value],StockInData[Product ID],ProductMaster!$B794)-SUMIFS(StockOutData[Value],StockOutData[Product ID],ProductMaster!$B794)</f>
        <v>0</v>
      </c>
    </row>
    <row r="795" spans="1:10" hidden="1" x14ac:dyDescent="0.25">
      <c r="A795" s="60">
        <v>794</v>
      </c>
      <c r="B795" s="85" t="s">
        <v>1640</v>
      </c>
      <c r="C795" s="87" t="s">
        <v>1641</v>
      </c>
      <c r="D795" s="47"/>
      <c r="E795" s="47"/>
      <c r="F795" s="48"/>
      <c r="G795" s="62" t="str">
        <f>IFERROR(INDEX(StockInData[Expiry],MATCH(ProductMaster[[#This Row],[Product ID]],StockInData[Product ID],0)),"")</f>
        <v/>
      </c>
      <c r="H795" s="47"/>
      <c r="I795" s="61">
        <f>SUMIFS(StockInData[Quantity],StockInData[Product ID],ProductMaster!$B795)-SUMIFS(StockOutData[Quantity],StockOutData[Product ID],ProductMaster!$B795)</f>
        <v>0</v>
      </c>
      <c r="J795" s="63">
        <f>SUMIFS(StockInData[Value],StockInData[Product ID],ProductMaster!$B795)-SUMIFS(StockOutData[Value],StockOutData[Product ID],ProductMaster!$B795)</f>
        <v>0</v>
      </c>
    </row>
    <row r="796" spans="1:10" hidden="1" x14ac:dyDescent="0.25">
      <c r="A796" s="84">
        <v>795</v>
      </c>
      <c r="B796" s="85" t="s">
        <v>1642</v>
      </c>
      <c r="C796" s="87" t="s">
        <v>1643</v>
      </c>
      <c r="D796" s="47"/>
      <c r="E796" s="47"/>
      <c r="F796" s="48"/>
      <c r="G796" s="62" t="str">
        <f>IFERROR(INDEX(StockInData[Expiry],MATCH(ProductMaster[[#This Row],[Product ID]],StockInData[Product ID],0)),"")</f>
        <v/>
      </c>
      <c r="H796" s="47"/>
      <c r="I796" s="61">
        <f>SUMIFS(StockInData[Quantity],StockInData[Product ID],ProductMaster!$B796)-SUMIFS(StockOutData[Quantity],StockOutData[Product ID],ProductMaster!$B796)</f>
        <v>0</v>
      </c>
      <c r="J796" s="63">
        <f>SUMIFS(StockInData[Value],StockInData[Product ID],ProductMaster!$B796)-SUMIFS(StockOutData[Value],StockOutData[Product ID],ProductMaster!$B796)</f>
        <v>0</v>
      </c>
    </row>
    <row r="797" spans="1:10" hidden="1" x14ac:dyDescent="0.25">
      <c r="A797" s="60">
        <v>796</v>
      </c>
      <c r="B797" s="85" t="s">
        <v>1644</v>
      </c>
      <c r="C797" s="87" t="s">
        <v>1645</v>
      </c>
      <c r="D797" s="47"/>
      <c r="E797" s="47"/>
      <c r="F797" s="48"/>
      <c r="G797" s="62" t="str">
        <f>IFERROR(INDEX(StockInData[Expiry],MATCH(ProductMaster[[#This Row],[Product ID]],StockInData[Product ID],0)),"")</f>
        <v/>
      </c>
      <c r="H797" s="47"/>
      <c r="I797" s="61">
        <f>SUMIFS(StockInData[Quantity],StockInData[Product ID],ProductMaster!$B797)-SUMIFS(StockOutData[Quantity],StockOutData[Product ID],ProductMaster!$B797)</f>
        <v>0</v>
      </c>
      <c r="J797" s="63">
        <f>SUMIFS(StockInData[Value],StockInData[Product ID],ProductMaster!$B797)-SUMIFS(StockOutData[Value],StockOutData[Product ID],ProductMaster!$B797)</f>
        <v>0</v>
      </c>
    </row>
    <row r="798" spans="1:10" hidden="1" x14ac:dyDescent="0.25">
      <c r="A798" s="84">
        <v>797</v>
      </c>
      <c r="B798" s="85" t="s">
        <v>1646</v>
      </c>
      <c r="C798" s="87" t="s">
        <v>1647</v>
      </c>
      <c r="D798" s="47"/>
      <c r="E798" s="47"/>
      <c r="F798" s="48"/>
      <c r="G798" s="62" t="str">
        <f>IFERROR(INDEX(StockInData[Expiry],MATCH(ProductMaster[[#This Row],[Product ID]],StockInData[Product ID],0)),"")</f>
        <v/>
      </c>
      <c r="H798" s="47"/>
      <c r="I798" s="61">
        <f>SUMIFS(StockInData[Quantity],StockInData[Product ID],ProductMaster!$B798)-SUMIFS(StockOutData[Quantity],StockOutData[Product ID],ProductMaster!$B798)</f>
        <v>0</v>
      </c>
      <c r="J798" s="63">
        <f>SUMIFS(StockInData[Value],StockInData[Product ID],ProductMaster!$B798)-SUMIFS(StockOutData[Value],StockOutData[Product ID],ProductMaster!$B798)</f>
        <v>0</v>
      </c>
    </row>
    <row r="799" spans="1:10" hidden="1" x14ac:dyDescent="0.25">
      <c r="A799" s="60">
        <v>798</v>
      </c>
      <c r="B799" s="85" t="s">
        <v>1648</v>
      </c>
      <c r="C799" s="87" t="s">
        <v>1649</v>
      </c>
      <c r="D799" s="47"/>
      <c r="E799" s="47"/>
      <c r="F799" s="48"/>
      <c r="G799" s="62" t="str">
        <f>IFERROR(INDEX(StockInData[Expiry],MATCH(ProductMaster[[#This Row],[Product ID]],StockInData[Product ID],0)),"")</f>
        <v/>
      </c>
      <c r="H799" s="47"/>
      <c r="I799" s="61">
        <f>SUMIFS(StockInData[Quantity],StockInData[Product ID],ProductMaster!$B799)-SUMIFS(StockOutData[Quantity],StockOutData[Product ID],ProductMaster!$B799)</f>
        <v>0</v>
      </c>
      <c r="J799" s="63">
        <f>SUMIFS(StockInData[Value],StockInData[Product ID],ProductMaster!$B799)-SUMIFS(StockOutData[Value],StockOutData[Product ID],ProductMaster!$B799)</f>
        <v>0</v>
      </c>
    </row>
    <row r="800" spans="1:10" hidden="1" x14ac:dyDescent="0.25">
      <c r="A800" s="84">
        <v>799</v>
      </c>
      <c r="B800" s="85" t="s">
        <v>1650</v>
      </c>
      <c r="C800" s="87" t="s">
        <v>1651</v>
      </c>
      <c r="D800" s="47"/>
      <c r="E800" s="47"/>
      <c r="F800" s="48"/>
      <c r="G800" s="62" t="str">
        <f>IFERROR(INDEX(StockInData[Expiry],MATCH(ProductMaster[[#This Row],[Product ID]],StockInData[Product ID],0)),"")</f>
        <v/>
      </c>
      <c r="H800" s="47"/>
      <c r="I800" s="61">
        <f>SUMIFS(StockInData[Quantity],StockInData[Product ID],ProductMaster!$B800)-SUMIFS(StockOutData[Quantity],StockOutData[Product ID],ProductMaster!$B800)</f>
        <v>0</v>
      </c>
      <c r="J800" s="63">
        <f>SUMIFS(StockInData[Value],StockInData[Product ID],ProductMaster!$B800)-SUMIFS(StockOutData[Value],StockOutData[Product ID],ProductMaster!$B800)</f>
        <v>0</v>
      </c>
    </row>
    <row r="801" spans="1:10" hidden="1" x14ac:dyDescent="0.25">
      <c r="A801" s="60">
        <v>800</v>
      </c>
      <c r="B801" s="85" t="s">
        <v>1652</v>
      </c>
      <c r="C801" s="87" t="s">
        <v>1653</v>
      </c>
      <c r="D801" s="47"/>
      <c r="E801" s="47"/>
      <c r="F801" s="48"/>
      <c r="G801" s="62" t="str">
        <f>IFERROR(INDEX(StockInData[Expiry],MATCH(ProductMaster[[#This Row],[Product ID]],StockInData[Product ID],0)),"")</f>
        <v/>
      </c>
      <c r="H801" s="47"/>
      <c r="I801" s="61">
        <f>SUMIFS(StockInData[Quantity],StockInData[Product ID],ProductMaster!$B801)-SUMIFS(StockOutData[Quantity],StockOutData[Product ID],ProductMaster!$B801)</f>
        <v>0</v>
      </c>
      <c r="J801" s="63">
        <f>SUMIFS(StockInData[Value],StockInData[Product ID],ProductMaster!$B801)-SUMIFS(StockOutData[Value],StockOutData[Product ID],ProductMaster!$B801)</f>
        <v>0</v>
      </c>
    </row>
    <row r="802" spans="1:10" hidden="1" x14ac:dyDescent="0.25">
      <c r="A802" s="84">
        <v>801</v>
      </c>
      <c r="B802" s="85" t="s">
        <v>1654</v>
      </c>
      <c r="C802" s="87" t="s">
        <v>1655</v>
      </c>
      <c r="D802" s="47"/>
      <c r="E802" s="47"/>
      <c r="F802" s="48"/>
      <c r="G802" s="62" t="str">
        <f>IFERROR(INDEX(StockInData[Expiry],MATCH(ProductMaster[[#This Row],[Product ID]],StockInData[Product ID],0)),"")</f>
        <v/>
      </c>
      <c r="H802" s="47"/>
      <c r="I802" s="61">
        <f>SUMIFS(StockInData[Quantity],StockInData[Product ID],ProductMaster!$B802)-SUMIFS(StockOutData[Quantity],StockOutData[Product ID],ProductMaster!$B802)</f>
        <v>0</v>
      </c>
      <c r="J802" s="63">
        <f>SUMIFS(StockInData[Value],StockInData[Product ID],ProductMaster!$B802)-SUMIFS(StockOutData[Value],StockOutData[Product ID],ProductMaster!$B802)</f>
        <v>0</v>
      </c>
    </row>
    <row r="803" spans="1:10" hidden="1" x14ac:dyDescent="0.25">
      <c r="A803" s="60">
        <v>802</v>
      </c>
      <c r="B803" s="85" t="s">
        <v>1656</v>
      </c>
      <c r="C803" s="87" t="s">
        <v>1657</v>
      </c>
      <c r="D803" s="47"/>
      <c r="E803" s="47"/>
      <c r="F803" s="48"/>
      <c r="G803" s="62" t="str">
        <f>IFERROR(INDEX(StockInData[Expiry],MATCH(ProductMaster[[#This Row],[Product ID]],StockInData[Product ID],0)),"")</f>
        <v/>
      </c>
      <c r="H803" s="47"/>
      <c r="I803" s="61">
        <f>SUMIFS(StockInData[Quantity],StockInData[Product ID],ProductMaster!$B803)-SUMIFS(StockOutData[Quantity],StockOutData[Product ID],ProductMaster!$B803)</f>
        <v>0</v>
      </c>
      <c r="J803" s="63">
        <f>SUMIFS(StockInData[Value],StockInData[Product ID],ProductMaster!$B803)-SUMIFS(StockOutData[Value],StockOutData[Product ID],ProductMaster!$B803)</f>
        <v>0</v>
      </c>
    </row>
    <row r="804" spans="1:10" hidden="1" x14ac:dyDescent="0.25">
      <c r="A804" s="84">
        <v>803</v>
      </c>
      <c r="B804" s="85" t="s">
        <v>1658</v>
      </c>
      <c r="C804" s="87" t="s">
        <v>1659</v>
      </c>
      <c r="D804" s="47"/>
      <c r="E804" s="47"/>
      <c r="F804" s="48"/>
      <c r="G804" s="62" t="str">
        <f>IFERROR(INDEX(StockInData[Expiry],MATCH(ProductMaster[[#This Row],[Product ID]],StockInData[Product ID],0)),"")</f>
        <v/>
      </c>
      <c r="H804" s="47"/>
      <c r="I804" s="61">
        <f>SUMIFS(StockInData[Quantity],StockInData[Product ID],ProductMaster!$B804)-SUMIFS(StockOutData[Quantity],StockOutData[Product ID],ProductMaster!$B804)</f>
        <v>0</v>
      </c>
      <c r="J804" s="63">
        <f>SUMIFS(StockInData[Value],StockInData[Product ID],ProductMaster!$B804)-SUMIFS(StockOutData[Value],StockOutData[Product ID],ProductMaster!$B804)</f>
        <v>0</v>
      </c>
    </row>
    <row r="805" spans="1:10" hidden="1" x14ac:dyDescent="0.25">
      <c r="A805" s="60">
        <v>804</v>
      </c>
      <c r="B805" s="85" t="s">
        <v>1660</v>
      </c>
      <c r="C805" s="87" t="s">
        <v>1661</v>
      </c>
      <c r="D805" s="47"/>
      <c r="E805" s="47"/>
      <c r="F805" s="48"/>
      <c r="G805" s="62" t="str">
        <f>IFERROR(INDEX(StockInData[Expiry],MATCH(ProductMaster[[#This Row],[Product ID]],StockInData[Product ID],0)),"")</f>
        <v/>
      </c>
      <c r="H805" s="47"/>
      <c r="I805" s="61">
        <f>SUMIFS(StockInData[Quantity],StockInData[Product ID],ProductMaster!$B805)-SUMIFS(StockOutData[Quantity],StockOutData[Product ID],ProductMaster!$B805)</f>
        <v>0</v>
      </c>
      <c r="J805" s="63">
        <f>SUMIFS(StockInData[Value],StockInData[Product ID],ProductMaster!$B805)-SUMIFS(StockOutData[Value],StockOutData[Product ID],ProductMaster!$B805)</f>
        <v>0</v>
      </c>
    </row>
    <row r="806" spans="1:10" hidden="1" x14ac:dyDescent="0.25">
      <c r="A806" s="84">
        <v>805</v>
      </c>
      <c r="B806" s="85" t="s">
        <v>1662</v>
      </c>
      <c r="C806" s="87" t="s">
        <v>1663</v>
      </c>
      <c r="D806" s="47"/>
      <c r="E806" s="47"/>
      <c r="F806" s="48"/>
      <c r="G806" s="62" t="str">
        <f>IFERROR(INDEX(StockInData[Expiry],MATCH(ProductMaster[[#This Row],[Product ID]],StockInData[Product ID],0)),"")</f>
        <v/>
      </c>
      <c r="H806" s="47"/>
      <c r="I806" s="61">
        <f>SUMIFS(StockInData[Quantity],StockInData[Product ID],ProductMaster!$B806)-SUMIFS(StockOutData[Quantity],StockOutData[Product ID],ProductMaster!$B806)</f>
        <v>0</v>
      </c>
      <c r="J806" s="63">
        <f>SUMIFS(StockInData[Value],StockInData[Product ID],ProductMaster!$B806)-SUMIFS(StockOutData[Value],StockOutData[Product ID],ProductMaster!$B806)</f>
        <v>0</v>
      </c>
    </row>
    <row r="807" spans="1:10" hidden="1" x14ac:dyDescent="0.25">
      <c r="A807" s="60">
        <v>806</v>
      </c>
      <c r="B807" s="85" t="s">
        <v>1664</v>
      </c>
      <c r="C807" s="87" t="s">
        <v>1665</v>
      </c>
      <c r="D807" s="47"/>
      <c r="E807" s="47"/>
      <c r="F807" s="48"/>
      <c r="G807" s="62" t="str">
        <f>IFERROR(INDEX(StockInData[Expiry],MATCH(ProductMaster[[#This Row],[Product ID]],StockInData[Product ID],0)),"")</f>
        <v/>
      </c>
      <c r="H807" s="47"/>
      <c r="I807" s="61">
        <f>SUMIFS(StockInData[Quantity],StockInData[Product ID],ProductMaster!$B807)-SUMIFS(StockOutData[Quantity],StockOutData[Product ID],ProductMaster!$B807)</f>
        <v>0</v>
      </c>
      <c r="J807" s="63">
        <f>SUMIFS(StockInData[Value],StockInData[Product ID],ProductMaster!$B807)-SUMIFS(StockOutData[Value],StockOutData[Product ID],ProductMaster!$B807)</f>
        <v>0</v>
      </c>
    </row>
    <row r="808" spans="1:10" hidden="1" x14ac:dyDescent="0.25">
      <c r="A808" s="84">
        <v>807</v>
      </c>
      <c r="B808" s="85" t="s">
        <v>1666</v>
      </c>
      <c r="C808" s="87" t="s">
        <v>1667</v>
      </c>
      <c r="D808" s="47"/>
      <c r="E808" s="47"/>
      <c r="F808" s="48"/>
      <c r="G808" s="62" t="str">
        <f>IFERROR(INDEX(StockInData[Expiry],MATCH(ProductMaster[[#This Row],[Product ID]],StockInData[Product ID],0)),"")</f>
        <v/>
      </c>
      <c r="H808" s="47"/>
      <c r="I808" s="61">
        <f>SUMIFS(StockInData[Quantity],StockInData[Product ID],ProductMaster!$B808)-SUMIFS(StockOutData[Quantity],StockOutData[Product ID],ProductMaster!$B808)</f>
        <v>0</v>
      </c>
      <c r="J808" s="63">
        <f>SUMIFS(StockInData[Value],StockInData[Product ID],ProductMaster!$B808)-SUMIFS(StockOutData[Value],StockOutData[Product ID],ProductMaster!$B808)</f>
        <v>0</v>
      </c>
    </row>
    <row r="809" spans="1:10" hidden="1" x14ac:dyDescent="0.25">
      <c r="A809" s="60">
        <v>808</v>
      </c>
      <c r="B809" s="85" t="s">
        <v>1668</v>
      </c>
      <c r="C809" s="87" t="s">
        <v>1669</v>
      </c>
      <c r="D809" s="47"/>
      <c r="E809" s="47"/>
      <c r="F809" s="48"/>
      <c r="G809" s="62" t="str">
        <f>IFERROR(INDEX(StockInData[Expiry],MATCH(ProductMaster[[#This Row],[Product ID]],StockInData[Product ID],0)),"")</f>
        <v/>
      </c>
      <c r="H809" s="47"/>
      <c r="I809" s="61">
        <f>SUMIFS(StockInData[Quantity],StockInData[Product ID],ProductMaster!$B809)-SUMIFS(StockOutData[Quantity],StockOutData[Product ID],ProductMaster!$B809)</f>
        <v>0</v>
      </c>
      <c r="J809" s="63">
        <f>SUMIFS(StockInData[Value],StockInData[Product ID],ProductMaster!$B809)-SUMIFS(StockOutData[Value],StockOutData[Product ID],ProductMaster!$B809)</f>
        <v>0</v>
      </c>
    </row>
    <row r="810" spans="1:10" hidden="1" x14ac:dyDescent="0.25">
      <c r="A810" s="84">
        <v>809</v>
      </c>
      <c r="B810" s="85" t="s">
        <v>1670</v>
      </c>
      <c r="C810" s="87" t="s">
        <v>1671</v>
      </c>
      <c r="D810" s="47"/>
      <c r="E810" s="47"/>
      <c r="F810" s="48"/>
      <c r="G810" s="62" t="str">
        <f>IFERROR(INDEX(StockInData[Expiry],MATCH(ProductMaster[[#This Row],[Product ID]],StockInData[Product ID],0)),"")</f>
        <v/>
      </c>
      <c r="H810" s="47"/>
      <c r="I810" s="61">
        <f>SUMIFS(StockInData[Quantity],StockInData[Product ID],ProductMaster!$B810)-SUMIFS(StockOutData[Quantity],StockOutData[Product ID],ProductMaster!$B810)</f>
        <v>0</v>
      </c>
      <c r="J810" s="63">
        <f>SUMIFS(StockInData[Value],StockInData[Product ID],ProductMaster!$B810)-SUMIFS(StockOutData[Value],StockOutData[Product ID],ProductMaster!$B810)</f>
        <v>0</v>
      </c>
    </row>
    <row r="811" spans="1:10" hidden="1" x14ac:dyDescent="0.25">
      <c r="A811" s="60">
        <v>810</v>
      </c>
      <c r="B811" s="85" t="s">
        <v>1672</v>
      </c>
      <c r="C811" s="87" t="s">
        <v>1673</v>
      </c>
      <c r="D811" s="47"/>
      <c r="E811" s="47"/>
      <c r="F811" s="48"/>
      <c r="G811" s="62" t="str">
        <f>IFERROR(INDEX(StockInData[Expiry],MATCH(ProductMaster[[#This Row],[Product ID]],StockInData[Product ID],0)),"")</f>
        <v/>
      </c>
      <c r="H811" s="47"/>
      <c r="I811" s="61">
        <f>SUMIFS(StockInData[Quantity],StockInData[Product ID],ProductMaster!$B811)-SUMIFS(StockOutData[Quantity],StockOutData[Product ID],ProductMaster!$B811)</f>
        <v>0</v>
      </c>
      <c r="J811" s="63">
        <f>SUMIFS(StockInData[Value],StockInData[Product ID],ProductMaster!$B811)-SUMIFS(StockOutData[Value],StockOutData[Product ID],ProductMaster!$B811)</f>
        <v>0</v>
      </c>
    </row>
    <row r="812" spans="1:10" hidden="1" x14ac:dyDescent="0.25">
      <c r="A812" s="84">
        <v>811</v>
      </c>
      <c r="B812" s="85" t="s">
        <v>1674</v>
      </c>
      <c r="C812" s="87" t="s">
        <v>1675</v>
      </c>
      <c r="D812" s="47"/>
      <c r="E812" s="47"/>
      <c r="F812" s="48"/>
      <c r="G812" s="62" t="str">
        <f>IFERROR(INDEX(StockInData[Expiry],MATCH(ProductMaster[[#This Row],[Product ID]],StockInData[Product ID],0)),"")</f>
        <v/>
      </c>
      <c r="H812" s="47"/>
      <c r="I812" s="61">
        <f>SUMIFS(StockInData[Quantity],StockInData[Product ID],ProductMaster!$B812)-SUMIFS(StockOutData[Quantity],StockOutData[Product ID],ProductMaster!$B812)</f>
        <v>0</v>
      </c>
      <c r="J812" s="63">
        <f>SUMIFS(StockInData[Value],StockInData[Product ID],ProductMaster!$B812)-SUMIFS(StockOutData[Value],StockOutData[Product ID],ProductMaster!$B812)</f>
        <v>0</v>
      </c>
    </row>
    <row r="813" spans="1:10" x14ac:dyDescent="0.25">
      <c r="A813" s="60">
        <v>812</v>
      </c>
      <c r="B813" s="85" t="s">
        <v>1676</v>
      </c>
      <c r="C813" s="87" t="s">
        <v>1677</v>
      </c>
      <c r="D813" s="47"/>
      <c r="E813" s="47"/>
      <c r="F813" s="48"/>
      <c r="G813" s="62">
        <f>IFERROR(INDEX(StockInData[Expiry],MATCH(ProductMaster[[#This Row],[Product ID]],StockInData[Product ID],0)),"")</f>
        <v>44316</v>
      </c>
      <c r="H813" s="47"/>
      <c r="I813" s="61">
        <f>SUMIFS(StockInData[Quantity],StockInData[Product ID],ProductMaster!$B813)-SUMIFS(StockOutData[Quantity],StockOutData[Product ID],ProductMaster!$B813)</f>
        <v>89.25</v>
      </c>
      <c r="J813" s="63">
        <f>SUMIFS(StockInData[Value],StockInData[Product ID],ProductMaster!$B813)-SUMIFS(StockOutData[Value],StockOutData[Product ID],ProductMaster!$B813)</f>
        <v>-30.200000000000003</v>
      </c>
    </row>
    <row r="814" spans="1:10" x14ac:dyDescent="0.25">
      <c r="A814" s="84">
        <v>813</v>
      </c>
      <c r="B814" s="85" t="s">
        <v>1678</v>
      </c>
      <c r="C814" s="87" t="s">
        <v>1679</v>
      </c>
      <c r="D814" s="47"/>
      <c r="E814" s="47"/>
      <c r="F814" s="48"/>
      <c r="G814" s="62">
        <f>IFERROR(INDEX(StockInData[Expiry],MATCH(ProductMaster[[#This Row],[Product ID]],StockInData[Product ID],0)),"")</f>
        <v>44255</v>
      </c>
      <c r="H814" s="47"/>
      <c r="I814" s="61">
        <f>SUMIFS(StockInData[Quantity],StockInData[Product ID],ProductMaster!$B814)-SUMIFS(StockOutData[Quantity],StockOutData[Product ID],ProductMaster!$B814)</f>
        <v>82.13</v>
      </c>
      <c r="J814" s="63">
        <f>SUMIFS(StockInData[Value],StockInData[Product ID],ProductMaster!$B814)-SUMIFS(StockOutData[Value],StockOutData[Product ID],ProductMaster!$B814)</f>
        <v>1</v>
      </c>
    </row>
    <row r="815" spans="1:10" hidden="1" x14ac:dyDescent="0.25">
      <c r="A815" s="60">
        <v>814</v>
      </c>
      <c r="B815" s="85" t="s">
        <v>1680</v>
      </c>
      <c r="C815" s="87" t="s">
        <v>1681</v>
      </c>
      <c r="D815" s="47"/>
      <c r="E815" s="47"/>
      <c r="F815" s="48"/>
      <c r="G815" s="62" t="str">
        <f>IFERROR(INDEX(StockInData[Expiry],MATCH(ProductMaster[[#This Row],[Product ID]],StockInData[Product ID],0)),"")</f>
        <v/>
      </c>
      <c r="H815" s="47"/>
      <c r="I815" s="61">
        <f>SUMIFS(StockInData[Quantity],StockInData[Product ID],ProductMaster!$B815)-SUMIFS(StockOutData[Quantity],StockOutData[Product ID],ProductMaster!$B815)</f>
        <v>0</v>
      </c>
      <c r="J815" s="63">
        <f>SUMIFS(StockInData[Value],StockInData[Product ID],ProductMaster!$B815)-SUMIFS(StockOutData[Value],StockOutData[Product ID],ProductMaster!$B815)</f>
        <v>0</v>
      </c>
    </row>
    <row r="816" spans="1:10" x14ac:dyDescent="0.25">
      <c r="A816" s="84">
        <v>815</v>
      </c>
      <c r="B816" s="85" t="s">
        <v>1682</v>
      </c>
      <c r="C816" s="87" t="s">
        <v>1683</v>
      </c>
      <c r="D816" s="47"/>
      <c r="E816" s="47"/>
      <c r="F816" s="48"/>
      <c r="G816" s="62">
        <f>IFERROR(INDEX(StockInData[Expiry],MATCH(ProductMaster[[#This Row],[Product ID]],StockInData[Product ID],0)),"")</f>
        <v>44742</v>
      </c>
      <c r="H816" s="47"/>
      <c r="I816" s="61">
        <f>SUMIFS(StockInData[Quantity],StockInData[Product ID],ProductMaster!$B816)-SUMIFS(StockOutData[Quantity],StockOutData[Product ID],ProductMaster!$B816)</f>
        <v>14</v>
      </c>
      <c r="J816" s="63">
        <f>SUMIFS(StockInData[Value],StockInData[Product ID],ProductMaster!$B816)-SUMIFS(StockOutData[Value],StockOutData[Product ID],ProductMaster!$B816)</f>
        <v>0</v>
      </c>
    </row>
    <row r="817" spans="1:10" hidden="1" x14ac:dyDescent="0.25">
      <c r="A817" s="60">
        <v>816</v>
      </c>
      <c r="B817" s="85" t="s">
        <v>1684</v>
      </c>
      <c r="C817" s="87" t="s">
        <v>1685</v>
      </c>
      <c r="D817" s="47"/>
      <c r="E817" s="47"/>
      <c r="F817" s="48"/>
      <c r="G817" s="62" t="str">
        <f>IFERROR(INDEX(StockInData[Expiry],MATCH(ProductMaster[[#This Row],[Product ID]],StockInData[Product ID],0)),"")</f>
        <v/>
      </c>
      <c r="H817" s="47"/>
      <c r="I817" s="61">
        <f>SUMIFS(StockInData[Quantity],StockInData[Product ID],ProductMaster!$B817)-SUMIFS(StockOutData[Quantity],StockOutData[Product ID],ProductMaster!$B817)</f>
        <v>0</v>
      </c>
      <c r="J817" s="63">
        <f>SUMIFS(StockInData[Value],StockInData[Product ID],ProductMaster!$B817)-SUMIFS(StockOutData[Value],StockOutData[Product ID],ProductMaster!$B817)</f>
        <v>0</v>
      </c>
    </row>
    <row r="818" spans="1:10" x14ac:dyDescent="0.25">
      <c r="A818" s="84">
        <v>817</v>
      </c>
      <c r="B818" s="85" t="s">
        <v>1686</v>
      </c>
      <c r="C818" s="87" t="s">
        <v>1687</v>
      </c>
      <c r="D818" s="47"/>
      <c r="E818" s="47"/>
      <c r="F818" s="48"/>
      <c r="G818" s="62">
        <f>IFERROR(INDEX(StockInData[Expiry],MATCH(ProductMaster[[#This Row],[Product ID]],StockInData[Product ID],0)),"")</f>
        <v>44742</v>
      </c>
      <c r="H818" s="47"/>
      <c r="I818" s="61">
        <f>SUMIFS(StockInData[Quantity],StockInData[Product ID],ProductMaster!$B818)-SUMIFS(StockOutData[Quantity],StockOutData[Product ID],ProductMaster!$B818)</f>
        <v>24</v>
      </c>
      <c r="J818" s="63">
        <f>SUMIFS(StockInData[Value],StockInData[Product ID],ProductMaster!$B818)-SUMIFS(StockOutData[Value],StockOutData[Product ID],ProductMaster!$B818)</f>
        <v>0</v>
      </c>
    </row>
    <row r="819" spans="1:10" hidden="1" x14ac:dyDescent="0.25">
      <c r="A819" s="60">
        <v>818</v>
      </c>
      <c r="B819" s="85" t="s">
        <v>1688</v>
      </c>
      <c r="C819" s="87" t="s">
        <v>1689</v>
      </c>
      <c r="D819" s="47"/>
      <c r="E819" s="47"/>
      <c r="F819" s="48"/>
      <c r="G819" s="62" t="str">
        <f>IFERROR(INDEX(StockInData[Expiry],MATCH(ProductMaster[[#This Row],[Product ID]],StockInData[Product ID],0)),"")</f>
        <v/>
      </c>
      <c r="H819" s="47"/>
      <c r="I819" s="61">
        <f>SUMIFS(StockInData[Quantity],StockInData[Product ID],ProductMaster!$B819)-SUMIFS(StockOutData[Quantity],StockOutData[Product ID],ProductMaster!$B819)</f>
        <v>0</v>
      </c>
      <c r="J819" s="63">
        <f>SUMIFS(StockInData[Value],StockInData[Product ID],ProductMaster!$B819)-SUMIFS(StockOutData[Value],StockOutData[Product ID],ProductMaster!$B819)</f>
        <v>0</v>
      </c>
    </row>
    <row r="820" spans="1:10" hidden="1" x14ac:dyDescent="0.25">
      <c r="A820" s="84">
        <v>819</v>
      </c>
      <c r="B820" s="85" t="s">
        <v>1690</v>
      </c>
      <c r="C820" s="87" t="s">
        <v>1691</v>
      </c>
      <c r="D820" s="47"/>
      <c r="E820" s="47"/>
      <c r="F820" s="48"/>
      <c r="G820" s="62" t="str">
        <f>IFERROR(INDEX(StockInData[Expiry],MATCH(ProductMaster[[#This Row],[Product ID]],StockInData[Product ID],0)),"")</f>
        <v/>
      </c>
      <c r="H820" s="47"/>
      <c r="I820" s="61">
        <f>SUMIFS(StockInData[Quantity],StockInData[Product ID],ProductMaster!$B820)-SUMIFS(StockOutData[Quantity],StockOutData[Product ID],ProductMaster!$B820)</f>
        <v>0</v>
      </c>
      <c r="J820" s="63">
        <f>SUMIFS(StockInData[Value],StockInData[Product ID],ProductMaster!$B820)-SUMIFS(StockOutData[Value],StockOutData[Product ID],ProductMaster!$B820)</f>
        <v>0</v>
      </c>
    </row>
    <row r="821" spans="1:10" hidden="1" x14ac:dyDescent="0.25">
      <c r="A821" s="60">
        <v>820</v>
      </c>
      <c r="B821" s="85" t="s">
        <v>1692</v>
      </c>
      <c r="C821" s="87" t="s">
        <v>1693</v>
      </c>
      <c r="D821" s="47"/>
      <c r="E821" s="47"/>
      <c r="F821" s="48"/>
      <c r="G821" s="62" t="str">
        <f>IFERROR(INDEX(StockInData[Expiry],MATCH(ProductMaster[[#This Row],[Product ID]],StockInData[Product ID],0)),"")</f>
        <v/>
      </c>
      <c r="H821" s="47"/>
      <c r="I821" s="61">
        <f>SUMIFS(StockInData[Quantity],StockInData[Product ID],ProductMaster!$B821)-SUMIFS(StockOutData[Quantity],StockOutData[Product ID],ProductMaster!$B821)</f>
        <v>0</v>
      </c>
      <c r="J821" s="63">
        <f>SUMIFS(StockInData[Value],StockInData[Product ID],ProductMaster!$B821)-SUMIFS(StockOutData[Value],StockOutData[Product ID],ProductMaster!$B821)</f>
        <v>0</v>
      </c>
    </row>
    <row r="822" spans="1:10" hidden="1" x14ac:dyDescent="0.25">
      <c r="A822" s="84">
        <v>821</v>
      </c>
      <c r="B822" s="85" t="s">
        <v>1694</v>
      </c>
      <c r="C822" s="87" t="s">
        <v>1695</v>
      </c>
      <c r="D822" s="47"/>
      <c r="E822" s="47"/>
      <c r="F822" s="48"/>
      <c r="G822" s="62" t="str">
        <f>IFERROR(INDEX(StockInData[Expiry],MATCH(ProductMaster[[#This Row],[Product ID]],StockInData[Product ID],0)),"")</f>
        <v/>
      </c>
      <c r="H822" s="47"/>
      <c r="I822" s="61">
        <f>SUMIFS(StockInData[Quantity],StockInData[Product ID],ProductMaster!$B822)-SUMIFS(StockOutData[Quantity],StockOutData[Product ID],ProductMaster!$B822)</f>
        <v>0</v>
      </c>
      <c r="J822" s="63">
        <f>SUMIFS(StockInData[Value],StockInData[Product ID],ProductMaster!$B822)-SUMIFS(StockOutData[Value],StockOutData[Product ID],ProductMaster!$B822)</f>
        <v>0</v>
      </c>
    </row>
    <row r="823" spans="1:10" hidden="1" x14ac:dyDescent="0.25">
      <c r="A823" s="60">
        <v>822</v>
      </c>
      <c r="B823" s="85" t="s">
        <v>1696</v>
      </c>
      <c r="C823" s="87" t="s">
        <v>1697</v>
      </c>
      <c r="D823" s="47"/>
      <c r="E823" s="47"/>
      <c r="F823" s="48"/>
      <c r="G823" s="62" t="str">
        <f>IFERROR(INDEX(StockInData[Expiry],MATCH(ProductMaster[[#This Row],[Product ID]],StockInData[Product ID],0)),"")</f>
        <v/>
      </c>
      <c r="H823" s="47"/>
      <c r="I823" s="61">
        <f>SUMIFS(StockInData[Quantity],StockInData[Product ID],ProductMaster!$B823)-SUMIFS(StockOutData[Quantity],StockOutData[Product ID],ProductMaster!$B823)</f>
        <v>0</v>
      </c>
      <c r="J823" s="63">
        <f>SUMIFS(StockInData[Value],StockInData[Product ID],ProductMaster!$B823)-SUMIFS(StockOutData[Value],StockOutData[Product ID],ProductMaster!$B823)</f>
        <v>0</v>
      </c>
    </row>
    <row r="824" spans="1:10" hidden="1" x14ac:dyDescent="0.25">
      <c r="A824" s="84">
        <v>823</v>
      </c>
      <c r="B824" s="85" t="s">
        <v>1698</v>
      </c>
      <c r="C824" s="87" t="s">
        <v>1699</v>
      </c>
      <c r="D824" s="47"/>
      <c r="E824" s="47"/>
      <c r="F824" s="48"/>
      <c r="G824" s="62" t="str">
        <f>IFERROR(INDEX(StockInData[Expiry],MATCH(ProductMaster[[#This Row],[Product ID]],StockInData[Product ID],0)),"")</f>
        <v/>
      </c>
      <c r="H824" s="47"/>
      <c r="I824" s="61">
        <f>SUMIFS(StockInData[Quantity],StockInData[Product ID],ProductMaster!$B824)-SUMIFS(StockOutData[Quantity],StockOutData[Product ID],ProductMaster!$B824)</f>
        <v>0</v>
      </c>
      <c r="J824" s="63">
        <f>SUMIFS(StockInData[Value],StockInData[Product ID],ProductMaster!$B824)-SUMIFS(StockOutData[Value],StockOutData[Product ID],ProductMaster!$B824)</f>
        <v>0</v>
      </c>
    </row>
    <row r="825" spans="1:10" hidden="1" x14ac:dyDescent="0.25">
      <c r="A825" s="60">
        <v>824</v>
      </c>
      <c r="B825" s="85" t="s">
        <v>1700</v>
      </c>
      <c r="C825" s="87" t="s">
        <v>1701</v>
      </c>
      <c r="D825" s="47"/>
      <c r="E825" s="47"/>
      <c r="F825" s="48"/>
      <c r="G825" s="62" t="str">
        <f>IFERROR(INDEX(StockInData[Expiry],MATCH(ProductMaster[[#This Row],[Product ID]],StockInData[Product ID],0)),"")</f>
        <v/>
      </c>
      <c r="H825" s="47"/>
      <c r="I825" s="61">
        <f>SUMIFS(StockInData[Quantity],StockInData[Product ID],ProductMaster!$B825)-SUMIFS(StockOutData[Quantity],StockOutData[Product ID],ProductMaster!$B825)</f>
        <v>0</v>
      </c>
      <c r="J825" s="63">
        <f>SUMIFS(StockInData[Value],StockInData[Product ID],ProductMaster!$B825)-SUMIFS(StockOutData[Value],StockOutData[Product ID],ProductMaster!$B825)</f>
        <v>0</v>
      </c>
    </row>
    <row r="826" spans="1:10" hidden="1" x14ac:dyDescent="0.25">
      <c r="A826" s="84">
        <v>825</v>
      </c>
      <c r="B826" s="85" t="s">
        <v>1702</v>
      </c>
      <c r="C826" s="87" t="s">
        <v>1703</v>
      </c>
      <c r="D826" s="47"/>
      <c r="E826" s="47"/>
      <c r="F826" s="48"/>
      <c r="G826" s="62" t="str">
        <f>IFERROR(INDEX(StockInData[Expiry],MATCH(ProductMaster[[#This Row],[Product ID]],StockInData[Product ID],0)),"")</f>
        <v/>
      </c>
      <c r="H826" s="47"/>
      <c r="I826" s="61">
        <f>SUMIFS(StockInData[Quantity],StockInData[Product ID],ProductMaster!$B826)-SUMIFS(StockOutData[Quantity],StockOutData[Product ID],ProductMaster!$B826)</f>
        <v>0</v>
      </c>
      <c r="J826" s="63">
        <f>SUMIFS(StockInData[Value],StockInData[Product ID],ProductMaster!$B826)-SUMIFS(StockOutData[Value],StockOutData[Product ID],ProductMaster!$B826)</f>
        <v>0</v>
      </c>
    </row>
    <row r="827" spans="1:10" hidden="1" x14ac:dyDescent="0.25">
      <c r="A827" s="60">
        <v>826</v>
      </c>
      <c r="B827" s="85" t="s">
        <v>1704</v>
      </c>
      <c r="C827" s="87" t="s">
        <v>1705</v>
      </c>
      <c r="D827" s="47"/>
      <c r="E827" s="47"/>
      <c r="F827" s="48"/>
      <c r="G827" s="62" t="str">
        <f>IFERROR(INDEX(StockInData[Expiry],MATCH(ProductMaster[[#This Row],[Product ID]],StockInData[Product ID],0)),"")</f>
        <v/>
      </c>
      <c r="H827" s="47"/>
      <c r="I827" s="61">
        <f>SUMIFS(StockInData[Quantity],StockInData[Product ID],ProductMaster!$B827)-SUMIFS(StockOutData[Quantity],StockOutData[Product ID],ProductMaster!$B827)</f>
        <v>0</v>
      </c>
      <c r="J827" s="63">
        <f>SUMIFS(StockInData[Value],StockInData[Product ID],ProductMaster!$B827)-SUMIFS(StockOutData[Value],StockOutData[Product ID],ProductMaster!$B827)</f>
        <v>0</v>
      </c>
    </row>
    <row r="828" spans="1:10" hidden="1" x14ac:dyDescent="0.25">
      <c r="A828" s="84">
        <v>827</v>
      </c>
      <c r="B828" s="85" t="s">
        <v>1706</v>
      </c>
      <c r="C828" s="87" t="s">
        <v>1707</v>
      </c>
      <c r="D828" s="47"/>
      <c r="E828" s="47"/>
      <c r="F828" s="48"/>
      <c r="G828" s="62" t="str">
        <f>IFERROR(INDEX(StockInData[Expiry],MATCH(ProductMaster[[#This Row],[Product ID]],StockInData[Product ID],0)),"")</f>
        <v/>
      </c>
      <c r="H828" s="47"/>
      <c r="I828" s="61">
        <f>SUMIFS(StockInData[Quantity],StockInData[Product ID],ProductMaster!$B828)-SUMIFS(StockOutData[Quantity],StockOutData[Product ID],ProductMaster!$B828)</f>
        <v>0</v>
      </c>
      <c r="J828" s="63">
        <f>SUMIFS(StockInData[Value],StockInData[Product ID],ProductMaster!$B828)-SUMIFS(StockOutData[Value],StockOutData[Product ID],ProductMaster!$B828)</f>
        <v>0</v>
      </c>
    </row>
    <row r="829" spans="1:10" hidden="1" x14ac:dyDescent="0.25">
      <c r="A829" s="60">
        <v>828</v>
      </c>
      <c r="B829" s="85" t="s">
        <v>1708</v>
      </c>
      <c r="C829" s="87" t="s">
        <v>1709</v>
      </c>
      <c r="D829" s="47"/>
      <c r="E829" s="47"/>
      <c r="F829" s="48"/>
      <c r="G829" s="62" t="str">
        <f>IFERROR(INDEX(StockInData[Expiry],MATCH(ProductMaster[[#This Row],[Product ID]],StockInData[Product ID],0)),"")</f>
        <v/>
      </c>
      <c r="H829" s="47"/>
      <c r="I829" s="61">
        <f>SUMIFS(StockInData[Quantity],StockInData[Product ID],ProductMaster!$B829)-SUMIFS(StockOutData[Quantity],StockOutData[Product ID],ProductMaster!$B829)</f>
        <v>0</v>
      </c>
      <c r="J829" s="63">
        <f>SUMIFS(StockInData[Value],StockInData[Product ID],ProductMaster!$B829)-SUMIFS(StockOutData[Value],StockOutData[Product ID],ProductMaster!$B829)</f>
        <v>0</v>
      </c>
    </row>
    <row r="830" spans="1:10" hidden="1" x14ac:dyDescent="0.25">
      <c r="A830" s="84">
        <v>829</v>
      </c>
      <c r="B830" s="85" t="s">
        <v>1710</v>
      </c>
      <c r="C830" s="87" t="s">
        <v>1711</v>
      </c>
      <c r="D830" s="47"/>
      <c r="E830" s="47"/>
      <c r="F830" s="48"/>
      <c r="G830" s="62" t="str">
        <f>IFERROR(INDEX(StockInData[Expiry],MATCH(ProductMaster[[#This Row],[Product ID]],StockInData[Product ID],0)),"")</f>
        <v/>
      </c>
      <c r="H830" s="47"/>
      <c r="I830" s="61">
        <f>SUMIFS(StockInData[Quantity],StockInData[Product ID],ProductMaster!$B830)-SUMIFS(StockOutData[Quantity],StockOutData[Product ID],ProductMaster!$B830)</f>
        <v>0</v>
      </c>
      <c r="J830" s="63">
        <f>SUMIFS(StockInData[Value],StockInData[Product ID],ProductMaster!$B830)-SUMIFS(StockOutData[Value],StockOutData[Product ID],ProductMaster!$B830)</f>
        <v>0</v>
      </c>
    </row>
    <row r="831" spans="1:10" hidden="1" x14ac:dyDescent="0.25">
      <c r="A831" s="60">
        <v>830</v>
      </c>
      <c r="B831" s="85" t="s">
        <v>1712</v>
      </c>
      <c r="C831" s="87" t="s">
        <v>1713</v>
      </c>
      <c r="D831" s="47"/>
      <c r="E831" s="47"/>
      <c r="F831" s="48"/>
      <c r="G831" s="62" t="str">
        <f>IFERROR(INDEX(StockInData[Expiry],MATCH(ProductMaster[[#This Row],[Product ID]],StockInData[Product ID],0)),"")</f>
        <v/>
      </c>
      <c r="H831" s="47"/>
      <c r="I831" s="61">
        <f>SUMIFS(StockInData[Quantity],StockInData[Product ID],ProductMaster!$B831)-SUMIFS(StockOutData[Quantity],StockOutData[Product ID],ProductMaster!$B831)</f>
        <v>0</v>
      </c>
      <c r="J831" s="63">
        <f>SUMIFS(StockInData[Value],StockInData[Product ID],ProductMaster!$B831)-SUMIFS(StockOutData[Value],StockOutData[Product ID],ProductMaster!$B831)</f>
        <v>0</v>
      </c>
    </row>
    <row r="832" spans="1:10" hidden="1" x14ac:dyDescent="0.25">
      <c r="A832" s="84">
        <v>831</v>
      </c>
      <c r="B832" s="85" t="s">
        <v>1714</v>
      </c>
      <c r="C832" s="87" t="s">
        <v>1715</v>
      </c>
      <c r="D832" s="47"/>
      <c r="E832" s="47"/>
      <c r="F832" s="48"/>
      <c r="G832" s="62" t="str">
        <f>IFERROR(INDEX(StockInData[Expiry],MATCH(ProductMaster[[#This Row],[Product ID]],StockInData[Product ID],0)),"")</f>
        <v/>
      </c>
      <c r="H832" s="47"/>
      <c r="I832" s="61">
        <f>SUMIFS(StockInData[Quantity],StockInData[Product ID],ProductMaster!$B832)-SUMIFS(StockOutData[Quantity],StockOutData[Product ID],ProductMaster!$B832)</f>
        <v>0</v>
      </c>
      <c r="J832" s="63">
        <f>SUMIFS(StockInData[Value],StockInData[Product ID],ProductMaster!$B832)-SUMIFS(StockOutData[Value],StockOutData[Product ID],ProductMaster!$B832)</f>
        <v>0</v>
      </c>
    </row>
    <row r="833" spans="1:10" hidden="1" x14ac:dyDescent="0.25">
      <c r="A833" s="60">
        <v>832</v>
      </c>
      <c r="B833" s="85" t="s">
        <v>1716</v>
      </c>
      <c r="C833" s="87" t="s">
        <v>1717</v>
      </c>
      <c r="D833" s="47"/>
      <c r="E833" s="47"/>
      <c r="F833" s="48"/>
      <c r="G833" s="62" t="str">
        <f>IFERROR(INDEX(StockInData[Expiry],MATCH(ProductMaster[[#This Row],[Product ID]],StockInData[Product ID],0)),"")</f>
        <v/>
      </c>
      <c r="H833" s="47"/>
      <c r="I833" s="61">
        <f>SUMIFS(StockInData[Quantity],StockInData[Product ID],ProductMaster!$B833)-SUMIFS(StockOutData[Quantity],StockOutData[Product ID],ProductMaster!$B833)</f>
        <v>-1</v>
      </c>
      <c r="J833" s="63">
        <f>SUMIFS(StockInData[Value],StockInData[Product ID],ProductMaster!$B833)-SUMIFS(StockOutData[Value],StockOutData[Product ID],ProductMaster!$B833)</f>
        <v>-50.04</v>
      </c>
    </row>
    <row r="834" spans="1:10" hidden="1" x14ac:dyDescent="0.25">
      <c r="A834" s="84">
        <v>833</v>
      </c>
      <c r="B834" s="85" t="s">
        <v>1718</v>
      </c>
      <c r="C834" s="87" t="s">
        <v>1719</v>
      </c>
      <c r="D834" s="47"/>
      <c r="E834" s="47"/>
      <c r="F834" s="48"/>
      <c r="G834" s="62" t="str">
        <f>IFERROR(INDEX(StockInData[Expiry],MATCH(ProductMaster[[#This Row],[Product ID]],StockInData[Product ID],0)),"")</f>
        <v/>
      </c>
      <c r="H834" s="47"/>
      <c r="I834" s="61">
        <f>SUMIFS(StockInData[Quantity],StockInData[Product ID],ProductMaster!$B834)-SUMIFS(StockOutData[Quantity],StockOutData[Product ID],ProductMaster!$B834)</f>
        <v>0</v>
      </c>
      <c r="J834" s="63">
        <f>SUMIFS(StockInData[Value],StockInData[Product ID],ProductMaster!$B834)-SUMIFS(StockOutData[Value],StockOutData[Product ID],ProductMaster!$B834)</f>
        <v>0</v>
      </c>
    </row>
    <row r="835" spans="1:10" hidden="1" x14ac:dyDescent="0.25">
      <c r="A835" s="60">
        <v>834</v>
      </c>
      <c r="B835" s="85" t="s">
        <v>1720</v>
      </c>
      <c r="C835" s="87" t="s">
        <v>1721</v>
      </c>
      <c r="D835" s="47"/>
      <c r="E835" s="47"/>
      <c r="F835" s="48"/>
      <c r="G835" s="62" t="str">
        <f>IFERROR(INDEX(StockInData[Expiry],MATCH(ProductMaster[[#This Row],[Product ID]],StockInData[Product ID],0)),"")</f>
        <v/>
      </c>
      <c r="H835" s="47"/>
      <c r="I835" s="61">
        <f>SUMIFS(StockInData[Quantity],StockInData[Product ID],ProductMaster!$B835)-SUMIFS(StockOutData[Quantity],StockOutData[Product ID],ProductMaster!$B835)</f>
        <v>0</v>
      </c>
      <c r="J835" s="63">
        <f>SUMIFS(StockInData[Value],StockInData[Product ID],ProductMaster!$B835)-SUMIFS(StockOutData[Value],StockOutData[Product ID],ProductMaster!$B835)</f>
        <v>0</v>
      </c>
    </row>
    <row r="836" spans="1:10" hidden="1" x14ac:dyDescent="0.25">
      <c r="A836" s="84">
        <v>835</v>
      </c>
      <c r="B836" s="85" t="s">
        <v>1722</v>
      </c>
      <c r="C836" s="87" t="s">
        <v>1723</v>
      </c>
      <c r="D836" s="47"/>
      <c r="E836" s="47"/>
      <c r="F836" s="48"/>
      <c r="G836" s="62" t="str">
        <f>IFERROR(INDEX(StockInData[Expiry],MATCH(ProductMaster[[#This Row],[Product ID]],StockInData[Product ID],0)),"")</f>
        <v/>
      </c>
      <c r="H836" s="47"/>
      <c r="I836" s="61">
        <f>SUMIFS(StockInData[Quantity],StockInData[Product ID],ProductMaster!$B836)-SUMIFS(StockOutData[Quantity],StockOutData[Product ID],ProductMaster!$B836)</f>
        <v>0</v>
      </c>
      <c r="J836" s="63">
        <f>SUMIFS(StockInData[Value],StockInData[Product ID],ProductMaster!$B836)-SUMIFS(StockOutData[Value],StockOutData[Product ID],ProductMaster!$B836)</f>
        <v>0</v>
      </c>
    </row>
    <row r="837" spans="1:10" hidden="1" x14ac:dyDescent="0.25">
      <c r="A837" s="60">
        <v>836</v>
      </c>
      <c r="B837" s="85" t="s">
        <v>1724</v>
      </c>
      <c r="C837" s="87" t="s">
        <v>1725</v>
      </c>
      <c r="D837" s="47"/>
      <c r="E837" s="47"/>
      <c r="F837" s="48"/>
      <c r="G837" s="62" t="str">
        <f>IFERROR(INDEX(StockInData[Expiry],MATCH(ProductMaster[[#This Row],[Product ID]],StockInData[Product ID],0)),"")</f>
        <v/>
      </c>
      <c r="H837" s="47"/>
      <c r="I837" s="61">
        <f>SUMIFS(StockInData[Quantity],StockInData[Product ID],ProductMaster!$B837)-SUMIFS(StockOutData[Quantity],StockOutData[Product ID],ProductMaster!$B837)</f>
        <v>0</v>
      </c>
      <c r="J837" s="63">
        <f>SUMIFS(StockInData[Value],StockInData[Product ID],ProductMaster!$B837)-SUMIFS(StockOutData[Value],StockOutData[Product ID],ProductMaster!$B837)</f>
        <v>0</v>
      </c>
    </row>
    <row r="838" spans="1:10" hidden="1" x14ac:dyDescent="0.25">
      <c r="A838" s="84">
        <v>837</v>
      </c>
      <c r="B838" s="85" t="s">
        <v>1726</v>
      </c>
      <c r="C838" s="87" t="s">
        <v>1727</v>
      </c>
      <c r="D838" s="47"/>
      <c r="E838" s="47"/>
      <c r="F838" s="48"/>
      <c r="G838" s="62" t="str">
        <f>IFERROR(INDEX(StockInData[Expiry],MATCH(ProductMaster[[#This Row],[Product ID]],StockInData[Product ID],0)),"")</f>
        <v/>
      </c>
      <c r="H838" s="47"/>
      <c r="I838" s="61">
        <f>SUMIFS(StockInData[Quantity],StockInData[Product ID],ProductMaster!$B838)-SUMIFS(StockOutData[Quantity],StockOutData[Product ID],ProductMaster!$B838)</f>
        <v>-1</v>
      </c>
      <c r="J838" s="63">
        <f>SUMIFS(StockInData[Value],StockInData[Product ID],ProductMaster!$B838)-SUMIFS(StockOutData[Value],StockOutData[Product ID],ProductMaster!$B838)</f>
        <v>-25.5</v>
      </c>
    </row>
    <row r="839" spans="1:10" x14ac:dyDescent="0.25">
      <c r="A839" s="60">
        <v>838</v>
      </c>
      <c r="B839" s="85" t="s">
        <v>1728</v>
      </c>
      <c r="C839" s="87" t="s">
        <v>1729</v>
      </c>
      <c r="D839" s="47"/>
      <c r="E839" s="47"/>
      <c r="F839" s="48"/>
      <c r="G839" s="62">
        <f>IFERROR(INDEX(StockInData[Expiry],MATCH(ProductMaster[[#This Row],[Product ID]],StockInData[Product ID],0)),"")</f>
        <v>44742</v>
      </c>
      <c r="H839" s="47"/>
      <c r="I839" s="61">
        <f>SUMIFS(StockInData[Quantity],StockInData[Product ID],ProductMaster!$B839)-SUMIFS(StockOutData[Quantity],StockOutData[Product ID],ProductMaster!$B839)</f>
        <v>18</v>
      </c>
      <c r="J839" s="63">
        <f>SUMIFS(StockInData[Value],StockInData[Product ID],ProductMaster!$B839)-SUMIFS(StockOutData[Value],StockOutData[Product ID],ProductMaster!$B839)</f>
        <v>-11.040000000000001</v>
      </c>
    </row>
    <row r="840" spans="1:10" hidden="1" x14ac:dyDescent="0.25">
      <c r="A840" s="84">
        <v>839</v>
      </c>
      <c r="B840" s="85" t="s">
        <v>1730</v>
      </c>
      <c r="C840" s="87" t="s">
        <v>1731</v>
      </c>
      <c r="D840" s="47"/>
      <c r="E840" s="47"/>
      <c r="F840" s="48"/>
      <c r="G840" s="62" t="str">
        <f>IFERROR(INDEX(StockInData[Expiry],MATCH(ProductMaster[[#This Row],[Product ID]],StockInData[Product ID],0)),"")</f>
        <v/>
      </c>
      <c r="H840" s="47"/>
      <c r="I840" s="61">
        <f>SUMIFS(StockInData[Quantity],StockInData[Product ID],ProductMaster!$B840)-SUMIFS(StockOutData[Quantity],StockOutData[Product ID],ProductMaster!$B840)</f>
        <v>0</v>
      </c>
      <c r="J840" s="63">
        <f>SUMIFS(StockInData[Value],StockInData[Product ID],ProductMaster!$B840)-SUMIFS(StockOutData[Value],StockOutData[Product ID],ProductMaster!$B840)</f>
        <v>0</v>
      </c>
    </row>
    <row r="841" spans="1:10" hidden="1" x14ac:dyDescent="0.25">
      <c r="A841" s="60">
        <v>840</v>
      </c>
      <c r="B841" s="85" t="s">
        <v>1732</v>
      </c>
      <c r="C841" s="87" t="s">
        <v>1733</v>
      </c>
      <c r="D841" s="47"/>
      <c r="E841" s="47"/>
      <c r="F841" s="48"/>
      <c r="G841" s="62" t="str">
        <f>IFERROR(INDEX(StockInData[Expiry],MATCH(ProductMaster[[#This Row],[Product ID]],StockInData[Product ID],0)),"")</f>
        <v/>
      </c>
      <c r="H841" s="47"/>
      <c r="I841" s="61">
        <f>SUMIFS(StockInData[Quantity],StockInData[Product ID],ProductMaster!$B841)-SUMIFS(StockOutData[Quantity],StockOutData[Product ID],ProductMaster!$B841)</f>
        <v>0</v>
      </c>
      <c r="J841" s="63">
        <f>SUMIFS(StockInData[Value],StockInData[Product ID],ProductMaster!$B841)-SUMIFS(StockOutData[Value],StockOutData[Product ID],ProductMaster!$B841)</f>
        <v>0</v>
      </c>
    </row>
    <row r="842" spans="1:10" hidden="1" x14ac:dyDescent="0.25">
      <c r="A842" s="84">
        <v>841</v>
      </c>
      <c r="B842" s="85" t="s">
        <v>1734</v>
      </c>
      <c r="C842" s="87" t="s">
        <v>1735</v>
      </c>
      <c r="D842" s="47"/>
      <c r="E842" s="47"/>
      <c r="F842" s="48"/>
      <c r="G842" s="62" t="str">
        <f>IFERROR(INDEX(StockInData[Expiry],MATCH(ProductMaster[[#This Row],[Product ID]],StockInData[Product ID],0)),"")</f>
        <v/>
      </c>
      <c r="H842" s="47"/>
      <c r="I842" s="61">
        <f>SUMIFS(StockInData[Quantity],StockInData[Product ID],ProductMaster!$B842)-SUMIFS(StockOutData[Quantity],StockOutData[Product ID],ProductMaster!$B842)</f>
        <v>0</v>
      </c>
      <c r="J842" s="63">
        <f>SUMIFS(StockInData[Value],StockInData[Product ID],ProductMaster!$B842)-SUMIFS(StockOutData[Value],StockOutData[Product ID],ProductMaster!$B842)</f>
        <v>0</v>
      </c>
    </row>
    <row r="843" spans="1:10" hidden="1" x14ac:dyDescent="0.25">
      <c r="A843" s="60">
        <v>842</v>
      </c>
      <c r="B843" s="85" t="s">
        <v>1736</v>
      </c>
      <c r="C843" s="87" t="s">
        <v>1737</v>
      </c>
      <c r="D843" s="47"/>
      <c r="E843" s="47"/>
      <c r="F843" s="48"/>
      <c r="G843" s="62" t="str">
        <f>IFERROR(INDEX(StockInData[Expiry],MATCH(ProductMaster[[#This Row],[Product ID]],StockInData[Product ID],0)),"")</f>
        <v/>
      </c>
      <c r="H843" s="47"/>
      <c r="I843" s="61">
        <f>SUMIFS(StockInData[Quantity],StockInData[Product ID],ProductMaster!$B843)-SUMIFS(StockOutData[Quantity],StockOutData[Product ID],ProductMaster!$B843)</f>
        <v>0</v>
      </c>
      <c r="J843" s="63">
        <f>SUMIFS(StockInData[Value],StockInData[Product ID],ProductMaster!$B843)-SUMIFS(StockOutData[Value],StockOutData[Product ID],ProductMaster!$B843)</f>
        <v>0</v>
      </c>
    </row>
    <row r="844" spans="1:10" hidden="1" x14ac:dyDescent="0.25">
      <c r="A844" s="84">
        <v>843</v>
      </c>
      <c r="B844" s="85" t="s">
        <v>1738</v>
      </c>
      <c r="C844" s="87" t="s">
        <v>1739</v>
      </c>
      <c r="D844" s="47"/>
      <c r="E844" s="47"/>
      <c r="F844" s="48"/>
      <c r="G844" s="62" t="str">
        <f>IFERROR(INDEX(StockInData[Expiry],MATCH(ProductMaster[[#This Row],[Product ID]],StockInData[Product ID],0)),"")</f>
        <v/>
      </c>
      <c r="H844" s="47"/>
      <c r="I844" s="61">
        <f>SUMIFS(StockInData[Quantity],StockInData[Product ID],ProductMaster!$B844)-SUMIFS(StockOutData[Quantity],StockOutData[Product ID],ProductMaster!$B844)</f>
        <v>0</v>
      </c>
      <c r="J844" s="63">
        <f>SUMIFS(StockInData[Value],StockInData[Product ID],ProductMaster!$B844)-SUMIFS(StockOutData[Value],StockOutData[Product ID],ProductMaster!$B844)</f>
        <v>0</v>
      </c>
    </row>
    <row r="845" spans="1:10" hidden="1" x14ac:dyDescent="0.25">
      <c r="A845" s="60">
        <v>844</v>
      </c>
      <c r="B845" s="85" t="s">
        <v>1740</v>
      </c>
      <c r="C845" s="87" t="s">
        <v>1741</v>
      </c>
      <c r="D845" s="47"/>
      <c r="E845" s="47"/>
      <c r="F845" s="48"/>
      <c r="G845" s="62" t="str">
        <f>IFERROR(INDEX(StockInData[Expiry],MATCH(ProductMaster[[#This Row],[Product ID]],StockInData[Product ID],0)),"")</f>
        <v/>
      </c>
      <c r="H845" s="47"/>
      <c r="I845" s="61">
        <f>SUMIFS(StockInData[Quantity],StockInData[Product ID],ProductMaster!$B845)-SUMIFS(StockOutData[Quantity],StockOutData[Product ID],ProductMaster!$B845)</f>
        <v>0</v>
      </c>
      <c r="J845" s="63">
        <f>SUMIFS(StockInData[Value],StockInData[Product ID],ProductMaster!$B845)-SUMIFS(StockOutData[Value],StockOutData[Product ID],ProductMaster!$B845)</f>
        <v>0</v>
      </c>
    </row>
    <row r="846" spans="1:10" hidden="1" x14ac:dyDescent="0.25">
      <c r="A846" s="84">
        <v>845</v>
      </c>
      <c r="B846" s="85" t="s">
        <v>1742</v>
      </c>
      <c r="C846" s="87" t="s">
        <v>1743</v>
      </c>
      <c r="D846" s="47"/>
      <c r="E846" s="47"/>
      <c r="F846" s="48"/>
      <c r="G846" s="62" t="str">
        <f>IFERROR(INDEX(StockInData[Expiry],MATCH(ProductMaster[[#This Row],[Product ID]],StockInData[Product ID],0)),"")</f>
        <v/>
      </c>
      <c r="H846" s="47"/>
      <c r="I846" s="61">
        <f>SUMIFS(StockInData[Quantity],StockInData[Product ID],ProductMaster!$B846)-SUMIFS(StockOutData[Quantity],StockOutData[Product ID],ProductMaster!$B846)</f>
        <v>0</v>
      </c>
      <c r="J846" s="63">
        <f>SUMIFS(StockInData[Value],StockInData[Product ID],ProductMaster!$B846)-SUMIFS(StockOutData[Value],StockOutData[Product ID],ProductMaster!$B846)</f>
        <v>0</v>
      </c>
    </row>
    <row r="847" spans="1:10" x14ac:dyDescent="0.25">
      <c r="A847" s="60">
        <v>846</v>
      </c>
      <c r="B847" s="85" t="s">
        <v>1744</v>
      </c>
      <c r="C847" s="87" t="s">
        <v>1745</v>
      </c>
      <c r="D847" s="47"/>
      <c r="E847" s="47"/>
      <c r="F847" s="48"/>
      <c r="G847" s="62">
        <f>IFERROR(INDEX(StockInData[Expiry],MATCH(ProductMaster[[#This Row],[Product ID]],StockInData[Product ID],0)),"")</f>
        <v>44742</v>
      </c>
      <c r="H847" s="47"/>
      <c r="I847" s="61">
        <f>SUMIFS(StockInData[Quantity],StockInData[Product ID],ProductMaster!$B847)-SUMIFS(StockOutData[Quantity],StockOutData[Product ID],ProductMaster!$B847)</f>
        <v>10</v>
      </c>
      <c r="J847" s="63">
        <f>SUMIFS(StockInData[Value],StockInData[Product ID],ProductMaster!$B847)-SUMIFS(StockOutData[Value],StockOutData[Product ID],ProductMaster!$B847)</f>
        <v>0</v>
      </c>
    </row>
    <row r="848" spans="1:10" x14ac:dyDescent="0.25">
      <c r="A848" s="84">
        <v>847</v>
      </c>
      <c r="B848" s="85" t="s">
        <v>1746</v>
      </c>
      <c r="C848" s="87" t="s">
        <v>1747</v>
      </c>
      <c r="D848" s="47"/>
      <c r="E848" s="47"/>
      <c r="F848" s="48"/>
      <c r="G848" s="62">
        <f>IFERROR(INDEX(StockInData[Expiry],MATCH(ProductMaster[[#This Row],[Product ID]],StockInData[Product ID],0)),"")</f>
        <v>44742</v>
      </c>
      <c r="H848" s="47"/>
      <c r="I848" s="61">
        <f>SUMIFS(StockInData[Quantity],StockInData[Product ID],ProductMaster!$B848)-SUMIFS(StockOutData[Quantity],StockOutData[Product ID],ProductMaster!$B848)</f>
        <v>3</v>
      </c>
      <c r="J848" s="63">
        <f>SUMIFS(StockInData[Value],StockInData[Product ID],ProductMaster!$B848)-SUMIFS(StockOutData[Value],StockOutData[Product ID],ProductMaster!$B848)</f>
        <v>0</v>
      </c>
    </row>
    <row r="849" spans="1:10" x14ac:dyDescent="0.25">
      <c r="A849" s="60">
        <v>848</v>
      </c>
      <c r="B849" s="85" t="s">
        <v>1748</v>
      </c>
      <c r="C849" s="87" t="s">
        <v>1749</v>
      </c>
      <c r="D849" s="47"/>
      <c r="E849" s="47"/>
      <c r="F849" s="48"/>
      <c r="G849" s="62">
        <f>IFERROR(INDEX(StockInData[Expiry],MATCH(ProductMaster[[#This Row],[Product ID]],StockInData[Product ID],0)),"")</f>
        <v>44742</v>
      </c>
      <c r="H849" s="47"/>
      <c r="I849" s="61">
        <f>SUMIFS(StockInData[Quantity],StockInData[Product ID],ProductMaster!$B849)-SUMIFS(StockOutData[Quantity],StockOutData[Product ID],ProductMaster!$B849)</f>
        <v>4</v>
      </c>
      <c r="J849" s="63">
        <f>SUMIFS(StockInData[Value],StockInData[Product ID],ProductMaster!$B849)-SUMIFS(StockOutData[Value],StockOutData[Product ID],ProductMaster!$B849)</f>
        <v>0</v>
      </c>
    </row>
    <row r="850" spans="1:10" x14ac:dyDescent="0.25">
      <c r="A850" s="84">
        <v>849</v>
      </c>
      <c r="B850" s="85" t="s">
        <v>1750</v>
      </c>
      <c r="C850" s="87" t="s">
        <v>1751</v>
      </c>
      <c r="D850" s="47"/>
      <c r="E850" s="47"/>
      <c r="F850" s="48"/>
      <c r="G850" s="62">
        <f>IFERROR(INDEX(StockInData[Expiry],MATCH(ProductMaster[[#This Row],[Product ID]],StockInData[Product ID],0)),"")</f>
        <v>44490</v>
      </c>
      <c r="H850" s="47"/>
      <c r="I850" s="61">
        <f>SUMIFS(StockInData[Quantity],StockInData[Product ID],ProductMaster!$B850)-SUMIFS(StockOutData[Quantity],StockOutData[Product ID],ProductMaster!$B850)</f>
        <v>9</v>
      </c>
      <c r="J850" s="63">
        <f>SUMIFS(StockInData[Value],StockInData[Product ID],ProductMaster!$B850)-SUMIFS(StockOutData[Value],StockOutData[Product ID],ProductMaster!$B850)</f>
        <v>-29.5</v>
      </c>
    </row>
    <row r="851" spans="1:10" hidden="1" x14ac:dyDescent="0.25">
      <c r="A851" s="60">
        <v>850</v>
      </c>
      <c r="B851" s="85" t="s">
        <v>1752</v>
      </c>
      <c r="C851" s="87" t="s">
        <v>1753</v>
      </c>
      <c r="D851" s="47"/>
      <c r="E851" s="47"/>
      <c r="F851" s="48"/>
      <c r="G851" s="62" t="str">
        <f>IFERROR(INDEX(StockInData[Expiry],MATCH(ProductMaster[[#This Row],[Product ID]],StockInData[Product ID],0)),"")</f>
        <v/>
      </c>
      <c r="H851" s="47"/>
      <c r="I851" s="61">
        <f>SUMIFS(StockInData[Quantity],StockInData[Product ID],ProductMaster!$B851)-SUMIFS(StockOutData[Quantity],StockOutData[Product ID],ProductMaster!$B851)</f>
        <v>0</v>
      </c>
      <c r="J851" s="63">
        <f>SUMIFS(StockInData[Value],StockInData[Product ID],ProductMaster!$B851)-SUMIFS(StockOutData[Value],StockOutData[Product ID],ProductMaster!$B851)</f>
        <v>0</v>
      </c>
    </row>
    <row r="852" spans="1:10" hidden="1" x14ac:dyDescent="0.25">
      <c r="A852" s="84">
        <v>851</v>
      </c>
      <c r="B852" s="85" t="s">
        <v>1754</v>
      </c>
      <c r="C852" s="87" t="s">
        <v>1755</v>
      </c>
      <c r="D852" s="47"/>
      <c r="E852" s="47"/>
      <c r="F852" s="48"/>
      <c r="G852" s="62" t="str">
        <f>IFERROR(INDEX(StockInData[Expiry],MATCH(ProductMaster[[#This Row],[Product ID]],StockInData[Product ID],0)),"")</f>
        <v/>
      </c>
      <c r="H852" s="47"/>
      <c r="I852" s="61">
        <f>SUMIFS(StockInData[Quantity],StockInData[Product ID],ProductMaster!$B852)-SUMIFS(StockOutData[Quantity],StockOutData[Product ID],ProductMaster!$B852)</f>
        <v>0</v>
      </c>
      <c r="J852" s="63">
        <f>SUMIFS(StockInData[Value],StockInData[Product ID],ProductMaster!$B852)-SUMIFS(StockOutData[Value],StockOutData[Product ID],ProductMaster!$B852)</f>
        <v>0</v>
      </c>
    </row>
    <row r="853" spans="1:10" hidden="1" x14ac:dyDescent="0.25">
      <c r="A853" s="60">
        <v>852</v>
      </c>
      <c r="B853" s="85" t="s">
        <v>1756</v>
      </c>
      <c r="C853" s="87" t="s">
        <v>1757</v>
      </c>
      <c r="D853" s="47"/>
      <c r="E853" s="47"/>
      <c r="F853" s="48"/>
      <c r="G853" s="62" t="str">
        <f>IFERROR(INDEX(StockInData[Expiry],MATCH(ProductMaster[[#This Row],[Product ID]],StockInData[Product ID],0)),"")</f>
        <v/>
      </c>
      <c r="H853" s="47"/>
      <c r="I853" s="61">
        <f>SUMIFS(StockInData[Quantity],StockInData[Product ID],ProductMaster!$B853)-SUMIFS(StockOutData[Quantity],StockOutData[Product ID],ProductMaster!$B853)</f>
        <v>0</v>
      </c>
      <c r="J853" s="63">
        <f>SUMIFS(StockInData[Value],StockInData[Product ID],ProductMaster!$B853)-SUMIFS(StockOutData[Value],StockOutData[Product ID],ProductMaster!$B853)</f>
        <v>0</v>
      </c>
    </row>
    <row r="854" spans="1:10" hidden="1" x14ac:dyDescent="0.25">
      <c r="A854" s="84">
        <v>853</v>
      </c>
      <c r="B854" s="85" t="s">
        <v>1758</v>
      </c>
      <c r="C854" s="87" t="s">
        <v>1759</v>
      </c>
      <c r="D854" s="47"/>
      <c r="E854" s="47"/>
      <c r="F854" s="48"/>
      <c r="G854" s="62" t="str">
        <f>IFERROR(INDEX(StockInData[Expiry],MATCH(ProductMaster[[#This Row],[Product ID]],StockInData[Product ID],0)),"")</f>
        <v/>
      </c>
      <c r="H854" s="47"/>
      <c r="I854" s="61">
        <f>SUMIFS(StockInData[Quantity],StockInData[Product ID],ProductMaster!$B854)-SUMIFS(StockOutData[Quantity],StockOutData[Product ID],ProductMaster!$B854)</f>
        <v>0</v>
      </c>
      <c r="J854" s="63">
        <f>SUMIFS(StockInData[Value],StockInData[Product ID],ProductMaster!$B854)-SUMIFS(StockOutData[Value],StockOutData[Product ID],ProductMaster!$B854)</f>
        <v>0</v>
      </c>
    </row>
    <row r="855" spans="1:10" hidden="1" x14ac:dyDescent="0.25">
      <c r="A855" s="60">
        <v>854</v>
      </c>
      <c r="B855" s="85" t="s">
        <v>1760</v>
      </c>
      <c r="C855" s="87" t="s">
        <v>1761</v>
      </c>
      <c r="D855" s="47"/>
      <c r="E855" s="47"/>
      <c r="F855" s="48"/>
      <c r="G855" s="62" t="str">
        <f>IFERROR(INDEX(StockInData[Expiry],MATCH(ProductMaster[[#This Row],[Product ID]],StockInData[Product ID],0)),"")</f>
        <v/>
      </c>
      <c r="H855" s="47"/>
      <c r="I855" s="61">
        <f>SUMIFS(StockInData[Quantity],StockInData[Product ID],ProductMaster!$B855)-SUMIFS(StockOutData[Quantity],StockOutData[Product ID],ProductMaster!$B855)</f>
        <v>0</v>
      </c>
      <c r="J855" s="63">
        <f>SUMIFS(StockInData[Value],StockInData[Product ID],ProductMaster!$B855)-SUMIFS(StockOutData[Value],StockOutData[Product ID],ProductMaster!$B855)</f>
        <v>0</v>
      </c>
    </row>
    <row r="856" spans="1:10" x14ac:dyDescent="0.25">
      <c r="A856" s="84">
        <v>855</v>
      </c>
      <c r="B856" s="85" t="s">
        <v>1762</v>
      </c>
      <c r="C856" s="87" t="s">
        <v>1763</v>
      </c>
      <c r="D856" s="47"/>
      <c r="E856" s="47"/>
      <c r="F856" s="48"/>
      <c r="G856" s="62">
        <f>IFERROR(INDEX(StockInData[Expiry],MATCH(ProductMaster[[#This Row],[Product ID]],StockInData[Product ID],0)),"")</f>
        <v>44742</v>
      </c>
      <c r="H856" s="47"/>
      <c r="I856" s="61">
        <f>SUMIFS(StockInData[Quantity],StockInData[Product ID],ProductMaster!$B856)-SUMIFS(StockOutData[Quantity],StockOutData[Product ID],ProductMaster!$B856)</f>
        <v>11</v>
      </c>
      <c r="J856" s="63">
        <f>SUMIFS(StockInData[Value],StockInData[Product ID],ProductMaster!$B856)-SUMIFS(StockOutData[Value],StockOutData[Product ID],ProductMaster!$B856)</f>
        <v>-40.650000000000006</v>
      </c>
    </row>
    <row r="857" spans="1:10" x14ac:dyDescent="0.25">
      <c r="A857" s="60">
        <v>856</v>
      </c>
      <c r="B857" s="85" t="s">
        <v>1764</v>
      </c>
      <c r="C857" s="87" t="s">
        <v>1765</v>
      </c>
      <c r="D857" s="47"/>
      <c r="E857" s="47"/>
      <c r="F857" s="48"/>
      <c r="G857" s="62">
        <f>IFERROR(INDEX(StockInData[Expiry],MATCH(ProductMaster[[#This Row],[Product ID]],StockInData[Product ID],0)),"")</f>
        <v>43831</v>
      </c>
      <c r="H857" s="47"/>
      <c r="I857" s="61">
        <f>SUMIFS(StockInData[Quantity],StockInData[Product ID],ProductMaster!$B857)-SUMIFS(StockOutData[Quantity],StockOutData[Product ID],ProductMaster!$B857)</f>
        <v>145</v>
      </c>
      <c r="J857" s="63">
        <f>SUMIFS(StockInData[Value],StockInData[Product ID],ProductMaster!$B857)-SUMIFS(StockOutData[Value],StockOutData[Product ID],ProductMaster!$B857)</f>
        <v>-27</v>
      </c>
    </row>
    <row r="858" spans="1:10" hidden="1" x14ac:dyDescent="0.25">
      <c r="A858" s="84">
        <v>857</v>
      </c>
      <c r="B858" s="85" t="s">
        <v>1766</v>
      </c>
      <c r="C858" s="87" t="s">
        <v>1767</v>
      </c>
      <c r="D858" s="47"/>
      <c r="E858" s="47"/>
      <c r="F858" s="48"/>
      <c r="G858" s="62" t="str">
        <f>IFERROR(INDEX(StockInData[Expiry],MATCH(ProductMaster[[#This Row],[Product ID]],StockInData[Product ID],0)),"")</f>
        <v/>
      </c>
      <c r="H858" s="47"/>
      <c r="I858" s="61">
        <f>SUMIFS(StockInData[Quantity],StockInData[Product ID],ProductMaster!$B858)-SUMIFS(StockOutData[Quantity],StockOutData[Product ID],ProductMaster!$B858)</f>
        <v>0</v>
      </c>
      <c r="J858" s="63">
        <f>SUMIFS(StockInData[Value],StockInData[Product ID],ProductMaster!$B858)-SUMIFS(StockOutData[Value],StockOutData[Product ID],ProductMaster!$B858)</f>
        <v>0</v>
      </c>
    </row>
    <row r="859" spans="1:10" hidden="1" x14ac:dyDescent="0.25">
      <c r="A859" s="60">
        <v>858</v>
      </c>
      <c r="B859" s="85" t="s">
        <v>1768</v>
      </c>
      <c r="C859" s="87" t="s">
        <v>1769</v>
      </c>
      <c r="D859" s="47"/>
      <c r="E859" s="47"/>
      <c r="F859" s="48"/>
      <c r="G859" s="62" t="str">
        <f>IFERROR(INDEX(StockInData[Expiry],MATCH(ProductMaster[[#This Row],[Product ID]],StockInData[Product ID],0)),"")</f>
        <v/>
      </c>
      <c r="H859" s="47"/>
      <c r="I859" s="61">
        <f>SUMIFS(StockInData[Quantity],StockInData[Product ID],ProductMaster!$B859)-SUMIFS(StockOutData[Quantity],StockOutData[Product ID],ProductMaster!$B859)</f>
        <v>0</v>
      </c>
      <c r="J859" s="63">
        <f>SUMIFS(StockInData[Value],StockInData[Product ID],ProductMaster!$B859)-SUMIFS(StockOutData[Value],StockOutData[Product ID],ProductMaster!$B859)</f>
        <v>0</v>
      </c>
    </row>
    <row r="860" spans="1:10" hidden="1" x14ac:dyDescent="0.25">
      <c r="A860" s="84">
        <v>859</v>
      </c>
      <c r="B860" s="85" t="s">
        <v>1770</v>
      </c>
      <c r="C860" s="87" t="s">
        <v>1771</v>
      </c>
      <c r="D860" s="47"/>
      <c r="E860" s="47"/>
      <c r="F860" s="48"/>
      <c r="G860" s="62" t="str">
        <f>IFERROR(INDEX(StockInData[Expiry],MATCH(ProductMaster[[#This Row],[Product ID]],StockInData[Product ID],0)),"")</f>
        <v/>
      </c>
      <c r="H860" s="47"/>
      <c r="I860" s="61">
        <f>SUMIFS(StockInData[Quantity],StockInData[Product ID],ProductMaster!$B860)-SUMIFS(StockOutData[Quantity],StockOutData[Product ID],ProductMaster!$B860)</f>
        <v>0</v>
      </c>
      <c r="J860" s="63">
        <f>SUMIFS(StockInData[Value],StockInData[Product ID],ProductMaster!$B860)-SUMIFS(StockOutData[Value],StockOutData[Product ID],ProductMaster!$B860)</f>
        <v>0</v>
      </c>
    </row>
    <row r="861" spans="1:10" hidden="1" x14ac:dyDescent="0.25">
      <c r="A861" s="60">
        <v>860</v>
      </c>
      <c r="B861" s="85" t="s">
        <v>1772</v>
      </c>
      <c r="C861" s="87" t="s">
        <v>1761</v>
      </c>
      <c r="D861" s="47"/>
      <c r="E861" s="47"/>
      <c r="F861" s="48"/>
      <c r="G861" s="62" t="str">
        <f>IFERROR(INDEX(StockInData[Expiry],MATCH(ProductMaster[[#This Row],[Product ID]],StockInData[Product ID],0)),"")</f>
        <v/>
      </c>
      <c r="H861" s="47"/>
      <c r="I861" s="61">
        <f>SUMIFS(StockInData[Quantity],StockInData[Product ID],ProductMaster!$B861)-SUMIFS(StockOutData[Quantity],StockOutData[Product ID],ProductMaster!$B861)</f>
        <v>0</v>
      </c>
      <c r="J861" s="63">
        <f>SUMIFS(StockInData[Value],StockInData[Product ID],ProductMaster!$B861)-SUMIFS(StockOutData[Value],StockOutData[Product ID],ProductMaster!$B861)</f>
        <v>0</v>
      </c>
    </row>
    <row r="862" spans="1:10" x14ac:dyDescent="0.25">
      <c r="A862" s="84">
        <v>861</v>
      </c>
      <c r="B862" s="85" t="s">
        <v>1773</v>
      </c>
      <c r="C862" s="87" t="s">
        <v>1774</v>
      </c>
      <c r="D862" s="47"/>
      <c r="E862" s="47"/>
      <c r="F862" s="48"/>
      <c r="G862" s="62">
        <f>IFERROR(INDEX(StockInData[Expiry],MATCH(ProductMaster[[#This Row],[Product ID]],StockInData[Product ID],0)),"")</f>
        <v>44742</v>
      </c>
      <c r="H862" s="47"/>
      <c r="I862" s="61">
        <f>SUMIFS(StockInData[Quantity],StockInData[Product ID],ProductMaster!$B862)-SUMIFS(StockOutData[Quantity],StockOutData[Product ID],ProductMaster!$B862)</f>
        <v>30</v>
      </c>
      <c r="J862" s="63">
        <f>SUMIFS(StockInData[Value],StockInData[Product ID],ProductMaster!$B862)-SUMIFS(StockOutData[Value],StockOutData[Product ID],ProductMaster!$B862)</f>
        <v>0</v>
      </c>
    </row>
    <row r="863" spans="1:10" hidden="1" x14ac:dyDescent="0.25">
      <c r="A863" s="60">
        <v>862</v>
      </c>
      <c r="B863" s="85" t="s">
        <v>1775</v>
      </c>
      <c r="C863" s="87" t="s">
        <v>1776</v>
      </c>
      <c r="D863" s="47"/>
      <c r="E863" s="47"/>
      <c r="F863" s="48"/>
      <c r="G863" s="62" t="str">
        <f>IFERROR(INDEX(StockInData[Expiry],MATCH(ProductMaster[[#This Row],[Product ID]],StockInData[Product ID],0)),"")</f>
        <v/>
      </c>
      <c r="H863" s="47"/>
      <c r="I863" s="61">
        <f>SUMIFS(StockInData[Quantity],StockInData[Product ID],ProductMaster!$B863)-SUMIFS(StockOutData[Quantity],StockOutData[Product ID],ProductMaster!$B863)</f>
        <v>0</v>
      </c>
      <c r="J863" s="63">
        <f>SUMIFS(StockInData[Value],StockInData[Product ID],ProductMaster!$B863)-SUMIFS(StockOutData[Value],StockOutData[Product ID],ProductMaster!$B863)</f>
        <v>0</v>
      </c>
    </row>
    <row r="864" spans="1:10" hidden="1" x14ac:dyDescent="0.25">
      <c r="A864" s="84">
        <v>863</v>
      </c>
      <c r="B864" s="85" t="s">
        <v>1777</v>
      </c>
      <c r="C864" s="87" t="s">
        <v>1778</v>
      </c>
      <c r="D864" s="47"/>
      <c r="E864" s="47"/>
      <c r="F864" s="48"/>
      <c r="G864" s="62" t="str">
        <f>IFERROR(INDEX(StockInData[Expiry],MATCH(ProductMaster[[#This Row],[Product ID]],StockInData[Product ID],0)),"")</f>
        <v/>
      </c>
      <c r="H864" s="47"/>
      <c r="I864" s="61">
        <f>SUMIFS(StockInData[Quantity],StockInData[Product ID],ProductMaster!$B864)-SUMIFS(StockOutData[Quantity],StockOutData[Product ID],ProductMaster!$B864)</f>
        <v>0</v>
      </c>
      <c r="J864" s="63">
        <f>SUMIFS(StockInData[Value],StockInData[Product ID],ProductMaster!$B864)-SUMIFS(StockOutData[Value],StockOutData[Product ID],ProductMaster!$B864)</f>
        <v>0</v>
      </c>
    </row>
    <row r="865" spans="1:10" hidden="1" x14ac:dyDescent="0.25">
      <c r="A865" s="60">
        <v>864</v>
      </c>
      <c r="B865" s="85" t="s">
        <v>1779</v>
      </c>
      <c r="C865" s="87" t="s">
        <v>1780</v>
      </c>
      <c r="D865" s="47"/>
      <c r="E865" s="47"/>
      <c r="F865" s="48"/>
      <c r="G865" s="62" t="str">
        <f>IFERROR(INDEX(StockInData[Expiry],MATCH(ProductMaster[[#This Row],[Product ID]],StockInData[Product ID],0)),"")</f>
        <v/>
      </c>
      <c r="H865" s="47"/>
      <c r="I865" s="61">
        <f>SUMIFS(StockInData[Quantity],StockInData[Product ID],ProductMaster!$B865)-SUMIFS(StockOutData[Quantity],StockOutData[Product ID],ProductMaster!$B865)</f>
        <v>0</v>
      </c>
      <c r="J865" s="63">
        <f>SUMIFS(StockInData[Value],StockInData[Product ID],ProductMaster!$B865)-SUMIFS(StockOutData[Value],StockOutData[Product ID],ProductMaster!$B865)</f>
        <v>0</v>
      </c>
    </row>
    <row r="866" spans="1:10" hidden="1" x14ac:dyDescent="0.25">
      <c r="A866" s="84">
        <v>865</v>
      </c>
      <c r="B866" s="85" t="s">
        <v>1781</v>
      </c>
      <c r="C866" s="87" t="s">
        <v>1782</v>
      </c>
      <c r="D866" s="47"/>
      <c r="E866" s="47"/>
      <c r="F866" s="48"/>
      <c r="G866" s="62" t="str">
        <f>IFERROR(INDEX(StockInData[Expiry],MATCH(ProductMaster[[#This Row],[Product ID]],StockInData[Product ID],0)),"")</f>
        <v/>
      </c>
      <c r="H866" s="47"/>
      <c r="I866" s="61">
        <f>SUMIFS(StockInData[Quantity],StockInData[Product ID],ProductMaster!$B866)-SUMIFS(StockOutData[Quantity],StockOutData[Product ID],ProductMaster!$B866)</f>
        <v>0</v>
      </c>
      <c r="J866" s="63">
        <f>SUMIFS(StockInData[Value],StockInData[Product ID],ProductMaster!$B866)-SUMIFS(StockOutData[Value],StockOutData[Product ID],ProductMaster!$B866)</f>
        <v>0</v>
      </c>
    </row>
    <row r="867" spans="1:10" x14ac:dyDescent="0.25">
      <c r="A867" s="60">
        <v>866</v>
      </c>
      <c r="B867" s="85" t="s">
        <v>1783</v>
      </c>
      <c r="C867" s="87" t="s">
        <v>1784</v>
      </c>
      <c r="D867" s="47"/>
      <c r="E867" s="47"/>
      <c r="F867" s="48"/>
      <c r="G867" s="62">
        <f>IFERROR(INDEX(StockInData[Expiry],MATCH(ProductMaster[[#This Row],[Product ID]],StockInData[Product ID],0)),"")</f>
        <v>44742</v>
      </c>
      <c r="H867" s="47"/>
      <c r="I867" s="61">
        <f>SUMIFS(StockInData[Quantity],StockInData[Product ID],ProductMaster!$B867)-SUMIFS(StockOutData[Quantity],StockOutData[Product ID],ProductMaster!$B867)</f>
        <v>25</v>
      </c>
      <c r="J867" s="63">
        <f>SUMIFS(StockInData[Value],StockInData[Product ID],ProductMaster!$B867)-SUMIFS(StockOutData[Value],StockOutData[Product ID],ProductMaster!$B867)</f>
        <v>-128.04</v>
      </c>
    </row>
    <row r="868" spans="1:10" x14ac:dyDescent="0.25">
      <c r="A868" s="84">
        <v>867</v>
      </c>
      <c r="B868" s="85" t="s">
        <v>1785</v>
      </c>
      <c r="C868" s="87" t="s">
        <v>1786</v>
      </c>
      <c r="D868" s="47"/>
      <c r="E868" s="47"/>
      <c r="F868" s="48"/>
      <c r="G868" s="62">
        <f>IFERROR(INDEX(StockInData[Expiry],MATCH(ProductMaster[[#This Row],[Product ID]],StockInData[Product ID],0)),"")</f>
        <v>43831</v>
      </c>
      <c r="H868" s="47"/>
      <c r="I868" s="61">
        <f>SUMIFS(StockInData[Quantity],StockInData[Product ID],ProductMaster!$B868)-SUMIFS(StockOutData[Quantity],StockOutData[Product ID],ProductMaster!$B868)</f>
        <v>210</v>
      </c>
      <c r="J868" s="63">
        <f>SUMIFS(StockInData[Value],StockInData[Product ID],ProductMaster!$B868)-SUMIFS(StockOutData[Value],StockOutData[Product ID],ProductMaster!$B868)</f>
        <v>-91.4</v>
      </c>
    </row>
    <row r="869" spans="1:10" x14ac:dyDescent="0.25">
      <c r="A869" s="60">
        <v>868</v>
      </c>
      <c r="B869" s="85" t="s">
        <v>1787</v>
      </c>
      <c r="C869" s="87" t="s">
        <v>1788</v>
      </c>
      <c r="D869" s="47"/>
      <c r="E869" s="47"/>
      <c r="F869" s="48"/>
      <c r="G869" s="62">
        <f>IFERROR(INDEX(StockInData[Expiry],MATCH(ProductMaster[[#This Row],[Product ID]],StockInData[Product ID],0)),"")</f>
        <v>44742</v>
      </c>
      <c r="H869" s="47"/>
      <c r="I869" s="61">
        <f>SUMIFS(StockInData[Quantity],StockInData[Product ID],ProductMaster!$B869)-SUMIFS(StockOutData[Quantity],StockOutData[Product ID],ProductMaster!$B869)</f>
        <v>71</v>
      </c>
      <c r="J869" s="63">
        <f>SUMIFS(StockInData[Value],StockInData[Product ID],ProductMaster!$B869)-SUMIFS(StockOutData[Value],StockOutData[Product ID],ProductMaster!$B869)</f>
        <v>-14.64</v>
      </c>
    </row>
    <row r="870" spans="1:10" x14ac:dyDescent="0.25">
      <c r="A870" s="84">
        <v>869</v>
      </c>
      <c r="B870" s="85" t="s">
        <v>1789</v>
      </c>
      <c r="C870" s="87" t="s">
        <v>1790</v>
      </c>
      <c r="D870" s="47"/>
      <c r="E870" s="47"/>
      <c r="F870" s="48"/>
      <c r="G870" s="62">
        <f>IFERROR(INDEX(StockInData[Expiry],MATCH(ProductMaster[[#This Row],[Product ID]],StockInData[Product ID],0)),"")</f>
        <v>44742</v>
      </c>
      <c r="H870" s="47"/>
      <c r="I870" s="61">
        <f>SUMIFS(StockInData[Quantity],StockInData[Product ID],ProductMaster!$B870)-SUMIFS(StockOutData[Quantity],StockOutData[Product ID],ProductMaster!$B870)</f>
        <v>96</v>
      </c>
      <c r="J870" s="63">
        <f>SUMIFS(StockInData[Value],StockInData[Product ID],ProductMaster!$B870)-SUMIFS(StockOutData[Value],StockOutData[Product ID],ProductMaster!$B870)</f>
        <v>0</v>
      </c>
    </row>
    <row r="871" spans="1:10" hidden="1" x14ac:dyDescent="0.25">
      <c r="A871" s="60">
        <v>870</v>
      </c>
      <c r="B871" s="85" t="s">
        <v>1791</v>
      </c>
      <c r="C871" s="87" t="s">
        <v>1792</v>
      </c>
      <c r="D871" s="47"/>
      <c r="E871" s="47"/>
      <c r="F871" s="48"/>
      <c r="G871" s="62" t="str">
        <f>IFERROR(INDEX(StockInData[Expiry],MATCH(ProductMaster[[#This Row],[Product ID]],StockInData[Product ID],0)),"")</f>
        <v/>
      </c>
      <c r="H871" s="47"/>
      <c r="I871" s="61">
        <f>SUMIFS(StockInData[Quantity],StockInData[Product ID],ProductMaster!$B871)-SUMIFS(StockOutData[Quantity],StockOutData[Product ID],ProductMaster!$B871)</f>
        <v>0</v>
      </c>
      <c r="J871" s="63">
        <f>SUMIFS(StockInData[Value],StockInData[Product ID],ProductMaster!$B871)-SUMIFS(StockOutData[Value],StockOutData[Product ID],ProductMaster!$B871)</f>
        <v>0</v>
      </c>
    </row>
    <row r="872" spans="1:10" hidden="1" x14ac:dyDescent="0.25">
      <c r="A872" s="84">
        <v>871</v>
      </c>
      <c r="B872" s="85" t="s">
        <v>1793</v>
      </c>
      <c r="C872" s="87" t="s">
        <v>1794</v>
      </c>
      <c r="D872" s="47"/>
      <c r="E872" s="47"/>
      <c r="F872" s="48"/>
      <c r="G872" s="62" t="str">
        <f>IFERROR(INDEX(StockInData[Expiry],MATCH(ProductMaster[[#This Row],[Product ID]],StockInData[Product ID],0)),"")</f>
        <v/>
      </c>
      <c r="H872" s="47"/>
      <c r="I872" s="61">
        <f>SUMIFS(StockInData[Quantity],StockInData[Product ID],ProductMaster!$B872)-SUMIFS(StockOutData[Quantity],StockOutData[Product ID],ProductMaster!$B872)</f>
        <v>0</v>
      </c>
      <c r="J872" s="63">
        <f>SUMIFS(StockInData[Value],StockInData[Product ID],ProductMaster!$B872)-SUMIFS(StockOutData[Value],StockOutData[Product ID],ProductMaster!$B872)</f>
        <v>0</v>
      </c>
    </row>
    <row r="873" spans="1:10" x14ac:dyDescent="0.25">
      <c r="A873" s="60">
        <v>872</v>
      </c>
      <c r="B873" s="85" t="s">
        <v>1795</v>
      </c>
      <c r="C873" s="87" t="s">
        <v>1796</v>
      </c>
      <c r="D873" s="47"/>
      <c r="E873" s="47"/>
      <c r="F873" s="48"/>
      <c r="G873" s="62">
        <f>IFERROR(INDEX(StockInData[Expiry],MATCH(ProductMaster[[#This Row],[Product ID]],StockInData[Product ID],0)),"")</f>
        <v>44742</v>
      </c>
      <c r="H873" s="47"/>
      <c r="I873" s="61">
        <f>SUMIFS(StockInData[Quantity],StockInData[Product ID],ProductMaster!$B873)-SUMIFS(StockOutData[Quantity],StockOutData[Product ID],ProductMaster!$B873)</f>
        <v>47</v>
      </c>
      <c r="J873" s="63">
        <f>SUMIFS(StockInData[Value],StockInData[Product ID],ProductMaster!$B873)-SUMIFS(StockOutData[Value],StockOutData[Product ID],ProductMaster!$B873)</f>
        <v>-9.36</v>
      </c>
    </row>
    <row r="874" spans="1:10" x14ac:dyDescent="0.25">
      <c r="A874" s="84">
        <v>873</v>
      </c>
      <c r="B874" s="85" t="s">
        <v>1797</v>
      </c>
      <c r="C874" s="87" t="s">
        <v>1798</v>
      </c>
      <c r="D874" s="47"/>
      <c r="E874" s="47"/>
      <c r="F874" s="48"/>
      <c r="G874" s="62">
        <f>IFERROR(INDEX(StockInData[Expiry],MATCH(ProductMaster[[#This Row],[Product ID]],StockInData[Product ID],0)),"")</f>
        <v>44591</v>
      </c>
      <c r="H874" s="47"/>
      <c r="I874" s="61">
        <f>SUMIFS(StockInData[Quantity],StockInData[Product ID],ProductMaster!$B874)-SUMIFS(StockOutData[Quantity],StockOutData[Product ID],ProductMaster!$B874)</f>
        <v>9</v>
      </c>
      <c r="J874" s="63">
        <f>SUMIFS(StockInData[Value],StockInData[Product ID],ProductMaster!$B874)-SUMIFS(StockOutData[Value],StockOutData[Product ID],ProductMaster!$B874)</f>
        <v>-37.94</v>
      </c>
    </row>
    <row r="875" spans="1:10" hidden="1" x14ac:dyDescent="0.25">
      <c r="A875" s="60">
        <v>874</v>
      </c>
      <c r="B875" s="85" t="s">
        <v>1799</v>
      </c>
      <c r="C875" s="87" t="s">
        <v>1800</v>
      </c>
      <c r="D875" s="47"/>
      <c r="E875" s="47"/>
      <c r="F875" s="48"/>
      <c r="G875" s="62" t="str">
        <f>IFERROR(INDEX(StockInData[Expiry],MATCH(ProductMaster[[#This Row],[Product ID]],StockInData[Product ID],0)),"")</f>
        <v/>
      </c>
      <c r="H875" s="47"/>
      <c r="I875" s="61">
        <f>SUMIFS(StockInData[Quantity],StockInData[Product ID],ProductMaster!$B875)-SUMIFS(StockOutData[Quantity],StockOutData[Product ID],ProductMaster!$B875)</f>
        <v>0</v>
      </c>
      <c r="J875" s="63">
        <f>SUMIFS(StockInData[Value],StockInData[Product ID],ProductMaster!$B875)-SUMIFS(StockOutData[Value],StockOutData[Product ID],ProductMaster!$B875)</f>
        <v>0</v>
      </c>
    </row>
    <row r="876" spans="1:10" x14ac:dyDescent="0.25">
      <c r="A876" s="84">
        <v>875</v>
      </c>
      <c r="B876" s="85" t="s">
        <v>1801</v>
      </c>
      <c r="C876" s="87" t="s">
        <v>1802</v>
      </c>
      <c r="D876" s="47"/>
      <c r="E876" s="47"/>
      <c r="F876" s="48"/>
      <c r="G876" s="62">
        <f>IFERROR(INDEX(StockInData[Expiry],MATCH(ProductMaster[[#This Row],[Product ID]],StockInData[Product ID],0)),"")</f>
        <v>44197</v>
      </c>
      <c r="H876" s="47"/>
      <c r="I876" s="61">
        <f>SUMIFS(StockInData[Quantity],StockInData[Product ID],ProductMaster!$B876)-SUMIFS(StockOutData[Quantity],StockOutData[Product ID],ProductMaster!$B876)</f>
        <v>49</v>
      </c>
      <c r="J876" s="63">
        <f>SUMIFS(StockInData[Value],StockInData[Product ID],ProductMaster!$B876)-SUMIFS(StockOutData[Value],StockOutData[Product ID],ProductMaster!$B876)</f>
        <v>-31.400000000000006</v>
      </c>
    </row>
    <row r="877" spans="1:10" hidden="1" x14ac:dyDescent="0.25">
      <c r="A877" s="60">
        <v>876</v>
      </c>
      <c r="B877" s="85" t="s">
        <v>1803</v>
      </c>
      <c r="C877" s="87" t="s">
        <v>1804</v>
      </c>
      <c r="D877" s="47"/>
      <c r="E877" s="47"/>
      <c r="F877" s="48"/>
      <c r="G877" s="62" t="str">
        <f>IFERROR(INDEX(StockInData[Expiry],MATCH(ProductMaster[[#This Row],[Product ID]],StockInData[Product ID],0)),"")</f>
        <v/>
      </c>
      <c r="H877" s="47"/>
      <c r="I877" s="61">
        <f>SUMIFS(StockInData[Quantity],StockInData[Product ID],ProductMaster!$B877)-SUMIFS(StockOutData[Quantity],StockOutData[Product ID],ProductMaster!$B877)</f>
        <v>0</v>
      </c>
      <c r="J877" s="63">
        <f>SUMIFS(StockInData[Value],StockInData[Product ID],ProductMaster!$B877)-SUMIFS(StockOutData[Value],StockOutData[Product ID],ProductMaster!$B877)</f>
        <v>0</v>
      </c>
    </row>
    <row r="878" spans="1:10" x14ac:dyDescent="0.25">
      <c r="A878" s="84">
        <v>877</v>
      </c>
      <c r="B878" s="85" t="s">
        <v>1805</v>
      </c>
      <c r="C878" s="87" t="s">
        <v>1806</v>
      </c>
      <c r="D878" s="47"/>
      <c r="E878" s="47"/>
      <c r="F878" s="48"/>
      <c r="G878" s="62">
        <f>IFERROR(INDEX(StockInData[Expiry],MATCH(ProductMaster[[#This Row],[Product ID]],StockInData[Product ID],0)),"")</f>
        <v>44742</v>
      </c>
      <c r="H878" s="47"/>
      <c r="I878" s="61">
        <f>SUMIFS(StockInData[Quantity],StockInData[Product ID],ProductMaster!$B878)-SUMIFS(StockOutData[Quantity],StockOutData[Product ID],ProductMaster!$B878)</f>
        <v>68</v>
      </c>
      <c r="J878" s="63">
        <f>SUMIFS(StockInData[Value],StockInData[Product ID],ProductMaster!$B878)-SUMIFS(StockOutData[Value],StockOutData[Product ID],ProductMaster!$B878)</f>
        <v>-51.84</v>
      </c>
    </row>
    <row r="879" spans="1:10" x14ac:dyDescent="0.25">
      <c r="A879" s="60">
        <v>878</v>
      </c>
      <c r="B879" s="85" t="s">
        <v>1807</v>
      </c>
      <c r="C879" s="87" t="s">
        <v>1808</v>
      </c>
      <c r="D879" s="47"/>
      <c r="E879" s="47"/>
      <c r="F879" s="48"/>
      <c r="G879" s="62">
        <f>IFERROR(INDEX(StockInData[Expiry],MATCH(ProductMaster[[#This Row],[Product ID]],StockInData[Product ID],0)),"")</f>
        <v>44742</v>
      </c>
      <c r="H879" s="47"/>
      <c r="I879" s="61">
        <f>SUMIFS(StockInData[Quantity],StockInData[Product ID],ProductMaster!$B879)-SUMIFS(StockOutData[Quantity],StockOutData[Product ID],ProductMaster!$B879)</f>
        <v>11</v>
      </c>
      <c r="J879" s="63">
        <f>SUMIFS(StockInData[Value],StockInData[Product ID],ProductMaster!$B879)-SUMIFS(StockOutData[Value],StockOutData[Product ID],ProductMaster!$B879)</f>
        <v>-40.08</v>
      </c>
    </row>
    <row r="880" spans="1:10" hidden="1" x14ac:dyDescent="0.25">
      <c r="A880" s="84">
        <v>879</v>
      </c>
      <c r="B880" s="85" t="s">
        <v>1809</v>
      </c>
      <c r="C880" s="87" t="s">
        <v>1810</v>
      </c>
      <c r="D880" s="47"/>
      <c r="E880" s="47"/>
      <c r="F880" s="48"/>
      <c r="G880" s="62" t="str">
        <f>IFERROR(INDEX(StockInData[Expiry],MATCH(ProductMaster[[#This Row],[Product ID]],StockInData[Product ID],0)),"")</f>
        <v/>
      </c>
      <c r="H880" s="47"/>
      <c r="I880" s="61">
        <f>SUMIFS(StockInData[Quantity],StockInData[Product ID],ProductMaster!$B880)-SUMIFS(StockOutData[Quantity],StockOutData[Product ID],ProductMaster!$B880)</f>
        <v>0</v>
      </c>
      <c r="J880" s="63">
        <f>SUMIFS(StockInData[Value],StockInData[Product ID],ProductMaster!$B880)-SUMIFS(StockOutData[Value],StockOutData[Product ID],ProductMaster!$B880)</f>
        <v>0</v>
      </c>
    </row>
    <row r="881" spans="1:10" hidden="1" x14ac:dyDescent="0.25">
      <c r="A881" s="60">
        <v>880</v>
      </c>
      <c r="B881" s="85" t="s">
        <v>1811</v>
      </c>
      <c r="C881" s="87" t="s">
        <v>1812</v>
      </c>
      <c r="D881" s="47"/>
      <c r="E881" s="47"/>
      <c r="F881" s="48"/>
      <c r="G881" s="62" t="str">
        <f>IFERROR(INDEX(StockInData[Expiry],MATCH(ProductMaster[[#This Row],[Product ID]],StockInData[Product ID],0)),"")</f>
        <v/>
      </c>
      <c r="H881" s="47"/>
      <c r="I881" s="61">
        <f>SUMIFS(StockInData[Quantity],StockInData[Product ID],ProductMaster!$B881)-SUMIFS(StockOutData[Quantity],StockOutData[Product ID],ProductMaster!$B881)</f>
        <v>0</v>
      </c>
      <c r="J881" s="63">
        <f>SUMIFS(StockInData[Value],StockInData[Product ID],ProductMaster!$B881)-SUMIFS(StockOutData[Value],StockOutData[Product ID],ProductMaster!$B881)</f>
        <v>0</v>
      </c>
    </row>
    <row r="882" spans="1:10" hidden="1" x14ac:dyDescent="0.25">
      <c r="A882" s="84">
        <v>881</v>
      </c>
      <c r="B882" s="85" t="s">
        <v>1813</v>
      </c>
      <c r="C882" s="87" t="s">
        <v>1814</v>
      </c>
      <c r="D882" s="47"/>
      <c r="E882" s="47"/>
      <c r="F882" s="48"/>
      <c r="G882" s="62" t="str">
        <f>IFERROR(INDEX(StockInData[Expiry],MATCH(ProductMaster[[#This Row],[Product ID]],StockInData[Product ID],0)),"")</f>
        <v/>
      </c>
      <c r="H882" s="47"/>
      <c r="I882" s="61">
        <f>SUMIFS(StockInData[Quantity],StockInData[Product ID],ProductMaster!$B882)-SUMIFS(StockOutData[Quantity],StockOutData[Product ID],ProductMaster!$B882)</f>
        <v>0</v>
      </c>
      <c r="J882" s="63">
        <f>SUMIFS(StockInData[Value],StockInData[Product ID],ProductMaster!$B882)-SUMIFS(StockOutData[Value],StockOutData[Product ID],ProductMaster!$B882)</f>
        <v>0</v>
      </c>
    </row>
    <row r="883" spans="1:10" hidden="1" x14ac:dyDescent="0.25">
      <c r="A883" s="60">
        <v>882</v>
      </c>
      <c r="B883" s="85" t="s">
        <v>1815</v>
      </c>
      <c r="C883" s="87" t="s">
        <v>1816</v>
      </c>
      <c r="D883" s="47"/>
      <c r="E883" s="47"/>
      <c r="F883" s="48"/>
      <c r="G883" s="62" t="str">
        <f>IFERROR(INDEX(StockInData[Expiry],MATCH(ProductMaster[[#This Row],[Product ID]],StockInData[Product ID],0)),"")</f>
        <v/>
      </c>
      <c r="H883" s="47"/>
      <c r="I883" s="61">
        <f>SUMIFS(StockInData[Quantity],StockInData[Product ID],ProductMaster!$B883)-SUMIFS(StockOutData[Quantity],StockOutData[Product ID],ProductMaster!$B883)</f>
        <v>0</v>
      </c>
      <c r="J883" s="63">
        <f>SUMIFS(StockInData[Value],StockInData[Product ID],ProductMaster!$B883)-SUMIFS(StockOutData[Value],StockOutData[Product ID],ProductMaster!$B883)</f>
        <v>0</v>
      </c>
    </row>
    <row r="884" spans="1:10" hidden="1" x14ac:dyDescent="0.25">
      <c r="A884" s="84">
        <v>883</v>
      </c>
      <c r="B884" s="85" t="s">
        <v>1817</v>
      </c>
      <c r="C884" s="87" t="s">
        <v>1818</v>
      </c>
      <c r="D884" s="47"/>
      <c r="E884" s="47"/>
      <c r="F884" s="48"/>
      <c r="G884" s="62" t="str">
        <f>IFERROR(INDEX(StockInData[Expiry],MATCH(ProductMaster[[#This Row],[Product ID]],StockInData[Product ID],0)),"")</f>
        <v/>
      </c>
      <c r="H884" s="47"/>
      <c r="I884" s="61">
        <f>SUMIFS(StockInData[Quantity],StockInData[Product ID],ProductMaster!$B884)-SUMIFS(StockOutData[Quantity],StockOutData[Product ID],ProductMaster!$B884)</f>
        <v>0</v>
      </c>
      <c r="J884" s="63">
        <f>SUMIFS(StockInData[Value],StockInData[Product ID],ProductMaster!$B884)-SUMIFS(StockOutData[Value],StockOutData[Product ID],ProductMaster!$B884)</f>
        <v>0</v>
      </c>
    </row>
    <row r="885" spans="1:10" x14ac:dyDescent="0.25">
      <c r="A885" s="60">
        <v>884</v>
      </c>
      <c r="B885" s="85" t="s">
        <v>1819</v>
      </c>
      <c r="C885" s="87" t="s">
        <v>1820</v>
      </c>
      <c r="D885" s="47"/>
      <c r="E885" s="47"/>
      <c r="F885" s="48"/>
      <c r="G885" s="62">
        <f>IFERROR(INDEX(StockInData[Expiry],MATCH(ProductMaster[[#This Row],[Product ID]],StockInData[Product ID],0)),"")</f>
        <v>44742</v>
      </c>
      <c r="H885" s="47"/>
      <c r="I885" s="61">
        <f>SUMIFS(StockInData[Quantity],StockInData[Product ID],ProductMaster!$B885)-SUMIFS(StockOutData[Quantity],StockOutData[Product ID],ProductMaster!$B885)</f>
        <v>58</v>
      </c>
      <c r="J885" s="63">
        <f>SUMIFS(StockInData[Value],StockInData[Product ID],ProductMaster!$B885)-SUMIFS(StockOutData[Value],StockOutData[Product ID],ProductMaster!$B885)</f>
        <v>-43.2</v>
      </c>
    </row>
    <row r="886" spans="1:10" hidden="1" x14ac:dyDescent="0.25">
      <c r="A886" s="84">
        <v>885</v>
      </c>
      <c r="B886" s="85" t="s">
        <v>1821</v>
      </c>
      <c r="C886" s="87" t="s">
        <v>1822</v>
      </c>
      <c r="D886" s="47"/>
      <c r="E886" s="47"/>
      <c r="F886" s="48"/>
      <c r="G886" s="62" t="str">
        <f>IFERROR(INDEX(StockInData[Expiry],MATCH(ProductMaster[[#This Row],[Product ID]],StockInData[Product ID],0)),"")</f>
        <v/>
      </c>
      <c r="H886" s="47"/>
      <c r="I886" s="61">
        <f>SUMIFS(StockInData[Quantity],StockInData[Product ID],ProductMaster!$B886)-SUMIFS(StockOutData[Quantity],StockOutData[Product ID],ProductMaster!$B886)</f>
        <v>0</v>
      </c>
      <c r="J886" s="63">
        <f>SUMIFS(StockInData[Value],StockInData[Product ID],ProductMaster!$B886)-SUMIFS(StockOutData[Value],StockOutData[Product ID],ProductMaster!$B886)</f>
        <v>0</v>
      </c>
    </row>
    <row r="887" spans="1:10" x14ac:dyDescent="0.25">
      <c r="A887" s="60">
        <v>886</v>
      </c>
      <c r="B887" s="85" t="s">
        <v>1823</v>
      </c>
      <c r="C887" s="87" t="s">
        <v>1824</v>
      </c>
      <c r="D887" s="47"/>
      <c r="E887" s="47"/>
      <c r="F887" s="48"/>
      <c r="G887" s="62">
        <f>IFERROR(INDEX(StockInData[Expiry],MATCH(ProductMaster[[#This Row],[Product ID]],StockInData[Product ID],0)),"")</f>
        <v>44742</v>
      </c>
      <c r="H887" s="47"/>
      <c r="I887" s="61">
        <f>SUMIFS(StockInData[Quantity],StockInData[Product ID],ProductMaster!$B887)-SUMIFS(StockOutData[Quantity],StockOutData[Product ID],ProductMaster!$B887)</f>
        <v>5</v>
      </c>
      <c r="J887" s="63">
        <f>SUMIFS(StockInData[Value],StockInData[Product ID],ProductMaster!$B887)-SUMIFS(StockOutData[Value],StockOutData[Product ID],ProductMaster!$B887)</f>
        <v>0</v>
      </c>
    </row>
    <row r="888" spans="1:10" x14ac:dyDescent="0.25">
      <c r="A888" s="84">
        <v>887</v>
      </c>
      <c r="B888" s="85" t="s">
        <v>1825</v>
      </c>
      <c r="C888" s="87" t="s">
        <v>1826</v>
      </c>
      <c r="D888" s="47"/>
      <c r="E888" s="47"/>
      <c r="F888" s="48"/>
      <c r="G888" s="62">
        <f>IFERROR(INDEX(StockInData[Expiry],MATCH(ProductMaster[[#This Row],[Product ID]],StockInData[Product ID],0)),"")</f>
        <v>44742</v>
      </c>
      <c r="H888" s="47"/>
      <c r="I888" s="61">
        <f>SUMIFS(StockInData[Quantity],StockInData[Product ID],ProductMaster!$B888)-SUMIFS(StockOutData[Quantity],StockOutData[Product ID],ProductMaster!$B888)</f>
        <v>12</v>
      </c>
      <c r="J888" s="63">
        <f>SUMIFS(StockInData[Value],StockInData[Product ID],ProductMaster!$B888)-SUMIFS(StockOutData[Value],StockOutData[Product ID],ProductMaster!$B888)</f>
        <v>0</v>
      </c>
    </row>
    <row r="889" spans="1:10" x14ac:dyDescent="0.25">
      <c r="A889" s="60">
        <v>888</v>
      </c>
      <c r="B889" s="85" t="s">
        <v>1827</v>
      </c>
      <c r="C889" s="87" t="s">
        <v>1828</v>
      </c>
      <c r="D889" s="47"/>
      <c r="E889" s="47"/>
      <c r="F889" s="48"/>
      <c r="G889" s="62">
        <f>IFERROR(INDEX(StockInData[Expiry],MATCH(ProductMaster[[#This Row],[Product ID]],StockInData[Product ID],0)),"")</f>
        <v>44742</v>
      </c>
      <c r="H889" s="47"/>
      <c r="I889" s="61">
        <f>SUMIFS(StockInData[Quantity],StockInData[Product ID],ProductMaster!$B889)-SUMIFS(StockOutData[Quantity],StockOutData[Product ID],ProductMaster!$B889)</f>
        <v>3</v>
      </c>
      <c r="J889" s="63">
        <f>SUMIFS(StockInData[Value],StockInData[Product ID],ProductMaster!$B889)-SUMIFS(StockOutData[Value],StockOutData[Product ID],ProductMaster!$B889)</f>
        <v>0</v>
      </c>
    </row>
    <row r="890" spans="1:10" x14ac:dyDescent="0.25">
      <c r="A890" s="84">
        <v>889</v>
      </c>
      <c r="B890" s="85" t="s">
        <v>1829</v>
      </c>
      <c r="C890" s="87" t="s">
        <v>1830</v>
      </c>
      <c r="D890" s="47"/>
      <c r="E890" s="47"/>
      <c r="F890" s="48"/>
      <c r="G890" s="62">
        <f>IFERROR(INDEX(StockInData[Expiry],MATCH(ProductMaster[[#This Row],[Product ID]],StockInData[Product ID],0)),"")</f>
        <v>44742</v>
      </c>
      <c r="H890" s="47"/>
      <c r="I890" s="61">
        <f>SUMIFS(StockInData[Quantity],StockInData[Product ID],ProductMaster!$B890)-SUMIFS(StockOutData[Quantity],StockOutData[Product ID],ProductMaster!$B890)</f>
        <v>47</v>
      </c>
      <c r="J890" s="63">
        <f>SUMIFS(StockInData[Value],StockInData[Product ID],ProductMaster!$B890)-SUMIFS(StockOutData[Value],StockOutData[Product ID],ProductMaster!$B890)</f>
        <v>-15.36</v>
      </c>
    </row>
    <row r="891" spans="1:10" hidden="1" x14ac:dyDescent="0.25">
      <c r="A891" s="60">
        <v>890</v>
      </c>
      <c r="B891" s="85" t="s">
        <v>1831</v>
      </c>
      <c r="C891" s="87" t="s">
        <v>1832</v>
      </c>
      <c r="D891" s="47"/>
      <c r="E891" s="47"/>
      <c r="F891" s="48"/>
      <c r="G891" s="62" t="str">
        <f>IFERROR(INDEX(StockInData[Expiry],MATCH(ProductMaster[[#This Row],[Product ID]],StockInData[Product ID],0)),"")</f>
        <v/>
      </c>
      <c r="H891" s="47"/>
      <c r="I891" s="61">
        <f>SUMIFS(StockInData[Quantity],StockInData[Product ID],ProductMaster!$B891)-SUMIFS(StockOutData[Quantity],StockOutData[Product ID],ProductMaster!$B891)</f>
        <v>0</v>
      </c>
      <c r="J891" s="63">
        <f>SUMIFS(StockInData[Value],StockInData[Product ID],ProductMaster!$B891)-SUMIFS(StockOutData[Value],StockOutData[Product ID],ProductMaster!$B891)</f>
        <v>0</v>
      </c>
    </row>
    <row r="892" spans="1:10" x14ac:dyDescent="0.25">
      <c r="A892" s="84">
        <v>891</v>
      </c>
      <c r="B892" s="85" t="s">
        <v>1833</v>
      </c>
      <c r="C892" s="87" t="s">
        <v>1834</v>
      </c>
      <c r="D892" s="47"/>
      <c r="E892" s="47"/>
      <c r="F892" s="48"/>
      <c r="G892" s="62">
        <f>IFERROR(INDEX(StockInData[Expiry],MATCH(ProductMaster[[#This Row],[Product ID]],StockInData[Product ID],0)),"")</f>
        <v>44742</v>
      </c>
      <c r="H892" s="47"/>
      <c r="I892" s="61">
        <f>SUMIFS(StockInData[Quantity],StockInData[Product ID],ProductMaster!$B892)-SUMIFS(StockOutData[Quantity],StockOutData[Product ID],ProductMaster!$B892)</f>
        <v>36</v>
      </c>
      <c r="J892" s="63">
        <f>SUMIFS(StockInData[Value],StockInData[Product ID],ProductMaster!$B892)-SUMIFS(StockOutData[Value],StockOutData[Product ID],ProductMaster!$B892)</f>
        <v>0</v>
      </c>
    </row>
    <row r="893" spans="1:10" hidden="1" x14ac:dyDescent="0.25">
      <c r="A893" s="60">
        <v>892</v>
      </c>
      <c r="B893" s="85" t="s">
        <v>1835</v>
      </c>
      <c r="C893" s="87" t="s">
        <v>1836</v>
      </c>
      <c r="D893" s="47"/>
      <c r="E893" s="47"/>
      <c r="F893" s="48"/>
      <c r="G893" s="62" t="str">
        <f>IFERROR(INDEX(StockInData[Expiry],MATCH(ProductMaster[[#This Row],[Product ID]],StockInData[Product ID],0)),"")</f>
        <v/>
      </c>
      <c r="H893" s="47"/>
      <c r="I893" s="61">
        <f>SUMIFS(StockInData[Quantity],StockInData[Product ID],ProductMaster!$B893)-SUMIFS(StockOutData[Quantity],StockOutData[Product ID],ProductMaster!$B893)</f>
        <v>0</v>
      </c>
      <c r="J893" s="63">
        <f>SUMIFS(StockInData[Value],StockInData[Product ID],ProductMaster!$B893)-SUMIFS(StockOutData[Value],StockOutData[Product ID],ProductMaster!$B893)</f>
        <v>0</v>
      </c>
    </row>
    <row r="894" spans="1:10" hidden="1" x14ac:dyDescent="0.25">
      <c r="A894" s="84">
        <v>893</v>
      </c>
      <c r="B894" s="85" t="s">
        <v>1837</v>
      </c>
      <c r="C894" s="87" t="s">
        <v>1838</v>
      </c>
      <c r="D894" s="47"/>
      <c r="E894" s="47"/>
      <c r="F894" s="48"/>
      <c r="G894" s="62" t="str">
        <f>IFERROR(INDEX(StockInData[Expiry],MATCH(ProductMaster[[#This Row],[Product ID]],StockInData[Product ID],0)),"")</f>
        <v/>
      </c>
      <c r="H894" s="47"/>
      <c r="I894" s="61">
        <f>SUMIFS(StockInData[Quantity],StockInData[Product ID],ProductMaster!$B894)-SUMIFS(StockOutData[Quantity],StockOutData[Product ID],ProductMaster!$B894)</f>
        <v>0</v>
      </c>
      <c r="J894" s="63">
        <f>SUMIFS(StockInData[Value],StockInData[Product ID],ProductMaster!$B894)-SUMIFS(StockOutData[Value],StockOutData[Product ID],ProductMaster!$B894)</f>
        <v>0</v>
      </c>
    </row>
    <row r="895" spans="1:10" hidden="1" x14ac:dyDescent="0.25">
      <c r="A895" s="60">
        <v>894</v>
      </c>
      <c r="B895" s="85" t="s">
        <v>1839</v>
      </c>
      <c r="C895" s="87" t="s">
        <v>1840</v>
      </c>
      <c r="D895" s="47"/>
      <c r="E895" s="47"/>
      <c r="F895" s="48"/>
      <c r="G895" s="62" t="str">
        <f>IFERROR(INDEX(StockInData[Expiry],MATCH(ProductMaster[[#This Row],[Product ID]],StockInData[Product ID],0)),"")</f>
        <v/>
      </c>
      <c r="H895" s="47"/>
      <c r="I895" s="61">
        <f>SUMIFS(StockInData[Quantity],StockInData[Product ID],ProductMaster!$B895)-SUMIFS(StockOutData[Quantity],StockOutData[Product ID],ProductMaster!$B895)</f>
        <v>0</v>
      </c>
      <c r="J895" s="63">
        <f>SUMIFS(StockInData[Value],StockInData[Product ID],ProductMaster!$B895)-SUMIFS(StockOutData[Value],StockOutData[Product ID],ProductMaster!$B895)</f>
        <v>0</v>
      </c>
    </row>
    <row r="896" spans="1:10" hidden="1" x14ac:dyDescent="0.25">
      <c r="A896" s="84">
        <v>895</v>
      </c>
      <c r="B896" s="85" t="s">
        <v>1841</v>
      </c>
      <c r="C896" s="87" t="s">
        <v>1842</v>
      </c>
      <c r="D896" s="47"/>
      <c r="E896" s="47"/>
      <c r="F896" s="48"/>
      <c r="G896" s="62" t="str">
        <f>IFERROR(INDEX(StockInData[Expiry],MATCH(ProductMaster[[#This Row],[Product ID]],StockInData[Product ID],0)),"")</f>
        <v/>
      </c>
      <c r="H896" s="47"/>
      <c r="I896" s="61">
        <f>SUMIFS(StockInData[Quantity],StockInData[Product ID],ProductMaster!$B896)-SUMIFS(StockOutData[Quantity],StockOutData[Product ID],ProductMaster!$B896)</f>
        <v>0</v>
      </c>
      <c r="J896" s="63">
        <f>SUMIFS(StockInData[Value],StockInData[Product ID],ProductMaster!$B896)-SUMIFS(StockOutData[Value],StockOutData[Product ID],ProductMaster!$B896)</f>
        <v>0</v>
      </c>
    </row>
    <row r="897" spans="1:10" x14ac:dyDescent="0.25">
      <c r="A897" s="60">
        <v>896</v>
      </c>
      <c r="B897" s="85" t="s">
        <v>1843</v>
      </c>
      <c r="C897" s="87" t="s">
        <v>1844</v>
      </c>
      <c r="D897" s="47"/>
      <c r="E897" s="47"/>
      <c r="F897" s="48"/>
      <c r="G897" s="62">
        <f>IFERROR(INDEX(StockInData[Expiry],MATCH(ProductMaster[[#This Row],[Product ID]],StockInData[Product ID],0)),"")</f>
        <v>44742</v>
      </c>
      <c r="H897" s="47"/>
      <c r="I897" s="61">
        <f>SUMIFS(StockInData[Quantity],StockInData[Product ID],ProductMaster!$B897)-SUMIFS(StockOutData[Quantity],StockOutData[Product ID],ProductMaster!$B897)</f>
        <v>23</v>
      </c>
      <c r="J897" s="63">
        <f>SUMIFS(StockInData[Value],StockInData[Product ID],ProductMaster!$B897)-SUMIFS(StockOutData[Value],StockOutData[Product ID],ProductMaster!$B897)</f>
        <v>-15.36</v>
      </c>
    </row>
    <row r="898" spans="1:10" hidden="1" x14ac:dyDescent="0.25">
      <c r="A898" s="84">
        <v>897</v>
      </c>
      <c r="B898" s="85" t="s">
        <v>1845</v>
      </c>
      <c r="C898" s="87" t="s">
        <v>1846</v>
      </c>
      <c r="D898" s="47"/>
      <c r="E898" s="47"/>
      <c r="F898" s="48"/>
      <c r="G898" s="62" t="str">
        <f>IFERROR(INDEX(StockInData[Expiry],MATCH(ProductMaster[[#This Row],[Product ID]],StockInData[Product ID],0)),"")</f>
        <v/>
      </c>
      <c r="H898" s="47"/>
      <c r="I898" s="61">
        <f>SUMIFS(StockInData[Quantity],StockInData[Product ID],ProductMaster!$B898)-SUMIFS(StockOutData[Quantity],StockOutData[Product ID],ProductMaster!$B898)</f>
        <v>0</v>
      </c>
      <c r="J898" s="63">
        <f>SUMIFS(StockInData[Value],StockInData[Product ID],ProductMaster!$B898)-SUMIFS(StockOutData[Value],StockOutData[Product ID],ProductMaster!$B898)</f>
        <v>0</v>
      </c>
    </row>
    <row r="899" spans="1:10" hidden="1" x14ac:dyDescent="0.25">
      <c r="A899" s="60">
        <v>898</v>
      </c>
      <c r="B899" s="85" t="s">
        <v>1847</v>
      </c>
      <c r="C899" s="87" t="s">
        <v>1848</v>
      </c>
      <c r="D899" s="47"/>
      <c r="E899" s="47"/>
      <c r="F899" s="48"/>
      <c r="G899" s="62" t="str">
        <f>IFERROR(INDEX(StockInData[Expiry],MATCH(ProductMaster[[#This Row],[Product ID]],StockInData[Product ID],0)),"")</f>
        <v/>
      </c>
      <c r="H899" s="47"/>
      <c r="I899" s="61">
        <f>SUMIFS(StockInData[Quantity],StockInData[Product ID],ProductMaster!$B899)-SUMIFS(StockOutData[Quantity],StockOutData[Product ID],ProductMaster!$B899)</f>
        <v>0</v>
      </c>
      <c r="J899" s="63">
        <f>SUMIFS(StockInData[Value],StockInData[Product ID],ProductMaster!$B899)-SUMIFS(StockOutData[Value],StockOutData[Product ID],ProductMaster!$B899)</f>
        <v>0</v>
      </c>
    </row>
    <row r="900" spans="1:10" hidden="1" x14ac:dyDescent="0.25">
      <c r="A900" s="84">
        <v>899</v>
      </c>
      <c r="B900" s="85" t="s">
        <v>1849</v>
      </c>
      <c r="C900" s="87" t="s">
        <v>1850</v>
      </c>
      <c r="D900" s="47"/>
      <c r="E900" s="47"/>
      <c r="F900" s="48"/>
      <c r="G900" s="62" t="str">
        <f>IFERROR(INDEX(StockInData[Expiry],MATCH(ProductMaster[[#This Row],[Product ID]],StockInData[Product ID],0)),"")</f>
        <v/>
      </c>
      <c r="H900" s="47"/>
      <c r="I900" s="61">
        <f>SUMIFS(StockInData[Quantity],StockInData[Product ID],ProductMaster!$B900)-SUMIFS(StockOutData[Quantity],StockOutData[Product ID],ProductMaster!$B900)</f>
        <v>0</v>
      </c>
      <c r="J900" s="63">
        <f>SUMIFS(StockInData[Value],StockInData[Product ID],ProductMaster!$B900)-SUMIFS(StockOutData[Value],StockOutData[Product ID],ProductMaster!$B900)</f>
        <v>0</v>
      </c>
    </row>
    <row r="901" spans="1:10" hidden="1" x14ac:dyDescent="0.25">
      <c r="A901" s="60">
        <v>900</v>
      </c>
      <c r="B901" s="85" t="s">
        <v>1851</v>
      </c>
      <c r="C901" s="87" t="s">
        <v>1852</v>
      </c>
      <c r="D901" s="47"/>
      <c r="E901" s="47"/>
      <c r="F901" s="48"/>
      <c r="G901" s="62" t="str">
        <f>IFERROR(INDEX(StockInData[Expiry],MATCH(ProductMaster[[#This Row],[Product ID]],StockInData[Product ID],0)),"")</f>
        <v/>
      </c>
      <c r="H901" s="47"/>
      <c r="I901" s="61">
        <f>SUMIFS(StockInData[Quantity],StockInData[Product ID],ProductMaster!$B901)-SUMIFS(StockOutData[Quantity],StockOutData[Product ID],ProductMaster!$B901)</f>
        <v>0</v>
      </c>
      <c r="J901" s="63">
        <f>SUMIFS(StockInData[Value],StockInData[Product ID],ProductMaster!$B901)-SUMIFS(StockOutData[Value],StockOutData[Product ID],ProductMaster!$B901)</f>
        <v>0</v>
      </c>
    </row>
    <row r="902" spans="1:10" hidden="1" x14ac:dyDescent="0.25">
      <c r="A902" s="84">
        <v>901</v>
      </c>
      <c r="B902" s="85" t="s">
        <v>1853</v>
      </c>
      <c r="C902" s="87" t="s">
        <v>1854</v>
      </c>
      <c r="D902" s="47"/>
      <c r="E902" s="47"/>
      <c r="F902" s="48"/>
      <c r="G902" s="62" t="str">
        <f>IFERROR(INDEX(StockInData[Expiry],MATCH(ProductMaster[[#This Row],[Product ID]],StockInData[Product ID],0)),"")</f>
        <v/>
      </c>
      <c r="H902" s="47"/>
      <c r="I902" s="61">
        <f>SUMIFS(StockInData[Quantity],StockInData[Product ID],ProductMaster!$B902)-SUMIFS(StockOutData[Quantity],StockOutData[Product ID],ProductMaster!$B902)</f>
        <v>0</v>
      </c>
      <c r="J902" s="63">
        <f>SUMIFS(StockInData[Value],StockInData[Product ID],ProductMaster!$B902)-SUMIFS(StockOutData[Value],StockOutData[Product ID],ProductMaster!$B902)</f>
        <v>0</v>
      </c>
    </row>
    <row r="903" spans="1:10" hidden="1" x14ac:dyDescent="0.25">
      <c r="A903" s="60">
        <v>902</v>
      </c>
      <c r="B903" s="85" t="s">
        <v>1855</v>
      </c>
      <c r="C903" s="87" t="s">
        <v>1856</v>
      </c>
      <c r="D903" s="47"/>
      <c r="E903" s="47"/>
      <c r="F903" s="48"/>
      <c r="G903" s="62" t="str">
        <f>IFERROR(INDEX(StockInData[Expiry],MATCH(ProductMaster[[#This Row],[Product ID]],StockInData[Product ID],0)),"")</f>
        <v/>
      </c>
      <c r="H903" s="47"/>
      <c r="I903" s="61">
        <f>SUMIFS(StockInData[Quantity],StockInData[Product ID],ProductMaster!$B903)-SUMIFS(StockOutData[Quantity],StockOutData[Product ID],ProductMaster!$B903)</f>
        <v>0</v>
      </c>
      <c r="J903" s="63">
        <f>SUMIFS(StockInData[Value],StockInData[Product ID],ProductMaster!$B903)-SUMIFS(StockOutData[Value],StockOutData[Product ID],ProductMaster!$B903)</f>
        <v>0</v>
      </c>
    </row>
    <row r="904" spans="1:10" hidden="1" x14ac:dyDescent="0.25">
      <c r="A904" s="84">
        <v>903</v>
      </c>
      <c r="B904" s="85" t="s">
        <v>1857</v>
      </c>
      <c r="C904" s="87" t="s">
        <v>1858</v>
      </c>
      <c r="D904" s="47"/>
      <c r="E904" s="47"/>
      <c r="F904" s="48"/>
      <c r="G904" s="62" t="str">
        <f>IFERROR(INDEX(StockInData[Expiry],MATCH(ProductMaster[[#This Row],[Product ID]],StockInData[Product ID],0)),"")</f>
        <v/>
      </c>
      <c r="H904" s="47"/>
      <c r="I904" s="61">
        <f>SUMIFS(StockInData[Quantity],StockInData[Product ID],ProductMaster!$B904)-SUMIFS(StockOutData[Quantity],StockOutData[Product ID],ProductMaster!$B904)</f>
        <v>0</v>
      </c>
      <c r="J904" s="63">
        <f>SUMIFS(StockInData[Value],StockInData[Product ID],ProductMaster!$B904)-SUMIFS(StockOutData[Value],StockOutData[Product ID],ProductMaster!$B904)</f>
        <v>0</v>
      </c>
    </row>
    <row r="905" spans="1:10" x14ac:dyDescent="0.25">
      <c r="A905" s="60">
        <v>904</v>
      </c>
      <c r="B905" s="85" t="s">
        <v>1859</v>
      </c>
      <c r="C905" s="87" t="s">
        <v>1860</v>
      </c>
      <c r="D905" s="47"/>
      <c r="E905" s="47"/>
      <c r="F905" s="48"/>
      <c r="G905" s="62">
        <f>IFERROR(INDEX(StockInData[Expiry],MATCH(ProductMaster[[#This Row],[Product ID]],StockInData[Product ID],0)),"")</f>
        <v>44742</v>
      </c>
      <c r="H905" s="47"/>
      <c r="I905" s="61">
        <f>SUMIFS(StockInData[Quantity],StockInData[Product ID],ProductMaster!$B905)-SUMIFS(StockOutData[Quantity],StockOutData[Product ID],ProductMaster!$B905)</f>
        <v>24</v>
      </c>
      <c r="J905" s="63">
        <f>SUMIFS(StockInData[Value],StockInData[Product ID],ProductMaster!$B905)-SUMIFS(StockOutData[Value],StockOutData[Product ID],ProductMaster!$B905)</f>
        <v>0</v>
      </c>
    </row>
    <row r="906" spans="1:10" x14ac:dyDescent="0.25">
      <c r="A906" s="84">
        <v>905</v>
      </c>
      <c r="B906" s="85" t="s">
        <v>1861</v>
      </c>
      <c r="C906" s="87" t="s">
        <v>1862</v>
      </c>
      <c r="D906" s="47"/>
      <c r="E906" s="47"/>
      <c r="F906" s="48"/>
      <c r="G906" s="62">
        <f>IFERROR(INDEX(StockInData[Expiry],MATCH(ProductMaster[[#This Row],[Product ID]],StockInData[Product ID],0)),"")</f>
        <v>44742</v>
      </c>
      <c r="H906" s="47"/>
      <c r="I906" s="61">
        <f>SUMIFS(StockInData[Quantity],StockInData[Product ID],ProductMaster!$B906)-SUMIFS(StockOutData[Quantity],StockOutData[Product ID],ProductMaster!$B906)</f>
        <v>276</v>
      </c>
      <c r="J906" s="63">
        <f>SUMIFS(StockInData[Value],StockInData[Product ID],ProductMaster!$B906)-SUMIFS(StockOutData[Value],StockOutData[Product ID],ProductMaster!$B906)</f>
        <v>0</v>
      </c>
    </row>
    <row r="907" spans="1:10" hidden="1" x14ac:dyDescent="0.25">
      <c r="A907" s="60">
        <v>906</v>
      </c>
      <c r="B907" s="85" t="s">
        <v>1863</v>
      </c>
      <c r="C907" s="87" t="s">
        <v>1864</v>
      </c>
      <c r="D907" s="47"/>
      <c r="E907" s="47"/>
      <c r="F907" s="48"/>
      <c r="G907" s="62" t="str">
        <f>IFERROR(INDEX(StockInData[Expiry],MATCH(ProductMaster[[#This Row],[Product ID]],StockInData[Product ID],0)),"")</f>
        <v/>
      </c>
      <c r="H907" s="47"/>
      <c r="I907" s="61">
        <f>SUMIFS(StockInData[Quantity],StockInData[Product ID],ProductMaster!$B907)-SUMIFS(StockOutData[Quantity],StockOutData[Product ID],ProductMaster!$B907)</f>
        <v>0</v>
      </c>
      <c r="J907" s="63">
        <f>SUMIFS(StockInData[Value],StockInData[Product ID],ProductMaster!$B907)-SUMIFS(StockOutData[Value],StockOutData[Product ID],ProductMaster!$B907)</f>
        <v>0</v>
      </c>
    </row>
    <row r="908" spans="1:10" hidden="1" x14ac:dyDescent="0.25">
      <c r="A908" s="84">
        <v>907</v>
      </c>
      <c r="B908" s="85" t="s">
        <v>1865</v>
      </c>
      <c r="C908" s="87" t="s">
        <v>1866</v>
      </c>
      <c r="D908" s="47"/>
      <c r="E908" s="47"/>
      <c r="F908" s="48"/>
      <c r="G908" s="62" t="str">
        <f>IFERROR(INDEX(StockInData[Expiry],MATCH(ProductMaster[[#This Row],[Product ID]],StockInData[Product ID],0)),"")</f>
        <v/>
      </c>
      <c r="H908" s="47"/>
      <c r="I908" s="61">
        <f>SUMIFS(StockInData[Quantity],StockInData[Product ID],ProductMaster!$B908)-SUMIFS(StockOutData[Quantity],StockOutData[Product ID],ProductMaster!$B908)</f>
        <v>0</v>
      </c>
      <c r="J908" s="63">
        <f>SUMIFS(StockInData[Value],StockInData[Product ID],ProductMaster!$B908)-SUMIFS(StockOutData[Value],StockOutData[Product ID],ProductMaster!$B908)</f>
        <v>0</v>
      </c>
    </row>
    <row r="909" spans="1:10" hidden="1" x14ac:dyDescent="0.25">
      <c r="A909" s="60">
        <v>908</v>
      </c>
      <c r="B909" s="85" t="s">
        <v>1867</v>
      </c>
      <c r="C909" s="87" t="s">
        <v>1868</v>
      </c>
      <c r="D909" s="47"/>
      <c r="E909" s="47"/>
      <c r="F909" s="48"/>
      <c r="G909" s="62" t="str">
        <f>IFERROR(INDEX(StockInData[Expiry],MATCH(ProductMaster[[#This Row],[Product ID]],StockInData[Product ID],0)),"")</f>
        <v/>
      </c>
      <c r="H909" s="47"/>
      <c r="I909" s="61">
        <f>SUMIFS(StockInData[Quantity],StockInData[Product ID],ProductMaster!$B909)-SUMIFS(StockOutData[Quantity],StockOutData[Product ID],ProductMaster!$B909)</f>
        <v>0</v>
      </c>
      <c r="J909" s="63">
        <f>SUMIFS(StockInData[Value],StockInData[Product ID],ProductMaster!$B909)-SUMIFS(StockOutData[Value],StockOutData[Product ID],ProductMaster!$B909)</f>
        <v>0</v>
      </c>
    </row>
    <row r="910" spans="1:10" hidden="1" x14ac:dyDescent="0.25">
      <c r="A910" s="84">
        <v>909</v>
      </c>
      <c r="B910" s="85" t="s">
        <v>1869</v>
      </c>
      <c r="C910" s="87" t="s">
        <v>1870</v>
      </c>
      <c r="D910" s="47"/>
      <c r="E910" s="47"/>
      <c r="F910" s="48"/>
      <c r="G910" s="62" t="str">
        <f>IFERROR(INDEX(StockInData[Expiry],MATCH(ProductMaster[[#This Row],[Product ID]],StockInData[Product ID],0)),"")</f>
        <v/>
      </c>
      <c r="H910" s="47"/>
      <c r="I910" s="61">
        <f>SUMIFS(StockInData[Quantity],StockInData[Product ID],ProductMaster!$B910)-SUMIFS(StockOutData[Quantity],StockOutData[Product ID],ProductMaster!$B910)</f>
        <v>0</v>
      </c>
      <c r="J910" s="63">
        <f>SUMIFS(StockInData[Value],StockInData[Product ID],ProductMaster!$B910)-SUMIFS(StockOutData[Value],StockOutData[Product ID],ProductMaster!$B910)</f>
        <v>0</v>
      </c>
    </row>
    <row r="911" spans="1:10" hidden="1" x14ac:dyDescent="0.25">
      <c r="A911" s="60">
        <v>910</v>
      </c>
      <c r="B911" s="85" t="s">
        <v>1871</v>
      </c>
      <c r="C911" s="87" t="s">
        <v>1872</v>
      </c>
      <c r="D911" s="47"/>
      <c r="E911" s="47"/>
      <c r="F911" s="48"/>
      <c r="G911" s="62" t="str">
        <f>IFERROR(INDEX(StockInData[Expiry],MATCH(ProductMaster[[#This Row],[Product ID]],StockInData[Product ID],0)),"")</f>
        <v/>
      </c>
      <c r="H911" s="47"/>
      <c r="I911" s="61">
        <f>SUMIFS(StockInData[Quantity],StockInData[Product ID],ProductMaster!$B911)-SUMIFS(StockOutData[Quantity],StockOutData[Product ID],ProductMaster!$B911)</f>
        <v>0</v>
      </c>
      <c r="J911" s="63">
        <f>SUMIFS(StockInData[Value],StockInData[Product ID],ProductMaster!$B911)-SUMIFS(StockOutData[Value],StockOutData[Product ID],ProductMaster!$B911)</f>
        <v>0</v>
      </c>
    </row>
    <row r="912" spans="1:10" hidden="1" x14ac:dyDescent="0.25">
      <c r="A912" s="84">
        <v>911</v>
      </c>
      <c r="B912" s="85" t="s">
        <v>1873</v>
      </c>
      <c r="C912" s="87" t="s">
        <v>1874</v>
      </c>
      <c r="D912" s="47"/>
      <c r="E912" s="47"/>
      <c r="F912" s="48"/>
      <c r="G912" s="62" t="str">
        <f>IFERROR(INDEX(StockInData[Expiry],MATCH(ProductMaster[[#This Row],[Product ID]],StockInData[Product ID],0)),"")</f>
        <v/>
      </c>
      <c r="H912" s="47"/>
      <c r="I912" s="61">
        <f>SUMIFS(StockInData[Quantity],StockInData[Product ID],ProductMaster!$B912)-SUMIFS(StockOutData[Quantity],StockOutData[Product ID],ProductMaster!$B912)</f>
        <v>0</v>
      </c>
      <c r="J912" s="63">
        <f>SUMIFS(StockInData[Value],StockInData[Product ID],ProductMaster!$B912)-SUMIFS(StockOutData[Value],StockOutData[Product ID],ProductMaster!$B912)</f>
        <v>0</v>
      </c>
    </row>
    <row r="913" spans="1:10" hidden="1" x14ac:dyDescent="0.25">
      <c r="A913" s="60">
        <v>912</v>
      </c>
      <c r="B913" s="85" t="s">
        <v>1875</v>
      </c>
      <c r="C913" s="87" t="s">
        <v>1876</v>
      </c>
      <c r="D913" s="47"/>
      <c r="E913" s="47"/>
      <c r="F913" s="48"/>
      <c r="G913" s="62" t="str">
        <f>IFERROR(INDEX(StockInData[Expiry],MATCH(ProductMaster[[#This Row],[Product ID]],StockInData[Product ID],0)),"")</f>
        <v/>
      </c>
      <c r="H913" s="47"/>
      <c r="I913" s="61">
        <f>SUMIFS(StockInData[Quantity],StockInData[Product ID],ProductMaster!$B913)-SUMIFS(StockOutData[Quantity],StockOutData[Product ID],ProductMaster!$B913)</f>
        <v>0</v>
      </c>
      <c r="J913" s="63">
        <f>SUMIFS(StockInData[Value],StockInData[Product ID],ProductMaster!$B913)-SUMIFS(StockOutData[Value],StockOutData[Product ID],ProductMaster!$B913)</f>
        <v>0</v>
      </c>
    </row>
    <row r="914" spans="1:10" x14ac:dyDescent="0.25">
      <c r="A914" s="84">
        <v>913</v>
      </c>
      <c r="B914" s="85" t="s">
        <v>1877</v>
      </c>
      <c r="C914" s="87" t="s">
        <v>1878</v>
      </c>
      <c r="D914" s="47"/>
      <c r="E914" s="47"/>
      <c r="F914" s="48"/>
      <c r="G914" s="62">
        <f>IFERROR(INDEX(StockInData[Expiry],MATCH(ProductMaster[[#This Row],[Product ID]],StockInData[Product ID],0)),"")</f>
        <v>44742</v>
      </c>
      <c r="H914" s="47"/>
      <c r="I914" s="61">
        <f>SUMIFS(StockInData[Quantity],StockInData[Product ID],ProductMaster!$B914)-SUMIFS(StockOutData[Quantity],StockOutData[Product ID],ProductMaster!$B914)</f>
        <v>13</v>
      </c>
      <c r="J914" s="63">
        <f>SUMIFS(StockInData[Value],StockInData[Product ID],ProductMaster!$B914)-SUMIFS(StockOutData[Value],StockOutData[Product ID],ProductMaster!$B914)</f>
        <v>-9.42</v>
      </c>
    </row>
    <row r="915" spans="1:10" hidden="1" x14ac:dyDescent="0.25">
      <c r="A915" s="60">
        <v>914</v>
      </c>
      <c r="B915" s="85" t="s">
        <v>1879</v>
      </c>
      <c r="C915" s="87" t="s">
        <v>1880</v>
      </c>
      <c r="D915" s="47"/>
      <c r="E915" s="47"/>
      <c r="F915" s="48"/>
      <c r="G915" s="62" t="str">
        <f>IFERROR(INDEX(StockInData[Expiry],MATCH(ProductMaster[[#This Row],[Product ID]],StockInData[Product ID],0)),"")</f>
        <v/>
      </c>
      <c r="H915" s="47"/>
      <c r="I915" s="61">
        <f>SUMIFS(StockInData[Quantity],StockInData[Product ID],ProductMaster!$B915)-SUMIFS(StockOutData[Quantity],StockOutData[Product ID],ProductMaster!$B915)</f>
        <v>0</v>
      </c>
      <c r="J915" s="63">
        <f>SUMIFS(StockInData[Value],StockInData[Product ID],ProductMaster!$B915)-SUMIFS(StockOutData[Value],StockOutData[Product ID],ProductMaster!$B915)</f>
        <v>0</v>
      </c>
    </row>
    <row r="916" spans="1:10" hidden="1" x14ac:dyDescent="0.25">
      <c r="A916" s="84">
        <v>915</v>
      </c>
      <c r="B916" s="85" t="s">
        <v>1881</v>
      </c>
      <c r="C916" s="87" t="s">
        <v>1882</v>
      </c>
      <c r="D916" s="47"/>
      <c r="E916" s="47"/>
      <c r="F916" s="48"/>
      <c r="G916" s="62" t="str">
        <f>IFERROR(INDEX(StockInData[Expiry],MATCH(ProductMaster[[#This Row],[Product ID]],StockInData[Product ID],0)),"")</f>
        <v/>
      </c>
      <c r="H916" s="47"/>
      <c r="I916" s="61">
        <f>SUMIFS(StockInData[Quantity],StockInData[Product ID],ProductMaster!$B916)-SUMIFS(StockOutData[Quantity],StockOutData[Product ID],ProductMaster!$B916)</f>
        <v>0</v>
      </c>
      <c r="J916" s="63">
        <f>SUMIFS(StockInData[Value],StockInData[Product ID],ProductMaster!$B916)-SUMIFS(StockOutData[Value],StockOutData[Product ID],ProductMaster!$B916)</f>
        <v>0</v>
      </c>
    </row>
    <row r="917" spans="1:10" hidden="1" x14ac:dyDescent="0.25">
      <c r="A917" s="60">
        <v>916</v>
      </c>
      <c r="B917" s="85" t="s">
        <v>1883</v>
      </c>
      <c r="C917" s="87" t="s">
        <v>1884</v>
      </c>
      <c r="D917" s="47"/>
      <c r="E917" s="47"/>
      <c r="F917" s="48"/>
      <c r="G917" s="62" t="str">
        <f>IFERROR(INDEX(StockInData[Expiry],MATCH(ProductMaster[[#This Row],[Product ID]],StockInData[Product ID],0)),"")</f>
        <v/>
      </c>
      <c r="H917" s="47"/>
      <c r="I917" s="61">
        <f>SUMIFS(StockInData[Quantity],StockInData[Product ID],ProductMaster!$B917)-SUMIFS(StockOutData[Quantity],StockOutData[Product ID],ProductMaster!$B917)</f>
        <v>0</v>
      </c>
      <c r="J917" s="63">
        <f>SUMIFS(StockInData[Value],StockInData[Product ID],ProductMaster!$B917)-SUMIFS(StockOutData[Value],StockOutData[Product ID],ProductMaster!$B917)</f>
        <v>0</v>
      </c>
    </row>
    <row r="918" spans="1:10" hidden="1" x14ac:dyDescent="0.25">
      <c r="A918" s="84">
        <v>917</v>
      </c>
      <c r="B918" s="85" t="s">
        <v>1885</v>
      </c>
      <c r="C918" s="87" t="s">
        <v>1886</v>
      </c>
      <c r="D918" s="47"/>
      <c r="E918" s="47"/>
      <c r="F918" s="48"/>
      <c r="G918" s="62" t="str">
        <f>IFERROR(INDEX(StockInData[Expiry],MATCH(ProductMaster[[#This Row],[Product ID]],StockInData[Product ID],0)),"")</f>
        <v/>
      </c>
      <c r="H918" s="47"/>
      <c r="I918" s="61">
        <f>SUMIFS(StockInData[Quantity],StockInData[Product ID],ProductMaster!$B918)-SUMIFS(StockOutData[Quantity],StockOutData[Product ID],ProductMaster!$B918)</f>
        <v>0</v>
      </c>
      <c r="J918" s="63">
        <f>SUMIFS(StockInData[Value],StockInData[Product ID],ProductMaster!$B918)-SUMIFS(StockOutData[Value],StockOutData[Product ID],ProductMaster!$B918)</f>
        <v>0</v>
      </c>
    </row>
    <row r="919" spans="1:10" hidden="1" x14ac:dyDescent="0.25">
      <c r="A919" s="60">
        <v>918</v>
      </c>
      <c r="B919" s="85" t="s">
        <v>1887</v>
      </c>
      <c r="C919" s="87" t="s">
        <v>1888</v>
      </c>
      <c r="D919" s="47"/>
      <c r="E919" s="47"/>
      <c r="F919" s="48"/>
      <c r="G919" s="62" t="str">
        <f>IFERROR(INDEX(StockInData[Expiry],MATCH(ProductMaster[[#This Row],[Product ID]],StockInData[Product ID],0)),"")</f>
        <v/>
      </c>
      <c r="H919" s="47"/>
      <c r="I919" s="61">
        <f>SUMIFS(StockInData[Quantity],StockInData[Product ID],ProductMaster!$B919)-SUMIFS(StockOutData[Quantity],StockOutData[Product ID],ProductMaster!$B919)</f>
        <v>0</v>
      </c>
      <c r="J919" s="63">
        <f>SUMIFS(StockInData[Value],StockInData[Product ID],ProductMaster!$B919)-SUMIFS(StockOutData[Value],StockOutData[Product ID],ProductMaster!$B919)</f>
        <v>0</v>
      </c>
    </row>
    <row r="920" spans="1:10" hidden="1" x14ac:dyDescent="0.25">
      <c r="A920" s="84">
        <v>919</v>
      </c>
      <c r="B920" s="85" t="s">
        <v>1889</v>
      </c>
      <c r="C920" s="87" t="s">
        <v>1890</v>
      </c>
      <c r="D920" s="47"/>
      <c r="E920" s="47"/>
      <c r="F920" s="48"/>
      <c r="G920" s="62" t="str">
        <f>IFERROR(INDEX(StockInData[Expiry],MATCH(ProductMaster[[#This Row],[Product ID]],StockInData[Product ID],0)),"")</f>
        <v/>
      </c>
      <c r="H920" s="47"/>
      <c r="I920" s="61">
        <f>SUMIFS(StockInData[Quantity],StockInData[Product ID],ProductMaster!$B920)-SUMIFS(StockOutData[Quantity],StockOutData[Product ID],ProductMaster!$B920)</f>
        <v>0</v>
      </c>
      <c r="J920" s="63">
        <f>SUMIFS(StockInData[Value],StockInData[Product ID],ProductMaster!$B920)-SUMIFS(StockOutData[Value],StockOutData[Product ID],ProductMaster!$B920)</f>
        <v>0</v>
      </c>
    </row>
    <row r="921" spans="1:10" hidden="1" x14ac:dyDescent="0.25">
      <c r="A921" s="60">
        <v>920</v>
      </c>
      <c r="B921" s="85" t="s">
        <v>1891</v>
      </c>
      <c r="C921" s="87" t="s">
        <v>1892</v>
      </c>
      <c r="D921" s="47"/>
      <c r="E921" s="47"/>
      <c r="F921" s="48"/>
      <c r="G921" s="62" t="str">
        <f>IFERROR(INDEX(StockInData[Expiry],MATCH(ProductMaster[[#This Row],[Product ID]],StockInData[Product ID],0)),"")</f>
        <v/>
      </c>
      <c r="H921" s="47"/>
      <c r="I921" s="61">
        <f>SUMIFS(StockInData[Quantity],StockInData[Product ID],ProductMaster!$B921)-SUMIFS(StockOutData[Quantity],StockOutData[Product ID],ProductMaster!$B921)</f>
        <v>0</v>
      </c>
      <c r="J921" s="63">
        <f>SUMIFS(StockInData[Value],StockInData[Product ID],ProductMaster!$B921)-SUMIFS(StockOutData[Value],StockOutData[Product ID],ProductMaster!$B921)</f>
        <v>0</v>
      </c>
    </row>
    <row r="922" spans="1:10" hidden="1" x14ac:dyDescent="0.25">
      <c r="A922" s="84">
        <v>921</v>
      </c>
      <c r="B922" s="85" t="s">
        <v>1893</v>
      </c>
      <c r="C922" s="87" t="s">
        <v>1894</v>
      </c>
      <c r="D922" s="47"/>
      <c r="E922" s="47"/>
      <c r="F922" s="48"/>
      <c r="G922" s="62" t="str">
        <f>IFERROR(INDEX(StockInData[Expiry],MATCH(ProductMaster[[#This Row],[Product ID]],StockInData[Product ID],0)),"")</f>
        <v/>
      </c>
      <c r="H922" s="47"/>
      <c r="I922" s="61">
        <f>SUMIFS(StockInData[Quantity],StockInData[Product ID],ProductMaster!$B922)-SUMIFS(StockOutData[Quantity],StockOutData[Product ID],ProductMaster!$B922)</f>
        <v>0</v>
      </c>
      <c r="J922" s="63">
        <f>SUMIFS(StockInData[Value],StockInData[Product ID],ProductMaster!$B922)-SUMIFS(StockOutData[Value],StockOutData[Product ID],ProductMaster!$B922)</f>
        <v>0</v>
      </c>
    </row>
    <row r="923" spans="1:10" hidden="1" x14ac:dyDescent="0.25">
      <c r="A923" s="60">
        <v>922</v>
      </c>
      <c r="B923" s="85" t="s">
        <v>1895</v>
      </c>
      <c r="C923" s="87" t="s">
        <v>1896</v>
      </c>
      <c r="D923" s="47"/>
      <c r="E923" s="47"/>
      <c r="F923" s="48"/>
      <c r="G923" s="62" t="str">
        <f>IFERROR(INDEX(StockInData[Expiry],MATCH(ProductMaster[[#This Row],[Product ID]],StockInData[Product ID],0)),"")</f>
        <v/>
      </c>
      <c r="H923" s="47"/>
      <c r="I923" s="61">
        <f>SUMIFS(StockInData[Quantity],StockInData[Product ID],ProductMaster!$B923)-SUMIFS(StockOutData[Quantity],StockOutData[Product ID],ProductMaster!$B923)</f>
        <v>0</v>
      </c>
      <c r="J923" s="63">
        <f>SUMIFS(StockInData[Value],StockInData[Product ID],ProductMaster!$B923)-SUMIFS(StockOutData[Value],StockOutData[Product ID],ProductMaster!$B923)</f>
        <v>0</v>
      </c>
    </row>
    <row r="924" spans="1:10" hidden="1" x14ac:dyDescent="0.25">
      <c r="A924" s="84">
        <v>923</v>
      </c>
      <c r="B924" s="85" t="s">
        <v>1897</v>
      </c>
      <c r="C924" s="87" t="s">
        <v>1898</v>
      </c>
      <c r="D924" s="47"/>
      <c r="E924" s="47"/>
      <c r="F924" s="48"/>
      <c r="G924" s="62" t="str">
        <f>IFERROR(INDEX(StockInData[Expiry],MATCH(ProductMaster[[#This Row],[Product ID]],StockInData[Product ID],0)),"")</f>
        <v/>
      </c>
      <c r="H924" s="47"/>
      <c r="I924" s="61">
        <f>SUMIFS(StockInData[Quantity],StockInData[Product ID],ProductMaster!$B924)-SUMIFS(StockOutData[Quantity],StockOutData[Product ID],ProductMaster!$B924)</f>
        <v>0</v>
      </c>
      <c r="J924" s="63">
        <f>SUMIFS(StockInData[Value],StockInData[Product ID],ProductMaster!$B924)-SUMIFS(StockOutData[Value],StockOutData[Product ID],ProductMaster!$B924)</f>
        <v>0</v>
      </c>
    </row>
    <row r="925" spans="1:10" x14ac:dyDescent="0.25">
      <c r="A925" s="60">
        <v>924</v>
      </c>
      <c r="B925" s="85" t="s">
        <v>1899</v>
      </c>
      <c r="C925" s="87" t="s">
        <v>1900</v>
      </c>
      <c r="D925" s="47"/>
      <c r="E925" s="47"/>
      <c r="F925" s="48"/>
      <c r="G925" s="62">
        <f>IFERROR(INDEX(StockInData[Expiry],MATCH(ProductMaster[[#This Row],[Product ID]],StockInData[Product ID],0)),"")</f>
        <v>44742</v>
      </c>
      <c r="H925" s="47"/>
      <c r="I925" s="61">
        <f>SUMIFS(StockInData[Quantity],StockInData[Product ID],ProductMaster!$B925)-SUMIFS(StockOutData[Quantity],StockOutData[Product ID],ProductMaster!$B925)</f>
        <v>100</v>
      </c>
      <c r="J925" s="63">
        <f>SUMIFS(StockInData[Value],StockInData[Product ID],ProductMaster!$B925)-SUMIFS(StockOutData[Value],StockOutData[Product ID],ProductMaster!$B925)</f>
        <v>0</v>
      </c>
    </row>
    <row r="926" spans="1:10" hidden="1" x14ac:dyDescent="0.25">
      <c r="A926" s="84">
        <v>925</v>
      </c>
      <c r="B926" s="85" t="s">
        <v>1901</v>
      </c>
      <c r="C926" s="87" t="s">
        <v>1902</v>
      </c>
      <c r="D926" s="47"/>
      <c r="E926" s="47"/>
      <c r="F926" s="48"/>
      <c r="G926" s="62" t="str">
        <f>IFERROR(INDEX(StockInData[Expiry],MATCH(ProductMaster[[#This Row],[Product ID]],StockInData[Product ID],0)),"")</f>
        <v/>
      </c>
      <c r="H926" s="47"/>
      <c r="I926" s="61">
        <f>SUMIFS(StockInData[Quantity],StockInData[Product ID],ProductMaster!$B926)-SUMIFS(StockOutData[Quantity],StockOutData[Product ID],ProductMaster!$B926)</f>
        <v>-4</v>
      </c>
      <c r="J926" s="63">
        <f>SUMIFS(StockInData[Value],StockInData[Product ID],ProductMaster!$B926)-SUMIFS(StockOutData[Value],StockOutData[Product ID],ProductMaster!$B926)</f>
        <v>-155</v>
      </c>
    </row>
    <row r="927" spans="1:10" hidden="1" x14ac:dyDescent="0.25">
      <c r="A927" s="60">
        <v>926</v>
      </c>
      <c r="B927" s="85" t="s">
        <v>1903</v>
      </c>
      <c r="C927" s="87" t="s">
        <v>1904</v>
      </c>
      <c r="D927" s="47"/>
      <c r="E927" s="47"/>
      <c r="F927" s="48"/>
      <c r="G927" s="62" t="str">
        <f>IFERROR(INDEX(StockInData[Expiry],MATCH(ProductMaster[[#This Row],[Product ID]],StockInData[Product ID],0)),"")</f>
        <v/>
      </c>
      <c r="H927" s="47"/>
      <c r="I927" s="61">
        <f>SUMIFS(StockInData[Quantity],StockInData[Product ID],ProductMaster!$B927)-SUMIFS(StockOutData[Quantity],StockOutData[Product ID],ProductMaster!$B927)</f>
        <v>0</v>
      </c>
      <c r="J927" s="63">
        <f>SUMIFS(StockInData[Value],StockInData[Product ID],ProductMaster!$B927)-SUMIFS(StockOutData[Value],StockOutData[Product ID],ProductMaster!$B927)</f>
        <v>0</v>
      </c>
    </row>
    <row r="928" spans="1:10" hidden="1" x14ac:dyDescent="0.25">
      <c r="A928" s="84">
        <v>927</v>
      </c>
      <c r="B928" s="85" t="s">
        <v>1905</v>
      </c>
      <c r="C928" s="87" t="s">
        <v>1906</v>
      </c>
      <c r="D928" s="47"/>
      <c r="E928" s="47"/>
      <c r="F928" s="48"/>
      <c r="G928" s="62" t="str">
        <f>IFERROR(INDEX(StockInData[Expiry],MATCH(ProductMaster[[#This Row],[Product ID]],StockInData[Product ID],0)),"")</f>
        <v/>
      </c>
      <c r="H928" s="47"/>
      <c r="I928" s="61">
        <f>SUMIFS(StockInData[Quantity],StockInData[Product ID],ProductMaster!$B928)-SUMIFS(StockOutData[Quantity],StockOutData[Product ID],ProductMaster!$B928)</f>
        <v>0</v>
      </c>
      <c r="J928" s="63">
        <f>SUMIFS(StockInData[Value],StockInData[Product ID],ProductMaster!$B928)-SUMIFS(StockOutData[Value],StockOutData[Product ID],ProductMaster!$B928)</f>
        <v>0</v>
      </c>
    </row>
    <row r="929" spans="1:10" hidden="1" x14ac:dyDescent="0.25">
      <c r="A929" s="60">
        <v>928</v>
      </c>
      <c r="B929" s="85" t="s">
        <v>1907</v>
      </c>
      <c r="C929" s="87" t="s">
        <v>1908</v>
      </c>
      <c r="D929" s="47"/>
      <c r="E929" s="47"/>
      <c r="F929" s="48"/>
      <c r="G929" s="62" t="str">
        <f>IFERROR(INDEX(StockInData[Expiry],MATCH(ProductMaster[[#This Row],[Product ID]],StockInData[Product ID],0)),"")</f>
        <v/>
      </c>
      <c r="H929" s="47"/>
      <c r="I929" s="61">
        <f>SUMIFS(StockInData[Quantity],StockInData[Product ID],ProductMaster!$B929)-SUMIFS(StockOutData[Quantity],StockOutData[Product ID],ProductMaster!$B929)</f>
        <v>0</v>
      </c>
      <c r="J929" s="63">
        <f>SUMIFS(StockInData[Value],StockInData[Product ID],ProductMaster!$B929)-SUMIFS(StockOutData[Value],StockOutData[Product ID],ProductMaster!$B929)</f>
        <v>0</v>
      </c>
    </row>
    <row r="930" spans="1:10" x14ac:dyDescent="0.25">
      <c r="A930" s="84">
        <v>929</v>
      </c>
      <c r="B930" s="85" t="s">
        <v>1909</v>
      </c>
      <c r="C930" s="87" t="s">
        <v>1910</v>
      </c>
      <c r="D930" s="47"/>
      <c r="E930" s="47"/>
      <c r="F930" s="48"/>
      <c r="G930" s="62">
        <f>IFERROR(INDEX(StockInData[Expiry],MATCH(ProductMaster[[#This Row],[Product ID]],StockInData[Product ID],0)),"")</f>
        <v>44742</v>
      </c>
      <c r="H930" s="47"/>
      <c r="I930" s="61">
        <f>SUMIFS(StockInData[Quantity],StockInData[Product ID],ProductMaster!$B930)-SUMIFS(StockOutData[Quantity],StockOutData[Product ID],ProductMaster!$B930)</f>
        <v>3</v>
      </c>
      <c r="J930" s="63">
        <f>SUMIFS(StockInData[Value],StockInData[Product ID],ProductMaster!$B930)-SUMIFS(StockOutData[Value],StockOutData[Product ID],ProductMaster!$B930)</f>
        <v>0</v>
      </c>
    </row>
    <row r="931" spans="1:10" hidden="1" x14ac:dyDescent="0.25">
      <c r="A931" s="60">
        <v>930</v>
      </c>
      <c r="B931" s="85" t="s">
        <v>1911</v>
      </c>
      <c r="C931" s="87" t="s">
        <v>1912</v>
      </c>
      <c r="D931" s="47"/>
      <c r="E931" s="47"/>
      <c r="F931" s="48"/>
      <c r="G931" s="62" t="str">
        <f>IFERROR(INDEX(StockInData[Expiry],MATCH(ProductMaster[[#This Row],[Product ID]],StockInData[Product ID],0)),"")</f>
        <v/>
      </c>
      <c r="H931" s="47"/>
      <c r="I931" s="61">
        <f>SUMIFS(StockInData[Quantity],StockInData[Product ID],ProductMaster!$B931)-SUMIFS(StockOutData[Quantity],StockOutData[Product ID],ProductMaster!$B931)</f>
        <v>0</v>
      </c>
      <c r="J931" s="63">
        <f>SUMIFS(StockInData[Value],StockInData[Product ID],ProductMaster!$B931)-SUMIFS(StockOutData[Value],StockOutData[Product ID],ProductMaster!$B931)</f>
        <v>0</v>
      </c>
    </row>
    <row r="932" spans="1:10" x14ac:dyDescent="0.25">
      <c r="A932" s="84">
        <v>931</v>
      </c>
      <c r="B932" s="85" t="s">
        <v>1913</v>
      </c>
      <c r="C932" s="87" t="s">
        <v>1914</v>
      </c>
      <c r="D932" s="47"/>
      <c r="E932" s="47"/>
      <c r="F932" s="48"/>
      <c r="G932" s="62">
        <f>IFERROR(INDEX(StockInData[Expiry],MATCH(ProductMaster[[#This Row],[Product ID]],StockInData[Product ID],0)),"")</f>
        <v>44742</v>
      </c>
      <c r="H932" s="47"/>
      <c r="I932" s="61">
        <f>SUMIFS(StockInData[Quantity],StockInData[Product ID],ProductMaster!$B932)-SUMIFS(StockOutData[Quantity],StockOutData[Product ID],ProductMaster!$B932)</f>
        <v>11</v>
      </c>
      <c r="J932" s="63">
        <f>SUMIFS(StockInData[Value],StockInData[Product ID],ProductMaster!$B932)-SUMIFS(StockOutData[Value],StockOutData[Product ID],ProductMaster!$B932)</f>
        <v>-17.28</v>
      </c>
    </row>
    <row r="933" spans="1:10" hidden="1" x14ac:dyDescent="0.25">
      <c r="A933" s="60">
        <v>932</v>
      </c>
      <c r="B933" s="85" t="s">
        <v>1915</v>
      </c>
      <c r="C933" s="87" t="s">
        <v>1916</v>
      </c>
      <c r="D933" s="47"/>
      <c r="E933" s="47"/>
      <c r="F933" s="48"/>
      <c r="G933" s="62" t="str">
        <f>IFERROR(INDEX(StockInData[Expiry],MATCH(ProductMaster[[#This Row],[Product ID]],StockInData[Product ID],0)),"")</f>
        <v/>
      </c>
      <c r="H933" s="47"/>
      <c r="I933" s="61">
        <f>SUMIFS(StockInData[Quantity],StockInData[Product ID],ProductMaster!$B933)-SUMIFS(StockOutData[Quantity],StockOutData[Product ID],ProductMaster!$B933)</f>
        <v>0</v>
      </c>
      <c r="J933" s="63">
        <f>SUMIFS(StockInData[Value],StockInData[Product ID],ProductMaster!$B933)-SUMIFS(StockOutData[Value],StockOutData[Product ID],ProductMaster!$B933)</f>
        <v>0</v>
      </c>
    </row>
    <row r="934" spans="1:10" hidden="1" x14ac:dyDescent="0.25">
      <c r="A934" s="84">
        <v>933</v>
      </c>
      <c r="B934" s="85" t="s">
        <v>1917</v>
      </c>
      <c r="C934" s="87" t="s">
        <v>1918</v>
      </c>
      <c r="D934" s="47"/>
      <c r="E934" s="47"/>
      <c r="F934" s="48"/>
      <c r="G934" s="62" t="str">
        <f>IFERROR(INDEX(StockInData[Expiry],MATCH(ProductMaster[[#This Row],[Product ID]],StockInData[Product ID],0)),"")</f>
        <v/>
      </c>
      <c r="H934" s="47"/>
      <c r="I934" s="61">
        <f>SUMIFS(StockInData[Quantity],StockInData[Product ID],ProductMaster!$B934)-SUMIFS(StockOutData[Quantity],StockOutData[Product ID],ProductMaster!$B934)</f>
        <v>0</v>
      </c>
      <c r="J934" s="63">
        <f>SUMIFS(StockInData[Value],StockInData[Product ID],ProductMaster!$B934)-SUMIFS(StockOutData[Value],StockOutData[Product ID],ProductMaster!$B934)</f>
        <v>0</v>
      </c>
    </row>
    <row r="935" spans="1:10" hidden="1" x14ac:dyDescent="0.25">
      <c r="A935" s="60">
        <v>934</v>
      </c>
      <c r="B935" s="85" t="s">
        <v>1919</v>
      </c>
      <c r="C935" s="87" t="s">
        <v>1920</v>
      </c>
      <c r="D935" s="47"/>
      <c r="E935" s="47"/>
      <c r="F935" s="48"/>
      <c r="G935" s="62" t="str">
        <f>IFERROR(INDEX(StockInData[Expiry],MATCH(ProductMaster[[#This Row],[Product ID]],StockInData[Product ID],0)),"")</f>
        <v/>
      </c>
      <c r="H935" s="47"/>
      <c r="I935" s="61">
        <f>SUMIFS(StockInData[Quantity],StockInData[Product ID],ProductMaster!$B935)-SUMIFS(StockOutData[Quantity],StockOutData[Product ID],ProductMaster!$B935)</f>
        <v>0</v>
      </c>
      <c r="J935" s="63">
        <f>SUMIFS(StockInData[Value],StockInData[Product ID],ProductMaster!$B935)-SUMIFS(StockOutData[Value],StockOutData[Product ID],ProductMaster!$B935)</f>
        <v>0</v>
      </c>
    </row>
    <row r="936" spans="1:10" hidden="1" x14ac:dyDescent="0.25">
      <c r="A936" s="84">
        <v>935</v>
      </c>
      <c r="B936" s="85" t="s">
        <v>1921</v>
      </c>
      <c r="C936" s="87" t="s">
        <v>1922</v>
      </c>
      <c r="D936" s="47"/>
      <c r="E936" s="47"/>
      <c r="F936" s="48"/>
      <c r="G936" s="62" t="str">
        <f>IFERROR(INDEX(StockInData[Expiry],MATCH(ProductMaster[[#This Row],[Product ID]],StockInData[Product ID],0)),"")</f>
        <v/>
      </c>
      <c r="H936" s="47"/>
      <c r="I936" s="61">
        <f>SUMIFS(StockInData[Quantity],StockInData[Product ID],ProductMaster!$B936)-SUMIFS(StockOutData[Quantity],StockOutData[Product ID],ProductMaster!$B936)</f>
        <v>0</v>
      </c>
      <c r="J936" s="63">
        <f>SUMIFS(StockInData[Value],StockInData[Product ID],ProductMaster!$B936)-SUMIFS(StockOutData[Value],StockOutData[Product ID],ProductMaster!$B936)</f>
        <v>0</v>
      </c>
    </row>
    <row r="937" spans="1:10" hidden="1" x14ac:dyDescent="0.25">
      <c r="A937" s="60">
        <v>936</v>
      </c>
      <c r="B937" s="85" t="s">
        <v>1923</v>
      </c>
      <c r="C937" s="87" t="s">
        <v>1924</v>
      </c>
      <c r="D937" s="47"/>
      <c r="E937" s="47"/>
      <c r="F937" s="48"/>
      <c r="G937" s="62" t="str">
        <f>IFERROR(INDEX(StockInData[Expiry],MATCH(ProductMaster[[#This Row],[Product ID]],StockInData[Product ID],0)),"")</f>
        <v/>
      </c>
      <c r="H937" s="47"/>
      <c r="I937" s="61">
        <f>SUMIFS(StockInData[Quantity],StockInData[Product ID],ProductMaster!$B937)-SUMIFS(StockOutData[Quantity],StockOutData[Product ID],ProductMaster!$B937)</f>
        <v>0</v>
      </c>
      <c r="J937" s="63">
        <f>SUMIFS(StockInData[Value],StockInData[Product ID],ProductMaster!$B937)-SUMIFS(StockOutData[Value],StockOutData[Product ID],ProductMaster!$B937)</f>
        <v>0</v>
      </c>
    </row>
    <row r="938" spans="1:10" hidden="1" x14ac:dyDescent="0.25">
      <c r="A938" s="84">
        <v>937</v>
      </c>
      <c r="B938" s="85" t="s">
        <v>1925</v>
      </c>
      <c r="C938" s="87" t="s">
        <v>1926</v>
      </c>
      <c r="D938" s="47"/>
      <c r="E938" s="47"/>
      <c r="F938" s="48"/>
      <c r="G938" s="62" t="str">
        <f>IFERROR(INDEX(StockInData[Expiry],MATCH(ProductMaster[[#This Row],[Product ID]],StockInData[Product ID],0)),"")</f>
        <v/>
      </c>
      <c r="H938" s="47"/>
      <c r="I938" s="61">
        <f>SUMIFS(StockInData[Quantity],StockInData[Product ID],ProductMaster!$B938)-SUMIFS(StockOutData[Quantity],StockOutData[Product ID],ProductMaster!$B938)</f>
        <v>0</v>
      </c>
      <c r="J938" s="63">
        <f>SUMIFS(StockInData[Value],StockInData[Product ID],ProductMaster!$B938)-SUMIFS(StockOutData[Value],StockOutData[Product ID],ProductMaster!$B938)</f>
        <v>0</v>
      </c>
    </row>
    <row r="939" spans="1:10" x14ac:dyDescent="0.25">
      <c r="A939" s="60">
        <v>938</v>
      </c>
      <c r="B939" s="85" t="s">
        <v>1927</v>
      </c>
      <c r="C939" s="87" t="s">
        <v>1928</v>
      </c>
      <c r="D939" s="47"/>
      <c r="E939" s="47"/>
      <c r="F939" s="48"/>
      <c r="G939" s="62">
        <f>IFERROR(INDEX(StockInData[Expiry],MATCH(ProductMaster[[#This Row],[Product ID]],StockInData[Product ID],0)),"")</f>
        <v>44439</v>
      </c>
      <c r="H939" s="47"/>
      <c r="I939" s="61">
        <f>SUMIFS(StockInData[Quantity],StockInData[Product ID],ProductMaster!$B939)-SUMIFS(StockOutData[Quantity],StockOutData[Product ID],ProductMaster!$B939)</f>
        <v>18.25</v>
      </c>
      <c r="J939" s="63">
        <f>SUMIFS(StockInData[Value],StockInData[Product ID],ProductMaster!$B939)-SUMIFS(StockOutData[Value],StockOutData[Product ID],ProductMaster!$B939)</f>
        <v>16</v>
      </c>
    </row>
    <row r="940" spans="1:10" hidden="1" x14ac:dyDescent="0.25">
      <c r="A940" s="84">
        <v>939</v>
      </c>
      <c r="B940" s="85" t="s">
        <v>1929</v>
      </c>
      <c r="C940" s="87" t="s">
        <v>1930</v>
      </c>
      <c r="D940" s="47"/>
      <c r="E940" s="47"/>
      <c r="F940" s="48"/>
      <c r="G940" s="62" t="str">
        <f>IFERROR(INDEX(StockInData[Expiry],MATCH(ProductMaster[[#This Row],[Product ID]],StockInData[Product ID],0)),"")</f>
        <v/>
      </c>
      <c r="H940" s="47"/>
      <c r="I940" s="61">
        <f>SUMIFS(StockInData[Quantity],StockInData[Product ID],ProductMaster!$B940)-SUMIFS(StockOutData[Quantity],StockOutData[Product ID],ProductMaster!$B940)</f>
        <v>0</v>
      </c>
      <c r="J940" s="63">
        <f>SUMIFS(StockInData[Value],StockInData[Product ID],ProductMaster!$B940)-SUMIFS(StockOutData[Value],StockOutData[Product ID],ProductMaster!$B940)</f>
        <v>0</v>
      </c>
    </row>
    <row r="941" spans="1:10" hidden="1" x14ac:dyDescent="0.25">
      <c r="A941" s="60">
        <v>940</v>
      </c>
      <c r="B941" s="85" t="s">
        <v>1931</v>
      </c>
      <c r="C941" s="87" t="s">
        <v>1932</v>
      </c>
      <c r="D941" s="47"/>
      <c r="E941" s="47"/>
      <c r="F941" s="48"/>
      <c r="G941" s="62" t="str">
        <f>IFERROR(INDEX(StockInData[Expiry],MATCH(ProductMaster[[#This Row],[Product ID]],StockInData[Product ID],0)),"")</f>
        <v/>
      </c>
      <c r="H941" s="47"/>
      <c r="I941" s="61">
        <f>SUMIFS(StockInData[Quantity],StockInData[Product ID],ProductMaster!$B941)-SUMIFS(StockOutData[Quantity],StockOutData[Product ID],ProductMaster!$B941)</f>
        <v>0</v>
      </c>
      <c r="J941" s="63">
        <f>SUMIFS(StockInData[Value],StockInData[Product ID],ProductMaster!$B941)-SUMIFS(StockOutData[Value],StockOutData[Product ID],ProductMaster!$B941)</f>
        <v>0</v>
      </c>
    </row>
    <row r="942" spans="1:10" x14ac:dyDescent="0.25">
      <c r="A942" s="84">
        <v>941</v>
      </c>
      <c r="B942" s="85" t="s">
        <v>1933</v>
      </c>
      <c r="C942" s="87" t="s">
        <v>1934</v>
      </c>
      <c r="D942" s="47"/>
      <c r="E942" s="47"/>
      <c r="F942" s="48"/>
      <c r="G942" s="62">
        <f>IFERROR(INDEX(StockInData[Expiry],MATCH(ProductMaster[[#This Row],[Product ID]],StockInData[Product ID],0)),"")</f>
        <v>44742</v>
      </c>
      <c r="H942" s="47"/>
      <c r="I942" s="61">
        <f>SUMIFS(StockInData[Quantity],StockInData[Product ID],ProductMaster!$B942)-SUMIFS(StockOutData[Quantity],StockOutData[Product ID],ProductMaster!$B942)</f>
        <v>150</v>
      </c>
      <c r="J942" s="63">
        <f>SUMIFS(StockInData[Value],StockInData[Product ID],ProductMaster!$B942)-SUMIFS(StockOutData[Value],StockOutData[Product ID],ProductMaster!$B942)</f>
        <v>0</v>
      </c>
    </row>
    <row r="943" spans="1:10" x14ac:dyDescent="0.25">
      <c r="A943" s="60">
        <v>942</v>
      </c>
      <c r="B943" s="85" t="s">
        <v>1935</v>
      </c>
      <c r="C943" s="87" t="s">
        <v>1936</v>
      </c>
      <c r="D943" s="47"/>
      <c r="E943" s="47"/>
      <c r="F943" s="48"/>
      <c r="G943" s="62">
        <f>IFERROR(INDEX(StockInData[Expiry],MATCH(ProductMaster[[#This Row],[Product ID]],StockInData[Product ID],0)),"")</f>
        <v>44742</v>
      </c>
      <c r="H943" s="47"/>
      <c r="I943" s="61">
        <f>SUMIFS(StockInData[Quantity],StockInData[Product ID],ProductMaster!$B943)-SUMIFS(StockOutData[Quantity],StockOutData[Product ID],ProductMaster!$B943)</f>
        <v>17</v>
      </c>
      <c r="J943" s="63">
        <f>SUMIFS(StockInData[Value],StockInData[Product ID],ProductMaster!$B943)-SUMIFS(StockOutData[Value],StockOutData[Product ID],ProductMaster!$B943)</f>
        <v>0</v>
      </c>
    </row>
    <row r="944" spans="1:10" x14ac:dyDescent="0.25">
      <c r="A944" s="84">
        <v>943</v>
      </c>
      <c r="B944" s="85" t="s">
        <v>1937</v>
      </c>
      <c r="C944" s="87" t="s">
        <v>1938</v>
      </c>
      <c r="D944" s="47"/>
      <c r="E944" s="47"/>
      <c r="F944" s="48"/>
      <c r="G944" s="62">
        <f>IFERROR(INDEX(StockInData[Expiry],MATCH(ProductMaster[[#This Row],[Product ID]],StockInData[Product ID],0)),"")</f>
        <v>44256</v>
      </c>
      <c r="H944" s="47"/>
      <c r="I944" s="61">
        <f>SUMIFS(StockInData[Quantity],StockInData[Product ID],ProductMaster!$B944)-SUMIFS(StockOutData[Quantity],StockOutData[Product ID],ProductMaster!$B944)</f>
        <v>0.88</v>
      </c>
      <c r="J944" s="63">
        <f>SUMIFS(StockInData[Value],StockInData[Product ID],ProductMaster!$B944)-SUMIFS(StockOutData[Value],StockOutData[Product ID],ProductMaster!$B944)</f>
        <v>1</v>
      </c>
    </row>
    <row r="945" spans="1:10" hidden="1" x14ac:dyDescent="0.25">
      <c r="A945" s="60">
        <v>944</v>
      </c>
      <c r="B945" s="85" t="s">
        <v>1939</v>
      </c>
      <c r="C945" s="87" t="s">
        <v>1940</v>
      </c>
      <c r="D945" s="47"/>
      <c r="E945" s="47"/>
      <c r="F945" s="48"/>
      <c r="G945" s="62" t="str">
        <f>IFERROR(INDEX(StockInData[Expiry],MATCH(ProductMaster[[#This Row],[Product ID]],StockInData[Product ID],0)),"")</f>
        <v/>
      </c>
      <c r="H945" s="47"/>
      <c r="I945" s="61">
        <f>SUMIFS(StockInData[Quantity],StockInData[Product ID],ProductMaster!$B945)-SUMIFS(StockOutData[Quantity],StockOutData[Product ID],ProductMaster!$B945)</f>
        <v>0</v>
      </c>
      <c r="J945" s="63">
        <f>SUMIFS(StockInData[Value],StockInData[Product ID],ProductMaster!$B945)-SUMIFS(StockOutData[Value],StockOutData[Product ID],ProductMaster!$B945)</f>
        <v>0</v>
      </c>
    </row>
    <row r="946" spans="1:10" hidden="1" x14ac:dyDescent="0.25">
      <c r="A946" s="84">
        <v>945</v>
      </c>
      <c r="B946" s="85" t="s">
        <v>1941</v>
      </c>
      <c r="C946" s="87" t="s">
        <v>1942</v>
      </c>
      <c r="D946" s="47"/>
      <c r="E946" s="47"/>
      <c r="F946" s="48"/>
      <c r="G946" s="62" t="str">
        <f>IFERROR(INDEX(StockInData[Expiry],MATCH(ProductMaster[[#This Row],[Product ID]],StockInData[Product ID],0)),"")</f>
        <v/>
      </c>
      <c r="H946" s="47"/>
      <c r="I946" s="61">
        <f>SUMIFS(StockInData[Quantity],StockInData[Product ID],ProductMaster!$B946)-SUMIFS(StockOutData[Quantity],StockOutData[Product ID],ProductMaster!$B946)</f>
        <v>0</v>
      </c>
      <c r="J946" s="63">
        <f>SUMIFS(StockInData[Value],StockInData[Product ID],ProductMaster!$B946)-SUMIFS(StockOutData[Value],StockOutData[Product ID],ProductMaster!$B946)</f>
        <v>0</v>
      </c>
    </row>
    <row r="947" spans="1:10" x14ac:dyDescent="0.25">
      <c r="A947" s="60">
        <v>946</v>
      </c>
      <c r="B947" s="85" t="s">
        <v>1943</v>
      </c>
      <c r="C947" s="87" t="s">
        <v>1944</v>
      </c>
      <c r="D947" s="47"/>
      <c r="E947" s="47"/>
      <c r="F947" s="48"/>
      <c r="G947" s="62">
        <f>IFERROR(INDEX(StockInData[Expiry],MATCH(ProductMaster[[#This Row],[Product ID]],StockInData[Product ID],0)),"")</f>
        <v>44195</v>
      </c>
      <c r="H947" s="47"/>
      <c r="I947" s="61">
        <f>SUMIFS(StockInData[Quantity],StockInData[Product ID],ProductMaster!$B947)-SUMIFS(StockOutData[Quantity],StockOutData[Product ID],ProductMaster!$B947)</f>
        <v>13</v>
      </c>
      <c r="J947" s="63">
        <f>SUMIFS(StockInData[Value],StockInData[Product ID],ProductMaster!$B947)-SUMIFS(StockOutData[Value],StockOutData[Product ID],ProductMaster!$B947)</f>
        <v>1</v>
      </c>
    </row>
    <row r="948" spans="1:10" hidden="1" x14ac:dyDescent="0.25">
      <c r="A948" s="84">
        <v>947</v>
      </c>
      <c r="B948" s="85" t="s">
        <v>1945</v>
      </c>
      <c r="C948" s="87" t="s">
        <v>1946</v>
      </c>
      <c r="D948" s="47"/>
      <c r="E948" s="47"/>
      <c r="F948" s="48"/>
      <c r="G948" s="62" t="str">
        <f>IFERROR(INDEX(StockInData[Expiry],MATCH(ProductMaster[[#This Row],[Product ID]],StockInData[Product ID],0)),"")</f>
        <v/>
      </c>
      <c r="H948" s="47"/>
      <c r="I948" s="61">
        <f>SUMIFS(StockInData[Quantity],StockInData[Product ID],ProductMaster!$B948)-SUMIFS(StockOutData[Quantity],StockOutData[Product ID],ProductMaster!$B948)</f>
        <v>0</v>
      </c>
      <c r="J948" s="63">
        <f>SUMIFS(StockInData[Value],StockInData[Product ID],ProductMaster!$B948)-SUMIFS(StockOutData[Value],StockOutData[Product ID],ProductMaster!$B948)</f>
        <v>0</v>
      </c>
    </row>
    <row r="949" spans="1:10" hidden="1" x14ac:dyDescent="0.25">
      <c r="A949" s="60">
        <v>948</v>
      </c>
      <c r="B949" s="85" t="s">
        <v>1947</v>
      </c>
      <c r="C949" s="87" t="s">
        <v>1948</v>
      </c>
      <c r="D949" s="47"/>
      <c r="E949" s="47"/>
      <c r="F949" s="48"/>
      <c r="G949" s="62" t="str">
        <f>IFERROR(INDEX(StockInData[Expiry],MATCH(ProductMaster[[#This Row],[Product ID]],StockInData[Product ID],0)),"")</f>
        <v/>
      </c>
      <c r="H949" s="47"/>
      <c r="I949" s="61">
        <f>SUMIFS(StockInData[Quantity],StockInData[Product ID],ProductMaster!$B949)-SUMIFS(StockOutData[Quantity],StockOutData[Product ID],ProductMaster!$B949)</f>
        <v>0</v>
      </c>
      <c r="J949" s="63">
        <f>SUMIFS(StockInData[Value],StockInData[Product ID],ProductMaster!$B949)-SUMIFS(StockOutData[Value],StockOutData[Product ID],ProductMaster!$B949)</f>
        <v>0</v>
      </c>
    </row>
    <row r="950" spans="1:10" hidden="1" x14ac:dyDescent="0.25">
      <c r="A950" s="84">
        <v>949</v>
      </c>
      <c r="B950" s="85" t="s">
        <v>1949</v>
      </c>
      <c r="C950" s="87" t="s">
        <v>1950</v>
      </c>
      <c r="D950" s="47"/>
      <c r="E950" s="47"/>
      <c r="F950" s="48"/>
      <c r="G950" s="62" t="str">
        <f>IFERROR(INDEX(StockInData[Expiry],MATCH(ProductMaster[[#This Row],[Product ID]],StockInData[Product ID],0)),"")</f>
        <v/>
      </c>
      <c r="H950" s="47"/>
      <c r="I950" s="61">
        <f>SUMIFS(StockInData[Quantity],StockInData[Product ID],ProductMaster!$B950)-SUMIFS(StockOutData[Quantity],StockOutData[Product ID],ProductMaster!$B950)</f>
        <v>0</v>
      </c>
      <c r="J950" s="63">
        <f>SUMIFS(StockInData[Value],StockInData[Product ID],ProductMaster!$B950)-SUMIFS(StockOutData[Value],StockOutData[Product ID],ProductMaster!$B950)</f>
        <v>0</v>
      </c>
    </row>
    <row r="951" spans="1:10" x14ac:dyDescent="0.25">
      <c r="A951" s="60">
        <v>950</v>
      </c>
      <c r="B951" s="85" t="s">
        <v>1951</v>
      </c>
      <c r="C951" s="87" t="s">
        <v>1952</v>
      </c>
      <c r="D951" s="47"/>
      <c r="E951" s="47"/>
      <c r="F951" s="48"/>
      <c r="G951" s="62">
        <f>IFERROR(INDEX(StockInData[Expiry],MATCH(ProductMaster[[#This Row],[Product ID]],StockInData[Product ID],0)),"")</f>
        <v>44742</v>
      </c>
      <c r="H951" s="47"/>
      <c r="I951" s="61">
        <f>SUMIFS(StockInData[Quantity],StockInData[Product ID],ProductMaster!$B951)-SUMIFS(StockOutData[Quantity],StockOutData[Product ID],ProductMaster!$B951)</f>
        <v>10</v>
      </c>
      <c r="J951" s="63">
        <f>SUMIFS(StockInData[Value],StockInData[Product ID],ProductMaster!$B951)-SUMIFS(StockOutData[Value],StockOutData[Product ID],ProductMaster!$B951)</f>
        <v>0</v>
      </c>
    </row>
    <row r="952" spans="1:10" x14ac:dyDescent="0.25">
      <c r="A952" s="84">
        <v>951</v>
      </c>
      <c r="B952" s="85" t="s">
        <v>1953</v>
      </c>
      <c r="C952" s="87" t="s">
        <v>1954</v>
      </c>
      <c r="D952" s="47"/>
      <c r="E952" s="47"/>
      <c r="F952" s="48"/>
      <c r="G952" s="62">
        <f>IFERROR(INDEX(StockInData[Expiry],MATCH(ProductMaster[[#This Row],[Product ID]],StockInData[Product ID],0)),"")</f>
        <v>44195</v>
      </c>
      <c r="H952" s="47"/>
      <c r="I952" s="61">
        <f>SUMIFS(StockInData[Quantity],StockInData[Product ID],ProductMaster!$B952)-SUMIFS(StockOutData[Quantity],StockOutData[Product ID],ProductMaster!$B952)</f>
        <v>1</v>
      </c>
      <c r="J952" s="63">
        <f>SUMIFS(StockInData[Value],StockInData[Product ID],ProductMaster!$B952)-SUMIFS(StockOutData[Value],StockOutData[Product ID],ProductMaster!$B952)</f>
        <v>1</v>
      </c>
    </row>
    <row r="953" spans="1:10" x14ac:dyDescent="0.25">
      <c r="A953" s="60">
        <v>952</v>
      </c>
      <c r="B953" s="85" t="s">
        <v>1955</v>
      </c>
      <c r="C953" s="87" t="s">
        <v>1956</v>
      </c>
      <c r="D953" s="47"/>
      <c r="E953" s="47"/>
      <c r="F953" s="48"/>
      <c r="G953" s="62">
        <f>IFERROR(INDEX(StockInData[Expiry],MATCH(ProductMaster[[#This Row],[Product ID]],StockInData[Product ID],0)),"")</f>
        <v>44742</v>
      </c>
      <c r="H953" s="47"/>
      <c r="I953" s="61">
        <f>SUMIFS(StockInData[Quantity],StockInData[Product ID],ProductMaster!$B953)-SUMIFS(StockOutData[Quantity],StockOutData[Product ID],ProductMaster!$B953)</f>
        <v>144</v>
      </c>
      <c r="J953" s="63">
        <f>SUMIFS(StockInData[Value],StockInData[Product ID],ProductMaster!$B953)-SUMIFS(StockOutData[Value],StockOutData[Product ID],ProductMaster!$B953)</f>
        <v>0</v>
      </c>
    </row>
    <row r="954" spans="1:10" hidden="1" x14ac:dyDescent="0.25">
      <c r="A954" s="84">
        <v>953</v>
      </c>
      <c r="B954" s="85" t="s">
        <v>1957</v>
      </c>
      <c r="C954" s="87" t="s">
        <v>1958</v>
      </c>
      <c r="D954" s="47"/>
      <c r="E954" s="47"/>
      <c r="F954" s="48"/>
      <c r="G954" s="62" t="str">
        <f>IFERROR(INDEX(StockInData[Expiry],MATCH(ProductMaster[[#This Row],[Product ID]],StockInData[Product ID],0)),"")</f>
        <v/>
      </c>
      <c r="H954" s="47"/>
      <c r="I954" s="61">
        <f>SUMIFS(StockInData[Quantity],StockInData[Product ID],ProductMaster!$B954)-SUMIFS(StockOutData[Quantity],StockOutData[Product ID],ProductMaster!$B954)</f>
        <v>0</v>
      </c>
      <c r="J954" s="63">
        <f>SUMIFS(StockInData[Value],StockInData[Product ID],ProductMaster!$B954)-SUMIFS(StockOutData[Value],StockOutData[Product ID],ProductMaster!$B954)</f>
        <v>0</v>
      </c>
    </row>
    <row r="955" spans="1:10" hidden="1" x14ac:dyDescent="0.25">
      <c r="A955" s="60">
        <v>954</v>
      </c>
      <c r="B955" s="85" t="s">
        <v>1959</v>
      </c>
      <c r="C955" s="87" t="s">
        <v>1960</v>
      </c>
      <c r="D955" s="47"/>
      <c r="E955" s="47"/>
      <c r="F955" s="48"/>
      <c r="G955" s="62" t="str">
        <f>IFERROR(INDEX(StockInData[Expiry],MATCH(ProductMaster[[#This Row],[Product ID]],StockInData[Product ID],0)),"")</f>
        <v/>
      </c>
      <c r="H955" s="47"/>
      <c r="I955" s="61">
        <f>SUMIFS(StockInData[Quantity],StockInData[Product ID],ProductMaster!$B955)-SUMIFS(StockOutData[Quantity],StockOutData[Product ID],ProductMaster!$B955)</f>
        <v>0</v>
      </c>
      <c r="J955" s="63">
        <f>SUMIFS(StockInData[Value],StockInData[Product ID],ProductMaster!$B955)-SUMIFS(StockOutData[Value],StockOutData[Product ID],ProductMaster!$B955)</f>
        <v>0</v>
      </c>
    </row>
    <row r="956" spans="1:10" x14ac:dyDescent="0.25">
      <c r="A956" s="84">
        <v>955</v>
      </c>
      <c r="B956" s="85" t="s">
        <v>1961</v>
      </c>
      <c r="C956" s="87" t="s">
        <v>1962</v>
      </c>
      <c r="D956" s="47"/>
      <c r="E956" s="47"/>
      <c r="F956" s="48"/>
      <c r="G956" s="62">
        <f>IFERROR(INDEX(StockInData[Expiry],MATCH(ProductMaster[[#This Row],[Product ID]],StockInData[Product ID],0)),"")</f>
        <v>44742</v>
      </c>
      <c r="H956" s="47"/>
      <c r="I956" s="61">
        <f>SUMIFS(StockInData[Quantity],StockInData[Product ID],ProductMaster!$B956)-SUMIFS(StockOutData[Quantity],StockOutData[Product ID],ProductMaster!$B956)</f>
        <v>147</v>
      </c>
      <c r="J956" s="63">
        <f>SUMIFS(StockInData[Value],StockInData[Product ID],ProductMaster!$B956)-SUMIFS(StockOutData[Value],StockOutData[Product ID],ProductMaster!$B956)</f>
        <v>-65.88</v>
      </c>
    </row>
    <row r="957" spans="1:10" x14ac:dyDescent="0.25">
      <c r="A957" s="60">
        <v>956</v>
      </c>
      <c r="B957" s="85" t="s">
        <v>1963</v>
      </c>
      <c r="C957" s="87" t="s">
        <v>1964</v>
      </c>
      <c r="D957" s="47"/>
      <c r="E957" s="47"/>
      <c r="F957" s="48"/>
      <c r="G957" s="62">
        <f>IFERROR(INDEX(StockInData[Expiry],MATCH(ProductMaster[[#This Row],[Product ID]],StockInData[Product ID],0)),"")</f>
        <v>44742</v>
      </c>
      <c r="H957" s="47"/>
      <c r="I957" s="61">
        <f>SUMIFS(StockInData[Quantity],StockInData[Product ID],ProductMaster!$B957)-SUMIFS(StockOutData[Quantity],StockOutData[Product ID],ProductMaster!$B957)</f>
        <v>96</v>
      </c>
      <c r="J957" s="63">
        <f>SUMIFS(StockInData[Value],StockInData[Product ID],ProductMaster!$B957)-SUMIFS(StockOutData[Value],StockOutData[Product ID],ProductMaster!$B957)</f>
        <v>0</v>
      </c>
    </row>
    <row r="958" spans="1:10" hidden="1" x14ac:dyDescent="0.25">
      <c r="A958" s="84">
        <v>957</v>
      </c>
      <c r="B958" s="85" t="s">
        <v>1965</v>
      </c>
      <c r="C958" s="87" t="s">
        <v>1966</v>
      </c>
      <c r="D958" s="47"/>
      <c r="E958" s="47"/>
      <c r="F958" s="48"/>
      <c r="G958" s="62" t="str">
        <f>IFERROR(INDEX(StockInData[Expiry],MATCH(ProductMaster[[#This Row],[Product ID]],StockInData[Product ID],0)),"")</f>
        <v/>
      </c>
      <c r="H958" s="47"/>
      <c r="I958" s="61">
        <f>SUMIFS(StockInData[Quantity],StockInData[Product ID],ProductMaster!$B958)-SUMIFS(StockOutData[Quantity],StockOutData[Product ID],ProductMaster!$B958)</f>
        <v>0</v>
      </c>
      <c r="J958" s="63">
        <f>SUMIFS(StockInData[Value],StockInData[Product ID],ProductMaster!$B958)-SUMIFS(StockOutData[Value],StockOutData[Product ID],ProductMaster!$B958)</f>
        <v>0</v>
      </c>
    </row>
    <row r="959" spans="1:10" x14ac:dyDescent="0.25">
      <c r="A959" s="60">
        <v>958</v>
      </c>
      <c r="B959" s="85" t="s">
        <v>1967</v>
      </c>
      <c r="C959" s="87" t="s">
        <v>1968</v>
      </c>
      <c r="D959" s="47"/>
      <c r="E959" s="47"/>
      <c r="F959" s="48"/>
      <c r="G959" s="62">
        <f>IFERROR(INDEX(StockInData[Expiry],MATCH(ProductMaster[[#This Row],[Product ID]],StockInData[Product ID],0)),"")</f>
        <v>44742</v>
      </c>
      <c r="H959" s="47"/>
      <c r="I959" s="61">
        <f>SUMIFS(StockInData[Quantity],StockInData[Product ID],ProductMaster!$B959)-SUMIFS(StockOutData[Quantity],StockOutData[Product ID],ProductMaster!$B959)</f>
        <v>36</v>
      </c>
      <c r="J959" s="63">
        <f>SUMIFS(StockInData[Value],StockInData[Product ID],ProductMaster!$B959)-SUMIFS(StockOutData[Value],StockOutData[Product ID],ProductMaster!$B959)</f>
        <v>-11.64</v>
      </c>
    </row>
    <row r="960" spans="1:10" hidden="1" x14ac:dyDescent="0.25">
      <c r="A960" s="84">
        <v>959</v>
      </c>
      <c r="B960" s="85" t="s">
        <v>1969</v>
      </c>
      <c r="C960" s="87" t="s">
        <v>1970</v>
      </c>
      <c r="D960" s="47"/>
      <c r="E960" s="47"/>
      <c r="F960" s="48"/>
      <c r="G960" s="62" t="str">
        <f>IFERROR(INDEX(StockInData[Expiry],MATCH(ProductMaster[[#This Row],[Product ID]],StockInData[Product ID],0)),"")</f>
        <v/>
      </c>
      <c r="H960" s="47"/>
      <c r="I960" s="61">
        <f>SUMIFS(StockInData[Quantity],StockInData[Product ID],ProductMaster!$B960)-SUMIFS(StockOutData[Quantity],StockOutData[Product ID],ProductMaster!$B960)</f>
        <v>0</v>
      </c>
      <c r="J960" s="63">
        <f>SUMIFS(StockInData[Value],StockInData[Product ID],ProductMaster!$B960)-SUMIFS(StockOutData[Value],StockOutData[Product ID],ProductMaster!$B960)</f>
        <v>0</v>
      </c>
    </row>
    <row r="961" spans="1:10" hidden="1" x14ac:dyDescent="0.25">
      <c r="A961" s="60">
        <v>960</v>
      </c>
      <c r="B961" s="85" t="s">
        <v>1971</v>
      </c>
      <c r="C961" s="87" t="s">
        <v>1972</v>
      </c>
      <c r="D961" s="47"/>
      <c r="E961" s="47"/>
      <c r="F961" s="48"/>
      <c r="G961" s="62" t="str">
        <f>IFERROR(INDEX(StockInData[Expiry],MATCH(ProductMaster[[#This Row],[Product ID]],StockInData[Product ID],0)),"")</f>
        <v/>
      </c>
      <c r="H961" s="47"/>
      <c r="I961" s="61">
        <f>SUMIFS(StockInData[Quantity],StockInData[Product ID],ProductMaster!$B961)-SUMIFS(StockOutData[Quantity],StockOutData[Product ID],ProductMaster!$B961)</f>
        <v>0</v>
      </c>
      <c r="J961" s="63">
        <f>SUMIFS(StockInData[Value],StockInData[Product ID],ProductMaster!$B961)-SUMIFS(StockOutData[Value],StockOutData[Product ID],ProductMaster!$B961)</f>
        <v>0</v>
      </c>
    </row>
    <row r="962" spans="1:10" hidden="1" x14ac:dyDescent="0.25">
      <c r="A962" s="84">
        <v>961</v>
      </c>
      <c r="B962" s="85" t="s">
        <v>1973</v>
      </c>
      <c r="C962" s="87" t="s">
        <v>1974</v>
      </c>
      <c r="D962" s="47"/>
      <c r="E962" s="47"/>
      <c r="F962" s="48"/>
      <c r="G962" s="62" t="str">
        <f>IFERROR(INDEX(StockInData[Expiry],MATCH(ProductMaster[[#This Row],[Product ID]],StockInData[Product ID],0)),"")</f>
        <v/>
      </c>
      <c r="H962" s="47"/>
      <c r="I962" s="61">
        <f>SUMIFS(StockInData[Quantity],StockInData[Product ID],ProductMaster!$B962)-SUMIFS(StockOutData[Quantity],StockOutData[Product ID],ProductMaster!$B962)</f>
        <v>0</v>
      </c>
      <c r="J962" s="63">
        <f>SUMIFS(StockInData[Value],StockInData[Product ID],ProductMaster!$B962)-SUMIFS(StockOutData[Value],StockOutData[Product ID],ProductMaster!$B962)</f>
        <v>0</v>
      </c>
    </row>
    <row r="963" spans="1:10" hidden="1" x14ac:dyDescent="0.25">
      <c r="A963" s="60">
        <v>962</v>
      </c>
      <c r="B963" s="85" t="s">
        <v>1975</v>
      </c>
      <c r="C963" s="87" t="s">
        <v>1976</v>
      </c>
      <c r="D963" s="47"/>
      <c r="E963" s="47"/>
      <c r="F963" s="48"/>
      <c r="G963" s="62" t="str">
        <f>IFERROR(INDEX(StockInData[Expiry],MATCH(ProductMaster[[#This Row],[Product ID]],StockInData[Product ID],0)),"")</f>
        <v/>
      </c>
      <c r="H963" s="47"/>
      <c r="I963" s="61">
        <f>SUMIFS(StockInData[Quantity],StockInData[Product ID],ProductMaster!$B963)-SUMIFS(StockOutData[Quantity],StockOutData[Product ID],ProductMaster!$B963)</f>
        <v>0</v>
      </c>
      <c r="J963" s="63">
        <f>SUMIFS(StockInData[Value],StockInData[Product ID],ProductMaster!$B963)-SUMIFS(StockOutData[Value],StockOutData[Product ID],ProductMaster!$B963)</f>
        <v>0</v>
      </c>
    </row>
    <row r="964" spans="1:10" hidden="1" x14ac:dyDescent="0.25">
      <c r="A964" s="84">
        <v>963</v>
      </c>
      <c r="B964" s="85" t="s">
        <v>1977</v>
      </c>
      <c r="C964" s="87" t="s">
        <v>1978</v>
      </c>
      <c r="D964" s="47"/>
      <c r="E964" s="47"/>
      <c r="F964" s="48"/>
      <c r="G964" s="62" t="str">
        <f>IFERROR(INDEX(StockInData[Expiry],MATCH(ProductMaster[[#This Row],[Product ID]],StockInData[Product ID],0)),"")</f>
        <v/>
      </c>
      <c r="H964" s="47"/>
      <c r="I964" s="61">
        <f>SUMIFS(StockInData[Quantity],StockInData[Product ID],ProductMaster!$B964)-SUMIFS(StockOutData[Quantity],StockOutData[Product ID],ProductMaster!$B964)</f>
        <v>0</v>
      </c>
      <c r="J964" s="63">
        <f>SUMIFS(StockInData[Value],StockInData[Product ID],ProductMaster!$B964)-SUMIFS(StockOutData[Value],StockOutData[Product ID],ProductMaster!$B964)</f>
        <v>0</v>
      </c>
    </row>
    <row r="965" spans="1:10" hidden="1" x14ac:dyDescent="0.25">
      <c r="A965" s="60">
        <v>964</v>
      </c>
      <c r="B965" s="85" t="s">
        <v>1979</v>
      </c>
      <c r="C965" s="87" t="s">
        <v>1980</v>
      </c>
      <c r="D965" s="47"/>
      <c r="E965" s="47"/>
      <c r="F965" s="48"/>
      <c r="G965" s="62" t="str">
        <f>IFERROR(INDEX(StockInData[Expiry],MATCH(ProductMaster[[#This Row],[Product ID]],StockInData[Product ID],0)),"")</f>
        <v/>
      </c>
      <c r="H965" s="47"/>
      <c r="I965" s="61">
        <f>SUMIFS(StockInData[Quantity],StockInData[Product ID],ProductMaster!$B965)-SUMIFS(StockOutData[Quantity],StockOutData[Product ID],ProductMaster!$B965)</f>
        <v>0</v>
      </c>
      <c r="J965" s="63">
        <f>SUMIFS(StockInData[Value],StockInData[Product ID],ProductMaster!$B965)-SUMIFS(StockOutData[Value],StockOutData[Product ID],ProductMaster!$B965)</f>
        <v>0</v>
      </c>
    </row>
    <row r="966" spans="1:10" hidden="1" x14ac:dyDescent="0.25">
      <c r="A966" s="84">
        <v>965</v>
      </c>
      <c r="B966" s="85" t="s">
        <v>1981</v>
      </c>
      <c r="C966" s="87" t="s">
        <v>1982</v>
      </c>
      <c r="D966" s="47"/>
      <c r="E966" s="47"/>
      <c r="F966" s="48"/>
      <c r="G966" s="62" t="str">
        <f>IFERROR(INDEX(StockInData[Expiry],MATCH(ProductMaster[[#This Row],[Product ID]],StockInData[Product ID],0)),"")</f>
        <v/>
      </c>
      <c r="H966" s="47"/>
      <c r="I966" s="61">
        <f>SUMIFS(StockInData[Quantity],StockInData[Product ID],ProductMaster!$B966)-SUMIFS(StockOutData[Quantity],StockOutData[Product ID],ProductMaster!$B966)</f>
        <v>0</v>
      </c>
      <c r="J966" s="63">
        <f>SUMIFS(StockInData[Value],StockInData[Product ID],ProductMaster!$B966)-SUMIFS(StockOutData[Value],StockOutData[Product ID],ProductMaster!$B966)</f>
        <v>0</v>
      </c>
    </row>
    <row r="967" spans="1:10" hidden="1" x14ac:dyDescent="0.25">
      <c r="A967" s="60">
        <v>966</v>
      </c>
      <c r="B967" s="85" t="s">
        <v>1983</v>
      </c>
      <c r="C967" s="87" t="s">
        <v>1984</v>
      </c>
      <c r="D967" s="47"/>
      <c r="E967" s="47"/>
      <c r="F967" s="48"/>
      <c r="G967" s="62" t="str">
        <f>IFERROR(INDEX(StockInData[Expiry],MATCH(ProductMaster[[#This Row],[Product ID]],StockInData[Product ID],0)),"")</f>
        <v/>
      </c>
      <c r="H967" s="47"/>
      <c r="I967" s="61">
        <f>SUMIFS(StockInData[Quantity],StockInData[Product ID],ProductMaster!$B967)-SUMIFS(StockOutData[Quantity],StockOutData[Product ID],ProductMaster!$B967)</f>
        <v>0</v>
      </c>
      <c r="J967" s="63">
        <f>SUMIFS(StockInData[Value],StockInData[Product ID],ProductMaster!$B967)-SUMIFS(StockOutData[Value],StockOutData[Product ID],ProductMaster!$B967)</f>
        <v>0</v>
      </c>
    </row>
    <row r="968" spans="1:10" x14ac:dyDescent="0.25">
      <c r="A968" s="84">
        <v>967</v>
      </c>
      <c r="B968" s="85" t="s">
        <v>1985</v>
      </c>
      <c r="C968" s="87" t="s">
        <v>1986</v>
      </c>
      <c r="D968" s="47"/>
      <c r="E968" s="47"/>
      <c r="F968" s="48"/>
      <c r="G968" s="62">
        <f>IFERROR(INDEX(StockInData[Expiry],MATCH(ProductMaster[[#This Row],[Product ID]],StockInData[Product ID],0)),"")</f>
        <v>44742</v>
      </c>
      <c r="H968" s="47"/>
      <c r="I968" s="61">
        <f>SUMIFS(StockInData[Quantity],StockInData[Product ID],ProductMaster!$B968)-SUMIFS(StockOutData[Quantity],StockOutData[Product ID],ProductMaster!$B968)</f>
        <v>3</v>
      </c>
      <c r="J968" s="63">
        <f>SUMIFS(StockInData[Value],StockInData[Product ID],ProductMaster!$B968)-SUMIFS(StockOutData[Value],StockOutData[Product ID],ProductMaster!$B968)</f>
        <v>0</v>
      </c>
    </row>
    <row r="969" spans="1:10" hidden="1" x14ac:dyDescent="0.25">
      <c r="A969" s="60">
        <v>968</v>
      </c>
      <c r="B969" s="85" t="s">
        <v>1987</v>
      </c>
      <c r="C969" s="87" t="s">
        <v>1988</v>
      </c>
      <c r="D969" s="47"/>
      <c r="E969" s="47"/>
      <c r="F969" s="48"/>
      <c r="G969" s="62" t="str">
        <f>IFERROR(INDEX(StockInData[Expiry],MATCH(ProductMaster[[#This Row],[Product ID]],StockInData[Product ID],0)),"")</f>
        <v/>
      </c>
      <c r="H969" s="47"/>
      <c r="I969" s="61">
        <f>SUMIFS(StockInData[Quantity],StockInData[Product ID],ProductMaster!$B969)-SUMIFS(StockOutData[Quantity],StockOutData[Product ID],ProductMaster!$B969)</f>
        <v>0</v>
      </c>
      <c r="J969" s="63">
        <f>SUMIFS(StockInData[Value],StockInData[Product ID],ProductMaster!$B969)-SUMIFS(StockOutData[Value],StockOutData[Product ID],ProductMaster!$B969)</f>
        <v>0</v>
      </c>
    </row>
    <row r="970" spans="1:10" hidden="1" x14ac:dyDescent="0.25">
      <c r="A970" s="84">
        <v>969</v>
      </c>
      <c r="B970" s="85" t="s">
        <v>1989</v>
      </c>
      <c r="C970" s="87" t="s">
        <v>1990</v>
      </c>
      <c r="D970" s="47"/>
      <c r="E970" s="47"/>
      <c r="F970" s="48"/>
      <c r="G970" s="62" t="str">
        <f>IFERROR(INDEX(StockInData[Expiry],MATCH(ProductMaster[[#This Row],[Product ID]],StockInData[Product ID],0)),"")</f>
        <v/>
      </c>
      <c r="H970" s="47"/>
      <c r="I970" s="61">
        <f>SUMIFS(StockInData[Quantity],StockInData[Product ID],ProductMaster!$B970)-SUMIFS(StockOutData[Quantity],StockOutData[Product ID],ProductMaster!$B970)</f>
        <v>0</v>
      </c>
      <c r="J970" s="63">
        <f>SUMIFS(StockInData[Value],StockInData[Product ID],ProductMaster!$B970)-SUMIFS(StockOutData[Value],StockOutData[Product ID],ProductMaster!$B970)</f>
        <v>0</v>
      </c>
    </row>
    <row r="971" spans="1:10" hidden="1" x14ac:dyDescent="0.25">
      <c r="A971" s="60">
        <v>970</v>
      </c>
      <c r="B971" s="85" t="s">
        <v>1991</v>
      </c>
      <c r="C971" s="87" t="s">
        <v>1992</v>
      </c>
      <c r="D971" s="47"/>
      <c r="E971" s="47"/>
      <c r="F971" s="48"/>
      <c r="G971" s="62" t="str">
        <f>IFERROR(INDEX(StockInData[Expiry],MATCH(ProductMaster[[#This Row],[Product ID]],StockInData[Product ID],0)),"")</f>
        <v/>
      </c>
      <c r="H971" s="47"/>
      <c r="I971" s="61">
        <f>SUMIFS(StockInData[Quantity],StockInData[Product ID],ProductMaster!$B971)-SUMIFS(StockOutData[Quantity],StockOutData[Product ID],ProductMaster!$B971)</f>
        <v>0</v>
      </c>
      <c r="J971" s="63">
        <f>SUMIFS(StockInData[Value],StockInData[Product ID],ProductMaster!$B971)-SUMIFS(StockOutData[Value],StockOutData[Product ID],ProductMaster!$B971)</f>
        <v>0</v>
      </c>
    </row>
    <row r="972" spans="1:10" hidden="1" x14ac:dyDescent="0.25">
      <c r="A972" s="84">
        <v>971</v>
      </c>
      <c r="B972" s="85" t="s">
        <v>1993</v>
      </c>
      <c r="C972" s="87" t="s">
        <v>1994</v>
      </c>
      <c r="D972" s="47"/>
      <c r="E972" s="47"/>
      <c r="F972" s="48"/>
      <c r="G972" s="62" t="str">
        <f>IFERROR(INDEX(StockInData[Expiry],MATCH(ProductMaster[[#This Row],[Product ID]],StockInData[Product ID],0)),"")</f>
        <v/>
      </c>
      <c r="H972" s="47"/>
      <c r="I972" s="61">
        <f>SUMIFS(StockInData[Quantity],StockInData[Product ID],ProductMaster!$B972)-SUMIFS(StockOutData[Quantity],StockOutData[Product ID],ProductMaster!$B972)</f>
        <v>0</v>
      </c>
      <c r="J972" s="63">
        <f>SUMIFS(StockInData[Value],StockInData[Product ID],ProductMaster!$B972)-SUMIFS(StockOutData[Value],StockOutData[Product ID],ProductMaster!$B972)</f>
        <v>0</v>
      </c>
    </row>
    <row r="973" spans="1:10" hidden="1" x14ac:dyDescent="0.25">
      <c r="A973" s="60">
        <v>972</v>
      </c>
      <c r="B973" s="85" t="s">
        <v>1995</v>
      </c>
      <c r="C973" s="87" t="s">
        <v>1996</v>
      </c>
      <c r="D973" s="47"/>
      <c r="E973" s="47"/>
      <c r="F973" s="48"/>
      <c r="G973" s="62" t="str">
        <f>IFERROR(INDEX(StockInData[Expiry],MATCH(ProductMaster[[#This Row],[Product ID]],StockInData[Product ID],0)),"")</f>
        <v/>
      </c>
      <c r="H973" s="47"/>
      <c r="I973" s="61">
        <f>SUMIFS(StockInData[Quantity],StockInData[Product ID],ProductMaster!$B973)-SUMIFS(StockOutData[Quantity],StockOutData[Product ID],ProductMaster!$B973)</f>
        <v>0</v>
      </c>
      <c r="J973" s="63">
        <f>SUMIFS(StockInData[Value],StockInData[Product ID],ProductMaster!$B973)-SUMIFS(StockOutData[Value],StockOutData[Product ID],ProductMaster!$B973)</f>
        <v>0</v>
      </c>
    </row>
    <row r="974" spans="1:10" hidden="1" x14ac:dyDescent="0.25">
      <c r="A974" s="84">
        <v>973</v>
      </c>
      <c r="B974" s="85" t="s">
        <v>1997</v>
      </c>
      <c r="C974" s="87" t="s">
        <v>1998</v>
      </c>
      <c r="D974" s="47"/>
      <c r="E974" s="47"/>
      <c r="F974" s="48"/>
      <c r="G974" s="62" t="str">
        <f>IFERROR(INDEX(StockInData[Expiry],MATCH(ProductMaster[[#This Row],[Product ID]],StockInData[Product ID],0)),"")</f>
        <v/>
      </c>
      <c r="H974" s="47"/>
      <c r="I974" s="61">
        <f>SUMIFS(StockInData[Quantity],StockInData[Product ID],ProductMaster!$B974)-SUMIFS(StockOutData[Quantity],StockOutData[Product ID],ProductMaster!$B974)</f>
        <v>0</v>
      </c>
      <c r="J974" s="63">
        <f>SUMIFS(StockInData[Value],StockInData[Product ID],ProductMaster!$B974)-SUMIFS(StockOutData[Value],StockOutData[Product ID],ProductMaster!$B974)</f>
        <v>0</v>
      </c>
    </row>
    <row r="975" spans="1:10" hidden="1" x14ac:dyDescent="0.25">
      <c r="A975" s="60">
        <v>974</v>
      </c>
      <c r="B975" s="85" t="s">
        <v>1999</v>
      </c>
      <c r="C975" s="87" t="s">
        <v>2000</v>
      </c>
      <c r="D975" s="47"/>
      <c r="E975" s="47"/>
      <c r="F975" s="48"/>
      <c r="G975" s="62" t="str">
        <f>IFERROR(INDEX(StockInData[Expiry],MATCH(ProductMaster[[#This Row],[Product ID]],StockInData[Product ID],0)),"")</f>
        <v/>
      </c>
      <c r="H975" s="47"/>
      <c r="I975" s="61">
        <f>SUMIFS(StockInData[Quantity],StockInData[Product ID],ProductMaster!$B975)-SUMIFS(StockOutData[Quantity],StockOutData[Product ID],ProductMaster!$B975)</f>
        <v>0</v>
      </c>
      <c r="J975" s="63">
        <f>SUMIFS(StockInData[Value],StockInData[Product ID],ProductMaster!$B975)-SUMIFS(StockOutData[Value],StockOutData[Product ID],ProductMaster!$B975)</f>
        <v>0</v>
      </c>
    </row>
    <row r="976" spans="1:10" hidden="1" x14ac:dyDescent="0.25">
      <c r="A976" s="84">
        <v>975</v>
      </c>
      <c r="B976" s="85" t="s">
        <v>2001</v>
      </c>
      <c r="C976" s="87" t="s">
        <v>1761</v>
      </c>
      <c r="D976" s="47"/>
      <c r="E976" s="47"/>
      <c r="F976" s="48"/>
      <c r="G976" s="62" t="str">
        <f>IFERROR(INDEX(StockInData[Expiry],MATCH(ProductMaster[[#This Row],[Product ID]],StockInData[Product ID],0)),"")</f>
        <v/>
      </c>
      <c r="H976" s="47"/>
      <c r="I976" s="61">
        <f>SUMIFS(StockInData[Quantity],StockInData[Product ID],ProductMaster!$B976)-SUMIFS(StockOutData[Quantity],StockOutData[Product ID],ProductMaster!$B976)</f>
        <v>0</v>
      </c>
      <c r="J976" s="63">
        <f>SUMIFS(StockInData[Value],StockInData[Product ID],ProductMaster!$B976)-SUMIFS(StockOutData[Value],StockOutData[Product ID],ProductMaster!$B976)</f>
        <v>0</v>
      </c>
    </row>
    <row r="977" spans="1:10" hidden="1" x14ac:dyDescent="0.25">
      <c r="A977" s="60">
        <v>976</v>
      </c>
      <c r="B977" s="85" t="s">
        <v>2002</v>
      </c>
      <c r="C977" s="87" t="s">
        <v>2003</v>
      </c>
      <c r="D977" s="47"/>
      <c r="E977" s="47"/>
      <c r="F977" s="48"/>
      <c r="G977" s="62" t="str">
        <f>IFERROR(INDEX(StockInData[Expiry],MATCH(ProductMaster[[#This Row],[Product ID]],StockInData[Product ID],0)),"")</f>
        <v/>
      </c>
      <c r="H977" s="47"/>
      <c r="I977" s="61">
        <f>SUMIFS(StockInData[Quantity],StockInData[Product ID],ProductMaster!$B977)-SUMIFS(StockOutData[Quantity],StockOutData[Product ID],ProductMaster!$B977)</f>
        <v>0</v>
      </c>
      <c r="J977" s="63">
        <f>SUMIFS(StockInData[Value],StockInData[Product ID],ProductMaster!$B977)-SUMIFS(StockOutData[Value],StockOutData[Product ID],ProductMaster!$B977)</f>
        <v>0</v>
      </c>
    </row>
    <row r="978" spans="1:10" x14ac:dyDescent="0.25">
      <c r="A978" s="84">
        <v>977</v>
      </c>
      <c r="B978" s="85" t="s">
        <v>2004</v>
      </c>
      <c r="C978" s="87" t="s">
        <v>2005</v>
      </c>
      <c r="D978" s="47"/>
      <c r="E978" s="47"/>
      <c r="F978" s="48"/>
      <c r="G978" s="62">
        <f>IFERROR(INDEX(StockInData[Expiry],MATCH(ProductMaster[[#This Row],[Product ID]],StockInData[Product ID],0)),"")</f>
        <v>44742</v>
      </c>
      <c r="H978" s="47"/>
      <c r="I978" s="61">
        <f>SUMIFS(StockInData[Quantity],StockInData[Product ID],ProductMaster!$B978)-SUMIFS(StockOutData[Quantity],StockOutData[Product ID],ProductMaster!$B978)</f>
        <v>12</v>
      </c>
      <c r="J978" s="63">
        <f>SUMIFS(StockInData[Value],StockInData[Product ID],ProductMaster!$B978)-SUMIFS(StockOutData[Value],StockOutData[Product ID],ProductMaster!$B978)</f>
        <v>0</v>
      </c>
    </row>
    <row r="979" spans="1:10" x14ac:dyDescent="0.25">
      <c r="A979" s="60">
        <v>978</v>
      </c>
      <c r="B979" s="85" t="s">
        <v>2006</v>
      </c>
      <c r="C979" s="87" t="s">
        <v>2007</v>
      </c>
      <c r="D979" s="47"/>
      <c r="E979" s="47"/>
      <c r="F979" s="48"/>
      <c r="G979" s="62">
        <f>IFERROR(INDEX(StockInData[Expiry],MATCH(ProductMaster[[#This Row],[Product ID]],StockInData[Product ID],0)),"")</f>
        <v>44742</v>
      </c>
      <c r="H979" s="47"/>
      <c r="I979" s="61">
        <f>SUMIFS(StockInData[Quantity],StockInData[Product ID],ProductMaster!$B979)-SUMIFS(StockOutData[Quantity],StockOutData[Product ID],ProductMaster!$B979)</f>
        <v>2</v>
      </c>
      <c r="J979" s="63">
        <f>SUMIFS(StockInData[Value],StockInData[Product ID],ProductMaster!$B979)-SUMIFS(StockOutData[Value],StockOutData[Product ID],ProductMaster!$B979)</f>
        <v>0</v>
      </c>
    </row>
    <row r="980" spans="1:10" hidden="1" x14ac:dyDescent="0.25">
      <c r="A980" s="84">
        <v>979</v>
      </c>
      <c r="B980" s="85" t="s">
        <v>2008</v>
      </c>
      <c r="C980" s="87" t="s">
        <v>2009</v>
      </c>
      <c r="D980" s="47"/>
      <c r="E980" s="47"/>
      <c r="F980" s="48"/>
      <c r="G980" s="62" t="str">
        <f>IFERROR(INDEX(StockInData[Expiry],MATCH(ProductMaster[[#This Row],[Product ID]],StockInData[Product ID],0)),"")</f>
        <v/>
      </c>
      <c r="H980" s="47"/>
      <c r="I980" s="61">
        <f>SUMIFS(StockInData[Quantity],StockInData[Product ID],ProductMaster!$B980)-SUMIFS(StockOutData[Quantity],StockOutData[Product ID],ProductMaster!$B980)</f>
        <v>0</v>
      </c>
      <c r="J980" s="63">
        <f>SUMIFS(StockInData[Value],StockInData[Product ID],ProductMaster!$B980)-SUMIFS(StockOutData[Value],StockOutData[Product ID],ProductMaster!$B980)</f>
        <v>0</v>
      </c>
    </row>
    <row r="981" spans="1:10" hidden="1" x14ac:dyDescent="0.25">
      <c r="A981" s="60">
        <v>980</v>
      </c>
      <c r="B981" s="85" t="s">
        <v>2010</v>
      </c>
      <c r="C981" s="87" t="s">
        <v>2009</v>
      </c>
      <c r="D981" s="47"/>
      <c r="E981" s="47"/>
      <c r="F981" s="48"/>
      <c r="G981" s="62" t="str">
        <f>IFERROR(INDEX(StockInData[Expiry],MATCH(ProductMaster[[#This Row],[Product ID]],StockInData[Product ID],0)),"")</f>
        <v/>
      </c>
      <c r="H981" s="47"/>
      <c r="I981" s="61">
        <f>SUMIFS(StockInData[Quantity],StockInData[Product ID],ProductMaster!$B981)-SUMIFS(StockOutData[Quantity],StockOutData[Product ID],ProductMaster!$B981)</f>
        <v>0</v>
      </c>
      <c r="J981" s="63">
        <f>SUMIFS(StockInData[Value],StockInData[Product ID],ProductMaster!$B981)-SUMIFS(StockOutData[Value],StockOutData[Product ID],ProductMaster!$B981)</f>
        <v>0</v>
      </c>
    </row>
    <row r="982" spans="1:10" hidden="1" x14ac:dyDescent="0.25">
      <c r="A982" s="84">
        <v>981</v>
      </c>
      <c r="B982" s="85" t="s">
        <v>2011</v>
      </c>
      <c r="C982" s="87" t="s">
        <v>2012</v>
      </c>
      <c r="D982" s="47"/>
      <c r="E982" s="47"/>
      <c r="F982" s="48"/>
      <c r="G982" s="62" t="str">
        <f>IFERROR(INDEX(StockInData[Expiry],MATCH(ProductMaster[[#This Row],[Product ID]],StockInData[Product ID],0)),"")</f>
        <v/>
      </c>
      <c r="H982" s="47"/>
      <c r="I982" s="61">
        <f>SUMIFS(StockInData[Quantity],StockInData[Product ID],ProductMaster!$B982)-SUMIFS(StockOutData[Quantity],StockOutData[Product ID],ProductMaster!$B982)</f>
        <v>0</v>
      </c>
      <c r="J982" s="63">
        <f>SUMIFS(StockInData[Value],StockInData[Product ID],ProductMaster!$B982)-SUMIFS(StockOutData[Value],StockOutData[Product ID],ProductMaster!$B982)</f>
        <v>0</v>
      </c>
    </row>
    <row r="983" spans="1:10" hidden="1" x14ac:dyDescent="0.25">
      <c r="A983" s="60">
        <v>982</v>
      </c>
      <c r="B983" s="85" t="s">
        <v>2013</v>
      </c>
      <c r="C983" s="87" t="s">
        <v>2014</v>
      </c>
      <c r="D983" s="47"/>
      <c r="E983" s="47"/>
      <c r="F983" s="48"/>
      <c r="G983" s="62" t="str">
        <f>IFERROR(INDEX(StockInData[Expiry],MATCH(ProductMaster[[#This Row],[Product ID]],StockInData[Product ID],0)),"")</f>
        <v/>
      </c>
      <c r="H983" s="47"/>
      <c r="I983" s="61">
        <f>SUMIFS(StockInData[Quantity],StockInData[Product ID],ProductMaster!$B983)-SUMIFS(StockOutData[Quantity],StockOutData[Product ID],ProductMaster!$B983)</f>
        <v>0</v>
      </c>
      <c r="J983" s="63">
        <f>SUMIFS(StockInData[Value],StockInData[Product ID],ProductMaster!$B983)-SUMIFS(StockOutData[Value],StockOutData[Product ID],ProductMaster!$B983)</f>
        <v>0</v>
      </c>
    </row>
    <row r="984" spans="1:10" hidden="1" x14ac:dyDescent="0.25">
      <c r="A984" s="84">
        <v>983</v>
      </c>
      <c r="B984" s="85" t="s">
        <v>2015</v>
      </c>
      <c r="C984" s="87" t="s">
        <v>2016</v>
      </c>
      <c r="D984" s="47"/>
      <c r="E984" s="47"/>
      <c r="F984" s="48"/>
      <c r="G984" s="62" t="str">
        <f>IFERROR(INDEX(StockInData[Expiry],MATCH(ProductMaster[[#This Row],[Product ID]],StockInData[Product ID],0)),"")</f>
        <v/>
      </c>
      <c r="H984" s="47"/>
      <c r="I984" s="61">
        <f>SUMIFS(StockInData[Quantity],StockInData[Product ID],ProductMaster!$B984)-SUMIFS(StockOutData[Quantity],StockOutData[Product ID],ProductMaster!$B984)</f>
        <v>0</v>
      </c>
      <c r="J984" s="63">
        <f>SUMIFS(StockInData[Value],StockInData[Product ID],ProductMaster!$B984)-SUMIFS(StockOutData[Value],StockOutData[Product ID],ProductMaster!$B984)</f>
        <v>0</v>
      </c>
    </row>
    <row r="985" spans="1:10" hidden="1" x14ac:dyDescent="0.25">
      <c r="A985" s="60">
        <v>984</v>
      </c>
      <c r="B985" s="85" t="s">
        <v>2017</v>
      </c>
      <c r="C985" s="87" t="s">
        <v>2018</v>
      </c>
      <c r="D985" s="47"/>
      <c r="E985" s="47"/>
      <c r="F985" s="48"/>
      <c r="G985" s="62" t="str">
        <f>IFERROR(INDEX(StockInData[Expiry],MATCH(ProductMaster[[#This Row],[Product ID]],StockInData[Product ID],0)),"")</f>
        <v/>
      </c>
      <c r="H985" s="47"/>
      <c r="I985" s="61">
        <f>SUMIFS(StockInData[Quantity],StockInData[Product ID],ProductMaster!$B985)-SUMIFS(StockOutData[Quantity],StockOutData[Product ID],ProductMaster!$B985)</f>
        <v>0</v>
      </c>
      <c r="J985" s="63">
        <f>SUMIFS(StockInData[Value],StockInData[Product ID],ProductMaster!$B985)-SUMIFS(StockOutData[Value],StockOutData[Product ID],ProductMaster!$B985)</f>
        <v>0</v>
      </c>
    </row>
    <row r="986" spans="1:10" hidden="1" x14ac:dyDescent="0.25">
      <c r="A986" s="84">
        <v>985</v>
      </c>
      <c r="B986" s="85" t="s">
        <v>2019</v>
      </c>
      <c r="C986" s="87" t="s">
        <v>2020</v>
      </c>
      <c r="D986" s="47"/>
      <c r="E986" s="47"/>
      <c r="F986" s="48"/>
      <c r="G986" s="62" t="str">
        <f>IFERROR(INDEX(StockInData[Expiry],MATCH(ProductMaster[[#This Row],[Product ID]],StockInData[Product ID],0)),"")</f>
        <v/>
      </c>
      <c r="H986" s="47"/>
      <c r="I986" s="61">
        <f>SUMIFS(StockInData[Quantity],StockInData[Product ID],ProductMaster!$B986)-SUMIFS(StockOutData[Quantity],StockOutData[Product ID],ProductMaster!$B986)</f>
        <v>0</v>
      </c>
      <c r="J986" s="63">
        <f>SUMIFS(StockInData[Value],StockInData[Product ID],ProductMaster!$B986)-SUMIFS(StockOutData[Value],StockOutData[Product ID],ProductMaster!$B986)</f>
        <v>0</v>
      </c>
    </row>
    <row r="987" spans="1:10" hidden="1" x14ac:dyDescent="0.25">
      <c r="A987" s="60">
        <v>986</v>
      </c>
      <c r="B987" s="85" t="s">
        <v>2021</v>
      </c>
      <c r="C987" s="87" t="s">
        <v>2022</v>
      </c>
      <c r="D987" s="47"/>
      <c r="E987" s="47"/>
      <c r="F987" s="48"/>
      <c r="G987" s="62" t="str">
        <f>IFERROR(INDEX(StockInData[Expiry],MATCH(ProductMaster[[#This Row],[Product ID]],StockInData[Product ID],0)),"")</f>
        <v/>
      </c>
      <c r="H987" s="47"/>
      <c r="I987" s="61">
        <f>SUMIFS(StockInData[Quantity],StockInData[Product ID],ProductMaster!$B987)-SUMIFS(StockOutData[Quantity],StockOutData[Product ID],ProductMaster!$B987)</f>
        <v>0</v>
      </c>
      <c r="J987" s="63">
        <f>SUMIFS(StockInData[Value],StockInData[Product ID],ProductMaster!$B987)-SUMIFS(StockOutData[Value],StockOutData[Product ID],ProductMaster!$B987)</f>
        <v>0</v>
      </c>
    </row>
    <row r="988" spans="1:10" hidden="1" x14ac:dyDescent="0.25">
      <c r="A988" s="84">
        <v>987</v>
      </c>
      <c r="B988" s="85" t="s">
        <v>2023</v>
      </c>
      <c r="C988" s="87" t="s">
        <v>2024</v>
      </c>
      <c r="D988" s="47"/>
      <c r="E988" s="47"/>
      <c r="F988" s="48"/>
      <c r="G988" s="62" t="str">
        <f>IFERROR(INDEX(StockInData[Expiry],MATCH(ProductMaster[[#This Row],[Product ID]],StockInData[Product ID],0)),"")</f>
        <v/>
      </c>
      <c r="H988" s="47"/>
      <c r="I988" s="61">
        <f>SUMIFS(StockInData[Quantity],StockInData[Product ID],ProductMaster!$B988)-SUMIFS(StockOutData[Quantity],StockOutData[Product ID],ProductMaster!$B988)</f>
        <v>0</v>
      </c>
      <c r="J988" s="63">
        <f>SUMIFS(StockInData[Value],StockInData[Product ID],ProductMaster!$B988)-SUMIFS(StockOutData[Value],StockOutData[Product ID],ProductMaster!$B988)</f>
        <v>0</v>
      </c>
    </row>
    <row r="989" spans="1:10" hidden="1" x14ac:dyDescent="0.25">
      <c r="A989" s="60">
        <v>988</v>
      </c>
      <c r="B989" s="85" t="s">
        <v>2025</v>
      </c>
      <c r="C989" s="87" t="s">
        <v>2026</v>
      </c>
      <c r="D989" s="47"/>
      <c r="E989" s="47"/>
      <c r="F989" s="48"/>
      <c r="G989" s="62" t="str">
        <f>IFERROR(INDEX(StockInData[Expiry],MATCH(ProductMaster[[#This Row],[Product ID]],StockInData[Product ID],0)),"")</f>
        <v/>
      </c>
      <c r="H989" s="47"/>
      <c r="I989" s="61">
        <f>SUMIFS(StockInData[Quantity],StockInData[Product ID],ProductMaster!$B989)-SUMIFS(StockOutData[Quantity],StockOutData[Product ID],ProductMaster!$B989)</f>
        <v>0</v>
      </c>
      <c r="J989" s="63">
        <f>SUMIFS(StockInData[Value],StockInData[Product ID],ProductMaster!$B989)-SUMIFS(StockOutData[Value],StockOutData[Product ID],ProductMaster!$B989)</f>
        <v>0</v>
      </c>
    </row>
    <row r="990" spans="1:10" hidden="1" x14ac:dyDescent="0.25">
      <c r="A990" s="84">
        <v>989</v>
      </c>
      <c r="B990" s="85" t="s">
        <v>2027</v>
      </c>
      <c r="C990" s="87" t="s">
        <v>2028</v>
      </c>
      <c r="D990" s="47"/>
      <c r="E990" s="47"/>
      <c r="F990" s="48"/>
      <c r="G990" s="62" t="str">
        <f>IFERROR(INDEX(StockInData[Expiry],MATCH(ProductMaster[[#This Row],[Product ID]],StockInData[Product ID],0)),"")</f>
        <v/>
      </c>
      <c r="H990" s="47"/>
      <c r="I990" s="61">
        <f>SUMIFS(StockInData[Quantity],StockInData[Product ID],ProductMaster!$B990)-SUMIFS(StockOutData[Quantity],StockOutData[Product ID],ProductMaster!$B990)</f>
        <v>0</v>
      </c>
      <c r="J990" s="63">
        <f>SUMIFS(StockInData[Value],StockInData[Product ID],ProductMaster!$B990)-SUMIFS(StockOutData[Value],StockOutData[Product ID],ProductMaster!$B990)</f>
        <v>0</v>
      </c>
    </row>
    <row r="991" spans="1:10" hidden="1" x14ac:dyDescent="0.25">
      <c r="A991" s="60">
        <v>990</v>
      </c>
      <c r="B991" s="85" t="s">
        <v>2029</v>
      </c>
      <c r="C991" s="87" t="s">
        <v>2030</v>
      </c>
      <c r="D991" s="47"/>
      <c r="E991" s="47"/>
      <c r="F991" s="48"/>
      <c r="G991" s="62" t="str">
        <f>IFERROR(INDEX(StockInData[Expiry],MATCH(ProductMaster[[#This Row],[Product ID]],StockInData[Product ID],0)),"")</f>
        <v/>
      </c>
      <c r="H991" s="47"/>
      <c r="I991" s="61">
        <f>SUMIFS(StockInData[Quantity],StockInData[Product ID],ProductMaster!$B991)-SUMIFS(StockOutData[Quantity],StockOutData[Product ID],ProductMaster!$B991)</f>
        <v>0</v>
      </c>
      <c r="J991" s="63">
        <f>SUMIFS(StockInData[Value],StockInData[Product ID],ProductMaster!$B991)-SUMIFS(StockOutData[Value],StockOutData[Product ID],ProductMaster!$B991)</f>
        <v>0</v>
      </c>
    </row>
    <row r="992" spans="1:10" hidden="1" x14ac:dyDescent="0.25">
      <c r="A992" s="84">
        <v>991</v>
      </c>
      <c r="B992" s="85" t="s">
        <v>2031</v>
      </c>
      <c r="C992" s="87" t="s">
        <v>2032</v>
      </c>
      <c r="D992" s="47"/>
      <c r="E992" s="47"/>
      <c r="F992" s="48"/>
      <c r="G992" s="62" t="str">
        <f>IFERROR(INDEX(StockInData[Expiry],MATCH(ProductMaster[[#This Row],[Product ID]],StockInData[Product ID],0)),"")</f>
        <v/>
      </c>
      <c r="H992" s="47"/>
      <c r="I992" s="61">
        <f>SUMIFS(StockInData[Quantity],StockInData[Product ID],ProductMaster!$B992)-SUMIFS(StockOutData[Quantity],StockOutData[Product ID],ProductMaster!$B992)</f>
        <v>0</v>
      </c>
      <c r="J992" s="63">
        <f>SUMIFS(StockInData[Value],StockInData[Product ID],ProductMaster!$B992)-SUMIFS(StockOutData[Value],StockOutData[Product ID],ProductMaster!$B992)</f>
        <v>-62.85</v>
      </c>
    </row>
    <row r="993" spans="1:10" hidden="1" x14ac:dyDescent="0.25">
      <c r="A993" s="60">
        <v>992</v>
      </c>
      <c r="B993" s="85" t="s">
        <v>2033</v>
      </c>
      <c r="C993" s="87" t="s">
        <v>2034</v>
      </c>
      <c r="D993" s="47"/>
      <c r="E993" s="47"/>
      <c r="F993" s="48"/>
      <c r="G993" s="62" t="str">
        <f>IFERROR(INDEX(StockInData[Expiry],MATCH(ProductMaster[[#This Row],[Product ID]],StockInData[Product ID],0)),"")</f>
        <v/>
      </c>
      <c r="H993" s="47"/>
      <c r="I993" s="61">
        <f>SUMIFS(StockInData[Quantity],StockInData[Product ID],ProductMaster!$B993)-SUMIFS(StockOutData[Quantity],StockOutData[Product ID],ProductMaster!$B993)</f>
        <v>0</v>
      </c>
      <c r="J993" s="63">
        <f>SUMIFS(StockInData[Value],StockInData[Product ID],ProductMaster!$B993)-SUMIFS(StockOutData[Value],StockOutData[Product ID],ProductMaster!$B993)</f>
        <v>0</v>
      </c>
    </row>
    <row r="994" spans="1:10" x14ac:dyDescent="0.25">
      <c r="A994" s="84">
        <v>993</v>
      </c>
      <c r="B994" s="85" t="s">
        <v>2035</v>
      </c>
      <c r="C994" s="87" t="s">
        <v>2036</v>
      </c>
      <c r="D994" s="47"/>
      <c r="E994" s="47"/>
      <c r="F994" s="48"/>
      <c r="G994" s="62">
        <f>IFERROR(INDEX(StockInData[Expiry],MATCH(ProductMaster[[#This Row],[Product ID]],StockInData[Product ID],0)),"")</f>
        <v>44742</v>
      </c>
      <c r="H994" s="47"/>
      <c r="I994" s="61">
        <f>SUMIFS(StockInData[Quantity],StockInData[Product ID],ProductMaster!$B994)-SUMIFS(StockOutData[Quantity],StockOutData[Product ID],ProductMaster!$B994)</f>
        <v>2</v>
      </c>
      <c r="J994" s="63">
        <f>SUMIFS(StockInData[Value],StockInData[Product ID],ProductMaster!$B994)-SUMIFS(StockOutData[Value],StockOutData[Product ID],ProductMaster!$B994)</f>
        <v>0</v>
      </c>
    </row>
    <row r="995" spans="1:10" hidden="1" x14ac:dyDescent="0.25">
      <c r="A995" s="60">
        <v>994</v>
      </c>
      <c r="B995" s="85" t="s">
        <v>2037</v>
      </c>
      <c r="C995" s="87" t="s">
        <v>2038</v>
      </c>
      <c r="D995" s="47"/>
      <c r="E995" s="47"/>
      <c r="F995" s="48"/>
      <c r="G995" s="62" t="str">
        <f>IFERROR(INDEX(StockInData[Expiry],MATCH(ProductMaster[[#This Row],[Product ID]],StockInData[Product ID],0)),"")</f>
        <v/>
      </c>
      <c r="H995" s="47"/>
      <c r="I995" s="61">
        <f>SUMIFS(StockInData[Quantity],StockInData[Product ID],ProductMaster!$B995)-SUMIFS(StockOutData[Quantity],StockOutData[Product ID],ProductMaster!$B995)</f>
        <v>0</v>
      </c>
      <c r="J995" s="63">
        <f>SUMIFS(StockInData[Value],StockInData[Product ID],ProductMaster!$B995)-SUMIFS(StockOutData[Value],StockOutData[Product ID],ProductMaster!$B995)</f>
        <v>0</v>
      </c>
    </row>
    <row r="996" spans="1:10" hidden="1" x14ac:dyDescent="0.25">
      <c r="A996" s="84">
        <v>995</v>
      </c>
      <c r="B996" s="85" t="s">
        <v>2039</v>
      </c>
      <c r="C996" s="87" t="s">
        <v>2040</v>
      </c>
      <c r="D996" s="47"/>
      <c r="E996" s="47"/>
      <c r="F996" s="48"/>
      <c r="G996" s="62" t="str">
        <f>IFERROR(INDEX(StockInData[Expiry],MATCH(ProductMaster[[#This Row],[Product ID]],StockInData[Product ID],0)),"")</f>
        <v/>
      </c>
      <c r="H996" s="47"/>
      <c r="I996" s="61">
        <f>SUMIFS(StockInData[Quantity],StockInData[Product ID],ProductMaster!$B996)-SUMIFS(StockOutData[Quantity],StockOutData[Product ID],ProductMaster!$B996)</f>
        <v>0</v>
      </c>
      <c r="J996" s="63">
        <f>SUMIFS(StockInData[Value],StockInData[Product ID],ProductMaster!$B996)-SUMIFS(StockOutData[Value],StockOutData[Product ID],ProductMaster!$B996)</f>
        <v>0</v>
      </c>
    </row>
    <row r="997" spans="1:10" x14ac:dyDescent="0.25">
      <c r="A997" s="60">
        <v>996</v>
      </c>
      <c r="B997" s="85" t="s">
        <v>2041</v>
      </c>
      <c r="C997" s="87" t="s">
        <v>2042</v>
      </c>
      <c r="D997" s="47"/>
      <c r="E997" s="47"/>
      <c r="F997" s="48"/>
      <c r="G997" s="62">
        <f>IFERROR(INDEX(StockInData[Expiry],MATCH(ProductMaster[[#This Row],[Product ID]],StockInData[Product ID],0)),"")</f>
        <v>43831</v>
      </c>
      <c r="H997" s="47"/>
      <c r="I997" s="61">
        <f>SUMIFS(StockInData[Quantity],StockInData[Product ID],ProductMaster!$B997)-SUMIFS(StockOutData[Quantity],StockOutData[Product ID],ProductMaster!$B997)</f>
        <v>0.73</v>
      </c>
      <c r="J997" s="63">
        <f>SUMIFS(StockInData[Value],StockInData[Product ID],ProductMaster!$B997)-SUMIFS(StockOutData[Value],StockOutData[Product ID],ProductMaster!$B997)</f>
        <v>1</v>
      </c>
    </row>
    <row r="998" spans="1:10" hidden="1" x14ac:dyDescent="0.25">
      <c r="A998" s="84">
        <v>997</v>
      </c>
      <c r="B998" s="85" t="s">
        <v>2043</v>
      </c>
      <c r="C998" s="87" t="s">
        <v>2044</v>
      </c>
      <c r="D998" s="47"/>
      <c r="E998" s="47"/>
      <c r="F998" s="48"/>
      <c r="G998" s="62" t="str">
        <f>IFERROR(INDEX(StockInData[Expiry],MATCH(ProductMaster[[#This Row],[Product ID]],StockInData[Product ID],0)),"")</f>
        <v/>
      </c>
      <c r="H998" s="47"/>
      <c r="I998" s="61">
        <f>SUMIFS(StockInData[Quantity],StockInData[Product ID],ProductMaster!$B998)-SUMIFS(StockOutData[Quantity],StockOutData[Product ID],ProductMaster!$B998)</f>
        <v>0</v>
      </c>
      <c r="J998" s="63">
        <f>SUMIFS(StockInData[Value],StockInData[Product ID],ProductMaster!$B998)-SUMIFS(StockOutData[Value],StockOutData[Product ID],ProductMaster!$B998)</f>
        <v>0</v>
      </c>
    </row>
    <row r="999" spans="1:10" hidden="1" x14ac:dyDescent="0.25">
      <c r="A999" s="60">
        <v>998</v>
      </c>
      <c r="B999" s="85" t="s">
        <v>2045</v>
      </c>
      <c r="C999" s="87" t="s">
        <v>2046</v>
      </c>
      <c r="D999" s="47"/>
      <c r="E999" s="47"/>
      <c r="F999" s="48"/>
      <c r="G999" s="62" t="str">
        <f>IFERROR(INDEX(StockInData[Expiry],MATCH(ProductMaster[[#This Row],[Product ID]],StockInData[Product ID],0)),"")</f>
        <v/>
      </c>
      <c r="H999" s="47"/>
      <c r="I999" s="61">
        <f>SUMIFS(StockInData[Quantity],StockInData[Product ID],ProductMaster!$B999)-SUMIFS(StockOutData[Quantity],StockOutData[Product ID],ProductMaster!$B999)</f>
        <v>0</v>
      </c>
      <c r="J999" s="63">
        <f>SUMIFS(StockInData[Value],StockInData[Product ID],ProductMaster!$B999)-SUMIFS(StockOutData[Value],StockOutData[Product ID],ProductMaster!$B999)</f>
        <v>0</v>
      </c>
    </row>
    <row r="1000" spans="1:10" hidden="1" x14ac:dyDescent="0.25">
      <c r="A1000" s="84">
        <v>999</v>
      </c>
      <c r="B1000" s="85" t="s">
        <v>2047</v>
      </c>
      <c r="C1000" s="87" t="s">
        <v>2048</v>
      </c>
      <c r="D1000" s="47"/>
      <c r="E1000" s="47"/>
      <c r="F1000" s="48"/>
      <c r="G1000" s="62" t="str">
        <f>IFERROR(INDEX(StockInData[Expiry],MATCH(ProductMaster[[#This Row],[Product ID]],StockInData[Product ID],0)),"")</f>
        <v/>
      </c>
      <c r="H1000" s="47"/>
      <c r="I1000" s="61">
        <f>SUMIFS(StockInData[Quantity],StockInData[Product ID],ProductMaster!$B1000)-SUMIFS(StockOutData[Quantity],StockOutData[Product ID],ProductMaster!$B1000)</f>
        <v>0</v>
      </c>
      <c r="J1000" s="63">
        <f>SUMIFS(StockInData[Value],StockInData[Product ID],ProductMaster!$B1000)-SUMIFS(StockOutData[Value],StockOutData[Product ID],ProductMaster!$B1000)</f>
        <v>0</v>
      </c>
    </row>
    <row r="1001" spans="1:10" hidden="1" x14ac:dyDescent="0.25">
      <c r="A1001" s="60">
        <v>1000</v>
      </c>
      <c r="B1001" s="85" t="s">
        <v>2049</v>
      </c>
      <c r="C1001" s="87" t="s">
        <v>2050</v>
      </c>
      <c r="D1001" s="47"/>
      <c r="E1001" s="47"/>
      <c r="F1001" s="48"/>
      <c r="G1001" s="62" t="str">
        <f>IFERROR(INDEX(StockInData[Expiry],MATCH(ProductMaster[[#This Row],[Product ID]],StockInData[Product ID],0)),"")</f>
        <v/>
      </c>
      <c r="H1001" s="47"/>
      <c r="I1001" s="61">
        <f>SUMIFS(StockInData[Quantity],StockInData[Product ID],ProductMaster!$B1001)-SUMIFS(StockOutData[Quantity],StockOutData[Product ID],ProductMaster!$B1001)</f>
        <v>0</v>
      </c>
      <c r="J1001" s="63">
        <f>SUMIFS(StockInData[Value],StockInData[Product ID],ProductMaster!$B1001)-SUMIFS(StockOutData[Value],StockOutData[Product ID],ProductMaster!$B1001)</f>
        <v>0</v>
      </c>
    </row>
    <row r="1002" spans="1:10" hidden="1" x14ac:dyDescent="0.25">
      <c r="A1002" s="84">
        <v>1001</v>
      </c>
      <c r="B1002" s="85" t="s">
        <v>2051</v>
      </c>
      <c r="C1002" s="87" t="s">
        <v>2052</v>
      </c>
      <c r="D1002" s="47"/>
      <c r="E1002" s="47"/>
      <c r="F1002" s="48"/>
      <c r="G1002" s="62" t="str">
        <f>IFERROR(INDEX(StockInData[Expiry],MATCH(ProductMaster[[#This Row],[Product ID]],StockInData[Product ID],0)),"")</f>
        <v/>
      </c>
      <c r="H1002" s="47"/>
      <c r="I1002" s="61">
        <f>SUMIFS(StockInData[Quantity],StockInData[Product ID],ProductMaster!$B1002)-SUMIFS(StockOutData[Quantity],StockOutData[Product ID],ProductMaster!$B1002)</f>
        <v>0</v>
      </c>
      <c r="J1002" s="63">
        <f>SUMIFS(StockInData[Value],StockInData[Product ID],ProductMaster!$B1002)-SUMIFS(StockOutData[Value],StockOutData[Product ID],ProductMaster!$B1002)</f>
        <v>0</v>
      </c>
    </row>
    <row r="1003" spans="1:10" x14ac:dyDescent="0.25">
      <c r="A1003" s="60">
        <v>1002</v>
      </c>
      <c r="B1003" s="85" t="s">
        <v>2053</v>
      </c>
      <c r="C1003" s="87" t="s">
        <v>2054</v>
      </c>
      <c r="D1003" s="47"/>
      <c r="E1003" s="47"/>
      <c r="F1003" s="48"/>
      <c r="G1003" s="62">
        <f>IFERROR(INDEX(StockInData[Expiry],MATCH(ProductMaster[[#This Row],[Product ID]],StockInData[Product ID],0)),"")</f>
        <v>44742</v>
      </c>
      <c r="H1003" s="47"/>
      <c r="I1003" s="61">
        <f>SUMIFS(StockInData[Quantity],StockInData[Product ID],ProductMaster!$B1003)-SUMIFS(StockOutData[Quantity],StockOutData[Product ID],ProductMaster!$B1003)</f>
        <v>4</v>
      </c>
      <c r="J1003" s="63">
        <f>SUMIFS(StockInData[Value],StockInData[Product ID],ProductMaster!$B1003)-SUMIFS(StockOutData[Value],StockOutData[Product ID],ProductMaster!$B1003)</f>
        <v>-23.88</v>
      </c>
    </row>
    <row r="1004" spans="1:10" x14ac:dyDescent="0.25">
      <c r="A1004" s="84">
        <v>1003</v>
      </c>
      <c r="B1004" s="85" t="s">
        <v>2055</v>
      </c>
      <c r="C1004" s="87" t="s">
        <v>2056</v>
      </c>
      <c r="D1004" s="47"/>
      <c r="E1004" s="47"/>
      <c r="F1004" s="48"/>
      <c r="G1004" s="62">
        <f>IFERROR(INDEX(StockInData[Expiry],MATCH(ProductMaster[[#This Row],[Product ID]],StockInData[Product ID],0)),"")</f>
        <v>44742</v>
      </c>
      <c r="H1004" s="47"/>
      <c r="I1004" s="61">
        <f>SUMIFS(StockInData[Quantity],StockInData[Product ID],ProductMaster!$B1004)-SUMIFS(StockOutData[Quantity],StockOutData[Product ID],ProductMaster!$B1004)</f>
        <v>10</v>
      </c>
      <c r="J1004" s="63">
        <f>SUMIFS(StockInData[Value],StockInData[Product ID],ProductMaster!$B1004)-SUMIFS(StockOutData[Value],StockOutData[Product ID],ProductMaster!$B1004)</f>
        <v>-8.3999999999999986</v>
      </c>
    </row>
    <row r="1005" spans="1:10" x14ac:dyDescent="0.25">
      <c r="A1005" s="60">
        <v>1004</v>
      </c>
      <c r="B1005" s="85" t="s">
        <v>2057</v>
      </c>
      <c r="C1005" s="87" t="s">
        <v>2058</v>
      </c>
      <c r="D1005" s="47"/>
      <c r="E1005" s="47"/>
      <c r="F1005" s="48"/>
      <c r="G1005" s="62">
        <f>IFERROR(INDEX(StockInData[Expiry],MATCH(ProductMaster[[#This Row],[Product ID]],StockInData[Product ID],0)),"")</f>
        <v>44742</v>
      </c>
      <c r="H1005" s="47"/>
      <c r="I1005" s="61">
        <f>SUMIFS(StockInData[Quantity],StockInData[Product ID],ProductMaster!$B1005)-SUMIFS(StockOutData[Quantity],StockOutData[Product ID],ProductMaster!$B1005)</f>
        <v>11</v>
      </c>
      <c r="J1005" s="63">
        <f>SUMIFS(StockInData[Value],StockInData[Product ID],ProductMaster!$B1005)-SUMIFS(StockOutData[Value],StockOutData[Product ID],ProductMaster!$B1005)</f>
        <v>-8.94</v>
      </c>
    </row>
    <row r="1006" spans="1:10" hidden="1" x14ac:dyDescent="0.25">
      <c r="A1006" s="84">
        <v>1005</v>
      </c>
      <c r="B1006" s="85" t="s">
        <v>2059</v>
      </c>
      <c r="C1006" s="87" t="s">
        <v>2060</v>
      </c>
      <c r="D1006" s="47"/>
      <c r="E1006" s="47"/>
      <c r="F1006" s="48"/>
      <c r="G1006" s="62" t="str">
        <f>IFERROR(INDEX(StockInData[Expiry],MATCH(ProductMaster[[#This Row],[Product ID]],StockInData[Product ID],0)),"")</f>
        <v/>
      </c>
      <c r="H1006" s="47"/>
      <c r="I1006" s="61">
        <f>SUMIFS(StockInData[Quantity],StockInData[Product ID],ProductMaster!$B1006)-SUMIFS(StockOutData[Quantity],StockOutData[Product ID],ProductMaster!$B1006)</f>
        <v>0</v>
      </c>
      <c r="J1006" s="63">
        <f>SUMIFS(StockInData[Value],StockInData[Product ID],ProductMaster!$B1006)-SUMIFS(StockOutData[Value],StockOutData[Product ID],ProductMaster!$B1006)</f>
        <v>0</v>
      </c>
    </row>
    <row r="1007" spans="1:10" hidden="1" x14ac:dyDescent="0.25">
      <c r="A1007" s="60">
        <v>1006</v>
      </c>
      <c r="B1007" s="85" t="s">
        <v>2061</v>
      </c>
      <c r="C1007" s="87" t="s">
        <v>2062</v>
      </c>
      <c r="D1007" s="47"/>
      <c r="E1007" s="47"/>
      <c r="F1007" s="48"/>
      <c r="G1007" s="62" t="str">
        <f>IFERROR(INDEX(StockInData[Expiry],MATCH(ProductMaster[[#This Row],[Product ID]],StockInData[Product ID],0)),"")</f>
        <v/>
      </c>
      <c r="H1007" s="47"/>
      <c r="I1007" s="61">
        <f>SUMIFS(StockInData[Quantity],StockInData[Product ID],ProductMaster!$B1007)-SUMIFS(StockOutData[Quantity],StockOutData[Product ID],ProductMaster!$B1007)</f>
        <v>0</v>
      </c>
      <c r="J1007" s="63">
        <f>SUMIFS(StockInData[Value],StockInData[Product ID],ProductMaster!$B1007)-SUMIFS(StockOutData[Value],StockOutData[Product ID],ProductMaster!$B1007)</f>
        <v>0</v>
      </c>
    </row>
    <row r="1008" spans="1:10" x14ac:dyDescent="0.25">
      <c r="A1008" s="84">
        <v>1007</v>
      </c>
      <c r="B1008" s="85" t="s">
        <v>2063</v>
      </c>
      <c r="C1008" s="87" t="s">
        <v>2064</v>
      </c>
      <c r="D1008" s="47"/>
      <c r="E1008" s="47"/>
      <c r="F1008" s="48"/>
      <c r="G1008" s="62">
        <f>IFERROR(INDEX(StockInData[Expiry],MATCH(ProductMaster[[#This Row],[Product ID]],StockInData[Product ID],0)),"")</f>
        <v>43831</v>
      </c>
      <c r="H1008" s="47"/>
      <c r="I1008" s="61">
        <f>SUMIFS(StockInData[Quantity],StockInData[Product ID],ProductMaster!$B1008)-SUMIFS(StockOutData[Quantity],StockOutData[Product ID],ProductMaster!$B1008)</f>
        <v>4</v>
      </c>
      <c r="J1008" s="63">
        <f>SUMIFS(StockInData[Value],StockInData[Product ID],ProductMaster!$B1008)-SUMIFS(StockOutData[Value],StockOutData[Product ID],ProductMaster!$B1008)</f>
        <v>1</v>
      </c>
    </row>
    <row r="1009" spans="1:10" x14ac:dyDescent="0.25">
      <c r="A1009" s="60">
        <v>1008</v>
      </c>
      <c r="B1009" s="85" t="s">
        <v>2065</v>
      </c>
      <c r="C1009" s="87" t="s">
        <v>2066</v>
      </c>
      <c r="D1009" s="47"/>
      <c r="E1009" s="47"/>
      <c r="F1009" s="48"/>
      <c r="G1009" s="62">
        <f>IFERROR(INDEX(StockInData[Expiry],MATCH(ProductMaster[[#This Row],[Product ID]],StockInData[Product ID],0)),"")</f>
        <v>43831</v>
      </c>
      <c r="H1009" s="47"/>
      <c r="I1009" s="61">
        <f>SUMIFS(StockInData[Quantity],StockInData[Product ID],ProductMaster!$B1009)-SUMIFS(StockOutData[Quantity],StockOutData[Product ID],ProductMaster!$B1009)</f>
        <v>12</v>
      </c>
      <c r="J1009" s="63">
        <f>SUMIFS(StockInData[Value],StockInData[Product ID],ProductMaster!$B1009)-SUMIFS(StockOutData[Value],StockOutData[Product ID],ProductMaster!$B1009)</f>
        <v>1</v>
      </c>
    </row>
    <row r="1010" spans="1:10" x14ac:dyDescent="0.25">
      <c r="A1010" s="84">
        <v>1009</v>
      </c>
      <c r="B1010" s="85" t="s">
        <v>2067</v>
      </c>
      <c r="C1010" s="87" t="s">
        <v>2068</v>
      </c>
      <c r="D1010" s="47"/>
      <c r="E1010" s="47"/>
      <c r="F1010" s="48"/>
      <c r="G1010" s="62">
        <f>IFERROR(INDEX(StockInData[Expiry],MATCH(ProductMaster[[#This Row],[Product ID]],StockInData[Product ID],0)),"")</f>
        <v>44317</v>
      </c>
      <c r="H1010" s="47"/>
      <c r="I1010" s="61">
        <f>SUMIFS(StockInData[Quantity],StockInData[Product ID],ProductMaster!$B1010)-SUMIFS(StockOutData[Quantity],StockOutData[Product ID],ProductMaster!$B1010)</f>
        <v>9</v>
      </c>
      <c r="J1010" s="63">
        <f>SUMIFS(StockInData[Value],StockInData[Product ID],ProductMaster!$B1010)-SUMIFS(StockOutData[Value],StockOutData[Product ID],ProductMaster!$B1010)</f>
        <v>1</v>
      </c>
    </row>
    <row r="1011" spans="1:10" hidden="1" x14ac:dyDescent="0.25">
      <c r="A1011" s="60">
        <v>1010</v>
      </c>
      <c r="B1011" s="85" t="s">
        <v>2069</v>
      </c>
      <c r="C1011" s="87" t="s">
        <v>2070</v>
      </c>
      <c r="D1011" s="47"/>
      <c r="E1011" s="47"/>
      <c r="F1011" s="48"/>
      <c r="G1011" s="62" t="str">
        <f>IFERROR(INDEX(StockInData[Expiry],MATCH(ProductMaster[[#This Row],[Product ID]],StockInData[Product ID],0)),"")</f>
        <v/>
      </c>
      <c r="H1011" s="47"/>
      <c r="I1011" s="61">
        <f>SUMIFS(StockInData[Quantity],StockInData[Product ID],ProductMaster!$B1011)-SUMIFS(StockOutData[Quantity],StockOutData[Product ID],ProductMaster!$B1011)</f>
        <v>0</v>
      </c>
      <c r="J1011" s="63">
        <f>SUMIFS(StockInData[Value],StockInData[Product ID],ProductMaster!$B1011)-SUMIFS(StockOutData[Value],StockOutData[Product ID],ProductMaster!$B1011)</f>
        <v>0</v>
      </c>
    </row>
    <row r="1012" spans="1:10" x14ac:dyDescent="0.25">
      <c r="A1012" s="84">
        <v>1011</v>
      </c>
      <c r="B1012" s="85" t="s">
        <v>2071</v>
      </c>
      <c r="C1012" s="87" t="s">
        <v>2072</v>
      </c>
      <c r="D1012" s="47"/>
      <c r="E1012" s="47"/>
      <c r="F1012" s="48"/>
      <c r="G1012" s="62">
        <f>IFERROR(INDEX(StockInData[Expiry],MATCH(ProductMaster[[#This Row],[Product ID]],StockInData[Product ID],0)),"")</f>
        <v>44742</v>
      </c>
      <c r="H1012" s="47"/>
      <c r="I1012" s="61">
        <f>SUMIFS(StockInData[Quantity],StockInData[Product ID],ProductMaster!$B1012)-SUMIFS(StockOutData[Quantity],StockOutData[Product ID],ProductMaster!$B1012)</f>
        <v>4</v>
      </c>
      <c r="J1012" s="63">
        <f>SUMIFS(StockInData[Value],StockInData[Product ID],ProductMaster!$B1012)-SUMIFS(StockOutData[Value],StockOutData[Product ID],ProductMaster!$B1012)</f>
        <v>0</v>
      </c>
    </row>
    <row r="1013" spans="1:10" x14ac:dyDescent="0.25">
      <c r="A1013" s="60">
        <v>1012</v>
      </c>
      <c r="B1013" s="85" t="s">
        <v>2073</v>
      </c>
      <c r="C1013" s="87" t="s">
        <v>2074</v>
      </c>
      <c r="D1013" s="47"/>
      <c r="E1013" s="47"/>
      <c r="F1013" s="48"/>
      <c r="G1013" s="62">
        <f>IFERROR(INDEX(StockInData[Expiry],MATCH(ProductMaster[[#This Row],[Product ID]],StockInData[Product ID],0)),"")</f>
        <v>44742</v>
      </c>
      <c r="H1013" s="47"/>
      <c r="I1013" s="61">
        <f>SUMIFS(StockInData[Quantity],StockInData[Product ID],ProductMaster!$B1013)-SUMIFS(StockOutData[Quantity],StockOutData[Product ID],ProductMaster!$B1013)</f>
        <v>18</v>
      </c>
      <c r="J1013" s="63">
        <f>SUMIFS(StockInData[Value],StockInData[Product ID],ProductMaster!$B1013)-SUMIFS(StockOutData[Value],StockOutData[Product ID],ProductMaster!$B1013)</f>
        <v>0</v>
      </c>
    </row>
    <row r="1014" spans="1:10" x14ac:dyDescent="0.25">
      <c r="A1014" s="84">
        <v>1013</v>
      </c>
      <c r="B1014" s="85" t="s">
        <v>2075</v>
      </c>
      <c r="C1014" s="87" t="s">
        <v>2076</v>
      </c>
      <c r="D1014" s="47"/>
      <c r="E1014" s="47"/>
      <c r="F1014" s="48"/>
      <c r="G1014" s="62">
        <f>IFERROR(INDEX(StockInData[Expiry],MATCH(ProductMaster[[#This Row],[Product ID]],StockInData[Product ID],0)),"")</f>
        <v>44742</v>
      </c>
      <c r="H1014" s="47"/>
      <c r="I1014" s="61">
        <f>SUMIFS(StockInData[Quantity],StockInData[Product ID],ProductMaster!$B1014)-SUMIFS(StockOutData[Quantity],StockOutData[Product ID],ProductMaster!$B1014)</f>
        <v>35</v>
      </c>
      <c r="J1014" s="63">
        <f>SUMIFS(StockInData[Value],StockInData[Product ID],ProductMaster!$B1014)-SUMIFS(StockOutData[Value],StockOutData[Product ID],ProductMaster!$B1014)</f>
        <v>-113.75</v>
      </c>
    </row>
    <row r="1015" spans="1:10" hidden="1" x14ac:dyDescent="0.25">
      <c r="A1015" s="60">
        <v>1014</v>
      </c>
      <c r="B1015" s="85" t="s">
        <v>2077</v>
      </c>
      <c r="C1015" s="87" t="s">
        <v>2078</v>
      </c>
      <c r="D1015" s="47"/>
      <c r="E1015" s="47"/>
      <c r="F1015" s="48"/>
      <c r="G1015" s="62" t="str">
        <f>IFERROR(INDEX(StockInData[Expiry],MATCH(ProductMaster[[#This Row],[Product ID]],StockInData[Product ID],0)),"")</f>
        <v/>
      </c>
      <c r="H1015" s="47"/>
      <c r="I1015" s="61">
        <f>SUMIFS(StockInData[Quantity],StockInData[Product ID],ProductMaster!$B1015)-SUMIFS(StockOutData[Quantity],StockOutData[Product ID],ProductMaster!$B1015)</f>
        <v>0</v>
      </c>
      <c r="J1015" s="63">
        <f>SUMIFS(StockInData[Value],StockInData[Product ID],ProductMaster!$B1015)-SUMIFS(StockOutData[Value],StockOutData[Product ID],ProductMaster!$B1015)</f>
        <v>0</v>
      </c>
    </row>
    <row r="1016" spans="1:10" hidden="1" x14ac:dyDescent="0.25">
      <c r="A1016" s="84">
        <v>1015</v>
      </c>
      <c r="B1016" s="85" t="s">
        <v>2079</v>
      </c>
      <c r="C1016" s="87" t="s">
        <v>2080</v>
      </c>
      <c r="D1016" s="47"/>
      <c r="E1016" s="47"/>
      <c r="F1016" s="48"/>
      <c r="G1016" s="62" t="str">
        <f>IFERROR(INDEX(StockInData[Expiry],MATCH(ProductMaster[[#This Row],[Product ID]],StockInData[Product ID],0)),"")</f>
        <v/>
      </c>
      <c r="H1016" s="47"/>
      <c r="I1016" s="61">
        <f>SUMIFS(StockInData[Quantity],StockInData[Product ID],ProductMaster!$B1016)-SUMIFS(StockOutData[Quantity],StockOutData[Product ID],ProductMaster!$B1016)</f>
        <v>0</v>
      </c>
      <c r="J1016" s="63">
        <f>SUMIFS(StockInData[Value],StockInData[Product ID],ProductMaster!$B1016)-SUMIFS(StockOutData[Value],StockOutData[Product ID],ProductMaster!$B1016)</f>
        <v>0</v>
      </c>
    </row>
    <row r="1017" spans="1:10" hidden="1" x14ac:dyDescent="0.25">
      <c r="A1017" s="60">
        <v>1016</v>
      </c>
      <c r="B1017" s="85" t="s">
        <v>2081</v>
      </c>
      <c r="C1017" s="87" t="s">
        <v>2082</v>
      </c>
      <c r="D1017" s="47"/>
      <c r="E1017" s="47"/>
      <c r="F1017" s="48"/>
      <c r="G1017" s="62" t="str">
        <f>IFERROR(INDEX(StockInData[Expiry],MATCH(ProductMaster[[#This Row],[Product ID]],StockInData[Product ID],0)),"")</f>
        <v/>
      </c>
      <c r="H1017" s="47"/>
      <c r="I1017" s="61">
        <f>SUMIFS(StockInData[Quantity],StockInData[Product ID],ProductMaster!$B1017)-SUMIFS(StockOutData[Quantity],StockOutData[Product ID],ProductMaster!$B1017)</f>
        <v>0</v>
      </c>
      <c r="J1017" s="63">
        <f>SUMIFS(StockInData[Value],StockInData[Product ID],ProductMaster!$B1017)-SUMIFS(StockOutData[Value],StockOutData[Product ID],ProductMaster!$B1017)</f>
        <v>0</v>
      </c>
    </row>
    <row r="1018" spans="1:10" hidden="1" x14ac:dyDescent="0.25">
      <c r="A1018" s="84">
        <v>1017</v>
      </c>
      <c r="B1018" s="85" t="s">
        <v>2083</v>
      </c>
      <c r="C1018" s="87" t="s">
        <v>2084</v>
      </c>
      <c r="D1018" s="47"/>
      <c r="E1018" s="47"/>
      <c r="F1018" s="48"/>
      <c r="G1018" s="62" t="str">
        <f>IFERROR(INDEX(StockInData[Expiry],MATCH(ProductMaster[[#This Row],[Product ID]],StockInData[Product ID],0)),"")</f>
        <v/>
      </c>
      <c r="H1018" s="47"/>
      <c r="I1018" s="61">
        <f>SUMIFS(StockInData[Quantity],StockInData[Product ID],ProductMaster!$B1018)-SUMIFS(StockOutData[Quantity],StockOutData[Product ID],ProductMaster!$B1018)</f>
        <v>0</v>
      </c>
      <c r="J1018" s="63">
        <f>SUMIFS(StockInData[Value],StockInData[Product ID],ProductMaster!$B1018)-SUMIFS(StockOutData[Value],StockOutData[Product ID],ProductMaster!$B1018)</f>
        <v>0</v>
      </c>
    </row>
    <row r="1019" spans="1:10" hidden="1" x14ac:dyDescent="0.25">
      <c r="A1019" s="60">
        <v>1018</v>
      </c>
      <c r="B1019" s="85" t="s">
        <v>2085</v>
      </c>
      <c r="C1019" s="87" t="s">
        <v>2086</v>
      </c>
      <c r="D1019" s="47"/>
      <c r="E1019" s="47"/>
      <c r="F1019" s="48"/>
      <c r="G1019" s="62" t="str">
        <f>IFERROR(INDEX(StockInData[Expiry],MATCH(ProductMaster[[#This Row],[Product ID]],StockInData[Product ID],0)),"")</f>
        <v/>
      </c>
      <c r="H1019" s="47"/>
      <c r="I1019" s="61">
        <f>SUMIFS(StockInData[Quantity],StockInData[Product ID],ProductMaster!$B1019)-SUMIFS(StockOutData[Quantity],StockOutData[Product ID],ProductMaster!$B1019)</f>
        <v>-2</v>
      </c>
      <c r="J1019" s="63">
        <f>SUMIFS(StockInData[Value],StockInData[Product ID],ProductMaster!$B1019)-SUMIFS(StockOutData[Value],StockOutData[Product ID],ProductMaster!$B1019)</f>
        <v>-17.5</v>
      </c>
    </row>
    <row r="1020" spans="1:10" hidden="1" x14ac:dyDescent="0.25">
      <c r="A1020" s="84">
        <v>1019</v>
      </c>
      <c r="B1020" s="85" t="s">
        <v>2087</v>
      </c>
      <c r="C1020" s="87" t="s">
        <v>2088</v>
      </c>
      <c r="D1020" s="47"/>
      <c r="E1020" s="47"/>
      <c r="F1020" s="48"/>
      <c r="G1020" s="62" t="str">
        <f>IFERROR(INDEX(StockInData[Expiry],MATCH(ProductMaster[[#This Row],[Product ID]],StockInData[Product ID],0)),"")</f>
        <v/>
      </c>
      <c r="H1020" s="47"/>
      <c r="I1020" s="61">
        <f>SUMIFS(StockInData[Quantity],StockInData[Product ID],ProductMaster!$B1020)-SUMIFS(StockOutData[Quantity],StockOutData[Product ID],ProductMaster!$B1020)</f>
        <v>0</v>
      </c>
      <c r="J1020" s="63">
        <f>SUMIFS(StockInData[Value],StockInData[Product ID],ProductMaster!$B1020)-SUMIFS(StockOutData[Value],StockOutData[Product ID],ProductMaster!$B1020)</f>
        <v>0</v>
      </c>
    </row>
    <row r="1021" spans="1:10" x14ac:dyDescent="0.25">
      <c r="A1021" s="60">
        <v>1020</v>
      </c>
      <c r="B1021" s="85" t="s">
        <v>2089</v>
      </c>
      <c r="C1021" s="87" t="s">
        <v>2090</v>
      </c>
      <c r="D1021" s="47"/>
      <c r="E1021" s="47"/>
      <c r="F1021" s="48"/>
      <c r="G1021" s="62">
        <f>IFERROR(INDEX(StockInData[Expiry],MATCH(ProductMaster[[#This Row],[Product ID]],StockInData[Product ID],0)),"")</f>
        <v>44742</v>
      </c>
      <c r="H1021" s="47"/>
      <c r="I1021" s="61">
        <f>SUMIFS(StockInData[Quantity],StockInData[Product ID],ProductMaster!$B1021)-SUMIFS(StockOutData[Quantity],StockOutData[Product ID],ProductMaster!$B1021)</f>
        <v>10</v>
      </c>
      <c r="J1021" s="63">
        <f>SUMIFS(StockInData[Value],StockInData[Product ID],ProductMaster!$B1021)-SUMIFS(StockOutData[Value],StockOutData[Product ID],ProductMaster!$B1021)</f>
        <v>0</v>
      </c>
    </row>
    <row r="1022" spans="1:10" x14ac:dyDescent="0.25">
      <c r="A1022" s="84">
        <v>1021</v>
      </c>
      <c r="B1022" s="85" t="s">
        <v>2091</v>
      </c>
      <c r="C1022" s="87" t="s">
        <v>2092</v>
      </c>
      <c r="D1022" s="47"/>
      <c r="E1022" s="47"/>
      <c r="F1022" s="48"/>
      <c r="G1022" s="62">
        <f>IFERROR(INDEX(StockInData[Expiry],MATCH(ProductMaster[[#This Row],[Product ID]],StockInData[Product ID],0)),"")</f>
        <v>44469</v>
      </c>
      <c r="H1022" s="47"/>
      <c r="I1022" s="61">
        <f>SUMIFS(StockInData[Quantity],StockInData[Product ID],ProductMaster!$B1022)-SUMIFS(StockOutData[Quantity],StockOutData[Product ID],ProductMaster!$B1022)</f>
        <v>474.63</v>
      </c>
      <c r="J1022" s="63">
        <f>SUMIFS(StockInData[Value],StockInData[Product ID],ProductMaster!$B1022)-SUMIFS(StockOutData[Value],StockOutData[Product ID],ProductMaster!$B1022)</f>
        <v>1</v>
      </c>
    </row>
    <row r="1023" spans="1:10" x14ac:dyDescent="0.25">
      <c r="A1023" s="60">
        <v>1022</v>
      </c>
      <c r="B1023" s="85" t="s">
        <v>2093</v>
      </c>
      <c r="C1023" s="87" t="s">
        <v>2094</v>
      </c>
      <c r="D1023" s="47"/>
      <c r="E1023" s="47"/>
      <c r="F1023" s="48"/>
      <c r="G1023" s="62">
        <f>IFERROR(INDEX(StockInData[Expiry],MATCH(ProductMaster[[#This Row],[Product ID]],StockInData[Product ID],0)),"")</f>
        <v>44105</v>
      </c>
      <c r="H1023" s="47"/>
      <c r="I1023" s="61">
        <f>SUMIFS(StockInData[Quantity],StockInData[Product ID],ProductMaster!$B1023)-SUMIFS(StockOutData[Quantity],StockOutData[Product ID],ProductMaster!$B1023)</f>
        <v>1</v>
      </c>
      <c r="J1023" s="63">
        <f>SUMIFS(StockInData[Value],StockInData[Product ID],ProductMaster!$B1023)-SUMIFS(StockOutData[Value],StockOutData[Product ID],ProductMaster!$B1023)</f>
        <v>-41</v>
      </c>
    </row>
    <row r="1024" spans="1:10" hidden="1" x14ac:dyDescent="0.25">
      <c r="A1024" s="84">
        <v>1023</v>
      </c>
      <c r="B1024" s="85" t="s">
        <v>2095</v>
      </c>
      <c r="C1024" s="87" t="s">
        <v>2096</v>
      </c>
      <c r="D1024" s="47"/>
      <c r="E1024" s="47"/>
      <c r="F1024" s="48"/>
      <c r="G1024" s="62" t="str">
        <f>IFERROR(INDEX(StockInData[Expiry],MATCH(ProductMaster[[#This Row],[Product ID]],StockInData[Product ID],0)),"")</f>
        <v/>
      </c>
      <c r="H1024" s="47"/>
      <c r="I1024" s="61">
        <f>SUMIFS(StockInData[Quantity],StockInData[Product ID],ProductMaster!$B1024)-SUMIFS(StockOutData[Quantity],StockOutData[Product ID],ProductMaster!$B1024)</f>
        <v>0</v>
      </c>
      <c r="J1024" s="63">
        <f>SUMIFS(StockInData[Value],StockInData[Product ID],ProductMaster!$B1024)-SUMIFS(StockOutData[Value],StockOutData[Product ID],ProductMaster!$B1024)</f>
        <v>-5.64</v>
      </c>
    </row>
    <row r="1025" spans="1:10" hidden="1" x14ac:dyDescent="0.25">
      <c r="A1025" s="60">
        <v>1024</v>
      </c>
      <c r="B1025" s="85" t="s">
        <v>2097</v>
      </c>
      <c r="C1025" s="87" t="s">
        <v>2098</v>
      </c>
      <c r="D1025" s="47"/>
      <c r="E1025" s="47"/>
      <c r="F1025" s="48"/>
      <c r="G1025" s="62" t="str">
        <f>IFERROR(INDEX(StockInData[Expiry],MATCH(ProductMaster[[#This Row],[Product ID]],StockInData[Product ID],0)),"")</f>
        <v/>
      </c>
      <c r="H1025" s="47"/>
      <c r="I1025" s="61">
        <f>SUMIFS(StockInData[Quantity],StockInData[Product ID],ProductMaster!$B1025)-SUMIFS(StockOutData[Quantity],StockOutData[Product ID],ProductMaster!$B1025)</f>
        <v>0</v>
      </c>
      <c r="J1025" s="63">
        <f>SUMIFS(StockInData[Value],StockInData[Product ID],ProductMaster!$B1025)-SUMIFS(StockOutData[Value],StockOutData[Product ID],ProductMaster!$B1025)</f>
        <v>0</v>
      </c>
    </row>
    <row r="1026" spans="1:10" hidden="1" x14ac:dyDescent="0.25">
      <c r="A1026" s="84">
        <v>1025</v>
      </c>
      <c r="B1026" s="85" t="s">
        <v>2099</v>
      </c>
      <c r="C1026" s="87" t="s">
        <v>2100</v>
      </c>
      <c r="D1026" s="47"/>
      <c r="E1026" s="47"/>
      <c r="F1026" s="48"/>
      <c r="G1026" s="62" t="str">
        <f>IFERROR(INDEX(StockInData[Expiry],MATCH(ProductMaster[[#This Row],[Product ID]],StockInData[Product ID],0)),"")</f>
        <v/>
      </c>
      <c r="H1026" s="47"/>
      <c r="I1026" s="61">
        <f>SUMIFS(StockInData[Quantity],StockInData[Product ID],ProductMaster!$B1026)-SUMIFS(StockOutData[Quantity],StockOutData[Product ID],ProductMaster!$B1026)</f>
        <v>0</v>
      </c>
      <c r="J1026" s="63">
        <f>SUMIFS(StockInData[Value],StockInData[Product ID],ProductMaster!$B1026)-SUMIFS(StockOutData[Value],StockOutData[Product ID],ProductMaster!$B1026)</f>
        <v>0</v>
      </c>
    </row>
    <row r="1027" spans="1:10" x14ac:dyDescent="0.25">
      <c r="A1027" s="60">
        <v>1026</v>
      </c>
      <c r="B1027" s="85" t="s">
        <v>2101</v>
      </c>
      <c r="C1027" s="87" t="s">
        <v>2102</v>
      </c>
      <c r="D1027" s="47"/>
      <c r="E1027" s="47"/>
      <c r="F1027" s="48"/>
      <c r="G1027" s="62">
        <f>IFERROR(INDEX(StockInData[Expiry],MATCH(ProductMaster[[#This Row],[Product ID]],StockInData[Product ID],0)),"")</f>
        <v>44742</v>
      </c>
      <c r="H1027" s="47"/>
      <c r="I1027" s="61">
        <f>SUMIFS(StockInData[Quantity],StockInData[Product ID],ProductMaster!$B1027)-SUMIFS(StockOutData[Quantity],StockOutData[Product ID],ProductMaster!$B1027)</f>
        <v>24</v>
      </c>
      <c r="J1027" s="63">
        <f>SUMIFS(StockInData[Value],StockInData[Product ID],ProductMaster!$B1027)-SUMIFS(StockOutData[Value],StockOutData[Product ID],ProductMaster!$B1027)</f>
        <v>0</v>
      </c>
    </row>
    <row r="1028" spans="1:10" x14ac:dyDescent="0.25">
      <c r="A1028" s="84">
        <v>1027</v>
      </c>
      <c r="B1028" s="85" t="s">
        <v>2103</v>
      </c>
      <c r="C1028" s="87" t="s">
        <v>2104</v>
      </c>
      <c r="D1028" s="47"/>
      <c r="E1028" s="47"/>
      <c r="F1028" s="48"/>
      <c r="G1028" s="62">
        <f>IFERROR(INDEX(StockInData[Expiry],MATCH(ProductMaster[[#This Row],[Product ID]],StockInData[Product ID],0)),"")</f>
        <v>44742</v>
      </c>
      <c r="H1028" s="47"/>
      <c r="I1028" s="61">
        <f>SUMIFS(StockInData[Quantity],StockInData[Product ID],ProductMaster!$B1028)-SUMIFS(StockOutData[Quantity],StockOutData[Product ID],ProductMaster!$B1028)</f>
        <v>12</v>
      </c>
      <c r="J1028" s="63">
        <f>SUMIFS(StockInData[Value],StockInData[Product ID],ProductMaster!$B1028)-SUMIFS(StockOutData[Value],StockOutData[Product ID],ProductMaster!$B1028)</f>
        <v>0</v>
      </c>
    </row>
    <row r="1029" spans="1:10" hidden="1" x14ac:dyDescent="0.25">
      <c r="A1029" s="60">
        <v>1028</v>
      </c>
      <c r="B1029" s="85" t="s">
        <v>2105</v>
      </c>
      <c r="C1029" s="87" t="s">
        <v>2106</v>
      </c>
      <c r="D1029" s="47"/>
      <c r="E1029" s="47"/>
      <c r="F1029" s="48"/>
      <c r="G1029" s="62" t="str">
        <f>IFERROR(INDEX(StockInData[Expiry],MATCH(ProductMaster[[#This Row],[Product ID]],StockInData[Product ID],0)),"")</f>
        <v/>
      </c>
      <c r="H1029" s="47"/>
      <c r="I1029" s="61">
        <f>SUMIFS(StockInData[Quantity],StockInData[Product ID],ProductMaster!$B1029)-SUMIFS(StockOutData[Quantity],StockOutData[Product ID],ProductMaster!$B1029)</f>
        <v>0</v>
      </c>
      <c r="J1029" s="63">
        <f>SUMIFS(StockInData[Value],StockInData[Product ID],ProductMaster!$B1029)-SUMIFS(StockOutData[Value],StockOutData[Product ID],ProductMaster!$B1029)</f>
        <v>0</v>
      </c>
    </row>
    <row r="1030" spans="1:10" hidden="1" x14ac:dyDescent="0.25">
      <c r="A1030" s="84">
        <v>1029</v>
      </c>
      <c r="B1030" s="85" t="s">
        <v>2107</v>
      </c>
      <c r="C1030" s="87" t="s">
        <v>2108</v>
      </c>
      <c r="D1030" s="47"/>
      <c r="E1030" s="47"/>
      <c r="F1030" s="48"/>
      <c r="G1030" s="62" t="str">
        <f>IFERROR(INDEX(StockInData[Expiry],MATCH(ProductMaster[[#This Row],[Product ID]],StockInData[Product ID],0)),"")</f>
        <v/>
      </c>
      <c r="H1030" s="47"/>
      <c r="I1030" s="61">
        <f>SUMIFS(StockInData[Quantity],StockInData[Product ID],ProductMaster!$B1030)-SUMIFS(StockOutData[Quantity],StockOutData[Product ID],ProductMaster!$B1030)</f>
        <v>0</v>
      </c>
      <c r="J1030" s="63">
        <f>SUMIFS(StockInData[Value],StockInData[Product ID],ProductMaster!$B1030)-SUMIFS(StockOutData[Value],StockOutData[Product ID],ProductMaster!$B1030)</f>
        <v>0</v>
      </c>
    </row>
    <row r="1031" spans="1:10" hidden="1" x14ac:dyDescent="0.25">
      <c r="A1031" s="60">
        <v>1030</v>
      </c>
      <c r="B1031" s="85" t="s">
        <v>2109</v>
      </c>
      <c r="C1031" s="87" t="s">
        <v>2110</v>
      </c>
      <c r="D1031" s="47"/>
      <c r="E1031" s="47"/>
      <c r="F1031" s="48"/>
      <c r="G1031" s="62" t="str">
        <f>IFERROR(INDEX(StockInData[Expiry],MATCH(ProductMaster[[#This Row],[Product ID]],StockInData[Product ID],0)),"")</f>
        <v/>
      </c>
      <c r="H1031" s="47"/>
      <c r="I1031" s="61">
        <f>SUMIFS(StockInData[Quantity],StockInData[Product ID],ProductMaster!$B1031)-SUMIFS(StockOutData[Quantity],StockOutData[Product ID],ProductMaster!$B1031)</f>
        <v>0</v>
      </c>
      <c r="J1031" s="63">
        <f>SUMIFS(StockInData[Value],StockInData[Product ID],ProductMaster!$B1031)-SUMIFS(StockOutData[Value],StockOutData[Product ID],ProductMaster!$B1031)</f>
        <v>0</v>
      </c>
    </row>
    <row r="1032" spans="1:10" hidden="1" x14ac:dyDescent="0.25">
      <c r="A1032" s="84">
        <v>1031</v>
      </c>
      <c r="B1032" s="85" t="s">
        <v>2111</v>
      </c>
      <c r="C1032" s="87" t="s">
        <v>2112</v>
      </c>
      <c r="D1032" s="47"/>
      <c r="E1032" s="47"/>
      <c r="F1032" s="48"/>
      <c r="G1032" s="62" t="str">
        <f>IFERROR(INDEX(StockInData[Expiry],MATCH(ProductMaster[[#This Row],[Product ID]],StockInData[Product ID],0)),"")</f>
        <v/>
      </c>
      <c r="H1032" s="47"/>
      <c r="I1032" s="61">
        <f>SUMIFS(StockInData[Quantity],StockInData[Product ID],ProductMaster!$B1032)-SUMIFS(StockOutData[Quantity],StockOutData[Product ID],ProductMaster!$B1032)</f>
        <v>0</v>
      </c>
      <c r="J1032" s="63">
        <f>SUMIFS(StockInData[Value],StockInData[Product ID],ProductMaster!$B1032)-SUMIFS(StockOutData[Value],StockOutData[Product ID],ProductMaster!$B1032)</f>
        <v>0</v>
      </c>
    </row>
    <row r="1033" spans="1:10" hidden="1" x14ac:dyDescent="0.25">
      <c r="A1033" s="60">
        <v>1032</v>
      </c>
      <c r="B1033" s="85" t="s">
        <v>2113</v>
      </c>
      <c r="C1033" s="87" t="s">
        <v>2114</v>
      </c>
      <c r="D1033" s="47"/>
      <c r="E1033" s="47"/>
      <c r="F1033" s="48"/>
      <c r="G1033" s="62" t="str">
        <f>IFERROR(INDEX(StockInData[Expiry],MATCH(ProductMaster[[#This Row],[Product ID]],StockInData[Product ID],0)),"")</f>
        <v/>
      </c>
      <c r="H1033" s="47"/>
      <c r="I1033" s="61">
        <f>SUMIFS(StockInData[Quantity],StockInData[Product ID],ProductMaster!$B1033)-SUMIFS(StockOutData[Quantity],StockOutData[Product ID],ProductMaster!$B1033)</f>
        <v>0</v>
      </c>
      <c r="J1033" s="63">
        <f>SUMIFS(StockInData[Value],StockInData[Product ID],ProductMaster!$B1033)-SUMIFS(StockOutData[Value],StockOutData[Product ID],ProductMaster!$B1033)</f>
        <v>0</v>
      </c>
    </row>
    <row r="1034" spans="1:10" x14ac:dyDescent="0.25">
      <c r="A1034" s="84">
        <v>1033</v>
      </c>
      <c r="B1034" s="85" t="s">
        <v>2115</v>
      </c>
      <c r="C1034" s="87" t="s">
        <v>2116</v>
      </c>
      <c r="D1034" s="47"/>
      <c r="E1034" s="47"/>
      <c r="F1034" s="48"/>
      <c r="G1034" s="62">
        <f>IFERROR(INDEX(StockInData[Expiry],MATCH(ProductMaster[[#This Row],[Product ID]],StockInData[Product ID],0)),"")</f>
        <v>44742</v>
      </c>
      <c r="H1034" s="47"/>
      <c r="I1034" s="61">
        <f>SUMIFS(StockInData[Quantity],StockInData[Product ID],ProductMaster!$B1034)-SUMIFS(StockOutData[Quantity],StockOutData[Product ID],ProductMaster!$B1034)</f>
        <v>24</v>
      </c>
      <c r="J1034" s="63">
        <f>SUMIFS(StockInData[Value],StockInData[Product ID],ProductMaster!$B1034)-SUMIFS(StockOutData[Value],StockOutData[Product ID],ProductMaster!$B1034)</f>
        <v>0</v>
      </c>
    </row>
    <row r="1035" spans="1:10" hidden="1" x14ac:dyDescent="0.25">
      <c r="A1035" s="60">
        <v>1034</v>
      </c>
      <c r="B1035" s="85" t="s">
        <v>2117</v>
      </c>
      <c r="C1035" s="87" t="s">
        <v>2118</v>
      </c>
      <c r="D1035" s="47"/>
      <c r="E1035" s="47"/>
      <c r="F1035" s="48"/>
      <c r="G1035" s="62" t="str">
        <f>IFERROR(INDEX(StockInData[Expiry],MATCH(ProductMaster[[#This Row],[Product ID]],StockInData[Product ID],0)),"")</f>
        <v/>
      </c>
      <c r="H1035" s="47"/>
      <c r="I1035" s="61">
        <f>SUMIFS(StockInData[Quantity],StockInData[Product ID],ProductMaster!$B1035)-SUMIFS(StockOutData[Quantity],StockOutData[Product ID],ProductMaster!$B1035)</f>
        <v>0</v>
      </c>
      <c r="J1035" s="63">
        <f>SUMIFS(StockInData[Value],StockInData[Product ID],ProductMaster!$B1035)-SUMIFS(StockOutData[Value],StockOutData[Product ID],ProductMaster!$B1035)</f>
        <v>0</v>
      </c>
    </row>
    <row r="1036" spans="1:10" hidden="1" x14ac:dyDescent="0.25">
      <c r="A1036" s="84">
        <v>1035</v>
      </c>
      <c r="B1036" s="85" t="s">
        <v>2119</v>
      </c>
      <c r="C1036" s="87" t="s">
        <v>2120</v>
      </c>
      <c r="D1036" s="47"/>
      <c r="E1036" s="47"/>
      <c r="F1036" s="48"/>
      <c r="G1036" s="62" t="str">
        <f>IFERROR(INDEX(StockInData[Expiry],MATCH(ProductMaster[[#This Row],[Product ID]],StockInData[Product ID],0)),"")</f>
        <v/>
      </c>
      <c r="H1036" s="47"/>
      <c r="I1036" s="61">
        <f>SUMIFS(StockInData[Quantity],StockInData[Product ID],ProductMaster!$B1036)-SUMIFS(StockOutData[Quantity],StockOutData[Product ID],ProductMaster!$B1036)</f>
        <v>0</v>
      </c>
      <c r="J1036" s="63">
        <f>SUMIFS(StockInData[Value],StockInData[Product ID],ProductMaster!$B1036)-SUMIFS(StockOutData[Value],StockOutData[Product ID],ProductMaster!$B1036)</f>
        <v>0</v>
      </c>
    </row>
    <row r="1037" spans="1:10" hidden="1" x14ac:dyDescent="0.25">
      <c r="A1037" s="60">
        <v>1036</v>
      </c>
      <c r="B1037" s="85" t="s">
        <v>2121</v>
      </c>
      <c r="C1037" s="87" t="s">
        <v>2122</v>
      </c>
      <c r="D1037" s="47"/>
      <c r="E1037" s="47"/>
      <c r="F1037" s="48"/>
      <c r="G1037" s="62" t="str">
        <f>IFERROR(INDEX(StockInData[Expiry],MATCH(ProductMaster[[#This Row],[Product ID]],StockInData[Product ID],0)),"")</f>
        <v/>
      </c>
      <c r="H1037" s="47"/>
      <c r="I1037" s="61">
        <f>SUMIFS(StockInData[Quantity],StockInData[Product ID],ProductMaster!$B1037)-SUMIFS(StockOutData[Quantity],StockOutData[Product ID],ProductMaster!$B1037)</f>
        <v>0</v>
      </c>
      <c r="J1037" s="63">
        <f>SUMIFS(StockInData[Value],StockInData[Product ID],ProductMaster!$B1037)-SUMIFS(StockOutData[Value],StockOutData[Product ID],ProductMaster!$B1037)</f>
        <v>0</v>
      </c>
    </row>
    <row r="1038" spans="1:10" hidden="1" x14ac:dyDescent="0.25">
      <c r="A1038" s="84">
        <v>1037</v>
      </c>
      <c r="B1038" s="85" t="s">
        <v>2123</v>
      </c>
      <c r="C1038" s="87" t="s">
        <v>2124</v>
      </c>
      <c r="D1038" s="47"/>
      <c r="E1038" s="47"/>
      <c r="F1038" s="48"/>
      <c r="G1038" s="62" t="str">
        <f>IFERROR(INDEX(StockInData[Expiry],MATCH(ProductMaster[[#This Row],[Product ID]],StockInData[Product ID],0)),"")</f>
        <v/>
      </c>
      <c r="H1038" s="47"/>
      <c r="I1038" s="61">
        <f>SUMIFS(StockInData[Quantity],StockInData[Product ID],ProductMaster!$B1038)-SUMIFS(StockOutData[Quantity],StockOutData[Product ID],ProductMaster!$B1038)</f>
        <v>0</v>
      </c>
      <c r="J1038" s="63">
        <f>SUMIFS(StockInData[Value],StockInData[Product ID],ProductMaster!$B1038)-SUMIFS(StockOutData[Value],StockOutData[Product ID],ProductMaster!$B1038)</f>
        <v>0</v>
      </c>
    </row>
    <row r="1039" spans="1:10" x14ac:dyDescent="0.25">
      <c r="A1039" s="60">
        <v>1038</v>
      </c>
      <c r="B1039" s="85" t="s">
        <v>2125</v>
      </c>
      <c r="C1039" s="87" t="s">
        <v>2126</v>
      </c>
      <c r="D1039" s="47"/>
      <c r="E1039" s="47"/>
      <c r="F1039" s="48"/>
      <c r="G1039" s="62">
        <f>IFERROR(INDEX(StockInData[Expiry],MATCH(ProductMaster[[#This Row],[Product ID]],StockInData[Product ID],0)),"")</f>
        <v>44742</v>
      </c>
      <c r="H1039" s="47"/>
      <c r="I1039" s="61">
        <f>SUMIFS(StockInData[Quantity],StockInData[Product ID],ProductMaster!$B1039)-SUMIFS(StockOutData[Quantity],StockOutData[Product ID],ProductMaster!$B1039)</f>
        <v>364</v>
      </c>
      <c r="J1039" s="63">
        <f>SUMIFS(StockInData[Value],StockInData[Product ID],ProductMaster!$B1039)-SUMIFS(StockOutData[Value],StockOutData[Product ID],ProductMaster!$B1039)</f>
        <v>-20.8</v>
      </c>
    </row>
    <row r="1040" spans="1:10" hidden="1" x14ac:dyDescent="0.25">
      <c r="A1040" s="84">
        <v>1039</v>
      </c>
      <c r="B1040" s="85" t="s">
        <v>2127</v>
      </c>
      <c r="C1040" s="87" t="s">
        <v>2128</v>
      </c>
      <c r="D1040" s="47"/>
      <c r="E1040" s="47"/>
      <c r="F1040" s="48"/>
      <c r="G1040" s="62" t="str">
        <f>IFERROR(INDEX(StockInData[Expiry],MATCH(ProductMaster[[#This Row],[Product ID]],StockInData[Product ID],0)),"")</f>
        <v/>
      </c>
      <c r="H1040" s="47"/>
      <c r="I1040" s="61">
        <f>SUMIFS(StockInData[Quantity],StockInData[Product ID],ProductMaster!$B1040)-SUMIFS(StockOutData[Quantity],StockOutData[Product ID],ProductMaster!$B1040)</f>
        <v>0</v>
      </c>
      <c r="J1040" s="63">
        <f>SUMIFS(StockInData[Value],StockInData[Product ID],ProductMaster!$B1040)-SUMIFS(StockOutData[Value],StockOutData[Product ID],ProductMaster!$B1040)</f>
        <v>0</v>
      </c>
    </row>
    <row r="1041" spans="1:10" hidden="1" x14ac:dyDescent="0.25">
      <c r="A1041" s="60">
        <v>1040</v>
      </c>
      <c r="B1041" s="85" t="s">
        <v>2129</v>
      </c>
      <c r="C1041" s="87" t="s">
        <v>2130</v>
      </c>
      <c r="D1041" s="47"/>
      <c r="E1041" s="47"/>
      <c r="F1041" s="48"/>
      <c r="G1041" s="62" t="str">
        <f>IFERROR(INDEX(StockInData[Expiry],MATCH(ProductMaster[[#This Row],[Product ID]],StockInData[Product ID],0)),"")</f>
        <v/>
      </c>
      <c r="H1041" s="47"/>
      <c r="I1041" s="61">
        <f>SUMIFS(StockInData[Quantity],StockInData[Product ID],ProductMaster!$B1041)-SUMIFS(StockOutData[Quantity],StockOutData[Product ID],ProductMaster!$B1041)</f>
        <v>0</v>
      </c>
      <c r="J1041" s="63">
        <f>SUMIFS(StockInData[Value],StockInData[Product ID],ProductMaster!$B1041)-SUMIFS(StockOutData[Value],StockOutData[Product ID],ProductMaster!$B1041)</f>
        <v>0</v>
      </c>
    </row>
    <row r="1042" spans="1:10" hidden="1" x14ac:dyDescent="0.25">
      <c r="A1042" s="84">
        <v>1041</v>
      </c>
      <c r="B1042" s="85" t="s">
        <v>2131</v>
      </c>
      <c r="C1042" s="87" t="s">
        <v>2132</v>
      </c>
      <c r="D1042" s="47"/>
      <c r="E1042" s="47"/>
      <c r="F1042" s="48"/>
      <c r="G1042" s="62" t="str">
        <f>IFERROR(INDEX(StockInData[Expiry],MATCH(ProductMaster[[#This Row],[Product ID]],StockInData[Product ID],0)),"")</f>
        <v/>
      </c>
      <c r="H1042" s="47"/>
      <c r="I1042" s="61">
        <f>SUMIFS(StockInData[Quantity],StockInData[Product ID],ProductMaster!$B1042)-SUMIFS(StockOutData[Quantity],StockOutData[Product ID],ProductMaster!$B1042)</f>
        <v>0</v>
      </c>
      <c r="J1042" s="63">
        <f>SUMIFS(StockInData[Value],StockInData[Product ID],ProductMaster!$B1042)-SUMIFS(StockOutData[Value],StockOutData[Product ID],ProductMaster!$B1042)</f>
        <v>0</v>
      </c>
    </row>
    <row r="1043" spans="1:10" hidden="1" x14ac:dyDescent="0.25">
      <c r="A1043" s="60">
        <v>1042</v>
      </c>
      <c r="B1043" s="85" t="s">
        <v>2133</v>
      </c>
      <c r="C1043" s="87" t="s">
        <v>2134</v>
      </c>
      <c r="D1043" s="47"/>
      <c r="E1043" s="47"/>
      <c r="F1043" s="48"/>
      <c r="G1043" s="62" t="str">
        <f>IFERROR(INDEX(StockInData[Expiry],MATCH(ProductMaster[[#This Row],[Product ID]],StockInData[Product ID],0)),"")</f>
        <v/>
      </c>
      <c r="H1043" s="47"/>
      <c r="I1043" s="61">
        <f>SUMIFS(StockInData[Quantity],StockInData[Product ID],ProductMaster!$B1043)-SUMIFS(StockOutData[Quantity],StockOutData[Product ID],ProductMaster!$B1043)</f>
        <v>0</v>
      </c>
      <c r="J1043" s="63">
        <f>SUMIFS(StockInData[Value],StockInData[Product ID],ProductMaster!$B1043)-SUMIFS(StockOutData[Value],StockOutData[Product ID],ProductMaster!$B1043)</f>
        <v>0</v>
      </c>
    </row>
    <row r="1044" spans="1:10" hidden="1" x14ac:dyDescent="0.25">
      <c r="A1044" s="84">
        <v>1043</v>
      </c>
      <c r="B1044" s="85" t="s">
        <v>2135</v>
      </c>
      <c r="C1044" s="87" t="s">
        <v>2136</v>
      </c>
      <c r="D1044" s="47"/>
      <c r="E1044" s="47"/>
      <c r="F1044" s="48"/>
      <c r="G1044" s="62" t="str">
        <f>IFERROR(INDEX(StockInData[Expiry],MATCH(ProductMaster[[#This Row],[Product ID]],StockInData[Product ID],0)),"")</f>
        <v/>
      </c>
      <c r="H1044" s="47"/>
      <c r="I1044" s="61">
        <f>SUMIFS(StockInData[Quantity],StockInData[Product ID],ProductMaster!$B1044)-SUMIFS(StockOutData[Quantity],StockOutData[Product ID],ProductMaster!$B1044)</f>
        <v>0</v>
      </c>
      <c r="J1044" s="63">
        <f>SUMIFS(StockInData[Value],StockInData[Product ID],ProductMaster!$B1044)-SUMIFS(StockOutData[Value],StockOutData[Product ID],ProductMaster!$B1044)</f>
        <v>0</v>
      </c>
    </row>
    <row r="1045" spans="1:10" hidden="1" x14ac:dyDescent="0.25">
      <c r="A1045" s="60">
        <v>1044</v>
      </c>
      <c r="B1045" s="85" t="s">
        <v>2137</v>
      </c>
      <c r="C1045" s="87" t="s">
        <v>2138</v>
      </c>
      <c r="D1045" s="47"/>
      <c r="E1045" s="47"/>
      <c r="F1045" s="48"/>
      <c r="G1045" s="62" t="str">
        <f>IFERROR(INDEX(StockInData[Expiry],MATCH(ProductMaster[[#This Row],[Product ID]],StockInData[Product ID],0)),"")</f>
        <v/>
      </c>
      <c r="H1045" s="47"/>
      <c r="I1045" s="61">
        <f>SUMIFS(StockInData[Quantity],StockInData[Product ID],ProductMaster!$B1045)-SUMIFS(StockOutData[Quantity],StockOutData[Product ID],ProductMaster!$B1045)</f>
        <v>0</v>
      </c>
      <c r="J1045" s="63">
        <f>SUMIFS(StockInData[Value],StockInData[Product ID],ProductMaster!$B1045)-SUMIFS(StockOutData[Value],StockOutData[Product ID],ProductMaster!$B1045)</f>
        <v>-5.64</v>
      </c>
    </row>
    <row r="1046" spans="1:10" hidden="1" x14ac:dyDescent="0.25">
      <c r="A1046" s="84">
        <v>1045</v>
      </c>
      <c r="B1046" s="85" t="s">
        <v>2139</v>
      </c>
      <c r="C1046" s="87" t="s">
        <v>2140</v>
      </c>
      <c r="D1046" s="47"/>
      <c r="E1046" s="47"/>
      <c r="F1046" s="48"/>
      <c r="G1046" s="62" t="str">
        <f>IFERROR(INDEX(StockInData[Expiry],MATCH(ProductMaster[[#This Row],[Product ID]],StockInData[Product ID],0)),"")</f>
        <v/>
      </c>
      <c r="H1046" s="47"/>
      <c r="I1046" s="61">
        <f>SUMIFS(StockInData[Quantity],StockInData[Product ID],ProductMaster!$B1046)-SUMIFS(StockOutData[Quantity],StockOutData[Product ID],ProductMaster!$B1046)</f>
        <v>0</v>
      </c>
      <c r="J1046" s="63">
        <f>SUMIFS(StockInData[Value],StockInData[Product ID],ProductMaster!$B1046)-SUMIFS(StockOutData[Value],StockOutData[Product ID],ProductMaster!$B1046)</f>
        <v>0</v>
      </c>
    </row>
    <row r="1047" spans="1:10" hidden="1" x14ac:dyDescent="0.25">
      <c r="A1047" s="60">
        <v>1046</v>
      </c>
      <c r="B1047" s="85" t="s">
        <v>2141</v>
      </c>
      <c r="C1047" s="87" t="s">
        <v>2142</v>
      </c>
      <c r="D1047" s="47"/>
      <c r="E1047" s="47"/>
      <c r="F1047" s="48"/>
      <c r="G1047" s="62" t="str">
        <f>IFERROR(INDEX(StockInData[Expiry],MATCH(ProductMaster[[#This Row],[Product ID]],StockInData[Product ID],0)),"")</f>
        <v/>
      </c>
      <c r="H1047" s="47"/>
      <c r="I1047" s="61">
        <f>SUMIFS(StockInData[Quantity],StockInData[Product ID],ProductMaster!$B1047)-SUMIFS(StockOutData[Quantity],StockOutData[Product ID],ProductMaster!$B1047)</f>
        <v>0</v>
      </c>
      <c r="J1047" s="63">
        <f>SUMIFS(StockInData[Value],StockInData[Product ID],ProductMaster!$B1047)-SUMIFS(StockOutData[Value],StockOutData[Product ID],ProductMaster!$B1047)</f>
        <v>0</v>
      </c>
    </row>
    <row r="1048" spans="1:10" hidden="1" x14ac:dyDescent="0.25">
      <c r="A1048" s="84">
        <v>1047</v>
      </c>
      <c r="B1048" s="85" t="s">
        <v>2143</v>
      </c>
      <c r="C1048" s="87" t="s">
        <v>2144</v>
      </c>
      <c r="D1048" s="47"/>
      <c r="E1048" s="47"/>
      <c r="F1048" s="48"/>
      <c r="G1048" s="62" t="str">
        <f>IFERROR(INDEX(StockInData[Expiry],MATCH(ProductMaster[[#This Row],[Product ID]],StockInData[Product ID],0)),"")</f>
        <v/>
      </c>
      <c r="H1048" s="47"/>
      <c r="I1048" s="61">
        <f>SUMIFS(StockInData[Quantity],StockInData[Product ID],ProductMaster!$B1048)-SUMIFS(StockOutData[Quantity],StockOutData[Product ID],ProductMaster!$B1048)</f>
        <v>0</v>
      </c>
      <c r="J1048" s="63">
        <f>SUMIFS(StockInData[Value],StockInData[Product ID],ProductMaster!$B1048)-SUMIFS(StockOutData[Value],StockOutData[Product ID],ProductMaster!$B1048)</f>
        <v>0</v>
      </c>
    </row>
    <row r="1049" spans="1:10" hidden="1" x14ac:dyDescent="0.25">
      <c r="A1049" s="60">
        <v>1048</v>
      </c>
      <c r="B1049" s="85" t="s">
        <v>2145</v>
      </c>
      <c r="C1049" s="87" t="s">
        <v>2146</v>
      </c>
      <c r="D1049" s="47"/>
      <c r="E1049" s="47"/>
      <c r="F1049" s="48"/>
      <c r="G1049" s="62" t="str">
        <f>IFERROR(INDEX(StockInData[Expiry],MATCH(ProductMaster[[#This Row],[Product ID]],StockInData[Product ID],0)),"")</f>
        <v/>
      </c>
      <c r="H1049" s="47"/>
      <c r="I1049" s="61">
        <f>SUMIFS(StockInData[Quantity],StockInData[Product ID],ProductMaster!$B1049)-SUMIFS(StockOutData[Quantity],StockOutData[Product ID],ProductMaster!$B1049)</f>
        <v>0</v>
      </c>
      <c r="J1049" s="63">
        <f>SUMIFS(StockInData[Value],StockInData[Product ID],ProductMaster!$B1049)-SUMIFS(StockOutData[Value],StockOutData[Product ID],ProductMaster!$B1049)</f>
        <v>0</v>
      </c>
    </row>
    <row r="1050" spans="1:10" hidden="1" x14ac:dyDescent="0.25">
      <c r="A1050" s="84">
        <v>1049</v>
      </c>
      <c r="B1050" s="85" t="s">
        <v>2147</v>
      </c>
      <c r="C1050" s="87" t="s">
        <v>2148</v>
      </c>
      <c r="D1050" s="47"/>
      <c r="E1050" s="47"/>
      <c r="F1050" s="48"/>
      <c r="G1050" s="62" t="str">
        <f>IFERROR(INDEX(StockInData[Expiry],MATCH(ProductMaster[[#This Row],[Product ID]],StockInData[Product ID],0)),"")</f>
        <v/>
      </c>
      <c r="H1050" s="47"/>
      <c r="I1050" s="61">
        <f>SUMIFS(StockInData[Quantity],StockInData[Product ID],ProductMaster!$B1050)-SUMIFS(StockOutData[Quantity],StockOutData[Product ID],ProductMaster!$B1050)</f>
        <v>0</v>
      </c>
      <c r="J1050" s="63">
        <f>SUMIFS(StockInData[Value],StockInData[Product ID],ProductMaster!$B1050)-SUMIFS(StockOutData[Value],StockOutData[Product ID],ProductMaster!$B1050)</f>
        <v>0</v>
      </c>
    </row>
    <row r="1051" spans="1:10" hidden="1" x14ac:dyDescent="0.25">
      <c r="A1051" s="60">
        <v>1050</v>
      </c>
      <c r="B1051" s="85" t="s">
        <v>2149</v>
      </c>
      <c r="C1051" s="87" t="s">
        <v>2150</v>
      </c>
      <c r="D1051" s="47"/>
      <c r="E1051" s="47"/>
      <c r="F1051" s="48"/>
      <c r="G1051" s="62" t="str">
        <f>IFERROR(INDEX(StockInData[Expiry],MATCH(ProductMaster[[#This Row],[Product ID]],StockInData[Product ID],0)),"")</f>
        <v/>
      </c>
      <c r="H1051" s="47"/>
      <c r="I1051" s="61">
        <f>SUMIFS(StockInData[Quantity],StockInData[Product ID],ProductMaster!$B1051)-SUMIFS(StockOutData[Quantity],StockOutData[Product ID],ProductMaster!$B1051)</f>
        <v>0</v>
      </c>
      <c r="J1051" s="63">
        <f>SUMIFS(StockInData[Value],StockInData[Product ID],ProductMaster!$B1051)-SUMIFS(StockOutData[Value],StockOutData[Product ID],ProductMaster!$B1051)</f>
        <v>0</v>
      </c>
    </row>
    <row r="1052" spans="1:10" hidden="1" x14ac:dyDescent="0.25">
      <c r="A1052" s="84">
        <v>1051</v>
      </c>
      <c r="B1052" s="85" t="s">
        <v>2151</v>
      </c>
      <c r="C1052" s="87" t="s">
        <v>2152</v>
      </c>
      <c r="D1052" s="47"/>
      <c r="E1052" s="47"/>
      <c r="F1052" s="48"/>
      <c r="G1052" s="62" t="str">
        <f>IFERROR(INDEX(StockInData[Expiry],MATCH(ProductMaster[[#This Row],[Product ID]],StockInData[Product ID],0)),"")</f>
        <v/>
      </c>
      <c r="H1052" s="47"/>
      <c r="I1052" s="61">
        <f>SUMIFS(StockInData[Quantity],StockInData[Product ID],ProductMaster!$B1052)-SUMIFS(StockOutData[Quantity],StockOutData[Product ID],ProductMaster!$B1052)</f>
        <v>0</v>
      </c>
      <c r="J1052" s="63">
        <f>SUMIFS(StockInData[Value],StockInData[Product ID],ProductMaster!$B1052)-SUMIFS(StockOutData[Value],StockOutData[Product ID],ProductMaster!$B1052)</f>
        <v>0</v>
      </c>
    </row>
    <row r="1053" spans="1:10" x14ac:dyDescent="0.25">
      <c r="A1053" s="60">
        <v>1052</v>
      </c>
      <c r="B1053" s="85" t="s">
        <v>2153</v>
      </c>
      <c r="C1053" s="87" t="s">
        <v>2154</v>
      </c>
      <c r="D1053" s="47"/>
      <c r="E1053" s="47"/>
      <c r="F1053" s="48"/>
      <c r="G1053" s="62">
        <f>IFERROR(INDEX(StockInData[Expiry],MATCH(ProductMaster[[#This Row],[Product ID]],StockInData[Product ID],0)),"")</f>
        <v>44742</v>
      </c>
      <c r="H1053" s="47"/>
      <c r="I1053" s="61">
        <f>SUMIFS(StockInData[Quantity],StockInData[Product ID],ProductMaster!$B1053)-SUMIFS(StockOutData[Quantity],StockOutData[Product ID],ProductMaster!$B1053)</f>
        <v>3</v>
      </c>
      <c r="J1053" s="63">
        <f>SUMIFS(StockInData[Value],StockInData[Product ID],ProductMaster!$B1053)-SUMIFS(StockOutData[Value],StockOutData[Product ID],ProductMaster!$B1053)</f>
        <v>-21.5</v>
      </c>
    </row>
    <row r="1054" spans="1:10" x14ac:dyDescent="0.25">
      <c r="A1054" s="84">
        <v>1053</v>
      </c>
      <c r="B1054" s="85" t="s">
        <v>2155</v>
      </c>
      <c r="C1054" s="87" t="s">
        <v>2156</v>
      </c>
      <c r="D1054" s="47"/>
      <c r="E1054" s="47"/>
      <c r="F1054" s="48"/>
      <c r="G1054" s="62">
        <f>IFERROR(INDEX(StockInData[Expiry],MATCH(ProductMaster[[#This Row],[Product ID]],StockInData[Product ID],0)),"")</f>
        <v>44742</v>
      </c>
      <c r="H1054" s="47"/>
      <c r="I1054" s="61">
        <f>SUMIFS(StockInData[Quantity],StockInData[Product ID],ProductMaster!$B1054)-SUMIFS(StockOutData[Quantity],StockOutData[Product ID],ProductMaster!$B1054)</f>
        <v>2</v>
      </c>
      <c r="J1054" s="63">
        <f>SUMIFS(StockInData[Value],StockInData[Product ID],ProductMaster!$B1054)-SUMIFS(StockOutData[Value],StockOutData[Product ID],ProductMaster!$B1054)</f>
        <v>0</v>
      </c>
    </row>
    <row r="1055" spans="1:10" hidden="1" x14ac:dyDescent="0.25">
      <c r="A1055" s="60">
        <v>1054</v>
      </c>
      <c r="B1055" s="85" t="s">
        <v>2157</v>
      </c>
      <c r="C1055" s="87" t="s">
        <v>2158</v>
      </c>
      <c r="D1055" s="47"/>
      <c r="E1055" s="47"/>
      <c r="F1055" s="48"/>
      <c r="G1055" s="62" t="str">
        <f>IFERROR(INDEX(StockInData[Expiry],MATCH(ProductMaster[[#This Row],[Product ID]],StockInData[Product ID],0)),"")</f>
        <v/>
      </c>
      <c r="H1055" s="47"/>
      <c r="I1055" s="61">
        <f>SUMIFS(StockInData[Quantity],StockInData[Product ID],ProductMaster!$B1055)-SUMIFS(StockOutData[Quantity],StockOutData[Product ID],ProductMaster!$B1055)</f>
        <v>0</v>
      </c>
      <c r="J1055" s="63">
        <f>SUMIFS(StockInData[Value],StockInData[Product ID],ProductMaster!$B1055)-SUMIFS(StockOutData[Value],StockOutData[Product ID],ProductMaster!$B1055)</f>
        <v>0</v>
      </c>
    </row>
    <row r="1056" spans="1:10" hidden="1" x14ac:dyDescent="0.25">
      <c r="A1056" s="84">
        <v>1055</v>
      </c>
      <c r="B1056" s="85" t="s">
        <v>2159</v>
      </c>
      <c r="C1056" s="87" t="s">
        <v>2160</v>
      </c>
      <c r="D1056" s="47"/>
      <c r="E1056" s="47"/>
      <c r="F1056" s="48"/>
      <c r="G1056" s="62" t="str">
        <f>IFERROR(INDEX(StockInData[Expiry],MATCH(ProductMaster[[#This Row],[Product ID]],StockInData[Product ID],0)),"")</f>
        <v/>
      </c>
      <c r="H1056" s="47"/>
      <c r="I1056" s="61">
        <f>SUMIFS(StockInData[Quantity],StockInData[Product ID],ProductMaster!$B1056)-SUMIFS(StockOutData[Quantity],StockOutData[Product ID],ProductMaster!$B1056)</f>
        <v>0</v>
      </c>
      <c r="J1056" s="63">
        <f>SUMIFS(StockInData[Value],StockInData[Product ID],ProductMaster!$B1056)-SUMIFS(StockOutData[Value],StockOutData[Product ID],ProductMaster!$B1056)</f>
        <v>0</v>
      </c>
    </row>
    <row r="1057" spans="1:10" hidden="1" x14ac:dyDescent="0.25">
      <c r="A1057" s="60">
        <v>1056</v>
      </c>
      <c r="B1057" s="85" t="s">
        <v>2161</v>
      </c>
      <c r="C1057" s="87" t="s">
        <v>2162</v>
      </c>
      <c r="D1057" s="47"/>
      <c r="E1057" s="47"/>
      <c r="F1057" s="48"/>
      <c r="G1057" s="62" t="str">
        <f>IFERROR(INDEX(StockInData[Expiry],MATCH(ProductMaster[[#This Row],[Product ID]],StockInData[Product ID],0)),"")</f>
        <v/>
      </c>
      <c r="H1057" s="47"/>
      <c r="I1057" s="61">
        <f>SUMIFS(StockInData[Quantity],StockInData[Product ID],ProductMaster!$B1057)-SUMIFS(StockOutData[Quantity],StockOutData[Product ID],ProductMaster!$B1057)</f>
        <v>0</v>
      </c>
      <c r="J1057" s="63">
        <f>SUMIFS(StockInData[Value],StockInData[Product ID],ProductMaster!$B1057)-SUMIFS(StockOutData[Value],StockOutData[Product ID],ProductMaster!$B1057)</f>
        <v>0</v>
      </c>
    </row>
    <row r="1058" spans="1:10" hidden="1" x14ac:dyDescent="0.25">
      <c r="A1058" s="84">
        <v>1057</v>
      </c>
      <c r="B1058" s="85" t="s">
        <v>2163</v>
      </c>
      <c r="C1058" s="87" t="s">
        <v>2164</v>
      </c>
      <c r="D1058" s="47"/>
      <c r="E1058" s="47"/>
      <c r="F1058" s="48"/>
      <c r="G1058" s="62" t="str">
        <f>IFERROR(INDEX(StockInData[Expiry],MATCH(ProductMaster[[#This Row],[Product ID]],StockInData[Product ID],0)),"")</f>
        <v/>
      </c>
      <c r="H1058" s="47"/>
      <c r="I1058" s="61">
        <f>SUMIFS(StockInData[Quantity],StockInData[Product ID],ProductMaster!$B1058)-SUMIFS(StockOutData[Quantity],StockOutData[Product ID],ProductMaster!$B1058)</f>
        <v>0</v>
      </c>
      <c r="J1058" s="63">
        <f>SUMIFS(StockInData[Value],StockInData[Product ID],ProductMaster!$B1058)-SUMIFS(StockOutData[Value],StockOutData[Product ID],ProductMaster!$B1058)</f>
        <v>0</v>
      </c>
    </row>
    <row r="1059" spans="1:10" hidden="1" x14ac:dyDescent="0.25">
      <c r="A1059" s="60">
        <v>1058</v>
      </c>
      <c r="B1059" s="85" t="s">
        <v>2165</v>
      </c>
      <c r="C1059" s="87" t="s">
        <v>2166</v>
      </c>
      <c r="D1059" s="47"/>
      <c r="E1059" s="47"/>
      <c r="F1059" s="48"/>
      <c r="G1059" s="62" t="str">
        <f>IFERROR(INDEX(StockInData[Expiry],MATCH(ProductMaster[[#This Row],[Product ID]],StockInData[Product ID],0)),"")</f>
        <v/>
      </c>
      <c r="H1059" s="47"/>
      <c r="I1059" s="61">
        <f>SUMIFS(StockInData[Quantity],StockInData[Product ID],ProductMaster!$B1059)-SUMIFS(StockOutData[Quantity],StockOutData[Product ID],ProductMaster!$B1059)</f>
        <v>0</v>
      </c>
      <c r="J1059" s="63">
        <f>SUMIFS(StockInData[Value],StockInData[Product ID],ProductMaster!$B1059)-SUMIFS(StockOutData[Value],StockOutData[Product ID],ProductMaster!$B1059)</f>
        <v>0</v>
      </c>
    </row>
    <row r="1060" spans="1:10" x14ac:dyDescent="0.25">
      <c r="A1060" s="84">
        <v>1059</v>
      </c>
      <c r="B1060" s="85" t="s">
        <v>2167</v>
      </c>
      <c r="C1060" s="87" t="s">
        <v>2168</v>
      </c>
      <c r="D1060" s="47"/>
      <c r="E1060" s="47"/>
      <c r="F1060" s="48"/>
      <c r="G1060" s="62">
        <f>IFERROR(INDEX(StockInData[Expiry],MATCH(ProductMaster[[#This Row],[Product ID]],StockInData[Product ID],0)),"")</f>
        <v>44742</v>
      </c>
      <c r="H1060" s="47"/>
      <c r="I1060" s="61">
        <f>SUMIFS(StockInData[Quantity],StockInData[Product ID],ProductMaster!$B1060)-SUMIFS(StockOutData[Quantity],StockOutData[Product ID],ProductMaster!$B1060)</f>
        <v>26</v>
      </c>
      <c r="J1060" s="63">
        <f>SUMIFS(StockInData[Value],StockInData[Product ID],ProductMaster!$B1060)-SUMIFS(StockOutData[Value],StockOutData[Product ID],ProductMaster!$B1060)</f>
        <v>-11.97</v>
      </c>
    </row>
    <row r="1061" spans="1:10" hidden="1" x14ac:dyDescent="0.25">
      <c r="A1061" s="60">
        <v>1060</v>
      </c>
      <c r="B1061" s="85" t="s">
        <v>2169</v>
      </c>
      <c r="C1061" s="87" t="s">
        <v>2170</v>
      </c>
      <c r="D1061" s="47"/>
      <c r="E1061" s="47"/>
      <c r="F1061" s="48"/>
      <c r="G1061" s="62" t="str">
        <f>IFERROR(INDEX(StockInData[Expiry],MATCH(ProductMaster[[#This Row],[Product ID]],StockInData[Product ID],0)),"")</f>
        <v/>
      </c>
      <c r="H1061" s="47"/>
      <c r="I1061" s="61">
        <f>SUMIFS(StockInData[Quantity],StockInData[Product ID],ProductMaster!$B1061)-SUMIFS(StockOutData[Quantity],StockOutData[Product ID],ProductMaster!$B1061)</f>
        <v>0</v>
      </c>
      <c r="J1061" s="63">
        <f>SUMIFS(StockInData[Value],StockInData[Product ID],ProductMaster!$B1061)-SUMIFS(StockOutData[Value],StockOutData[Product ID],ProductMaster!$B1061)</f>
        <v>0</v>
      </c>
    </row>
    <row r="1062" spans="1:10" hidden="1" x14ac:dyDescent="0.25">
      <c r="A1062" s="84">
        <v>1061</v>
      </c>
      <c r="B1062" s="85" t="s">
        <v>2171</v>
      </c>
      <c r="C1062" s="87" t="s">
        <v>2172</v>
      </c>
      <c r="D1062" s="47"/>
      <c r="E1062" s="47"/>
      <c r="F1062" s="48"/>
      <c r="G1062" s="62" t="str">
        <f>IFERROR(INDEX(StockInData[Expiry],MATCH(ProductMaster[[#This Row],[Product ID]],StockInData[Product ID],0)),"")</f>
        <v/>
      </c>
      <c r="H1062" s="47"/>
      <c r="I1062" s="61">
        <f>SUMIFS(StockInData[Quantity],StockInData[Product ID],ProductMaster!$B1062)-SUMIFS(StockOutData[Quantity],StockOutData[Product ID],ProductMaster!$B1062)</f>
        <v>0</v>
      </c>
      <c r="J1062" s="63">
        <f>SUMIFS(StockInData[Value],StockInData[Product ID],ProductMaster!$B1062)-SUMIFS(StockOutData[Value],StockOutData[Product ID],ProductMaster!$B1062)</f>
        <v>0</v>
      </c>
    </row>
    <row r="1063" spans="1:10" x14ac:dyDescent="0.25">
      <c r="A1063" s="60">
        <v>1062</v>
      </c>
      <c r="B1063" s="85" t="s">
        <v>2173</v>
      </c>
      <c r="C1063" s="87" t="s">
        <v>2174</v>
      </c>
      <c r="D1063" s="47"/>
      <c r="E1063" s="47"/>
      <c r="F1063" s="48"/>
      <c r="G1063" s="62">
        <f>IFERROR(INDEX(StockInData[Expiry],MATCH(ProductMaster[[#This Row],[Product ID]],StockInData[Product ID],0)),"")</f>
        <v>44742</v>
      </c>
      <c r="H1063" s="47"/>
      <c r="I1063" s="61">
        <f>SUMIFS(StockInData[Quantity],StockInData[Product ID],ProductMaster!$B1063)-SUMIFS(StockOutData[Quantity],StockOutData[Product ID],ProductMaster!$B1063)</f>
        <v>1</v>
      </c>
      <c r="J1063" s="63">
        <f>SUMIFS(StockInData[Value],StockInData[Product ID],ProductMaster!$B1063)-SUMIFS(StockOutData[Value],StockOutData[Product ID],ProductMaster!$B1063)</f>
        <v>0</v>
      </c>
    </row>
    <row r="1064" spans="1:10" hidden="1" x14ac:dyDescent="0.25">
      <c r="A1064" s="84">
        <v>1063</v>
      </c>
      <c r="B1064" s="85" t="s">
        <v>2175</v>
      </c>
      <c r="C1064" s="87" t="s">
        <v>2176</v>
      </c>
      <c r="D1064" s="47"/>
      <c r="E1064" s="47"/>
      <c r="F1064" s="48"/>
      <c r="G1064" s="62" t="str">
        <f>IFERROR(INDEX(StockInData[Expiry],MATCH(ProductMaster[[#This Row],[Product ID]],StockInData[Product ID],0)),"")</f>
        <v/>
      </c>
      <c r="H1064" s="47"/>
      <c r="I1064" s="61">
        <f>SUMIFS(StockInData[Quantity],StockInData[Product ID],ProductMaster!$B1064)-SUMIFS(StockOutData[Quantity],StockOutData[Product ID],ProductMaster!$B1064)</f>
        <v>0</v>
      </c>
      <c r="J1064" s="63">
        <f>SUMIFS(StockInData[Value],StockInData[Product ID],ProductMaster!$B1064)-SUMIFS(StockOutData[Value],StockOutData[Product ID],ProductMaster!$B1064)</f>
        <v>0</v>
      </c>
    </row>
    <row r="1065" spans="1:10" hidden="1" x14ac:dyDescent="0.25">
      <c r="A1065" s="60">
        <v>1064</v>
      </c>
      <c r="B1065" s="85" t="s">
        <v>2177</v>
      </c>
      <c r="C1065" s="87" t="s">
        <v>2178</v>
      </c>
      <c r="D1065" s="47"/>
      <c r="E1065" s="47"/>
      <c r="F1065" s="48"/>
      <c r="G1065" s="62" t="str">
        <f>IFERROR(INDEX(StockInData[Expiry],MATCH(ProductMaster[[#This Row],[Product ID]],StockInData[Product ID],0)),"")</f>
        <v/>
      </c>
      <c r="H1065" s="47"/>
      <c r="I1065" s="61">
        <f>SUMIFS(StockInData[Quantity],StockInData[Product ID],ProductMaster!$B1065)-SUMIFS(StockOutData[Quantity],StockOutData[Product ID],ProductMaster!$B1065)</f>
        <v>0</v>
      </c>
      <c r="J1065" s="63">
        <f>SUMIFS(StockInData[Value],StockInData[Product ID],ProductMaster!$B1065)-SUMIFS(StockOutData[Value],StockOutData[Product ID],ProductMaster!$B1065)</f>
        <v>0</v>
      </c>
    </row>
    <row r="1066" spans="1:10" hidden="1" x14ac:dyDescent="0.25">
      <c r="A1066" s="84">
        <v>1065</v>
      </c>
      <c r="B1066" s="85" t="s">
        <v>2179</v>
      </c>
      <c r="C1066" s="87" t="s">
        <v>2180</v>
      </c>
      <c r="D1066" s="47"/>
      <c r="E1066" s="47"/>
      <c r="F1066" s="48"/>
      <c r="G1066" s="62" t="str">
        <f>IFERROR(INDEX(StockInData[Expiry],MATCH(ProductMaster[[#This Row],[Product ID]],StockInData[Product ID],0)),"")</f>
        <v/>
      </c>
      <c r="H1066" s="47"/>
      <c r="I1066" s="61">
        <f>SUMIFS(StockInData[Quantity],StockInData[Product ID],ProductMaster!$B1066)-SUMIFS(StockOutData[Quantity],StockOutData[Product ID],ProductMaster!$B1066)</f>
        <v>0</v>
      </c>
      <c r="J1066" s="63">
        <f>SUMIFS(StockInData[Value],StockInData[Product ID],ProductMaster!$B1066)-SUMIFS(StockOutData[Value],StockOutData[Product ID],ProductMaster!$B1066)</f>
        <v>0</v>
      </c>
    </row>
    <row r="1067" spans="1:10" hidden="1" x14ac:dyDescent="0.25">
      <c r="A1067" s="60">
        <v>1066</v>
      </c>
      <c r="B1067" s="85" t="s">
        <v>2181</v>
      </c>
      <c r="C1067" s="87" t="s">
        <v>2182</v>
      </c>
      <c r="D1067" s="47"/>
      <c r="E1067" s="47"/>
      <c r="F1067" s="48"/>
      <c r="G1067" s="62" t="str">
        <f>IFERROR(INDEX(StockInData[Expiry],MATCH(ProductMaster[[#This Row],[Product ID]],StockInData[Product ID],0)),"")</f>
        <v/>
      </c>
      <c r="H1067" s="47"/>
      <c r="I1067" s="61">
        <f>SUMIFS(StockInData[Quantity],StockInData[Product ID],ProductMaster!$B1067)-SUMIFS(StockOutData[Quantity],StockOutData[Product ID],ProductMaster!$B1067)</f>
        <v>0</v>
      </c>
      <c r="J1067" s="63">
        <f>SUMIFS(StockInData[Value],StockInData[Product ID],ProductMaster!$B1067)-SUMIFS(StockOutData[Value],StockOutData[Product ID],ProductMaster!$B1067)</f>
        <v>0</v>
      </c>
    </row>
    <row r="1068" spans="1:10" hidden="1" x14ac:dyDescent="0.25">
      <c r="A1068" s="84">
        <v>1067</v>
      </c>
      <c r="B1068" s="85" t="s">
        <v>2183</v>
      </c>
      <c r="C1068" s="87" t="s">
        <v>2184</v>
      </c>
      <c r="D1068" s="47"/>
      <c r="E1068" s="47"/>
      <c r="F1068" s="48"/>
      <c r="G1068" s="62" t="str">
        <f>IFERROR(INDEX(StockInData[Expiry],MATCH(ProductMaster[[#This Row],[Product ID]],StockInData[Product ID],0)),"")</f>
        <v/>
      </c>
      <c r="H1068" s="47"/>
      <c r="I1068" s="61">
        <f>SUMIFS(StockInData[Quantity],StockInData[Product ID],ProductMaster!$B1068)-SUMIFS(StockOutData[Quantity],StockOutData[Product ID],ProductMaster!$B1068)</f>
        <v>0</v>
      </c>
      <c r="J1068" s="63">
        <f>SUMIFS(StockInData[Value],StockInData[Product ID],ProductMaster!$B1068)-SUMIFS(StockOutData[Value],StockOutData[Product ID],ProductMaster!$B1068)</f>
        <v>0</v>
      </c>
    </row>
    <row r="1069" spans="1:10" hidden="1" x14ac:dyDescent="0.25">
      <c r="A1069" s="60">
        <v>1068</v>
      </c>
      <c r="B1069" s="85" t="s">
        <v>2185</v>
      </c>
      <c r="C1069" s="87" t="s">
        <v>2186</v>
      </c>
      <c r="D1069" s="47"/>
      <c r="E1069" s="47"/>
      <c r="F1069" s="48"/>
      <c r="G1069" s="62" t="str">
        <f>IFERROR(INDEX(StockInData[Expiry],MATCH(ProductMaster[[#This Row],[Product ID]],StockInData[Product ID],0)),"")</f>
        <v/>
      </c>
      <c r="H1069" s="47"/>
      <c r="I1069" s="61">
        <f>SUMIFS(StockInData[Quantity],StockInData[Product ID],ProductMaster!$B1069)-SUMIFS(StockOutData[Quantity],StockOutData[Product ID],ProductMaster!$B1069)</f>
        <v>0</v>
      </c>
      <c r="J1069" s="63">
        <f>SUMIFS(StockInData[Value],StockInData[Product ID],ProductMaster!$B1069)-SUMIFS(StockOutData[Value],StockOutData[Product ID],ProductMaster!$B1069)</f>
        <v>0</v>
      </c>
    </row>
    <row r="1070" spans="1:10" hidden="1" x14ac:dyDescent="0.25">
      <c r="A1070" s="84">
        <v>1069</v>
      </c>
      <c r="B1070" s="85" t="s">
        <v>2187</v>
      </c>
      <c r="C1070" s="87" t="s">
        <v>2188</v>
      </c>
      <c r="D1070" s="47"/>
      <c r="E1070" s="47"/>
      <c r="F1070" s="48"/>
      <c r="G1070" s="62" t="str">
        <f>IFERROR(INDEX(StockInData[Expiry],MATCH(ProductMaster[[#This Row],[Product ID]],StockInData[Product ID],0)),"")</f>
        <v/>
      </c>
      <c r="H1070" s="47"/>
      <c r="I1070" s="61">
        <f>SUMIFS(StockInData[Quantity],StockInData[Product ID],ProductMaster!$B1070)-SUMIFS(StockOutData[Quantity],StockOutData[Product ID],ProductMaster!$B1070)</f>
        <v>0</v>
      </c>
      <c r="J1070" s="63">
        <f>SUMIFS(StockInData[Value],StockInData[Product ID],ProductMaster!$B1070)-SUMIFS(StockOutData[Value],StockOutData[Product ID],ProductMaster!$B1070)</f>
        <v>0</v>
      </c>
    </row>
    <row r="1071" spans="1:10" hidden="1" x14ac:dyDescent="0.25">
      <c r="A1071" s="60">
        <v>1070</v>
      </c>
      <c r="B1071" s="85" t="s">
        <v>2189</v>
      </c>
      <c r="C1071" s="87" t="s">
        <v>2190</v>
      </c>
      <c r="D1071" s="47"/>
      <c r="E1071" s="47"/>
      <c r="F1071" s="48"/>
      <c r="G1071" s="62" t="str">
        <f>IFERROR(INDEX(StockInData[Expiry],MATCH(ProductMaster[[#This Row],[Product ID]],StockInData[Product ID],0)),"")</f>
        <v/>
      </c>
      <c r="H1071" s="47"/>
      <c r="I1071" s="61">
        <f>SUMIFS(StockInData[Quantity],StockInData[Product ID],ProductMaster!$B1071)-SUMIFS(StockOutData[Quantity],StockOutData[Product ID],ProductMaster!$B1071)</f>
        <v>0</v>
      </c>
      <c r="J1071" s="63">
        <f>SUMIFS(StockInData[Value],StockInData[Product ID],ProductMaster!$B1071)-SUMIFS(StockOutData[Value],StockOutData[Product ID],ProductMaster!$B1071)</f>
        <v>0</v>
      </c>
    </row>
    <row r="1072" spans="1:10" x14ac:dyDescent="0.25">
      <c r="A1072" s="84">
        <v>1071</v>
      </c>
      <c r="B1072" s="85" t="s">
        <v>2191</v>
      </c>
      <c r="C1072" s="87" t="s">
        <v>2192</v>
      </c>
      <c r="D1072" s="47"/>
      <c r="E1072" s="47"/>
      <c r="F1072" s="48"/>
      <c r="G1072" s="62">
        <f>IFERROR(INDEX(StockInData[Expiry],MATCH(ProductMaster[[#This Row],[Product ID]],StockInData[Product ID],0)),"")</f>
        <v>44438</v>
      </c>
      <c r="H1072" s="47"/>
      <c r="I1072" s="61">
        <f>SUMIFS(StockInData[Quantity],StockInData[Product ID],ProductMaster!$B1072)-SUMIFS(StockOutData[Quantity],StockOutData[Product ID],ProductMaster!$B1072)</f>
        <v>7</v>
      </c>
      <c r="J1072" s="63">
        <f>SUMIFS(StockInData[Value],StockInData[Product ID],ProductMaster!$B1072)-SUMIFS(StockOutData[Value],StockOutData[Product ID],ProductMaster!$B1072)</f>
        <v>1</v>
      </c>
    </row>
    <row r="1073" spans="1:10" x14ac:dyDescent="0.25">
      <c r="A1073" s="60">
        <v>1072</v>
      </c>
      <c r="B1073" s="85" t="s">
        <v>2193</v>
      </c>
      <c r="C1073" s="87" t="s">
        <v>2194</v>
      </c>
      <c r="D1073" s="47"/>
      <c r="E1073" s="47"/>
      <c r="F1073" s="48"/>
      <c r="G1073" s="62">
        <f>IFERROR(INDEX(StockInData[Expiry],MATCH(ProductMaster[[#This Row],[Product ID]],StockInData[Product ID],0)),"")</f>
        <v>44742</v>
      </c>
      <c r="H1073" s="47"/>
      <c r="I1073" s="61">
        <f>SUMIFS(StockInData[Quantity],StockInData[Product ID],ProductMaster!$B1073)-SUMIFS(StockOutData[Quantity],StockOutData[Product ID],ProductMaster!$B1073)</f>
        <v>98</v>
      </c>
      <c r="J1073" s="63">
        <f>SUMIFS(StockInData[Value],StockInData[Product ID],ProductMaster!$B1073)-SUMIFS(StockOutData[Value],StockOutData[Product ID],ProductMaster!$B1073)</f>
        <v>-31</v>
      </c>
    </row>
    <row r="1074" spans="1:10" x14ac:dyDescent="0.25">
      <c r="A1074" s="84">
        <v>1073</v>
      </c>
      <c r="B1074" s="85" t="s">
        <v>2195</v>
      </c>
      <c r="C1074" s="87" t="s">
        <v>2196</v>
      </c>
      <c r="D1074" s="47"/>
      <c r="E1074" s="47"/>
      <c r="F1074" s="48"/>
      <c r="G1074" s="62">
        <f>IFERROR(INDEX(StockInData[Expiry],MATCH(ProductMaster[[#This Row],[Product ID]],StockInData[Product ID],0)),"")</f>
        <v>44012</v>
      </c>
      <c r="H1074" s="47"/>
      <c r="I1074" s="61">
        <f>SUMIFS(StockInData[Quantity],StockInData[Product ID],ProductMaster!$B1074)-SUMIFS(StockOutData[Quantity],StockOutData[Product ID],ProductMaster!$B1074)</f>
        <v>9</v>
      </c>
      <c r="J1074" s="63">
        <f>SUMIFS(StockInData[Value],StockInData[Product ID],ProductMaster!$B1074)-SUMIFS(StockOutData[Value],StockOutData[Product ID],ProductMaster!$B1074)</f>
        <v>-31.799999999999997</v>
      </c>
    </row>
    <row r="1075" spans="1:10" x14ac:dyDescent="0.25">
      <c r="A1075" s="60">
        <v>1074</v>
      </c>
      <c r="B1075" s="85" t="s">
        <v>2197</v>
      </c>
      <c r="C1075" s="87" t="s">
        <v>2198</v>
      </c>
      <c r="D1075" s="47"/>
      <c r="E1075" s="47"/>
      <c r="F1075" s="48"/>
      <c r="G1075" s="62">
        <f>IFERROR(INDEX(StockInData[Expiry],MATCH(ProductMaster[[#This Row],[Product ID]],StockInData[Product ID],0)),"")</f>
        <v>44742</v>
      </c>
      <c r="H1075" s="47"/>
      <c r="I1075" s="61">
        <f>SUMIFS(StockInData[Quantity],StockInData[Product ID],ProductMaster!$B1075)-SUMIFS(StockOutData[Quantity],StockOutData[Product ID],ProductMaster!$B1075)</f>
        <v>6</v>
      </c>
      <c r="J1075" s="63">
        <f>SUMIFS(StockInData[Value],StockInData[Product ID],ProductMaster!$B1075)-SUMIFS(StockOutData[Value],StockOutData[Product ID],ProductMaster!$B1075)</f>
        <v>0</v>
      </c>
    </row>
    <row r="1076" spans="1:10" x14ac:dyDescent="0.25">
      <c r="A1076" s="84">
        <v>1075</v>
      </c>
      <c r="B1076" s="85" t="s">
        <v>2199</v>
      </c>
      <c r="C1076" s="87" t="s">
        <v>2200</v>
      </c>
      <c r="D1076" s="47"/>
      <c r="E1076" s="47"/>
      <c r="F1076" s="48"/>
      <c r="G1076" s="62">
        <f>IFERROR(INDEX(StockInData[Expiry],MATCH(ProductMaster[[#This Row],[Product ID]],StockInData[Product ID],0)),"")</f>
        <v>44742</v>
      </c>
      <c r="H1076" s="47"/>
      <c r="I1076" s="61">
        <f>SUMIFS(StockInData[Quantity],StockInData[Product ID],ProductMaster!$B1076)-SUMIFS(StockOutData[Quantity],StockOutData[Product ID],ProductMaster!$B1076)</f>
        <v>6</v>
      </c>
      <c r="J1076" s="63">
        <f>SUMIFS(StockInData[Value],StockInData[Product ID],ProductMaster!$B1076)-SUMIFS(StockOutData[Value],StockOutData[Product ID],ProductMaster!$B1076)</f>
        <v>0</v>
      </c>
    </row>
    <row r="1077" spans="1:10" hidden="1" x14ac:dyDescent="0.25">
      <c r="A1077" s="60">
        <v>1076</v>
      </c>
      <c r="B1077" s="85" t="s">
        <v>2201</v>
      </c>
      <c r="C1077" s="87" t="s">
        <v>2202</v>
      </c>
      <c r="D1077" s="47"/>
      <c r="E1077" s="47"/>
      <c r="F1077" s="48"/>
      <c r="G1077" s="62" t="str">
        <f>IFERROR(INDEX(StockInData[Expiry],MATCH(ProductMaster[[#This Row],[Product ID]],StockInData[Product ID],0)),"")</f>
        <v/>
      </c>
      <c r="H1077" s="47"/>
      <c r="I1077" s="61">
        <f>SUMIFS(StockInData[Quantity],StockInData[Product ID],ProductMaster!$B1077)-SUMIFS(StockOutData[Quantity],StockOutData[Product ID],ProductMaster!$B1077)</f>
        <v>0</v>
      </c>
      <c r="J1077" s="63">
        <f>SUMIFS(StockInData[Value],StockInData[Product ID],ProductMaster!$B1077)-SUMIFS(StockOutData[Value],StockOutData[Product ID],ProductMaster!$B1077)</f>
        <v>0</v>
      </c>
    </row>
    <row r="1078" spans="1:10" x14ac:dyDescent="0.25">
      <c r="A1078" s="84">
        <v>1077</v>
      </c>
      <c r="B1078" s="85" t="s">
        <v>2203</v>
      </c>
      <c r="C1078" s="87" t="s">
        <v>2204</v>
      </c>
      <c r="D1078" s="47"/>
      <c r="E1078" s="47"/>
      <c r="F1078" s="48"/>
      <c r="G1078" s="62">
        <f>IFERROR(INDEX(StockInData[Expiry],MATCH(ProductMaster[[#This Row],[Product ID]],StockInData[Product ID],0)),"")</f>
        <v>44742</v>
      </c>
      <c r="H1078" s="47"/>
      <c r="I1078" s="61">
        <f>SUMIFS(StockInData[Quantity],StockInData[Product ID],ProductMaster!$B1078)-SUMIFS(StockOutData[Quantity],StockOutData[Product ID],ProductMaster!$B1078)</f>
        <v>68</v>
      </c>
      <c r="J1078" s="63">
        <f>SUMIFS(StockInData[Value],StockInData[Product ID],ProductMaster!$B1078)-SUMIFS(StockOutData[Value],StockOutData[Product ID],ProductMaster!$B1078)</f>
        <v>0</v>
      </c>
    </row>
    <row r="1079" spans="1:10" hidden="1" x14ac:dyDescent="0.25">
      <c r="A1079" s="60">
        <v>1078</v>
      </c>
      <c r="B1079" s="85" t="s">
        <v>2205</v>
      </c>
      <c r="C1079" s="87" t="s">
        <v>2206</v>
      </c>
      <c r="D1079" s="47"/>
      <c r="E1079" s="47"/>
      <c r="F1079" s="48"/>
      <c r="G1079" s="62" t="str">
        <f>IFERROR(INDEX(StockInData[Expiry],MATCH(ProductMaster[[#This Row],[Product ID]],StockInData[Product ID],0)),"")</f>
        <v/>
      </c>
      <c r="H1079" s="47"/>
      <c r="I1079" s="61">
        <f>SUMIFS(StockInData[Quantity],StockInData[Product ID],ProductMaster!$B1079)-SUMIFS(StockOutData[Quantity],StockOutData[Product ID],ProductMaster!$B1079)</f>
        <v>-3</v>
      </c>
      <c r="J1079" s="63">
        <f>SUMIFS(StockInData[Value],StockInData[Product ID],ProductMaster!$B1079)-SUMIFS(StockOutData[Value],StockOutData[Product ID],ProductMaster!$B1079)</f>
        <v>-42.839999999999996</v>
      </c>
    </row>
    <row r="1080" spans="1:10" x14ac:dyDescent="0.25">
      <c r="A1080" s="84">
        <v>1079</v>
      </c>
      <c r="B1080" s="85" t="s">
        <v>2207</v>
      </c>
      <c r="C1080" s="87" t="s">
        <v>2208</v>
      </c>
      <c r="D1080" s="47"/>
      <c r="E1080" s="47"/>
      <c r="F1080" s="48"/>
      <c r="G1080" s="62">
        <f>IFERROR(INDEX(StockInData[Expiry],MATCH(ProductMaster[[#This Row],[Product ID]],StockInData[Product ID],0)),"")</f>
        <v>44316</v>
      </c>
      <c r="H1080" s="47"/>
      <c r="I1080" s="61">
        <f>SUMIFS(StockInData[Quantity],StockInData[Product ID],ProductMaster!$B1080)-SUMIFS(StockOutData[Quantity],StockOutData[Product ID],ProductMaster!$B1080)</f>
        <v>3</v>
      </c>
      <c r="J1080" s="63">
        <f>SUMIFS(StockInData[Value],StockInData[Product ID],ProductMaster!$B1080)-SUMIFS(StockOutData[Value],StockOutData[Product ID],ProductMaster!$B1080)</f>
        <v>3.79</v>
      </c>
    </row>
    <row r="1081" spans="1:10" hidden="1" x14ac:dyDescent="0.25">
      <c r="A1081" s="60">
        <v>1080</v>
      </c>
      <c r="B1081" s="85" t="s">
        <v>2209</v>
      </c>
      <c r="C1081" s="87" t="s">
        <v>2210</v>
      </c>
      <c r="D1081" s="47"/>
      <c r="E1081" s="47"/>
      <c r="F1081" s="48"/>
      <c r="G1081" s="62" t="str">
        <f>IFERROR(INDEX(StockInData[Expiry],MATCH(ProductMaster[[#This Row],[Product ID]],StockInData[Product ID],0)),"")</f>
        <v/>
      </c>
      <c r="H1081" s="47"/>
      <c r="I1081" s="61">
        <f>SUMIFS(StockInData[Quantity],StockInData[Product ID],ProductMaster!$B1081)-SUMIFS(StockOutData[Quantity],StockOutData[Product ID],ProductMaster!$B1081)</f>
        <v>0</v>
      </c>
      <c r="J1081" s="63">
        <f>SUMIFS(StockInData[Value],StockInData[Product ID],ProductMaster!$B1081)-SUMIFS(StockOutData[Value],StockOutData[Product ID],ProductMaster!$B1081)</f>
        <v>0</v>
      </c>
    </row>
    <row r="1082" spans="1:10" x14ac:dyDescent="0.25">
      <c r="A1082" s="84">
        <v>1081</v>
      </c>
      <c r="B1082" s="85" t="s">
        <v>2211</v>
      </c>
      <c r="C1082" s="87" t="s">
        <v>2212</v>
      </c>
      <c r="D1082" s="47"/>
      <c r="E1082" s="47"/>
      <c r="F1082" s="48"/>
      <c r="G1082" s="62">
        <f>IFERROR(INDEX(StockInData[Expiry],MATCH(ProductMaster[[#This Row],[Product ID]],StockInData[Product ID],0)),"")</f>
        <v>44347</v>
      </c>
      <c r="H1082" s="47"/>
      <c r="I1082" s="61">
        <f>SUMIFS(StockInData[Quantity],StockInData[Product ID],ProductMaster!$B1082)-SUMIFS(StockOutData[Quantity],StockOutData[Product ID],ProductMaster!$B1082)</f>
        <v>295</v>
      </c>
      <c r="J1082" s="63">
        <f>SUMIFS(StockInData[Value],StockInData[Product ID],ProductMaster!$B1082)-SUMIFS(StockOutData[Value],StockOutData[Product ID],ProductMaster!$B1082)</f>
        <v>-83.85</v>
      </c>
    </row>
    <row r="1083" spans="1:10" hidden="1" x14ac:dyDescent="0.25">
      <c r="A1083" s="60">
        <v>1082</v>
      </c>
      <c r="B1083" s="85" t="s">
        <v>2213</v>
      </c>
      <c r="C1083" s="87" t="s">
        <v>2214</v>
      </c>
      <c r="D1083" s="47"/>
      <c r="E1083" s="47"/>
      <c r="F1083" s="48"/>
      <c r="G1083" s="62" t="str">
        <f>IFERROR(INDEX(StockInData[Expiry],MATCH(ProductMaster[[#This Row],[Product ID]],StockInData[Product ID],0)),"")</f>
        <v/>
      </c>
      <c r="H1083" s="47"/>
      <c r="I1083" s="61">
        <f>SUMIFS(StockInData[Quantity],StockInData[Product ID],ProductMaster!$B1083)-SUMIFS(StockOutData[Quantity],StockOutData[Product ID],ProductMaster!$B1083)</f>
        <v>0</v>
      </c>
      <c r="J1083" s="63">
        <f>SUMIFS(StockInData[Value],StockInData[Product ID],ProductMaster!$B1083)-SUMIFS(StockOutData[Value],StockOutData[Product ID],ProductMaster!$B1083)</f>
        <v>0</v>
      </c>
    </row>
    <row r="1084" spans="1:10" x14ac:dyDescent="0.25">
      <c r="A1084" s="84">
        <v>1083</v>
      </c>
      <c r="B1084" s="85" t="s">
        <v>2215</v>
      </c>
      <c r="C1084" s="87" t="s">
        <v>2216</v>
      </c>
      <c r="D1084" s="47"/>
      <c r="E1084" s="47"/>
      <c r="F1084" s="48"/>
      <c r="G1084" s="62">
        <f>IFERROR(INDEX(StockInData[Expiry],MATCH(ProductMaster[[#This Row],[Product ID]],StockInData[Product ID],0)),"")</f>
        <v>43981</v>
      </c>
      <c r="H1084" s="47"/>
      <c r="I1084" s="61">
        <f>SUMIFS(StockInData[Quantity],StockInData[Product ID],ProductMaster!$B1084)-SUMIFS(StockOutData[Quantity],StockOutData[Product ID],ProductMaster!$B1084)</f>
        <v>12.42</v>
      </c>
      <c r="J1084" s="63">
        <f>SUMIFS(StockInData[Value],StockInData[Product ID],ProductMaster!$B1084)-SUMIFS(StockOutData[Value],StockOutData[Product ID],ProductMaster!$B1084)</f>
        <v>45</v>
      </c>
    </row>
    <row r="1085" spans="1:10" x14ac:dyDescent="0.25">
      <c r="A1085" s="60">
        <v>1084</v>
      </c>
      <c r="B1085" s="85" t="s">
        <v>2217</v>
      </c>
      <c r="C1085" s="87" t="s">
        <v>2218</v>
      </c>
      <c r="D1085" s="47"/>
      <c r="E1085" s="47"/>
      <c r="F1085" s="48"/>
      <c r="G1085" s="62">
        <f>IFERROR(INDEX(StockInData[Expiry],MATCH(ProductMaster[[#This Row],[Product ID]],StockInData[Product ID],0)),"")</f>
        <v>44020</v>
      </c>
      <c r="H1085" s="47"/>
      <c r="I1085" s="61">
        <f>SUMIFS(StockInData[Quantity],StockInData[Product ID],ProductMaster!$B1085)-SUMIFS(StockOutData[Quantity],StockOutData[Product ID],ProductMaster!$B1085)</f>
        <v>120</v>
      </c>
      <c r="J1085" s="63">
        <f>SUMIFS(StockInData[Value],StockInData[Product ID],ProductMaster!$B1085)-SUMIFS(StockOutData[Value],StockOutData[Product ID],ProductMaster!$B1085)</f>
        <v>-246.52</v>
      </c>
    </row>
    <row r="1086" spans="1:10" hidden="1" x14ac:dyDescent="0.25">
      <c r="A1086" s="84">
        <v>1085</v>
      </c>
      <c r="B1086" s="85" t="s">
        <v>2219</v>
      </c>
      <c r="C1086" s="87" t="s">
        <v>2220</v>
      </c>
      <c r="D1086" s="47"/>
      <c r="E1086" s="47"/>
      <c r="F1086" s="48"/>
      <c r="G1086" s="62" t="str">
        <f>IFERROR(INDEX(StockInData[Expiry],MATCH(ProductMaster[[#This Row],[Product ID]],StockInData[Product ID],0)),"")</f>
        <v/>
      </c>
      <c r="H1086" s="47"/>
      <c r="I1086" s="61">
        <f>SUMIFS(StockInData[Quantity],StockInData[Product ID],ProductMaster!$B1086)-SUMIFS(StockOutData[Quantity],StockOutData[Product ID],ProductMaster!$B1086)</f>
        <v>0</v>
      </c>
      <c r="J1086" s="63">
        <f>SUMIFS(StockInData[Value],StockInData[Product ID],ProductMaster!$B1086)-SUMIFS(StockOutData[Value],StockOutData[Product ID],ProductMaster!$B1086)</f>
        <v>0</v>
      </c>
    </row>
    <row r="1087" spans="1:10" hidden="1" x14ac:dyDescent="0.25">
      <c r="A1087" s="60">
        <v>1086</v>
      </c>
      <c r="B1087" s="85" t="s">
        <v>2221</v>
      </c>
      <c r="C1087" s="87" t="s">
        <v>2222</v>
      </c>
      <c r="D1087" s="47"/>
      <c r="E1087" s="47"/>
      <c r="F1087" s="48"/>
      <c r="G1087" s="62" t="str">
        <f>IFERROR(INDEX(StockInData[Expiry],MATCH(ProductMaster[[#This Row],[Product ID]],StockInData[Product ID],0)),"")</f>
        <v/>
      </c>
      <c r="H1087" s="47"/>
      <c r="I1087" s="61">
        <f>SUMIFS(StockInData[Quantity],StockInData[Product ID],ProductMaster!$B1087)-SUMIFS(StockOutData[Quantity],StockOutData[Product ID],ProductMaster!$B1087)</f>
        <v>0</v>
      </c>
      <c r="J1087" s="63">
        <f>SUMIFS(StockInData[Value],StockInData[Product ID],ProductMaster!$B1087)-SUMIFS(StockOutData[Value],StockOutData[Product ID],ProductMaster!$B1087)</f>
        <v>0</v>
      </c>
    </row>
    <row r="1088" spans="1:10" x14ac:dyDescent="0.25">
      <c r="A1088" s="84">
        <v>1087</v>
      </c>
      <c r="B1088" s="85" t="s">
        <v>2223</v>
      </c>
      <c r="C1088" s="87" t="s">
        <v>2224</v>
      </c>
      <c r="D1088" s="47"/>
      <c r="E1088" s="47"/>
      <c r="F1088" s="48"/>
      <c r="G1088" s="62">
        <f>IFERROR(INDEX(StockInData[Expiry],MATCH(ProductMaster[[#This Row],[Product ID]],StockInData[Product ID],0)),"")</f>
        <v>43831</v>
      </c>
      <c r="H1088" s="47"/>
      <c r="I1088" s="61">
        <f>SUMIFS(StockInData[Quantity],StockInData[Product ID],ProductMaster!$B1088)-SUMIFS(StockOutData[Quantity],StockOutData[Product ID],ProductMaster!$B1088)</f>
        <v>17.5</v>
      </c>
      <c r="J1088" s="63">
        <f>SUMIFS(StockInData[Value],StockInData[Product ID],ProductMaster!$B1088)-SUMIFS(StockOutData[Value],StockOutData[Product ID],ProductMaster!$B1088)</f>
        <v>-14.950000000000001</v>
      </c>
    </row>
    <row r="1089" spans="1:10" hidden="1" x14ac:dyDescent="0.25">
      <c r="A1089" s="60">
        <v>1088</v>
      </c>
      <c r="B1089" s="85" t="s">
        <v>2225</v>
      </c>
      <c r="C1089" s="87" t="s">
        <v>2226</v>
      </c>
      <c r="D1089" s="47"/>
      <c r="E1089" s="47"/>
      <c r="F1089" s="48"/>
      <c r="G1089" s="62" t="str">
        <f>IFERROR(INDEX(StockInData[Expiry],MATCH(ProductMaster[[#This Row],[Product ID]],StockInData[Product ID],0)),"")</f>
        <v/>
      </c>
      <c r="H1089" s="47"/>
      <c r="I1089" s="61">
        <f>SUMIFS(StockInData[Quantity],StockInData[Product ID],ProductMaster!$B1089)-SUMIFS(StockOutData[Quantity],StockOutData[Product ID],ProductMaster!$B1089)</f>
        <v>0</v>
      </c>
      <c r="J1089" s="63">
        <f>SUMIFS(StockInData[Value],StockInData[Product ID],ProductMaster!$B1089)-SUMIFS(StockOutData[Value],StockOutData[Product ID],ProductMaster!$B1089)</f>
        <v>0</v>
      </c>
    </row>
    <row r="1090" spans="1:10" x14ac:dyDescent="0.25">
      <c r="A1090" s="84">
        <v>1089</v>
      </c>
      <c r="B1090" s="85" t="s">
        <v>2227</v>
      </c>
      <c r="C1090" s="87" t="s">
        <v>2228</v>
      </c>
      <c r="D1090" s="47"/>
      <c r="E1090" s="47"/>
      <c r="F1090" s="48"/>
      <c r="G1090" s="62">
        <f>IFERROR(INDEX(StockInData[Expiry],MATCH(ProductMaster[[#This Row],[Product ID]],StockInData[Product ID],0)),"")</f>
        <v>43830</v>
      </c>
      <c r="H1090" s="47"/>
      <c r="I1090" s="61">
        <f>SUMIFS(StockInData[Quantity],StockInData[Product ID],ProductMaster!$B1090)-SUMIFS(StockOutData[Quantity],StockOutData[Product ID],ProductMaster!$B1090)</f>
        <v>95</v>
      </c>
      <c r="J1090" s="63">
        <f>SUMIFS(StockInData[Value],StockInData[Product ID],ProductMaster!$B1090)-SUMIFS(StockOutData[Value],StockOutData[Product ID],ProductMaster!$B1090)</f>
        <v>47.9</v>
      </c>
    </row>
    <row r="1091" spans="1:10" x14ac:dyDescent="0.25">
      <c r="A1091" s="60">
        <v>1090</v>
      </c>
      <c r="B1091" s="85" t="s">
        <v>2229</v>
      </c>
      <c r="C1091" s="87" t="s">
        <v>2230</v>
      </c>
      <c r="D1091" s="47"/>
      <c r="E1091" s="47"/>
      <c r="F1091" s="48"/>
      <c r="G1091" s="62">
        <f>IFERROR(INDEX(StockInData[Expiry],MATCH(ProductMaster[[#This Row],[Product ID]],StockInData[Product ID],0)),"")</f>
        <v>43830</v>
      </c>
      <c r="H1091" s="47"/>
      <c r="I1091" s="61">
        <f>SUMIFS(StockInData[Quantity],StockInData[Product ID],ProductMaster!$B1091)-SUMIFS(StockOutData[Quantity],StockOutData[Product ID],ProductMaster!$B1091)</f>
        <v>101.5</v>
      </c>
      <c r="J1091" s="63">
        <f>SUMIFS(StockInData[Value],StockInData[Product ID],ProductMaster!$B1091)-SUMIFS(StockOutData[Value],StockOutData[Product ID],ProductMaster!$B1091)</f>
        <v>10.17</v>
      </c>
    </row>
    <row r="1092" spans="1:10" hidden="1" x14ac:dyDescent="0.25">
      <c r="A1092" s="84">
        <v>1091</v>
      </c>
      <c r="B1092" s="85" t="s">
        <v>2231</v>
      </c>
      <c r="C1092" s="87" t="s">
        <v>2232</v>
      </c>
      <c r="D1092" s="47"/>
      <c r="E1092" s="47"/>
      <c r="F1092" s="48"/>
      <c r="G1092" s="62" t="str">
        <f>IFERROR(INDEX(StockInData[Expiry],MATCH(ProductMaster[[#This Row],[Product ID]],StockInData[Product ID],0)),"")</f>
        <v/>
      </c>
      <c r="H1092" s="47"/>
      <c r="I1092" s="61">
        <f>SUMIFS(StockInData[Quantity],StockInData[Product ID],ProductMaster!$B1092)-SUMIFS(StockOutData[Quantity],StockOutData[Product ID],ProductMaster!$B1092)</f>
        <v>0</v>
      </c>
      <c r="J1092" s="63">
        <f>SUMIFS(StockInData[Value],StockInData[Product ID],ProductMaster!$B1092)-SUMIFS(StockOutData[Value],StockOutData[Product ID],ProductMaster!$B1092)</f>
        <v>0</v>
      </c>
    </row>
    <row r="1093" spans="1:10" hidden="1" x14ac:dyDescent="0.25">
      <c r="A1093" s="60">
        <v>1092</v>
      </c>
      <c r="B1093" s="85" t="s">
        <v>2233</v>
      </c>
      <c r="C1093" s="87" t="s">
        <v>2234</v>
      </c>
      <c r="D1093" s="47"/>
      <c r="E1093" s="47"/>
      <c r="F1093" s="48"/>
      <c r="G1093" s="62" t="str">
        <f>IFERROR(INDEX(StockInData[Expiry],MATCH(ProductMaster[[#This Row],[Product ID]],StockInData[Product ID],0)),"")</f>
        <v/>
      </c>
      <c r="H1093" s="47"/>
      <c r="I1093" s="61">
        <f>SUMIFS(StockInData[Quantity],StockInData[Product ID],ProductMaster!$B1093)-SUMIFS(StockOutData[Quantity],StockOutData[Product ID],ProductMaster!$B1093)</f>
        <v>0</v>
      </c>
      <c r="J1093" s="63">
        <f>SUMIFS(StockInData[Value],StockInData[Product ID],ProductMaster!$B1093)-SUMIFS(StockOutData[Value],StockOutData[Product ID],ProductMaster!$B1093)</f>
        <v>0</v>
      </c>
    </row>
    <row r="1094" spans="1:10" hidden="1" x14ac:dyDescent="0.25">
      <c r="A1094" s="84">
        <v>1093</v>
      </c>
      <c r="B1094" s="85" t="s">
        <v>2235</v>
      </c>
      <c r="C1094" s="87" t="s">
        <v>2236</v>
      </c>
      <c r="D1094" s="47"/>
      <c r="E1094" s="47"/>
      <c r="F1094" s="48"/>
      <c r="G1094" s="62" t="str">
        <f>IFERROR(INDEX(StockInData[Expiry],MATCH(ProductMaster[[#This Row],[Product ID]],StockInData[Product ID],0)),"")</f>
        <v/>
      </c>
      <c r="H1094" s="47"/>
      <c r="I1094" s="61">
        <f>SUMIFS(StockInData[Quantity],StockInData[Product ID],ProductMaster!$B1094)-SUMIFS(StockOutData[Quantity],StockOutData[Product ID],ProductMaster!$B1094)</f>
        <v>0</v>
      </c>
      <c r="J1094" s="63">
        <f>SUMIFS(StockInData[Value],StockInData[Product ID],ProductMaster!$B1094)-SUMIFS(StockOutData[Value],StockOutData[Product ID],ProductMaster!$B1094)</f>
        <v>0</v>
      </c>
    </row>
    <row r="1095" spans="1:10" hidden="1" x14ac:dyDescent="0.25">
      <c r="A1095" s="60">
        <v>1094</v>
      </c>
      <c r="B1095" s="85" t="s">
        <v>2237</v>
      </c>
      <c r="C1095" s="87" t="s">
        <v>2238</v>
      </c>
      <c r="D1095" s="47"/>
      <c r="E1095" s="47"/>
      <c r="F1095" s="48"/>
      <c r="G1095" s="62" t="str">
        <f>IFERROR(INDEX(StockInData[Expiry],MATCH(ProductMaster[[#This Row],[Product ID]],StockInData[Product ID],0)),"")</f>
        <v/>
      </c>
      <c r="H1095" s="47"/>
      <c r="I1095" s="61">
        <f>SUMIFS(StockInData[Quantity],StockInData[Product ID],ProductMaster!$B1095)-SUMIFS(StockOutData[Quantity],StockOutData[Product ID],ProductMaster!$B1095)</f>
        <v>0</v>
      </c>
      <c r="J1095" s="63">
        <f>SUMIFS(StockInData[Value],StockInData[Product ID],ProductMaster!$B1095)-SUMIFS(StockOutData[Value],StockOutData[Product ID],ProductMaster!$B1095)</f>
        <v>0</v>
      </c>
    </row>
    <row r="1096" spans="1:10" hidden="1" x14ac:dyDescent="0.25">
      <c r="A1096" s="84">
        <v>1095</v>
      </c>
      <c r="B1096" s="85" t="s">
        <v>2239</v>
      </c>
      <c r="C1096" s="87" t="s">
        <v>2240</v>
      </c>
      <c r="D1096" s="47"/>
      <c r="E1096" s="47"/>
      <c r="F1096" s="48"/>
      <c r="G1096" s="62" t="str">
        <f>IFERROR(INDEX(StockInData[Expiry],MATCH(ProductMaster[[#This Row],[Product ID]],StockInData[Product ID],0)),"")</f>
        <v/>
      </c>
      <c r="H1096" s="47"/>
      <c r="I1096" s="61">
        <f>SUMIFS(StockInData[Quantity],StockInData[Product ID],ProductMaster!$B1096)-SUMIFS(StockOutData[Quantity],StockOutData[Product ID],ProductMaster!$B1096)</f>
        <v>0</v>
      </c>
      <c r="J1096" s="63">
        <f>SUMIFS(StockInData[Value],StockInData[Product ID],ProductMaster!$B1096)-SUMIFS(StockOutData[Value],StockOutData[Product ID],ProductMaster!$B1096)</f>
        <v>0</v>
      </c>
    </row>
    <row r="1097" spans="1:10" hidden="1" x14ac:dyDescent="0.25">
      <c r="A1097" s="60">
        <v>1096</v>
      </c>
      <c r="B1097" s="85" t="s">
        <v>2241</v>
      </c>
      <c r="C1097" s="87" t="s">
        <v>2242</v>
      </c>
      <c r="D1097" s="47"/>
      <c r="E1097" s="47"/>
      <c r="F1097" s="48"/>
      <c r="G1097" s="62" t="str">
        <f>IFERROR(INDEX(StockInData[Expiry],MATCH(ProductMaster[[#This Row],[Product ID]],StockInData[Product ID],0)),"")</f>
        <v/>
      </c>
      <c r="H1097" s="47"/>
      <c r="I1097" s="61">
        <f>SUMIFS(StockInData[Quantity],StockInData[Product ID],ProductMaster!$B1097)-SUMIFS(StockOutData[Quantity],StockOutData[Product ID],ProductMaster!$B1097)</f>
        <v>0</v>
      </c>
      <c r="J1097" s="63">
        <f>SUMIFS(StockInData[Value],StockInData[Product ID],ProductMaster!$B1097)-SUMIFS(StockOutData[Value],StockOutData[Product ID],ProductMaster!$B1097)</f>
        <v>0</v>
      </c>
    </row>
    <row r="1098" spans="1:10" x14ac:dyDescent="0.25">
      <c r="A1098" s="84">
        <v>1097</v>
      </c>
      <c r="B1098" s="85" t="s">
        <v>2243</v>
      </c>
      <c r="C1098" s="87" t="s">
        <v>2244</v>
      </c>
      <c r="D1098" s="47"/>
      <c r="E1098" s="47"/>
      <c r="F1098" s="48"/>
      <c r="G1098" s="62">
        <f>IFERROR(INDEX(StockInData[Expiry],MATCH(ProductMaster[[#This Row],[Product ID]],StockInData[Product ID],0)),"")</f>
        <v>44255</v>
      </c>
      <c r="H1098" s="47"/>
      <c r="I1098" s="61">
        <f>SUMIFS(StockInData[Quantity],StockInData[Product ID],ProductMaster!$B1098)-SUMIFS(StockOutData[Quantity],StockOutData[Product ID],ProductMaster!$B1098)</f>
        <v>1</v>
      </c>
      <c r="J1098" s="63">
        <f>SUMIFS(StockInData[Value],StockInData[Product ID],ProductMaster!$B1098)-SUMIFS(StockOutData[Value],StockOutData[Product ID],ProductMaster!$B1098)</f>
        <v>1</v>
      </c>
    </row>
    <row r="1099" spans="1:10" x14ac:dyDescent="0.25">
      <c r="A1099" s="60">
        <v>1098</v>
      </c>
      <c r="B1099" s="85" t="s">
        <v>2245</v>
      </c>
      <c r="C1099" s="87" t="s">
        <v>2246</v>
      </c>
      <c r="D1099" s="47"/>
      <c r="E1099" s="47"/>
      <c r="F1099" s="48"/>
      <c r="G1099" s="62">
        <f>IFERROR(INDEX(StockInData[Expiry],MATCH(ProductMaster[[#This Row],[Product ID]],StockInData[Product ID],0)),"")</f>
        <v>43833</v>
      </c>
      <c r="H1099" s="47"/>
      <c r="I1099" s="61">
        <f>SUMIFS(StockInData[Quantity],StockInData[Product ID],ProductMaster!$B1099)-SUMIFS(StockOutData[Quantity],StockOutData[Product ID],ProductMaster!$B1099)</f>
        <v>100</v>
      </c>
      <c r="J1099" s="63">
        <f>SUMIFS(StockInData[Value],StockInData[Product ID],ProductMaster!$B1099)-SUMIFS(StockOutData[Value],StockOutData[Product ID],ProductMaster!$B1099)</f>
        <v>16.02</v>
      </c>
    </row>
    <row r="1100" spans="1:10" x14ac:dyDescent="0.25">
      <c r="A1100" s="84">
        <v>1099</v>
      </c>
      <c r="B1100" s="85" t="s">
        <v>2247</v>
      </c>
      <c r="C1100" s="87" t="s">
        <v>2248</v>
      </c>
      <c r="D1100" s="47"/>
      <c r="E1100" s="47"/>
      <c r="F1100" s="48"/>
      <c r="G1100" s="62">
        <f>IFERROR(INDEX(StockInData[Expiry],MATCH(ProductMaster[[#This Row],[Product ID]],StockInData[Product ID],0)),"")</f>
        <v>43833</v>
      </c>
      <c r="H1100" s="47"/>
      <c r="I1100" s="61">
        <f>SUMIFS(StockInData[Quantity],StockInData[Product ID],ProductMaster!$B1100)-SUMIFS(StockOutData[Quantity],StockOutData[Product ID],ProductMaster!$B1100)</f>
        <v>225</v>
      </c>
      <c r="J1100" s="63">
        <f>SUMIFS(StockInData[Value],StockInData[Product ID],ProductMaster!$B1100)-SUMIFS(StockOutData[Value],StockOutData[Product ID],ProductMaster!$B1100)</f>
        <v>14.7</v>
      </c>
    </row>
    <row r="1101" spans="1:10" x14ac:dyDescent="0.25">
      <c r="A1101" s="60">
        <v>1100</v>
      </c>
      <c r="B1101" s="85" t="s">
        <v>2249</v>
      </c>
      <c r="C1101" s="87" t="s">
        <v>2250</v>
      </c>
      <c r="D1101" s="47"/>
      <c r="E1101" s="47"/>
      <c r="F1101" s="48"/>
      <c r="G1101" s="62">
        <f>IFERROR(INDEX(StockInData[Expiry],MATCH(ProductMaster[[#This Row],[Product ID]],StockInData[Product ID],0)),"")</f>
        <v>43833</v>
      </c>
      <c r="H1101" s="47"/>
      <c r="I1101" s="61">
        <f>SUMIFS(StockInData[Quantity],StockInData[Product ID],ProductMaster!$B1101)-SUMIFS(StockOutData[Quantity],StockOutData[Product ID],ProductMaster!$B1101)</f>
        <v>125</v>
      </c>
      <c r="J1101" s="63">
        <f>SUMIFS(StockInData[Value],StockInData[Product ID],ProductMaster!$B1101)-SUMIFS(StockOutData[Value],StockOutData[Product ID],ProductMaster!$B1101)</f>
        <v>21.36</v>
      </c>
    </row>
    <row r="1102" spans="1:10" x14ac:dyDescent="0.25">
      <c r="A1102" s="84">
        <v>1101</v>
      </c>
      <c r="B1102" s="85" t="s">
        <v>2251</v>
      </c>
      <c r="C1102" s="87" t="s">
        <v>2252</v>
      </c>
      <c r="D1102" s="47"/>
      <c r="E1102" s="47"/>
      <c r="F1102" s="48"/>
      <c r="G1102" s="62">
        <f>IFERROR(INDEX(StockInData[Expiry],MATCH(ProductMaster[[#This Row],[Product ID]],StockInData[Product ID],0)),"")</f>
        <v>43833</v>
      </c>
      <c r="H1102" s="47"/>
      <c r="I1102" s="61">
        <f>SUMIFS(StockInData[Quantity],StockInData[Product ID],ProductMaster!$B1102)-SUMIFS(StockOutData[Quantity],StockOutData[Product ID],ProductMaster!$B1102)</f>
        <v>99</v>
      </c>
      <c r="J1102" s="63">
        <f>SUMIFS(StockInData[Value],StockInData[Product ID],ProductMaster!$B1102)-SUMIFS(StockOutData[Value],StockOutData[Product ID],ProductMaster!$B1102)</f>
        <v>9.3699999999999992</v>
      </c>
    </row>
    <row r="1103" spans="1:10" x14ac:dyDescent="0.25">
      <c r="A1103" s="60">
        <v>1102</v>
      </c>
      <c r="B1103" s="85" t="s">
        <v>2253</v>
      </c>
      <c r="C1103" s="87" t="s">
        <v>2254</v>
      </c>
      <c r="D1103" s="47"/>
      <c r="E1103" s="47"/>
      <c r="F1103" s="48"/>
      <c r="G1103" s="62">
        <f>IFERROR(INDEX(StockInData[Expiry],MATCH(ProductMaster[[#This Row],[Product ID]],StockInData[Product ID],0)),"")</f>
        <v>43833</v>
      </c>
      <c r="H1103" s="47"/>
      <c r="I1103" s="61">
        <f>SUMIFS(StockInData[Quantity],StockInData[Product ID],ProductMaster!$B1103)-SUMIFS(StockOutData[Quantity],StockOutData[Product ID],ProductMaster!$B1103)</f>
        <v>97</v>
      </c>
      <c r="J1103" s="63">
        <f>SUMIFS(StockInData[Value],StockInData[Product ID],ProductMaster!$B1103)-SUMIFS(StockOutData[Value],StockOutData[Product ID],ProductMaster!$B1103)</f>
        <v>15.19</v>
      </c>
    </row>
    <row r="1104" spans="1:10" x14ac:dyDescent="0.25">
      <c r="A1104" s="84">
        <v>1103</v>
      </c>
      <c r="B1104" s="85" t="s">
        <v>2255</v>
      </c>
      <c r="C1104" s="87" t="s">
        <v>2256</v>
      </c>
      <c r="D1104" s="47"/>
      <c r="E1104" s="47"/>
      <c r="F1104" s="48"/>
      <c r="G1104" s="62">
        <f>IFERROR(INDEX(StockInData[Expiry],MATCH(ProductMaster[[#This Row],[Product ID]],StockInData[Product ID],0)),"")</f>
        <v>43833</v>
      </c>
      <c r="H1104" s="47"/>
      <c r="I1104" s="61">
        <f>SUMIFS(StockInData[Quantity],StockInData[Product ID],ProductMaster!$B1104)-SUMIFS(StockOutData[Quantity],StockOutData[Product ID],ProductMaster!$B1104)</f>
        <v>200</v>
      </c>
      <c r="J1104" s="63">
        <f>SUMIFS(StockInData[Value],StockInData[Product ID],ProductMaster!$B1104)-SUMIFS(StockOutData[Value],StockOutData[Product ID],ProductMaster!$B1104)</f>
        <v>6.32</v>
      </c>
    </row>
    <row r="1105" spans="1:10" hidden="1" x14ac:dyDescent="0.25">
      <c r="A1105" s="60">
        <v>1104</v>
      </c>
      <c r="B1105" s="85" t="s">
        <v>2257</v>
      </c>
      <c r="C1105" s="87" t="s">
        <v>2258</v>
      </c>
      <c r="D1105" s="47"/>
      <c r="E1105" s="47"/>
      <c r="F1105" s="48"/>
      <c r="G1105" s="62" t="str">
        <f>IFERROR(INDEX(StockInData[Expiry],MATCH(ProductMaster[[#This Row],[Product ID]],StockInData[Product ID],0)),"")</f>
        <v/>
      </c>
      <c r="H1105" s="47"/>
      <c r="I1105" s="61">
        <f>SUMIFS(StockInData[Quantity],StockInData[Product ID],ProductMaster!$B1105)-SUMIFS(StockOutData[Quantity],StockOutData[Product ID],ProductMaster!$B1105)</f>
        <v>0</v>
      </c>
      <c r="J1105" s="63">
        <f>SUMIFS(StockInData[Value],StockInData[Product ID],ProductMaster!$B1105)-SUMIFS(StockOutData[Value],StockOutData[Product ID],ProductMaster!$B1105)</f>
        <v>0</v>
      </c>
    </row>
    <row r="1106" spans="1:10" x14ac:dyDescent="0.25">
      <c r="A1106" s="84">
        <v>1105</v>
      </c>
      <c r="B1106" s="85" t="s">
        <v>2259</v>
      </c>
      <c r="C1106" s="87" t="s">
        <v>2260</v>
      </c>
      <c r="D1106" s="47"/>
      <c r="E1106" s="47"/>
      <c r="F1106" s="48"/>
      <c r="G1106" s="62">
        <f>IFERROR(INDEX(StockInData[Expiry],MATCH(ProductMaster[[#This Row],[Product ID]],StockInData[Product ID],0)),"")</f>
        <v>44165</v>
      </c>
      <c r="H1106" s="47"/>
      <c r="I1106" s="61">
        <f>SUMIFS(StockInData[Quantity],StockInData[Product ID],ProductMaster!$B1106)-SUMIFS(StockOutData[Quantity],StockOutData[Product ID],ProductMaster!$B1106)</f>
        <v>164</v>
      </c>
      <c r="J1106" s="63">
        <f>SUMIFS(StockInData[Value],StockInData[Product ID],ProductMaster!$B1106)-SUMIFS(StockOutData[Value],StockOutData[Product ID],ProductMaster!$B1106)</f>
        <v>54.95</v>
      </c>
    </row>
    <row r="1107" spans="1:10" x14ac:dyDescent="0.25">
      <c r="A1107" s="60">
        <v>1106</v>
      </c>
      <c r="B1107" s="85" t="s">
        <v>2261</v>
      </c>
      <c r="C1107" s="87" t="s">
        <v>2262</v>
      </c>
      <c r="D1107" s="47"/>
      <c r="E1107" s="47"/>
      <c r="F1107" s="48"/>
      <c r="G1107" s="62">
        <f>IFERROR(INDEX(StockInData[Expiry],MATCH(ProductMaster[[#This Row],[Product ID]],StockInData[Product ID],0)),"")</f>
        <v>44195</v>
      </c>
      <c r="H1107" s="47"/>
      <c r="I1107" s="61">
        <f>SUMIFS(StockInData[Quantity],StockInData[Product ID],ProductMaster!$B1107)-SUMIFS(StockOutData[Quantity],StockOutData[Product ID],ProductMaster!$B1107)</f>
        <v>101</v>
      </c>
      <c r="J1107" s="63">
        <f>SUMIFS(StockInData[Value],StockInData[Product ID],ProductMaster!$B1107)-SUMIFS(StockOutData[Value],StockOutData[Product ID],ProductMaster!$B1107)</f>
        <v>53.95</v>
      </c>
    </row>
    <row r="1108" spans="1:10" x14ac:dyDescent="0.25">
      <c r="A1108" s="84">
        <v>1107</v>
      </c>
      <c r="B1108" s="85" t="s">
        <v>2263</v>
      </c>
      <c r="C1108" s="87" t="s">
        <v>2264</v>
      </c>
      <c r="D1108" s="47"/>
      <c r="E1108" s="47"/>
      <c r="F1108" s="48"/>
      <c r="G1108" s="62">
        <f>IFERROR(INDEX(StockInData[Expiry],MATCH(ProductMaster[[#This Row],[Product ID]],StockInData[Product ID],0)),"")</f>
        <v>44226</v>
      </c>
      <c r="H1108" s="47"/>
      <c r="I1108" s="61">
        <f>SUMIFS(StockInData[Quantity],StockInData[Product ID],ProductMaster!$B1108)-SUMIFS(StockOutData[Quantity],StockOutData[Product ID],ProductMaster!$B1108)</f>
        <v>651</v>
      </c>
      <c r="J1108" s="63">
        <f>SUMIFS(StockInData[Value],StockInData[Product ID],ProductMaster!$B1108)-SUMIFS(StockOutData[Value],StockOutData[Product ID],ProductMaster!$B1108)</f>
        <v>-1148.9000000000003</v>
      </c>
    </row>
    <row r="1109" spans="1:10" hidden="1" x14ac:dyDescent="0.25">
      <c r="A1109" s="60">
        <v>1108</v>
      </c>
      <c r="B1109" s="85" t="s">
        <v>2265</v>
      </c>
      <c r="C1109" s="87" t="s">
        <v>2266</v>
      </c>
      <c r="D1109" s="47"/>
      <c r="E1109" s="47"/>
      <c r="F1109" s="48"/>
      <c r="G1109" s="62" t="str">
        <f>IFERROR(INDEX(StockInData[Expiry],MATCH(ProductMaster[[#This Row],[Product ID]],StockInData[Product ID],0)),"")</f>
        <v/>
      </c>
      <c r="H1109" s="47"/>
      <c r="I1109" s="61">
        <f>SUMIFS(StockInData[Quantity],StockInData[Product ID],ProductMaster!$B1109)-SUMIFS(StockOutData[Quantity],StockOutData[Product ID],ProductMaster!$B1109)</f>
        <v>0</v>
      </c>
      <c r="J1109" s="63">
        <f>SUMIFS(StockInData[Value],StockInData[Product ID],ProductMaster!$B1109)-SUMIFS(StockOutData[Value],StockOutData[Product ID],ProductMaster!$B1109)</f>
        <v>0</v>
      </c>
    </row>
    <row r="1110" spans="1:10" hidden="1" x14ac:dyDescent="0.25">
      <c r="A1110" s="84">
        <v>1109</v>
      </c>
      <c r="B1110" s="85" t="s">
        <v>2267</v>
      </c>
      <c r="C1110" s="87" t="s">
        <v>2268</v>
      </c>
      <c r="D1110" s="47"/>
      <c r="E1110" s="47"/>
      <c r="F1110" s="48"/>
      <c r="G1110" s="62" t="str">
        <f>IFERROR(INDEX(StockInData[Expiry],MATCH(ProductMaster[[#This Row],[Product ID]],StockInData[Product ID],0)),"")</f>
        <v/>
      </c>
      <c r="H1110" s="47"/>
      <c r="I1110" s="61">
        <f>SUMIFS(StockInData[Quantity],StockInData[Product ID],ProductMaster!$B1110)-SUMIFS(StockOutData[Quantity],StockOutData[Product ID],ProductMaster!$B1110)</f>
        <v>0</v>
      </c>
      <c r="J1110" s="63">
        <f>SUMIFS(StockInData[Value],StockInData[Product ID],ProductMaster!$B1110)-SUMIFS(StockOutData[Value],StockOutData[Product ID],ProductMaster!$B1110)</f>
        <v>0</v>
      </c>
    </row>
    <row r="1111" spans="1:10" hidden="1" x14ac:dyDescent="0.25">
      <c r="A1111" s="60">
        <v>1110</v>
      </c>
      <c r="B1111" s="85" t="s">
        <v>2269</v>
      </c>
      <c r="C1111" s="87" t="s">
        <v>2270</v>
      </c>
      <c r="D1111" s="47"/>
      <c r="E1111" s="47"/>
      <c r="F1111" s="48"/>
      <c r="G1111" s="62" t="str">
        <f>IFERROR(INDEX(StockInData[Expiry],MATCH(ProductMaster[[#This Row],[Product ID]],StockInData[Product ID],0)),"")</f>
        <v/>
      </c>
      <c r="H1111" s="47"/>
      <c r="I1111" s="61">
        <f>SUMIFS(StockInData[Quantity],StockInData[Product ID],ProductMaster!$B1111)-SUMIFS(StockOutData[Quantity],StockOutData[Product ID],ProductMaster!$B1111)</f>
        <v>0</v>
      </c>
      <c r="J1111" s="63">
        <f>SUMIFS(StockInData[Value],StockInData[Product ID],ProductMaster!$B1111)-SUMIFS(StockOutData[Value],StockOutData[Product ID],ProductMaster!$B1111)</f>
        <v>0</v>
      </c>
    </row>
    <row r="1112" spans="1:10" x14ac:dyDescent="0.25">
      <c r="A1112" s="84">
        <v>1111</v>
      </c>
      <c r="B1112" s="85" t="s">
        <v>2271</v>
      </c>
      <c r="C1112" s="87" t="s">
        <v>2272</v>
      </c>
      <c r="D1112" s="47"/>
      <c r="E1112" s="47"/>
      <c r="F1112" s="48"/>
      <c r="G1112" s="62">
        <f>IFERROR(INDEX(StockInData[Expiry],MATCH(ProductMaster[[#This Row],[Product ID]],StockInData[Product ID],0)),"")</f>
        <v>43832</v>
      </c>
      <c r="H1112" s="47"/>
      <c r="I1112" s="61">
        <f>SUMIFS(StockInData[Quantity],StockInData[Product ID],ProductMaster!$B1112)-SUMIFS(StockOutData[Quantity],StockOutData[Product ID],ProductMaster!$B1112)</f>
        <v>3</v>
      </c>
      <c r="J1112" s="63">
        <f>SUMIFS(StockInData[Value],StockInData[Product ID],ProductMaster!$B1112)-SUMIFS(StockOutData[Value],StockOutData[Product ID],ProductMaster!$B1112)</f>
        <v>-3.79</v>
      </c>
    </row>
    <row r="1113" spans="1:10" hidden="1" x14ac:dyDescent="0.25">
      <c r="A1113" s="60">
        <v>1112</v>
      </c>
      <c r="B1113" s="85" t="s">
        <v>2273</v>
      </c>
      <c r="C1113" s="87" t="s">
        <v>2274</v>
      </c>
      <c r="D1113" s="47"/>
      <c r="E1113" s="47"/>
      <c r="F1113" s="48"/>
      <c r="G1113" s="62" t="str">
        <f>IFERROR(INDEX(StockInData[Expiry],MATCH(ProductMaster[[#This Row],[Product ID]],StockInData[Product ID],0)),"")</f>
        <v/>
      </c>
      <c r="H1113" s="47"/>
      <c r="I1113" s="61">
        <f>SUMIFS(StockInData[Quantity],StockInData[Product ID],ProductMaster!$B1113)-SUMIFS(StockOutData[Quantity],StockOutData[Product ID],ProductMaster!$B1113)</f>
        <v>0</v>
      </c>
      <c r="J1113" s="63">
        <f>SUMIFS(StockInData[Value],StockInData[Product ID],ProductMaster!$B1113)-SUMIFS(StockOutData[Value],StockOutData[Product ID],ProductMaster!$B1113)</f>
        <v>0</v>
      </c>
    </row>
    <row r="1114" spans="1:10" hidden="1" x14ac:dyDescent="0.25">
      <c r="A1114" s="84">
        <v>1113</v>
      </c>
      <c r="B1114" s="85" t="s">
        <v>2275</v>
      </c>
      <c r="C1114" s="87" t="s">
        <v>2276</v>
      </c>
      <c r="D1114" s="47"/>
      <c r="E1114" s="47"/>
      <c r="F1114" s="48"/>
      <c r="G1114" s="62" t="str">
        <f>IFERROR(INDEX(StockInData[Expiry],MATCH(ProductMaster[[#This Row],[Product ID]],StockInData[Product ID],0)),"")</f>
        <v/>
      </c>
      <c r="H1114" s="47"/>
      <c r="I1114" s="61">
        <f>SUMIFS(StockInData[Quantity],StockInData[Product ID],ProductMaster!$B1114)-SUMIFS(StockOutData[Quantity],StockOutData[Product ID],ProductMaster!$B1114)</f>
        <v>0</v>
      </c>
      <c r="J1114" s="63">
        <f>SUMIFS(StockInData[Value],StockInData[Product ID],ProductMaster!$B1114)-SUMIFS(StockOutData[Value],StockOutData[Product ID],ProductMaster!$B1114)</f>
        <v>0</v>
      </c>
    </row>
    <row r="1115" spans="1:10" hidden="1" x14ac:dyDescent="0.25">
      <c r="A1115" s="60">
        <v>1114</v>
      </c>
      <c r="B1115" s="85" t="s">
        <v>2277</v>
      </c>
      <c r="C1115" s="87" t="s">
        <v>2278</v>
      </c>
      <c r="D1115" s="47"/>
      <c r="E1115" s="47"/>
      <c r="F1115" s="48"/>
      <c r="G1115" s="62" t="str">
        <f>IFERROR(INDEX(StockInData[Expiry],MATCH(ProductMaster[[#This Row],[Product ID]],StockInData[Product ID],0)),"")</f>
        <v/>
      </c>
      <c r="H1115" s="47"/>
      <c r="I1115" s="61">
        <f>SUMIFS(StockInData[Quantity],StockInData[Product ID],ProductMaster!$B1115)-SUMIFS(StockOutData[Quantity],StockOutData[Product ID],ProductMaster!$B1115)</f>
        <v>0</v>
      </c>
      <c r="J1115" s="63">
        <f>SUMIFS(StockInData[Value],StockInData[Product ID],ProductMaster!$B1115)-SUMIFS(StockOutData[Value],StockOutData[Product ID],ProductMaster!$B1115)</f>
        <v>0</v>
      </c>
    </row>
    <row r="1116" spans="1:10" hidden="1" x14ac:dyDescent="0.25">
      <c r="A1116" s="84">
        <v>1115</v>
      </c>
      <c r="B1116" s="85" t="s">
        <v>2279</v>
      </c>
      <c r="C1116" s="87" t="s">
        <v>2280</v>
      </c>
      <c r="D1116" s="47"/>
      <c r="E1116" s="47"/>
      <c r="F1116" s="48"/>
      <c r="G1116" s="62" t="str">
        <f>IFERROR(INDEX(StockInData[Expiry],MATCH(ProductMaster[[#This Row],[Product ID]],StockInData[Product ID],0)),"")</f>
        <v/>
      </c>
      <c r="H1116" s="47"/>
      <c r="I1116" s="61">
        <f>SUMIFS(StockInData[Quantity],StockInData[Product ID],ProductMaster!$B1116)-SUMIFS(StockOutData[Quantity],StockOutData[Product ID],ProductMaster!$B1116)</f>
        <v>0</v>
      </c>
      <c r="J1116" s="63">
        <f>SUMIFS(StockInData[Value],StockInData[Product ID],ProductMaster!$B1116)-SUMIFS(StockOutData[Value],StockOutData[Product ID],ProductMaster!$B1116)</f>
        <v>0</v>
      </c>
    </row>
    <row r="1117" spans="1:10" hidden="1" x14ac:dyDescent="0.25">
      <c r="A1117" s="60">
        <v>1116</v>
      </c>
      <c r="B1117" s="85" t="s">
        <v>2281</v>
      </c>
      <c r="C1117" s="87" t="s">
        <v>2282</v>
      </c>
      <c r="D1117" s="47"/>
      <c r="E1117" s="47"/>
      <c r="F1117" s="48"/>
      <c r="G1117" s="62" t="str">
        <f>IFERROR(INDEX(StockInData[Expiry],MATCH(ProductMaster[[#This Row],[Product ID]],StockInData[Product ID],0)),"")</f>
        <v/>
      </c>
      <c r="H1117" s="47"/>
      <c r="I1117" s="61">
        <f>SUMIFS(StockInData[Quantity],StockInData[Product ID],ProductMaster!$B1117)-SUMIFS(StockOutData[Quantity],StockOutData[Product ID],ProductMaster!$B1117)</f>
        <v>0</v>
      </c>
      <c r="J1117" s="63">
        <f>SUMIFS(StockInData[Value],StockInData[Product ID],ProductMaster!$B1117)-SUMIFS(StockOutData[Value],StockOutData[Product ID],ProductMaster!$B1117)</f>
        <v>0</v>
      </c>
    </row>
    <row r="1118" spans="1:10" hidden="1" x14ac:dyDescent="0.25">
      <c r="A1118" s="84">
        <v>1117</v>
      </c>
      <c r="B1118" s="85" t="s">
        <v>2283</v>
      </c>
      <c r="C1118" s="87" t="s">
        <v>2284</v>
      </c>
      <c r="D1118" s="47"/>
      <c r="E1118" s="47"/>
      <c r="F1118" s="48"/>
      <c r="G1118" s="62" t="str">
        <f>IFERROR(INDEX(StockInData[Expiry],MATCH(ProductMaster[[#This Row],[Product ID]],StockInData[Product ID],0)),"")</f>
        <v/>
      </c>
      <c r="H1118" s="47"/>
      <c r="I1118" s="61">
        <f>SUMIFS(StockInData[Quantity],StockInData[Product ID],ProductMaster!$B1118)-SUMIFS(StockOutData[Quantity],StockOutData[Product ID],ProductMaster!$B1118)</f>
        <v>0</v>
      </c>
      <c r="J1118" s="63">
        <f>SUMIFS(StockInData[Value],StockInData[Product ID],ProductMaster!$B1118)-SUMIFS(StockOutData[Value],StockOutData[Product ID],ProductMaster!$B1118)</f>
        <v>0</v>
      </c>
    </row>
    <row r="1119" spans="1:10" x14ac:dyDescent="0.25">
      <c r="A1119" s="60">
        <v>1118</v>
      </c>
      <c r="B1119" s="85" t="s">
        <v>2285</v>
      </c>
      <c r="C1119" s="87" t="s">
        <v>2286</v>
      </c>
      <c r="D1119" s="47"/>
      <c r="E1119" s="47"/>
      <c r="F1119" s="48"/>
      <c r="G1119" s="62">
        <f>IFERROR(INDEX(StockInData[Expiry],MATCH(ProductMaster[[#This Row],[Product ID]],StockInData[Product ID],0)),"")</f>
        <v>43832</v>
      </c>
      <c r="H1119" s="47"/>
      <c r="I1119" s="61">
        <f>SUMIFS(StockInData[Quantity],StockInData[Product ID],ProductMaster!$B1119)-SUMIFS(StockOutData[Quantity],StockOutData[Product ID],ProductMaster!$B1119)</f>
        <v>30</v>
      </c>
      <c r="J1119" s="63">
        <f>SUMIFS(StockInData[Value],StockInData[Product ID],ProductMaster!$B1119)-SUMIFS(StockOutData[Value],StockOutData[Product ID],ProductMaster!$B1119)</f>
        <v>-336.87</v>
      </c>
    </row>
    <row r="1120" spans="1:10" x14ac:dyDescent="0.25">
      <c r="A1120" s="84">
        <v>1119</v>
      </c>
      <c r="B1120" s="85" t="s">
        <v>2287</v>
      </c>
      <c r="C1120" s="87" t="s">
        <v>2288</v>
      </c>
      <c r="D1120" s="47"/>
      <c r="E1120" s="47"/>
      <c r="F1120" s="48"/>
      <c r="G1120" s="62">
        <f>IFERROR(INDEX(StockInData[Expiry],MATCH(ProductMaster[[#This Row],[Product ID]],StockInData[Product ID],0)),"")</f>
        <v>43831</v>
      </c>
      <c r="H1120" s="47"/>
      <c r="I1120" s="61">
        <f>SUMIFS(StockInData[Quantity],StockInData[Product ID],ProductMaster!$B1120)-SUMIFS(StockOutData[Quantity],StockOutData[Product ID],ProductMaster!$B1120)</f>
        <v>56</v>
      </c>
      <c r="J1120" s="63">
        <f>SUMIFS(StockInData[Value],StockInData[Product ID],ProductMaster!$B1120)-SUMIFS(StockOutData[Value],StockOutData[Product ID],ProductMaster!$B1120)</f>
        <v>-42.28</v>
      </c>
    </row>
    <row r="1121" spans="1:10" x14ac:dyDescent="0.25">
      <c r="A1121" s="60">
        <v>1120</v>
      </c>
      <c r="B1121" s="85" t="s">
        <v>2289</v>
      </c>
      <c r="C1121" s="87" t="s">
        <v>2290</v>
      </c>
      <c r="D1121" s="47"/>
      <c r="E1121" s="47"/>
      <c r="F1121" s="48"/>
      <c r="G1121" s="62">
        <f>IFERROR(INDEX(StockInData[Expiry],MATCH(ProductMaster[[#This Row],[Product ID]],StockInData[Product ID],0)),"")</f>
        <v>43832</v>
      </c>
      <c r="H1121" s="47"/>
      <c r="I1121" s="61">
        <f>SUMIFS(StockInData[Quantity],StockInData[Product ID],ProductMaster!$B1121)-SUMIFS(StockOutData[Quantity],StockOutData[Product ID],ProductMaster!$B1121)</f>
        <v>7</v>
      </c>
      <c r="J1121" s="63">
        <f>SUMIFS(StockInData[Value],StockInData[Product ID],ProductMaster!$B1121)-SUMIFS(StockOutData[Value],StockOutData[Product ID],ProductMaster!$B1121)</f>
        <v>-21.9</v>
      </c>
    </row>
    <row r="1122" spans="1:10" hidden="1" x14ac:dyDescent="0.25">
      <c r="A1122" s="84">
        <v>1121</v>
      </c>
      <c r="B1122" s="85" t="s">
        <v>2291</v>
      </c>
      <c r="C1122" s="87" t="s">
        <v>2292</v>
      </c>
      <c r="D1122" s="47"/>
      <c r="E1122" s="47"/>
      <c r="F1122" s="48"/>
      <c r="G1122" s="62" t="str">
        <f>IFERROR(INDEX(StockInData[Expiry],MATCH(ProductMaster[[#This Row],[Product ID]],StockInData[Product ID],0)),"")</f>
        <v/>
      </c>
      <c r="H1122" s="47"/>
      <c r="I1122" s="61">
        <f>SUMIFS(StockInData[Quantity],StockInData[Product ID],ProductMaster!$B1122)-SUMIFS(StockOutData[Quantity],StockOutData[Product ID],ProductMaster!$B1122)</f>
        <v>0</v>
      </c>
      <c r="J1122" s="63">
        <f>SUMIFS(StockInData[Value],StockInData[Product ID],ProductMaster!$B1122)-SUMIFS(StockOutData[Value],StockOutData[Product ID],ProductMaster!$B1122)</f>
        <v>0</v>
      </c>
    </row>
    <row r="1123" spans="1:10" x14ac:dyDescent="0.25">
      <c r="A1123" s="60">
        <v>1122</v>
      </c>
      <c r="B1123" s="85" t="s">
        <v>2293</v>
      </c>
      <c r="C1123" s="87" t="s">
        <v>2294</v>
      </c>
      <c r="D1123" s="47"/>
      <c r="E1123" s="47"/>
      <c r="F1123" s="48"/>
      <c r="G1123" s="62">
        <f>IFERROR(INDEX(StockInData[Expiry],MATCH(ProductMaster[[#This Row],[Product ID]],StockInData[Product ID],0)),"")</f>
        <v>43831</v>
      </c>
      <c r="H1123" s="47"/>
      <c r="I1123" s="61">
        <f>SUMIFS(StockInData[Quantity],StockInData[Product ID],ProductMaster!$B1123)-SUMIFS(StockOutData[Quantity],StockOutData[Product ID],ProductMaster!$B1123)</f>
        <v>7</v>
      </c>
      <c r="J1123" s="63">
        <f>SUMIFS(StockInData[Value],StockInData[Product ID],ProductMaster!$B1123)-SUMIFS(StockOutData[Value],StockOutData[Product ID],ProductMaster!$B1123)</f>
        <v>345.96</v>
      </c>
    </row>
    <row r="1124" spans="1:10" hidden="1" x14ac:dyDescent="0.25">
      <c r="A1124" s="84">
        <v>1123</v>
      </c>
      <c r="B1124" s="85" t="s">
        <v>2295</v>
      </c>
      <c r="C1124" s="87" t="s">
        <v>2296</v>
      </c>
      <c r="D1124" s="47"/>
      <c r="E1124" s="47"/>
      <c r="F1124" s="48"/>
      <c r="G1124" s="62" t="str">
        <f>IFERROR(INDEX(StockInData[Expiry],MATCH(ProductMaster[[#This Row],[Product ID]],StockInData[Product ID],0)),"")</f>
        <v/>
      </c>
      <c r="H1124" s="47"/>
      <c r="I1124" s="61">
        <f>SUMIFS(StockInData[Quantity],StockInData[Product ID],ProductMaster!$B1124)-SUMIFS(StockOutData[Quantity],StockOutData[Product ID],ProductMaster!$B1124)</f>
        <v>0</v>
      </c>
      <c r="J1124" s="63">
        <f>SUMIFS(StockInData[Value],StockInData[Product ID],ProductMaster!$B1124)-SUMIFS(StockOutData[Value],StockOutData[Product ID],ProductMaster!$B1124)</f>
        <v>0</v>
      </c>
    </row>
    <row r="1125" spans="1:10" x14ac:dyDescent="0.25">
      <c r="A1125" s="60">
        <v>1124</v>
      </c>
      <c r="B1125" s="85" t="s">
        <v>2297</v>
      </c>
      <c r="C1125" s="87" t="s">
        <v>2298</v>
      </c>
      <c r="D1125" s="47"/>
      <c r="E1125" s="47"/>
      <c r="F1125" s="48"/>
      <c r="G1125" s="62">
        <f>IFERROR(INDEX(StockInData[Expiry],MATCH(ProductMaster[[#This Row],[Product ID]],StockInData[Product ID],0)),"")</f>
        <v>43832</v>
      </c>
      <c r="H1125" s="47"/>
      <c r="I1125" s="61">
        <f>SUMIFS(StockInData[Quantity],StockInData[Product ID],ProductMaster!$B1125)-SUMIFS(StockOutData[Quantity],StockOutData[Product ID],ProductMaster!$B1125)</f>
        <v>3</v>
      </c>
      <c r="J1125" s="63">
        <f>SUMIFS(StockInData[Value],StockInData[Product ID],ProductMaster!$B1125)-SUMIFS(StockOutData[Value],StockOutData[Product ID],ProductMaster!$B1125)</f>
        <v>-11.450000000000001</v>
      </c>
    </row>
    <row r="1126" spans="1:10" hidden="1" x14ac:dyDescent="0.25">
      <c r="A1126" s="84">
        <v>1125</v>
      </c>
      <c r="B1126" s="85" t="s">
        <v>2299</v>
      </c>
      <c r="C1126" s="87" t="s">
        <v>2300</v>
      </c>
      <c r="D1126" s="47"/>
      <c r="E1126" s="47"/>
      <c r="F1126" s="48"/>
      <c r="G1126" s="62" t="str">
        <f>IFERROR(INDEX(StockInData[Expiry],MATCH(ProductMaster[[#This Row],[Product ID]],StockInData[Product ID],0)),"")</f>
        <v/>
      </c>
      <c r="H1126" s="47"/>
      <c r="I1126" s="61">
        <f>SUMIFS(StockInData[Quantity],StockInData[Product ID],ProductMaster!$B1126)-SUMIFS(StockOutData[Quantity],StockOutData[Product ID],ProductMaster!$B1126)</f>
        <v>0</v>
      </c>
      <c r="J1126" s="63">
        <f>SUMIFS(StockInData[Value],StockInData[Product ID],ProductMaster!$B1126)-SUMIFS(StockOutData[Value],StockOutData[Product ID],ProductMaster!$B1126)</f>
        <v>0</v>
      </c>
    </row>
    <row r="1127" spans="1:10" hidden="1" x14ac:dyDescent="0.25">
      <c r="A1127" s="60">
        <v>1126</v>
      </c>
      <c r="B1127" s="85" t="s">
        <v>2301</v>
      </c>
      <c r="C1127" s="87" t="s">
        <v>2302</v>
      </c>
      <c r="D1127" s="47"/>
      <c r="E1127" s="47"/>
      <c r="F1127" s="48"/>
      <c r="G1127" s="62" t="str">
        <f>IFERROR(INDEX(StockInData[Expiry],MATCH(ProductMaster[[#This Row],[Product ID]],StockInData[Product ID],0)),"")</f>
        <v/>
      </c>
      <c r="H1127" s="47"/>
      <c r="I1127" s="61">
        <f>SUMIFS(StockInData[Quantity],StockInData[Product ID],ProductMaster!$B1127)-SUMIFS(StockOutData[Quantity],StockOutData[Product ID],ProductMaster!$B1127)</f>
        <v>0</v>
      </c>
      <c r="J1127" s="63">
        <f>SUMIFS(StockInData[Value],StockInData[Product ID],ProductMaster!$B1127)-SUMIFS(StockOutData[Value],StockOutData[Product ID],ProductMaster!$B1127)</f>
        <v>0</v>
      </c>
    </row>
    <row r="1128" spans="1:10" x14ac:dyDescent="0.25">
      <c r="A1128" s="84">
        <v>1127</v>
      </c>
      <c r="B1128" s="85" t="s">
        <v>2303</v>
      </c>
      <c r="C1128" s="87" t="s">
        <v>2304</v>
      </c>
      <c r="D1128" s="47"/>
      <c r="E1128" s="47"/>
      <c r="F1128" s="48"/>
      <c r="G1128" s="62">
        <f>IFERROR(INDEX(StockInData[Expiry],MATCH(ProductMaster[[#This Row],[Product ID]],StockInData[Product ID],0)),"")</f>
        <v>43832</v>
      </c>
      <c r="H1128" s="47"/>
      <c r="I1128" s="61">
        <f>SUMIFS(StockInData[Quantity],StockInData[Product ID],ProductMaster!$B1128)-SUMIFS(StockOutData[Quantity],StockOutData[Product ID],ProductMaster!$B1128)</f>
        <v>1</v>
      </c>
      <c r="J1128" s="63">
        <f>SUMIFS(StockInData[Value],StockInData[Product ID],ProductMaster!$B1128)-SUMIFS(StockOutData[Value],StockOutData[Product ID],ProductMaster!$B1128)</f>
        <v>1</v>
      </c>
    </row>
    <row r="1129" spans="1:10" hidden="1" x14ac:dyDescent="0.25">
      <c r="A1129" s="60">
        <v>1128</v>
      </c>
      <c r="B1129" s="85" t="s">
        <v>2305</v>
      </c>
      <c r="C1129" s="87" t="s">
        <v>2306</v>
      </c>
      <c r="D1129" s="47"/>
      <c r="E1129" s="47"/>
      <c r="F1129" s="48"/>
      <c r="G1129" s="62" t="str">
        <f>IFERROR(INDEX(StockInData[Expiry],MATCH(ProductMaster[[#This Row],[Product ID]],StockInData[Product ID],0)),"")</f>
        <v/>
      </c>
      <c r="H1129" s="47"/>
      <c r="I1129" s="61">
        <f>SUMIFS(StockInData[Quantity],StockInData[Product ID],ProductMaster!$B1129)-SUMIFS(StockOutData[Quantity],StockOutData[Product ID],ProductMaster!$B1129)</f>
        <v>0</v>
      </c>
      <c r="J1129" s="63">
        <f>SUMIFS(StockInData[Value],StockInData[Product ID],ProductMaster!$B1129)-SUMIFS(StockOutData[Value],StockOutData[Product ID],ProductMaster!$B1129)</f>
        <v>0</v>
      </c>
    </row>
    <row r="1130" spans="1:10" hidden="1" x14ac:dyDescent="0.25">
      <c r="A1130" s="84">
        <v>1129</v>
      </c>
      <c r="B1130" s="85" t="s">
        <v>2307</v>
      </c>
      <c r="C1130" s="87" t="s">
        <v>2308</v>
      </c>
      <c r="D1130" s="47"/>
      <c r="E1130" s="47"/>
      <c r="F1130" s="48"/>
      <c r="G1130" s="62" t="str">
        <f>IFERROR(INDEX(StockInData[Expiry],MATCH(ProductMaster[[#This Row],[Product ID]],StockInData[Product ID],0)),"")</f>
        <v/>
      </c>
      <c r="H1130" s="47"/>
      <c r="I1130" s="61">
        <f>SUMIFS(StockInData[Quantity],StockInData[Product ID],ProductMaster!$B1130)-SUMIFS(StockOutData[Quantity],StockOutData[Product ID],ProductMaster!$B1130)</f>
        <v>0</v>
      </c>
      <c r="J1130" s="63">
        <f>SUMIFS(StockInData[Value],StockInData[Product ID],ProductMaster!$B1130)-SUMIFS(StockOutData[Value],StockOutData[Product ID],ProductMaster!$B1130)</f>
        <v>0</v>
      </c>
    </row>
    <row r="1131" spans="1:10" hidden="1" x14ac:dyDescent="0.25">
      <c r="A1131" s="60">
        <v>1130</v>
      </c>
      <c r="B1131" s="85" t="s">
        <v>2309</v>
      </c>
      <c r="C1131" s="87" t="s">
        <v>2310</v>
      </c>
      <c r="D1131" s="47"/>
      <c r="E1131" s="47"/>
      <c r="F1131" s="48"/>
      <c r="G1131" s="62" t="str">
        <f>IFERROR(INDEX(StockInData[Expiry],MATCH(ProductMaster[[#This Row],[Product ID]],StockInData[Product ID],0)),"")</f>
        <v/>
      </c>
      <c r="H1131" s="47"/>
      <c r="I1131" s="61">
        <f>SUMIFS(StockInData[Quantity],StockInData[Product ID],ProductMaster!$B1131)-SUMIFS(StockOutData[Quantity],StockOutData[Product ID],ProductMaster!$B1131)</f>
        <v>0</v>
      </c>
      <c r="J1131" s="63">
        <f>SUMIFS(StockInData[Value],StockInData[Product ID],ProductMaster!$B1131)-SUMIFS(StockOutData[Value],StockOutData[Product ID],ProductMaster!$B1131)</f>
        <v>-14.950000000000001</v>
      </c>
    </row>
    <row r="1132" spans="1:10" hidden="1" x14ac:dyDescent="0.25">
      <c r="A1132" s="84">
        <v>1131</v>
      </c>
      <c r="B1132" s="85" t="s">
        <v>2311</v>
      </c>
      <c r="C1132" s="87" t="s">
        <v>2312</v>
      </c>
      <c r="D1132" s="47"/>
      <c r="E1132" s="47"/>
      <c r="F1132" s="48"/>
      <c r="G1132" s="62" t="str">
        <f>IFERROR(INDEX(StockInData[Expiry],MATCH(ProductMaster[[#This Row],[Product ID]],StockInData[Product ID],0)),"")</f>
        <v/>
      </c>
      <c r="H1132" s="47"/>
      <c r="I1132" s="61">
        <f>SUMIFS(StockInData[Quantity],StockInData[Product ID],ProductMaster!$B1132)-SUMIFS(StockOutData[Quantity],StockOutData[Product ID],ProductMaster!$B1132)</f>
        <v>0</v>
      </c>
      <c r="J1132" s="63">
        <f>SUMIFS(StockInData[Value],StockInData[Product ID],ProductMaster!$B1132)-SUMIFS(StockOutData[Value],StockOutData[Product ID],ProductMaster!$B1132)</f>
        <v>0</v>
      </c>
    </row>
    <row r="1133" spans="1:10" hidden="1" x14ac:dyDescent="0.25">
      <c r="A1133" s="60">
        <v>1132</v>
      </c>
      <c r="B1133" s="85" t="s">
        <v>2313</v>
      </c>
      <c r="C1133" s="87" t="s">
        <v>2314</v>
      </c>
      <c r="D1133" s="47"/>
      <c r="E1133" s="47"/>
      <c r="F1133" s="48"/>
      <c r="G1133" s="62" t="str">
        <f>IFERROR(INDEX(StockInData[Expiry],MATCH(ProductMaster[[#This Row],[Product ID]],StockInData[Product ID],0)),"")</f>
        <v/>
      </c>
      <c r="H1133" s="47"/>
      <c r="I1133" s="61">
        <f>SUMIFS(StockInData[Quantity],StockInData[Product ID],ProductMaster!$B1133)-SUMIFS(StockOutData[Quantity],StockOutData[Product ID],ProductMaster!$B1133)</f>
        <v>0</v>
      </c>
      <c r="J1133" s="63">
        <f>SUMIFS(StockInData[Value],StockInData[Product ID],ProductMaster!$B1133)-SUMIFS(StockOutData[Value],StockOutData[Product ID],ProductMaster!$B1133)</f>
        <v>0</v>
      </c>
    </row>
    <row r="1134" spans="1:10" hidden="1" x14ac:dyDescent="0.25">
      <c r="A1134" s="84">
        <v>1133</v>
      </c>
      <c r="B1134" s="85" t="s">
        <v>2315</v>
      </c>
      <c r="C1134" s="87" t="s">
        <v>2316</v>
      </c>
      <c r="D1134" s="47"/>
      <c r="E1134" s="47"/>
      <c r="F1134" s="48"/>
      <c r="G1134" s="62" t="str">
        <f>IFERROR(INDEX(StockInData[Expiry],MATCH(ProductMaster[[#This Row],[Product ID]],StockInData[Product ID],0)),"")</f>
        <v/>
      </c>
      <c r="H1134" s="47"/>
      <c r="I1134" s="61">
        <f>SUMIFS(StockInData[Quantity],StockInData[Product ID],ProductMaster!$B1134)-SUMIFS(StockOutData[Quantity],StockOutData[Product ID],ProductMaster!$B1134)</f>
        <v>0</v>
      </c>
      <c r="J1134" s="63">
        <f>SUMIFS(StockInData[Value],StockInData[Product ID],ProductMaster!$B1134)-SUMIFS(StockOutData[Value],StockOutData[Product ID],ProductMaster!$B1134)</f>
        <v>0</v>
      </c>
    </row>
    <row r="1135" spans="1:10" x14ac:dyDescent="0.25">
      <c r="A1135" s="60">
        <v>1134</v>
      </c>
      <c r="B1135" s="85" t="s">
        <v>2317</v>
      </c>
      <c r="C1135" s="87" t="s">
        <v>2318</v>
      </c>
      <c r="D1135" s="47"/>
      <c r="E1135" s="47"/>
      <c r="F1135" s="48"/>
      <c r="G1135" s="62">
        <f>IFERROR(INDEX(StockInData[Expiry],MATCH(ProductMaster[[#This Row],[Product ID]],StockInData[Product ID],0)),"")</f>
        <v>43832</v>
      </c>
      <c r="H1135" s="47"/>
      <c r="I1135" s="61">
        <f>SUMIFS(StockInData[Quantity],StockInData[Product ID],ProductMaster!$B1135)-SUMIFS(StockOutData[Quantity],StockOutData[Product ID],ProductMaster!$B1135)</f>
        <v>2</v>
      </c>
      <c r="J1135" s="63">
        <f>SUMIFS(StockInData[Value],StockInData[Product ID],ProductMaster!$B1135)-SUMIFS(StockOutData[Value],StockOutData[Product ID],ProductMaster!$B1135)</f>
        <v>-48.269999999999996</v>
      </c>
    </row>
    <row r="1136" spans="1:10" x14ac:dyDescent="0.25">
      <c r="A1136" s="84">
        <v>1135</v>
      </c>
      <c r="B1136" s="85" t="s">
        <v>2319</v>
      </c>
      <c r="C1136" s="87" t="s">
        <v>2320</v>
      </c>
      <c r="D1136" s="47"/>
      <c r="E1136" s="47"/>
      <c r="F1136" s="48"/>
      <c r="G1136" s="62">
        <f>IFERROR(INDEX(StockInData[Expiry],MATCH(ProductMaster[[#This Row],[Product ID]],StockInData[Product ID],0)),"")</f>
        <v>43831</v>
      </c>
      <c r="H1136" s="47"/>
      <c r="I1136" s="61">
        <f>SUMIFS(StockInData[Quantity],StockInData[Product ID],ProductMaster!$B1136)-SUMIFS(StockOutData[Quantity],StockOutData[Product ID],ProductMaster!$B1136)</f>
        <v>16</v>
      </c>
      <c r="J1136" s="63">
        <f>SUMIFS(StockInData[Value],StockInData[Product ID],ProductMaster!$B1136)-SUMIFS(StockOutData[Value],StockOutData[Product ID],ProductMaster!$B1136)</f>
        <v>-89.01</v>
      </c>
    </row>
    <row r="1137" spans="1:10" x14ac:dyDescent="0.25">
      <c r="A1137" s="60">
        <v>1136</v>
      </c>
      <c r="B1137" s="85" t="s">
        <v>2321</v>
      </c>
      <c r="C1137" s="87" t="s">
        <v>2322</v>
      </c>
      <c r="D1137" s="47"/>
      <c r="E1137" s="47"/>
      <c r="F1137" s="48"/>
      <c r="G1137" s="62">
        <f>IFERROR(INDEX(StockInData[Expiry],MATCH(ProductMaster[[#This Row],[Product ID]],StockInData[Product ID],0)),"")</f>
        <v>43832</v>
      </c>
      <c r="H1137" s="47"/>
      <c r="I1137" s="61">
        <f>SUMIFS(StockInData[Quantity],StockInData[Product ID],ProductMaster!$B1137)-SUMIFS(StockOutData[Quantity],StockOutData[Product ID],ProductMaster!$B1137)</f>
        <v>12</v>
      </c>
      <c r="J1137" s="63">
        <f>SUMIFS(StockInData[Value],StockInData[Product ID],ProductMaster!$B1137)-SUMIFS(StockOutData[Value],StockOutData[Product ID],ProductMaster!$B1137)</f>
        <v>1</v>
      </c>
    </row>
    <row r="1138" spans="1:10" hidden="1" x14ac:dyDescent="0.25">
      <c r="A1138" s="84">
        <v>1137</v>
      </c>
      <c r="B1138" s="85" t="s">
        <v>2323</v>
      </c>
      <c r="C1138" s="87" t="s">
        <v>2324</v>
      </c>
      <c r="D1138" s="47"/>
      <c r="E1138" s="47"/>
      <c r="F1138" s="48"/>
      <c r="G1138" s="62" t="str">
        <f>IFERROR(INDEX(StockInData[Expiry],MATCH(ProductMaster[[#This Row],[Product ID]],StockInData[Product ID],0)),"")</f>
        <v/>
      </c>
      <c r="H1138" s="47"/>
      <c r="I1138" s="61">
        <f>SUMIFS(StockInData[Quantity],StockInData[Product ID],ProductMaster!$B1138)-SUMIFS(StockOutData[Quantity],StockOutData[Product ID],ProductMaster!$B1138)</f>
        <v>0</v>
      </c>
      <c r="J1138" s="63">
        <f>SUMIFS(StockInData[Value],StockInData[Product ID],ProductMaster!$B1138)-SUMIFS(StockOutData[Value],StockOutData[Product ID],ProductMaster!$B1138)</f>
        <v>0</v>
      </c>
    </row>
    <row r="1139" spans="1:10" hidden="1" x14ac:dyDescent="0.25">
      <c r="A1139" s="60">
        <v>1138</v>
      </c>
      <c r="B1139" s="85" t="s">
        <v>2325</v>
      </c>
      <c r="C1139" s="87" t="s">
        <v>2326</v>
      </c>
      <c r="D1139" s="47"/>
      <c r="E1139" s="47"/>
      <c r="F1139" s="48"/>
      <c r="G1139" s="62" t="str">
        <f>IFERROR(INDEX(StockInData[Expiry],MATCH(ProductMaster[[#This Row],[Product ID]],StockInData[Product ID],0)),"")</f>
        <v/>
      </c>
      <c r="H1139" s="47"/>
      <c r="I1139" s="61">
        <f>SUMIFS(StockInData[Quantity],StockInData[Product ID],ProductMaster!$B1139)-SUMIFS(StockOutData[Quantity],StockOutData[Product ID],ProductMaster!$B1139)</f>
        <v>0</v>
      </c>
      <c r="J1139" s="63">
        <f>SUMIFS(StockInData[Value],StockInData[Product ID],ProductMaster!$B1139)-SUMIFS(StockOutData[Value],StockOutData[Product ID],ProductMaster!$B1139)</f>
        <v>0</v>
      </c>
    </row>
    <row r="1140" spans="1:10" hidden="1" x14ac:dyDescent="0.25">
      <c r="A1140" s="84">
        <v>1139</v>
      </c>
      <c r="B1140" s="85" t="s">
        <v>2327</v>
      </c>
      <c r="C1140" s="87" t="s">
        <v>2328</v>
      </c>
      <c r="D1140" s="47"/>
      <c r="E1140" s="47"/>
      <c r="F1140" s="48"/>
      <c r="G1140" s="62" t="str">
        <f>IFERROR(INDEX(StockInData[Expiry],MATCH(ProductMaster[[#This Row],[Product ID]],StockInData[Product ID],0)),"")</f>
        <v/>
      </c>
      <c r="H1140" s="47"/>
      <c r="I1140" s="61">
        <f>SUMIFS(StockInData[Quantity],StockInData[Product ID],ProductMaster!$B1140)-SUMIFS(StockOutData[Quantity],StockOutData[Product ID],ProductMaster!$B1140)</f>
        <v>0</v>
      </c>
      <c r="J1140" s="63">
        <f>SUMIFS(StockInData[Value],StockInData[Product ID],ProductMaster!$B1140)-SUMIFS(StockOutData[Value],StockOutData[Product ID],ProductMaster!$B1140)</f>
        <v>0</v>
      </c>
    </row>
    <row r="1141" spans="1:10" hidden="1" x14ac:dyDescent="0.25">
      <c r="A1141" s="60">
        <v>1140</v>
      </c>
      <c r="B1141" s="85" t="s">
        <v>2329</v>
      </c>
      <c r="C1141" s="87" t="s">
        <v>2330</v>
      </c>
      <c r="D1141" s="47"/>
      <c r="E1141" s="47"/>
      <c r="F1141" s="48"/>
      <c r="G1141" s="62" t="str">
        <f>IFERROR(INDEX(StockInData[Expiry],MATCH(ProductMaster[[#This Row],[Product ID]],StockInData[Product ID],0)),"")</f>
        <v/>
      </c>
      <c r="H1141" s="47"/>
      <c r="I1141" s="61">
        <f>SUMIFS(StockInData[Quantity],StockInData[Product ID],ProductMaster!$B1141)-SUMIFS(StockOutData[Quantity],StockOutData[Product ID],ProductMaster!$B1141)</f>
        <v>0</v>
      </c>
      <c r="J1141" s="63">
        <f>SUMIFS(StockInData[Value],StockInData[Product ID],ProductMaster!$B1141)-SUMIFS(StockOutData[Value],StockOutData[Product ID],ProductMaster!$B1141)</f>
        <v>0</v>
      </c>
    </row>
    <row r="1142" spans="1:10" hidden="1" x14ac:dyDescent="0.25">
      <c r="A1142" s="84">
        <v>1141</v>
      </c>
      <c r="B1142" s="85" t="s">
        <v>2331</v>
      </c>
      <c r="C1142" s="87" t="s">
        <v>2332</v>
      </c>
      <c r="D1142" s="47"/>
      <c r="E1142" s="47"/>
      <c r="F1142" s="48"/>
      <c r="G1142" s="62" t="str">
        <f>IFERROR(INDEX(StockInData[Expiry],MATCH(ProductMaster[[#This Row],[Product ID]],StockInData[Product ID],0)),"")</f>
        <v/>
      </c>
      <c r="H1142" s="47"/>
      <c r="I1142" s="61">
        <f>SUMIFS(StockInData[Quantity],StockInData[Product ID],ProductMaster!$B1142)-SUMIFS(StockOutData[Quantity],StockOutData[Product ID],ProductMaster!$B1142)</f>
        <v>0</v>
      </c>
      <c r="J1142" s="63">
        <f>SUMIFS(StockInData[Value],StockInData[Product ID],ProductMaster!$B1142)-SUMIFS(StockOutData[Value],StockOutData[Product ID],ProductMaster!$B1142)</f>
        <v>0</v>
      </c>
    </row>
    <row r="1143" spans="1:10" hidden="1" x14ac:dyDescent="0.25">
      <c r="A1143" s="60">
        <v>1142</v>
      </c>
      <c r="B1143" s="85" t="s">
        <v>2333</v>
      </c>
      <c r="C1143" s="87" t="s">
        <v>2334</v>
      </c>
      <c r="D1143" s="47"/>
      <c r="E1143" s="47"/>
      <c r="F1143" s="48"/>
      <c r="G1143" s="62" t="str">
        <f>IFERROR(INDEX(StockInData[Expiry],MATCH(ProductMaster[[#This Row],[Product ID]],StockInData[Product ID],0)),"")</f>
        <v/>
      </c>
      <c r="H1143" s="47"/>
      <c r="I1143" s="61">
        <f>SUMIFS(StockInData[Quantity],StockInData[Product ID],ProductMaster!$B1143)-SUMIFS(StockOutData[Quantity],StockOutData[Product ID],ProductMaster!$B1143)</f>
        <v>0</v>
      </c>
      <c r="J1143" s="63">
        <f>SUMIFS(StockInData[Value],StockInData[Product ID],ProductMaster!$B1143)-SUMIFS(StockOutData[Value],StockOutData[Product ID],ProductMaster!$B1143)</f>
        <v>0</v>
      </c>
    </row>
    <row r="1144" spans="1:10" hidden="1" x14ac:dyDescent="0.25">
      <c r="A1144" s="84">
        <v>1143</v>
      </c>
      <c r="B1144" s="85" t="s">
        <v>2335</v>
      </c>
      <c r="C1144" s="87" t="s">
        <v>2336</v>
      </c>
      <c r="D1144" s="47"/>
      <c r="E1144" s="47"/>
      <c r="F1144" s="48"/>
      <c r="G1144" s="62" t="str">
        <f>IFERROR(INDEX(StockInData[Expiry],MATCH(ProductMaster[[#This Row],[Product ID]],StockInData[Product ID],0)),"")</f>
        <v/>
      </c>
      <c r="H1144" s="47"/>
      <c r="I1144" s="61">
        <f>SUMIFS(StockInData[Quantity],StockInData[Product ID],ProductMaster!$B1144)-SUMIFS(StockOutData[Quantity],StockOutData[Product ID],ProductMaster!$B1144)</f>
        <v>0</v>
      </c>
      <c r="J1144" s="63">
        <f>SUMIFS(StockInData[Value],StockInData[Product ID],ProductMaster!$B1144)-SUMIFS(StockOutData[Value],StockOutData[Product ID],ProductMaster!$B1144)</f>
        <v>0</v>
      </c>
    </row>
    <row r="1145" spans="1:10" hidden="1" x14ac:dyDescent="0.25">
      <c r="A1145" s="60">
        <v>1144</v>
      </c>
      <c r="B1145" s="85" t="s">
        <v>2337</v>
      </c>
      <c r="C1145" s="87" t="s">
        <v>2338</v>
      </c>
      <c r="D1145" s="47"/>
      <c r="E1145" s="47"/>
      <c r="F1145" s="48"/>
      <c r="G1145" s="62" t="str">
        <f>IFERROR(INDEX(StockInData[Expiry],MATCH(ProductMaster[[#This Row],[Product ID]],StockInData[Product ID],0)),"")</f>
        <v/>
      </c>
      <c r="H1145" s="47"/>
      <c r="I1145" s="61">
        <f>SUMIFS(StockInData[Quantity],StockInData[Product ID],ProductMaster!$B1145)-SUMIFS(StockOutData[Quantity],StockOutData[Product ID],ProductMaster!$B1145)</f>
        <v>0</v>
      </c>
      <c r="J1145" s="63">
        <f>SUMIFS(StockInData[Value],StockInData[Product ID],ProductMaster!$B1145)-SUMIFS(StockOutData[Value],StockOutData[Product ID],ProductMaster!$B1145)</f>
        <v>0</v>
      </c>
    </row>
    <row r="1146" spans="1:10" hidden="1" x14ac:dyDescent="0.25">
      <c r="A1146" s="84">
        <v>1145</v>
      </c>
      <c r="B1146" s="85" t="s">
        <v>2339</v>
      </c>
      <c r="C1146" s="87" t="s">
        <v>2340</v>
      </c>
      <c r="D1146" s="47"/>
      <c r="E1146" s="47"/>
      <c r="F1146" s="48"/>
      <c r="G1146" s="62" t="str">
        <f>IFERROR(INDEX(StockInData[Expiry],MATCH(ProductMaster[[#This Row],[Product ID]],StockInData[Product ID],0)),"")</f>
        <v/>
      </c>
      <c r="H1146" s="47"/>
      <c r="I1146" s="61">
        <f>SUMIFS(StockInData[Quantity],StockInData[Product ID],ProductMaster!$B1146)-SUMIFS(StockOutData[Quantity],StockOutData[Product ID],ProductMaster!$B1146)</f>
        <v>0</v>
      </c>
      <c r="J1146" s="63">
        <f>SUMIFS(StockInData[Value],StockInData[Product ID],ProductMaster!$B1146)-SUMIFS(StockOutData[Value],StockOutData[Product ID],ProductMaster!$B1146)</f>
        <v>0</v>
      </c>
    </row>
    <row r="1147" spans="1:10" hidden="1" x14ac:dyDescent="0.25">
      <c r="A1147" s="60">
        <v>1146</v>
      </c>
      <c r="B1147" s="85" t="s">
        <v>2341</v>
      </c>
      <c r="C1147" s="87" t="s">
        <v>2342</v>
      </c>
      <c r="D1147" s="47"/>
      <c r="E1147" s="47"/>
      <c r="F1147" s="48"/>
      <c r="G1147" s="62" t="str">
        <f>IFERROR(INDEX(StockInData[Expiry],MATCH(ProductMaster[[#This Row],[Product ID]],StockInData[Product ID],0)),"")</f>
        <v/>
      </c>
      <c r="H1147" s="47"/>
      <c r="I1147" s="61">
        <f>SUMIFS(StockInData[Quantity],StockInData[Product ID],ProductMaster!$B1147)-SUMIFS(StockOutData[Quantity],StockOutData[Product ID],ProductMaster!$B1147)</f>
        <v>0</v>
      </c>
      <c r="J1147" s="63">
        <f>SUMIFS(StockInData[Value],StockInData[Product ID],ProductMaster!$B1147)-SUMIFS(StockOutData[Value],StockOutData[Product ID],ProductMaster!$B1147)</f>
        <v>0</v>
      </c>
    </row>
    <row r="1148" spans="1:10" hidden="1" x14ac:dyDescent="0.25">
      <c r="A1148" s="84">
        <v>1147</v>
      </c>
      <c r="B1148" s="85" t="s">
        <v>2343</v>
      </c>
      <c r="C1148" s="87" t="s">
        <v>2344</v>
      </c>
      <c r="D1148" s="47"/>
      <c r="E1148" s="47"/>
      <c r="F1148" s="48"/>
      <c r="G1148" s="62" t="str">
        <f>IFERROR(INDEX(StockInData[Expiry],MATCH(ProductMaster[[#This Row],[Product ID]],StockInData[Product ID],0)),"")</f>
        <v/>
      </c>
      <c r="H1148" s="47"/>
      <c r="I1148" s="61">
        <f>SUMIFS(StockInData[Quantity],StockInData[Product ID],ProductMaster!$B1148)-SUMIFS(StockOutData[Quantity],StockOutData[Product ID],ProductMaster!$B1148)</f>
        <v>0</v>
      </c>
      <c r="J1148" s="63">
        <f>SUMIFS(StockInData[Value],StockInData[Product ID],ProductMaster!$B1148)-SUMIFS(StockOutData[Value],StockOutData[Product ID],ProductMaster!$B1148)</f>
        <v>0</v>
      </c>
    </row>
    <row r="1149" spans="1:10" hidden="1" x14ac:dyDescent="0.25">
      <c r="A1149" s="60">
        <v>1148</v>
      </c>
      <c r="B1149" s="85" t="s">
        <v>2345</v>
      </c>
      <c r="C1149" s="87" t="s">
        <v>2346</v>
      </c>
      <c r="D1149" s="47"/>
      <c r="E1149" s="47"/>
      <c r="F1149" s="48"/>
      <c r="G1149" s="62" t="str">
        <f>IFERROR(INDEX(StockInData[Expiry],MATCH(ProductMaster[[#This Row],[Product ID]],StockInData[Product ID],0)),"")</f>
        <v/>
      </c>
      <c r="H1149" s="47"/>
      <c r="I1149" s="61">
        <f>SUMIFS(StockInData[Quantity],StockInData[Product ID],ProductMaster!$B1149)-SUMIFS(StockOutData[Quantity],StockOutData[Product ID],ProductMaster!$B1149)</f>
        <v>0</v>
      </c>
      <c r="J1149" s="63">
        <f>SUMIFS(StockInData[Value],StockInData[Product ID],ProductMaster!$B1149)-SUMIFS(StockOutData[Value],StockOutData[Product ID],ProductMaster!$B1149)</f>
        <v>0</v>
      </c>
    </row>
    <row r="1150" spans="1:10" hidden="1" x14ac:dyDescent="0.25">
      <c r="A1150" s="84">
        <v>1149</v>
      </c>
      <c r="B1150" s="85" t="s">
        <v>2347</v>
      </c>
      <c r="C1150" s="87" t="s">
        <v>2348</v>
      </c>
      <c r="D1150" s="47"/>
      <c r="E1150" s="47"/>
      <c r="F1150" s="48"/>
      <c r="G1150" s="62" t="str">
        <f>IFERROR(INDEX(StockInData[Expiry],MATCH(ProductMaster[[#This Row],[Product ID]],StockInData[Product ID],0)),"")</f>
        <v/>
      </c>
      <c r="H1150" s="47"/>
      <c r="I1150" s="61">
        <f>SUMIFS(StockInData[Quantity],StockInData[Product ID],ProductMaster!$B1150)-SUMIFS(StockOutData[Quantity],StockOutData[Product ID],ProductMaster!$B1150)</f>
        <v>0</v>
      </c>
      <c r="J1150" s="63">
        <f>SUMIFS(StockInData[Value],StockInData[Product ID],ProductMaster!$B1150)-SUMIFS(StockOutData[Value],StockOutData[Product ID],ProductMaster!$B1150)</f>
        <v>0</v>
      </c>
    </row>
    <row r="1151" spans="1:10" hidden="1" x14ac:dyDescent="0.25">
      <c r="A1151" s="60">
        <v>1150</v>
      </c>
      <c r="B1151" s="85" t="s">
        <v>2349</v>
      </c>
      <c r="C1151" s="87" t="s">
        <v>2350</v>
      </c>
      <c r="D1151" s="47"/>
      <c r="E1151" s="47"/>
      <c r="F1151" s="48"/>
      <c r="G1151" s="62" t="str">
        <f>IFERROR(INDEX(StockInData[Expiry],MATCH(ProductMaster[[#This Row],[Product ID]],StockInData[Product ID],0)),"")</f>
        <v/>
      </c>
      <c r="H1151" s="47"/>
      <c r="I1151" s="61">
        <f>SUMIFS(StockInData[Quantity],StockInData[Product ID],ProductMaster!$B1151)-SUMIFS(StockOutData[Quantity],StockOutData[Product ID],ProductMaster!$B1151)</f>
        <v>0</v>
      </c>
      <c r="J1151" s="63">
        <f>SUMIFS(StockInData[Value],StockInData[Product ID],ProductMaster!$B1151)-SUMIFS(StockOutData[Value],StockOutData[Product ID],ProductMaster!$B1151)</f>
        <v>0</v>
      </c>
    </row>
    <row r="1152" spans="1:10" hidden="1" x14ac:dyDescent="0.25">
      <c r="A1152" s="84">
        <v>1151</v>
      </c>
      <c r="B1152" s="85" t="s">
        <v>2351</v>
      </c>
      <c r="C1152" s="87" t="s">
        <v>2352</v>
      </c>
      <c r="D1152" s="47"/>
      <c r="E1152" s="47"/>
      <c r="F1152" s="48"/>
      <c r="G1152" s="62" t="str">
        <f>IFERROR(INDEX(StockInData[Expiry],MATCH(ProductMaster[[#This Row],[Product ID]],StockInData[Product ID],0)),"")</f>
        <v/>
      </c>
      <c r="H1152" s="47"/>
      <c r="I1152" s="61">
        <f>SUMIFS(StockInData[Quantity],StockInData[Product ID],ProductMaster!$B1152)-SUMIFS(StockOutData[Quantity],StockOutData[Product ID],ProductMaster!$B1152)</f>
        <v>0</v>
      </c>
      <c r="J1152" s="63">
        <f>SUMIFS(StockInData[Value],StockInData[Product ID],ProductMaster!$B1152)-SUMIFS(StockOutData[Value],StockOutData[Product ID],ProductMaster!$B1152)</f>
        <v>0</v>
      </c>
    </row>
    <row r="1153" spans="1:10" hidden="1" x14ac:dyDescent="0.25">
      <c r="A1153" s="60">
        <v>1152</v>
      </c>
      <c r="B1153" s="85" t="s">
        <v>2353</v>
      </c>
      <c r="C1153" s="87" t="s">
        <v>2354</v>
      </c>
      <c r="D1153" s="47"/>
      <c r="E1153" s="47"/>
      <c r="F1153" s="48"/>
      <c r="G1153" s="62" t="str">
        <f>IFERROR(INDEX(StockInData[Expiry],MATCH(ProductMaster[[#This Row],[Product ID]],StockInData[Product ID],0)),"")</f>
        <v/>
      </c>
      <c r="H1153" s="47"/>
      <c r="I1153" s="61">
        <f>SUMIFS(StockInData[Quantity],StockInData[Product ID],ProductMaster!$B1153)-SUMIFS(StockOutData[Quantity],StockOutData[Product ID],ProductMaster!$B1153)</f>
        <v>0</v>
      </c>
      <c r="J1153" s="63">
        <f>SUMIFS(StockInData[Value],StockInData[Product ID],ProductMaster!$B1153)-SUMIFS(StockOutData[Value],StockOutData[Product ID],ProductMaster!$B1153)</f>
        <v>0</v>
      </c>
    </row>
    <row r="1154" spans="1:10" hidden="1" x14ac:dyDescent="0.25">
      <c r="A1154" s="84">
        <v>1153</v>
      </c>
      <c r="B1154" s="85" t="s">
        <v>2355</v>
      </c>
      <c r="C1154" s="87" t="s">
        <v>2356</v>
      </c>
      <c r="D1154" s="47"/>
      <c r="E1154" s="47"/>
      <c r="F1154" s="48"/>
      <c r="G1154" s="62" t="str">
        <f>IFERROR(INDEX(StockInData[Expiry],MATCH(ProductMaster[[#This Row],[Product ID]],StockInData[Product ID],0)),"")</f>
        <v/>
      </c>
      <c r="H1154" s="47"/>
      <c r="I1154" s="61">
        <f>SUMIFS(StockInData[Quantity],StockInData[Product ID],ProductMaster!$B1154)-SUMIFS(StockOutData[Quantity],StockOutData[Product ID],ProductMaster!$B1154)</f>
        <v>0</v>
      </c>
      <c r="J1154" s="63">
        <f>SUMIFS(StockInData[Value],StockInData[Product ID],ProductMaster!$B1154)-SUMIFS(StockOutData[Value],StockOutData[Product ID],ProductMaster!$B1154)</f>
        <v>0</v>
      </c>
    </row>
    <row r="1155" spans="1:10" hidden="1" x14ac:dyDescent="0.25">
      <c r="A1155" s="60">
        <v>1154</v>
      </c>
      <c r="B1155" s="85" t="s">
        <v>2357</v>
      </c>
      <c r="C1155" s="87" t="s">
        <v>2358</v>
      </c>
      <c r="D1155" s="47"/>
      <c r="E1155" s="47"/>
      <c r="F1155" s="48"/>
      <c r="G1155" s="62" t="str">
        <f>IFERROR(INDEX(StockInData[Expiry],MATCH(ProductMaster[[#This Row],[Product ID]],StockInData[Product ID],0)),"")</f>
        <v/>
      </c>
      <c r="H1155" s="47"/>
      <c r="I1155" s="61">
        <f>SUMIFS(StockInData[Quantity],StockInData[Product ID],ProductMaster!$B1155)-SUMIFS(StockOutData[Quantity],StockOutData[Product ID],ProductMaster!$B1155)</f>
        <v>0</v>
      </c>
      <c r="J1155" s="63">
        <f>SUMIFS(StockInData[Value],StockInData[Product ID],ProductMaster!$B1155)-SUMIFS(StockOutData[Value],StockOutData[Product ID],ProductMaster!$B1155)</f>
        <v>0</v>
      </c>
    </row>
    <row r="1156" spans="1:10" hidden="1" x14ac:dyDescent="0.25">
      <c r="A1156" s="84">
        <v>1155</v>
      </c>
      <c r="B1156" s="85" t="s">
        <v>2359</v>
      </c>
      <c r="C1156" s="87" t="s">
        <v>2360</v>
      </c>
      <c r="D1156" s="47"/>
      <c r="E1156" s="47"/>
      <c r="F1156" s="48"/>
      <c r="G1156" s="62" t="str">
        <f>IFERROR(INDEX(StockInData[Expiry],MATCH(ProductMaster[[#This Row],[Product ID]],StockInData[Product ID],0)),"")</f>
        <v/>
      </c>
      <c r="H1156" s="47"/>
      <c r="I1156" s="61">
        <f>SUMIFS(StockInData[Quantity],StockInData[Product ID],ProductMaster!$B1156)-SUMIFS(StockOutData[Quantity],StockOutData[Product ID],ProductMaster!$B1156)</f>
        <v>0</v>
      </c>
      <c r="J1156" s="63">
        <f>SUMIFS(StockInData[Value],StockInData[Product ID],ProductMaster!$B1156)-SUMIFS(StockOutData[Value],StockOutData[Product ID],ProductMaster!$B1156)</f>
        <v>0</v>
      </c>
    </row>
    <row r="1157" spans="1:10" hidden="1" x14ac:dyDescent="0.25">
      <c r="A1157" s="60">
        <v>1156</v>
      </c>
      <c r="B1157" s="85" t="s">
        <v>2361</v>
      </c>
      <c r="C1157" s="87" t="s">
        <v>2362</v>
      </c>
      <c r="D1157" s="47"/>
      <c r="E1157" s="47"/>
      <c r="F1157" s="48"/>
      <c r="G1157" s="62" t="str">
        <f>IFERROR(INDEX(StockInData[Expiry],MATCH(ProductMaster[[#This Row],[Product ID]],StockInData[Product ID],0)),"")</f>
        <v/>
      </c>
      <c r="H1157" s="47"/>
      <c r="I1157" s="61">
        <f>SUMIFS(StockInData[Quantity],StockInData[Product ID],ProductMaster!$B1157)-SUMIFS(StockOutData[Quantity],StockOutData[Product ID],ProductMaster!$B1157)</f>
        <v>0</v>
      </c>
      <c r="J1157" s="63">
        <f>SUMIFS(StockInData[Value],StockInData[Product ID],ProductMaster!$B1157)-SUMIFS(StockOutData[Value],StockOutData[Product ID],ProductMaster!$B1157)</f>
        <v>0</v>
      </c>
    </row>
    <row r="1158" spans="1:10" hidden="1" x14ac:dyDescent="0.25">
      <c r="A1158" s="84">
        <v>1157</v>
      </c>
      <c r="B1158" s="85" t="s">
        <v>2363</v>
      </c>
      <c r="C1158" s="87" t="s">
        <v>2364</v>
      </c>
      <c r="D1158" s="47"/>
      <c r="E1158" s="47"/>
      <c r="F1158" s="48"/>
      <c r="G1158" s="62" t="str">
        <f>IFERROR(INDEX(StockInData[Expiry],MATCH(ProductMaster[[#This Row],[Product ID]],StockInData[Product ID],0)),"")</f>
        <v/>
      </c>
      <c r="H1158" s="47"/>
      <c r="I1158" s="61">
        <f>SUMIFS(StockInData[Quantity],StockInData[Product ID],ProductMaster!$B1158)-SUMIFS(StockOutData[Quantity],StockOutData[Product ID],ProductMaster!$B1158)</f>
        <v>0</v>
      </c>
      <c r="J1158" s="63">
        <f>SUMIFS(StockInData[Value],StockInData[Product ID],ProductMaster!$B1158)-SUMIFS(StockOutData[Value],StockOutData[Product ID],ProductMaster!$B1158)</f>
        <v>0</v>
      </c>
    </row>
    <row r="1159" spans="1:10" hidden="1" x14ac:dyDescent="0.25">
      <c r="A1159" s="60">
        <v>1158</v>
      </c>
      <c r="B1159" s="85" t="s">
        <v>2365</v>
      </c>
      <c r="C1159" s="87" t="s">
        <v>2366</v>
      </c>
      <c r="D1159" s="47"/>
      <c r="E1159" s="47"/>
      <c r="F1159" s="48"/>
      <c r="G1159" s="62" t="str">
        <f>IFERROR(INDEX(StockInData[Expiry],MATCH(ProductMaster[[#This Row],[Product ID]],StockInData[Product ID],0)),"")</f>
        <v/>
      </c>
      <c r="H1159" s="47"/>
      <c r="I1159" s="61">
        <f>SUMIFS(StockInData[Quantity],StockInData[Product ID],ProductMaster!$B1159)-SUMIFS(StockOutData[Quantity],StockOutData[Product ID],ProductMaster!$B1159)</f>
        <v>0</v>
      </c>
      <c r="J1159" s="63">
        <f>SUMIFS(StockInData[Value],StockInData[Product ID],ProductMaster!$B1159)-SUMIFS(StockOutData[Value],StockOutData[Product ID],ProductMaster!$B1159)</f>
        <v>0</v>
      </c>
    </row>
    <row r="1160" spans="1:10" x14ac:dyDescent="0.25">
      <c r="A1160" s="84">
        <v>1159</v>
      </c>
      <c r="B1160" s="85" t="s">
        <v>2367</v>
      </c>
      <c r="C1160" s="87" t="s">
        <v>2368</v>
      </c>
      <c r="D1160" s="47"/>
      <c r="E1160" s="47"/>
      <c r="F1160" s="48"/>
      <c r="G1160" s="62">
        <f>IFERROR(INDEX(StockInData[Expiry],MATCH(ProductMaster[[#This Row],[Product ID]],StockInData[Product ID],0)),"")</f>
        <v>44075</v>
      </c>
      <c r="H1160" s="47"/>
      <c r="I1160" s="61">
        <f>SUMIFS(StockInData[Quantity],StockInData[Product ID],ProductMaster!$B1160)-SUMIFS(StockOutData[Quantity],StockOutData[Product ID],ProductMaster!$B1160)</f>
        <v>21.75</v>
      </c>
      <c r="J1160" s="63">
        <f>SUMIFS(StockInData[Value],StockInData[Product ID],ProductMaster!$B1160)-SUMIFS(StockOutData[Value],StockOutData[Product ID],ProductMaster!$B1160)</f>
        <v>27.58</v>
      </c>
    </row>
    <row r="1161" spans="1:10" hidden="1" x14ac:dyDescent="0.25">
      <c r="A1161" s="60">
        <v>1160</v>
      </c>
      <c r="B1161" s="85" t="s">
        <v>2369</v>
      </c>
      <c r="C1161" s="87" t="s">
        <v>2370</v>
      </c>
      <c r="D1161" s="47"/>
      <c r="E1161" s="47"/>
      <c r="F1161" s="48"/>
      <c r="G1161" s="62" t="str">
        <f>IFERROR(INDEX(StockInData[Expiry],MATCH(ProductMaster[[#This Row],[Product ID]],StockInData[Product ID],0)),"")</f>
        <v/>
      </c>
      <c r="H1161" s="47"/>
      <c r="I1161" s="61">
        <f>SUMIFS(StockInData[Quantity],StockInData[Product ID],ProductMaster!$B1161)-SUMIFS(StockOutData[Quantity],StockOutData[Product ID],ProductMaster!$B1161)</f>
        <v>0</v>
      </c>
      <c r="J1161" s="63">
        <f>SUMIFS(StockInData[Value],StockInData[Product ID],ProductMaster!$B1161)-SUMIFS(StockOutData[Value],StockOutData[Product ID],ProductMaster!$B1161)</f>
        <v>0</v>
      </c>
    </row>
    <row r="1162" spans="1:10" x14ac:dyDescent="0.25">
      <c r="A1162" s="84">
        <v>1161</v>
      </c>
      <c r="B1162" s="85" t="s">
        <v>2371</v>
      </c>
      <c r="C1162" s="87" t="s">
        <v>2372</v>
      </c>
      <c r="D1162" s="47"/>
      <c r="E1162" s="47"/>
      <c r="F1162" s="48"/>
      <c r="G1162" s="62">
        <f>IFERROR(INDEX(StockInData[Expiry],MATCH(ProductMaster[[#This Row],[Product ID]],StockInData[Product ID],0)),"")</f>
        <v>44620</v>
      </c>
      <c r="H1162" s="47"/>
      <c r="I1162" s="61">
        <f>SUMIFS(StockInData[Quantity],StockInData[Product ID],ProductMaster!$B1162)-SUMIFS(StockOutData[Quantity],StockOutData[Product ID],ProductMaster!$B1162)</f>
        <v>192</v>
      </c>
      <c r="J1162" s="63">
        <f>SUMIFS(StockInData[Value],StockInData[Product ID],ProductMaster!$B1162)-SUMIFS(StockOutData[Value],StockOutData[Product ID],ProductMaster!$B1162)</f>
        <v>0</v>
      </c>
    </row>
    <row r="1163" spans="1:10" x14ac:dyDescent="0.25">
      <c r="A1163" s="60">
        <v>1162</v>
      </c>
      <c r="B1163" s="85" t="s">
        <v>2373</v>
      </c>
      <c r="C1163" s="87" t="s">
        <v>2374</v>
      </c>
      <c r="D1163" s="47"/>
      <c r="E1163" s="47"/>
      <c r="F1163" s="48"/>
      <c r="G1163" s="62">
        <f>IFERROR(INDEX(StockInData[Expiry],MATCH(ProductMaster[[#This Row],[Product ID]],StockInData[Product ID],0)),"")</f>
        <v>44348</v>
      </c>
      <c r="H1163" s="47"/>
      <c r="I1163" s="61">
        <f>SUMIFS(StockInData[Quantity],StockInData[Product ID],ProductMaster!$B1163)-SUMIFS(StockOutData[Quantity],StockOutData[Product ID],ProductMaster!$B1163)</f>
        <v>432</v>
      </c>
      <c r="J1163" s="63">
        <f>SUMIFS(StockInData[Value],StockInData[Product ID],ProductMaster!$B1163)-SUMIFS(StockOutData[Value],StockOutData[Product ID],ProductMaster!$B1163)</f>
        <v>-199.23999999999998</v>
      </c>
    </row>
    <row r="1164" spans="1:10" x14ac:dyDescent="0.25">
      <c r="A1164" s="84">
        <v>1163</v>
      </c>
      <c r="B1164" s="85" t="s">
        <v>2375</v>
      </c>
      <c r="C1164" s="87" t="s">
        <v>2376</v>
      </c>
      <c r="D1164" s="47"/>
      <c r="E1164" s="47"/>
      <c r="F1164" s="48"/>
      <c r="G1164" s="62">
        <f>IFERROR(INDEX(StockInData[Expiry],MATCH(ProductMaster[[#This Row],[Product ID]],StockInData[Product ID],0)),"")</f>
        <v>44377</v>
      </c>
      <c r="H1164" s="47"/>
      <c r="I1164" s="61">
        <f>SUMIFS(StockInData[Quantity],StockInData[Product ID],ProductMaster!$B1164)-SUMIFS(StockOutData[Quantity],StockOutData[Product ID],ProductMaster!$B1164)</f>
        <v>390</v>
      </c>
      <c r="J1164" s="63">
        <f>SUMIFS(StockInData[Value],StockInData[Product ID],ProductMaster!$B1164)-SUMIFS(StockOutData[Value],StockOutData[Product ID],ProductMaster!$B1164)</f>
        <v>-160.74</v>
      </c>
    </row>
    <row r="1165" spans="1:10" hidden="1" x14ac:dyDescent="0.25">
      <c r="A1165" s="60">
        <v>1164</v>
      </c>
      <c r="B1165" s="85" t="s">
        <v>2377</v>
      </c>
      <c r="C1165" s="87" t="s">
        <v>2378</v>
      </c>
      <c r="D1165" s="47"/>
      <c r="E1165" s="47"/>
      <c r="F1165" s="48"/>
      <c r="G1165" s="62" t="str">
        <f>IFERROR(INDEX(StockInData[Expiry],MATCH(ProductMaster[[#This Row],[Product ID]],StockInData[Product ID],0)),"")</f>
        <v/>
      </c>
      <c r="H1165" s="47"/>
      <c r="I1165" s="61">
        <f>SUMIFS(StockInData[Quantity],StockInData[Product ID],ProductMaster!$B1165)-SUMIFS(StockOutData[Quantity],StockOutData[Product ID],ProductMaster!$B1165)</f>
        <v>-4</v>
      </c>
      <c r="J1165" s="63">
        <f>SUMIFS(StockInData[Value],StockInData[Product ID],ProductMaster!$B1165)-SUMIFS(StockOutData[Value],StockOutData[Product ID],ProductMaster!$B1165)</f>
        <v>-119.76</v>
      </c>
    </row>
    <row r="1166" spans="1:10" hidden="1" x14ac:dyDescent="0.25">
      <c r="A1166" s="84">
        <v>1165</v>
      </c>
      <c r="B1166" s="85" t="s">
        <v>2379</v>
      </c>
      <c r="C1166" s="87" t="s">
        <v>2380</v>
      </c>
      <c r="D1166" s="47"/>
      <c r="E1166" s="47"/>
      <c r="F1166" s="48"/>
      <c r="G1166" s="62" t="str">
        <f>IFERROR(INDEX(StockInData[Expiry],MATCH(ProductMaster[[#This Row],[Product ID]],StockInData[Product ID],0)),"")</f>
        <v/>
      </c>
      <c r="H1166" s="47"/>
      <c r="I1166" s="61">
        <f>SUMIFS(StockInData[Quantity],StockInData[Product ID],ProductMaster!$B1166)-SUMIFS(StockOutData[Quantity],StockOutData[Product ID],ProductMaster!$B1166)</f>
        <v>0</v>
      </c>
      <c r="J1166" s="63">
        <f>SUMIFS(StockInData[Value],StockInData[Product ID],ProductMaster!$B1166)-SUMIFS(StockOutData[Value],StockOutData[Product ID],ProductMaster!$B1166)</f>
        <v>0</v>
      </c>
    </row>
    <row r="1167" spans="1:10" hidden="1" x14ac:dyDescent="0.25">
      <c r="A1167" s="60">
        <v>1166</v>
      </c>
      <c r="B1167" s="85" t="s">
        <v>2381</v>
      </c>
      <c r="C1167" s="87" t="s">
        <v>2382</v>
      </c>
      <c r="D1167" s="47"/>
      <c r="E1167" s="47"/>
      <c r="F1167" s="48"/>
      <c r="G1167" s="62" t="str">
        <f>IFERROR(INDEX(StockInData[Expiry],MATCH(ProductMaster[[#This Row],[Product ID]],StockInData[Product ID],0)),"")</f>
        <v/>
      </c>
      <c r="H1167" s="47"/>
      <c r="I1167" s="61">
        <f>SUMIFS(StockInData[Quantity],StockInData[Product ID],ProductMaster!$B1167)-SUMIFS(StockOutData[Quantity],StockOutData[Product ID],ProductMaster!$B1167)</f>
        <v>0</v>
      </c>
      <c r="J1167" s="63">
        <f>SUMIFS(StockInData[Value],StockInData[Product ID],ProductMaster!$B1167)-SUMIFS(StockOutData[Value],StockOutData[Product ID],ProductMaster!$B1167)</f>
        <v>0</v>
      </c>
    </row>
    <row r="1168" spans="1:10" hidden="1" x14ac:dyDescent="0.25">
      <c r="A1168" s="84">
        <v>1167</v>
      </c>
      <c r="B1168" s="85" t="s">
        <v>2383</v>
      </c>
      <c r="C1168" s="87" t="s">
        <v>2384</v>
      </c>
      <c r="D1168" s="47"/>
      <c r="E1168" s="47"/>
      <c r="F1168" s="48"/>
      <c r="G1168" s="62" t="str">
        <f>IFERROR(INDEX(StockInData[Expiry],MATCH(ProductMaster[[#This Row],[Product ID]],StockInData[Product ID],0)),"")</f>
        <v/>
      </c>
      <c r="H1168" s="47"/>
      <c r="I1168" s="61">
        <f>SUMIFS(StockInData[Quantity],StockInData[Product ID],ProductMaster!$B1168)-SUMIFS(StockOutData[Quantity],StockOutData[Product ID],ProductMaster!$B1168)</f>
        <v>0</v>
      </c>
      <c r="J1168" s="63">
        <f>SUMIFS(StockInData[Value],StockInData[Product ID],ProductMaster!$B1168)-SUMIFS(StockOutData[Value],StockOutData[Product ID],ProductMaster!$B1168)</f>
        <v>0</v>
      </c>
    </row>
    <row r="1169" spans="1:10" x14ac:dyDescent="0.25">
      <c r="A1169" s="60">
        <v>1168</v>
      </c>
      <c r="B1169" s="85" t="s">
        <v>2385</v>
      </c>
      <c r="C1169" s="87" t="s">
        <v>2386</v>
      </c>
      <c r="D1169" s="47"/>
      <c r="E1169" s="47"/>
      <c r="F1169" s="48"/>
      <c r="G1169" s="62">
        <f>IFERROR(INDEX(StockInData[Expiry],MATCH(ProductMaster[[#This Row],[Product ID]],StockInData[Product ID],0)),"")</f>
        <v>44439</v>
      </c>
      <c r="H1169" s="47"/>
      <c r="I1169" s="61">
        <f>SUMIFS(StockInData[Quantity],StockInData[Product ID],ProductMaster!$B1169)-SUMIFS(StockOutData[Quantity],StockOutData[Product ID],ProductMaster!$B1169)</f>
        <v>181</v>
      </c>
      <c r="J1169" s="63">
        <f>SUMIFS(StockInData[Value],StockInData[Product ID],ProductMaster!$B1169)-SUMIFS(StockOutData[Value],StockOutData[Product ID],ProductMaster!$B1169)</f>
        <v>12.990000000000002</v>
      </c>
    </row>
    <row r="1170" spans="1:10" hidden="1" x14ac:dyDescent="0.25">
      <c r="A1170" s="84">
        <v>1169</v>
      </c>
      <c r="B1170" s="85" t="s">
        <v>2387</v>
      </c>
      <c r="C1170" s="87" t="s">
        <v>2388</v>
      </c>
      <c r="D1170" s="47"/>
      <c r="E1170" s="47"/>
      <c r="F1170" s="48"/>
      <c r="G1170" s="62" t="str">
        <f>IFERROR(INDEX(StockInData[Expiry],MATCH(ProductMaster[[#This Row],[Product ID]],StockInData[Product ID],0)),"")</f>
        <v/>
      </c>
      <c r="H1170" s="47"/>
      <c r="I1170" s="61">
        <f>SUMIFS(StockInData[Quantity],StockInData[Product ID],ProductMaster!$B1170)-SUMIFS(StockOutData[Quantity],StockOutData[Product ID],ProductMaster!$B1170)</f>
        <v>0</v>
      </c>
      <c r="J1170" s="63">
        <f>SUMIFS(StockInData[Value],StockInData[Product ID],ProductMaster!$B1170)-SUMIFS(StockOutData[Value],StockOutData[Product ID],ProductMaster!$B1170)</f>
        <v>0</v>
      </c>
    </row>
    <row r="1171" spans="1:10" x14ac:dyDescent="0.25">
      <c r="A1171" s="60">
        <v>1170</v>
      </c>
      <c r="B1171" s="85" t="s">
        <v>2389</v>
      </c>
      <c r="C1171" s="87" t="s">
        <v>2390</v>
      </c>
      <c r="D1171" s="47"/>
      <c r="E1171" s="47"/>
      <c r="F1171" s="48"/>
      <c r="G1171" s="62">
        <f>IFERROR(INDEX(StockInData[Expiry],MATCH(ProductMaster[[#This Row],[Product ID]],StockInData[Product ID],0)),"")</f>
        <v>44440</v>
      </c>
      <c r="H1171" s="47"/>
      <c r="I1171" s="61">
        <f>SUMIFS(StockInData[Quantity],StockInData[Product ID],ProductMaster!$B1171)-SUMIFS(StockOutData[Quantity],StockOutData[Product ID],ProductMaster!$B1171)</f>
        <v>26</v>
      </c>
      <c r="J1171" s="63">
        <f>SUMIFS(StockInData[Value],StockInData[Product ID],ProductMaster!$B1171)-SUMIFS(StockOutData[Value],StockOutData[Product ID],ProductMaster!$B1171)</f>
        <v>-117.34</v>
      </c>
    </row>
    <row r="1172" spans="1:10" x14ac:dyDescent="0.25">
      <c r="A1172" s="84">
        <v>1171</v>
      </c>
      <c r="B1172" s="85" t="s">
        <v>2391</v>
      </c>
      <c r="C1172" s="87" t="s">
        <v>2392</v>
      </c>
      <c r="D1172" s="47"/>
      <c r="E1172" s="47"/>
      <c r="F1172" s="48"/>
      <c r="G1172" s="62">
        <f>IFERROR(INDEX(StockInData[Expiry],MATCH(ProductMaster[[#This Row],[Product ID]],StockInData[Product ID],0)),"")</f>
        <v>44501</v>
      </c>
      <c r="H1172" s="47"/>
      <c r="I1172" s="61">
        <f>SUMIFS(StockInData[Quantity],StockInData[Product ID],ProductMaster!$B1172)-SUMIFS(StockOutData[Quantity],StockOutData[Product ID],ProductMaster!$B1172)</f>
        <v>795</v>
      </c>
      <c r="J1172" s="63">
        <f>SUMIFS(StockInData[Value],StockInData[Product ID],ProductMaster!$B1172)-SUMIFS(StockOutData[Value],StockOutData[Product ID],ProductMaster!$B1172)</f>
        <v>-210.01999999999992</v>
      </c>
    </row>
    <row r="1173" spans="1:10" x14ac:dyDescent="0.25">
      <c r="A1173" s="60">
        <v>1172</v>
      </c>
      <c r="B1173" s="85" t="s">
        <v>2393</v>
      </c>
      <c r="C1173" s="87" t="s">
        <v>2394</v>
      </c>
      <c r="D1173" s="47"/>
      <c r="E1173" s="47"/>
      <c r="F1173" s="48"/>
      <c r="G1173" s="62">
        <f>IFERROR(INDEX(StockInData[Expiry],MATCH(ProductMaster[[#This Row],[Product ID]],StockInData[Product ID],0)),"")</f>
        <v>44469</v>
      </c>
      <c r="H1173" s="47"/>
      <c r="I1173" s="61">
        <f>SUMIFS(StockInData[Quantity],StockInData[Product ID],ProductMaster!$B1173)-SUMIFS(StockOutData[Quantity],StockOutData[Product ID],ProductMaster!$B1173)</f>
        <v>17.25</v>
      </c>
      <c r="J1173" s="63">
        <f>SUMIFS(StockInData[Value],StockInData[Product ID],ProductMaster!$B1173)-SUMIFS(StockOutData[Value],StockOutData[Product ID],ProductMaster!$B1173)</f>
        <v>2</v>
      </c>
    </row>
    <row r="1174" spans="1:10" x14ac:dyDescent="0.25">
      <c r="A1174" s="84">
        <v>1173</v>
      </c>
      <c r="B1174" s="85" t="s">
        <v>2395</v>
      </c>
      <c r="C1174" s="87" t="s">
        <v>2396</v>
      </c>
      <c r="D1174" s="47"/>
      <c r="E1174" s="47"/>
      <c r="F1174" s="48"/>
      <c r="G1174" s="62">
        <f>IFERROR(INDEX(StockInData[Expiry],MATCH(ProductMaster[[#This Row],[Product ID]],StockInData[Product ID],0)),"")</f>
        <v>44501</v>
      </c>
      <c r="H1174" s="47"/>
      <c r="I1174" s="61">
        <f>SUMIFS(StockInData[Quantity],StockInData[Product ID],ProductMaster!$B1174)-SUMIFS(StockOutData[Quantity],StockOutData[Product ID],ProductMaster!$B1174)</f>
        <v>206</v>
      </c>
      <c r="J1174" s="63">
        <f>SUMIFS(StockInData[Value],StockInData[Product ID],ProductMaster!$B1174)-SUMIFS(StockOutData[Value],StockOutData[Product ID],ProductMaster!$B1174)</f>
        <v>-237.28000000000006</v>
      </c>
    </row>
    <row r="1175" spans="1:10" x14ac:dyDescent="0.25">
      <c r="A1175" s="60">
        <v>1174</v>
      </c>
      <c r="B1175" s="85" t="s">
        <v>2397</v>
      </c>
      <c r="C1175" s="87" t="s">
        <v>2398</v>
      </c>
      <c r="D1175" s="47"/>
      <c r="E1175" s="47"/>
      <c r="F1175" s="48"/>
      <c r="G1175" s="62">
        <f>IFERROR(INDEX(StockInData[Expiry],MATCH(ProductMaster[[#This Row],[Product ID]],StockInData[Product ID],0)),"")</f>
        <v>44438</v>
      </c>
      <c r="H1175" s="47"/>
      <c r="I1175" s="61">
        <f>SUMIFS(StockInData[Quantity],StockInData[Product ID],ProductMaster!$B1175)-SUMIFS(StockOutData[Quantity],StockOutData[Product ID],ProductMaster!$B1175)</f>
        <v>270</v>
      </c>
      <c r="J1175" s="63">
        <f>SUMIFS(StockInData[Value],StockInData[Product ID],ProductMaster!$B1175)-SUMIFS(StockOutData[Value],StockOutData[Product ID],ProductMaster!$B1175)</f>
        <v>-272.42</v>
      </c>
    </row>
    <row r="1176" spans="1:10" x14ac:dyDescent="0.25">
      <c r="A1176" s="84">
        <v>1175</v>
      </c>
      <c r="B1176" s="85" t="s">
        <v>2399</v>
      </c>
      <c r="C1176" s="87" t="s">
        <v>2400</v>
      </c>
      <c r="D1176" s="47"/>
      <c r="E1176" s="47"/>
      <c r="F1176" s="48"/>
      <c r="G1176" s="62">
        <f>IFERROR(INDEX(StockInData[Expiry],MATCH(ProductMaster[[#This Row],[Product ID]],StockInData[Product ID],0)),"")</f>
        <v>44346</v>
      </c>
      <c r="H1176" s="47"/>
      <c r="I1176" s="61">
        <f>SUMIFS(StockInData[Quantity],StockInData[Product ID],ProductMaster!$B1176)-SUMIFS(StockOutData[Quantity],StockOutData[Product ID],ProductMaster!$B1176)</f>
        <v>24.75</v>
      </c>
      <c r="J1176" s="63">
        <f>SUMIFS(StockInData[Value],StockInData[Product ID],ProductMaster!$B1176)-SUMIFS(StockOutData[Value],StockOutData[Product ID],ProductMaster!$B1176)</f>
        <v>2</v>
      </c>
    </row>
    <row r="1177" spans="1:10" hidden="1" x14ac:dyDescent="0.25">
      <c r="A1177" s="60">
        <v>1176</v>
      </c>
      <c r="B1177" s="85" t="s">
        <v>2401</v>
      </c>
      <c r="C1177" s="87" t="s">
        <v>2402</v>
      </c>
      <c r="D1177" s="47"/>
      <c r="E1177" s="47"/>
      <c r="F1177" s="48"/>
      <c r="G1177" s="62" t="str">
        <f>IFERROR(INDEX(StockInData[Expiry],MATCH(ProductMaster[[#This Row],[Product ID]],StockInData[Product ID],0)),"")</f>
        <v/>
      </c>
      <c r="H1177" s="47"/>
      <c r="I1177" s="61">
        <f>SUMIFS(StockInData[Quantity],StockInData[Product ID],ProductMaster!$B1177)-SUMIFS(StockOutData[Quantity],StockOutData[Product ID],ProductMaster!$B1177)</f>
        <v>0</v>
      </c>
      <c r="J1177" s="63">
        <f>SUMIFS(StockInData[Value],StockInData[Product ID],ProductMaster!$B1177)-SUMIFS(StockOutData[Value],StockOutData[Product ID],ProductMaster!$B1177)</f>
        <v>0</v>
      </c>
    </row>
    <row r="1178" spans="1:10" hidden="1" x14ac:dyDescent="0.25">
      <c r="A1178" s="84">
        <v>1177</v>
      </c>
      <c r="B1178" s="85" t="s">
        <v>2403</v>
      </c>
      <c r="C1178" s="87" t="s">
        <v>2404</v>
      </c>
      <c r="D1178" s="47"/>
      <c r="E1178" s="47"/>
      <c r="F1178" s="48"/>
      <c r="G1178" s="62" t="str">
        <f>IFERROR(INDEX(StockInData[Expiry],MATCH(ProductMaster[[#This Row],[Product ID]],StockInData[Product ID],0)),"")</f>
        <v/>
      </c>
      <c r="H1178" s="47"/>
      <c r="I1178" s="61">
        <f>SUMIFS(StockInData[Quantity],StockInData[Product ID],ProductMaster!$B1178)-SUMIFS(StockOutData[Quantity],StockOutData[Product ID],ProductMaster!$B1178)</f>
        <v>0</v>
      </c>
      <c r="J1178" s="63">
        <f>SUMIFS(StockInData[Value],StockInData[Product ID],ProductMaster!$B1178)-SUMIFS(StockOutData[Value],StockOutData[Product ID],ProductMaster!$B1178)</f>
        <v>0</v>
      </c>
    </row>
    <row r="1179" spans="1:10" x14ac:dyDescent="0.25">
      <c r="A1179" s="60">
        <v>1178</v>
      </c>
      <c r="B1179" s="85" t="s">
        <v>2405</v>
      </c>
      <c r="C1179" s="87" t="s">
        <v>2406</v>
      </c>
      <c r="D1179" s="47"/>
      <c r="E1179" s="47"/>
      <c r="F1179" s="48"/>
      <c r="G1179" s="62">
        <f>IFERROR(INDEX(StockInData[Expiry],MATCH(ProductMaster[[#This Row],[Product ID]],StockInData[Product ID],0)),"")</f>
        <v>44440</v>
      </c>
      <c r="H1179" s="47"/>
      <c r="I1179" s="61">
        <f>SUMIFS(StockInData[Quantity],StockInData[Product ID],ProductMaster!$B1179)-SUMIFS(StockOutData[Quantity],StockOutData[Product ID],ProductMaster!$B1179)</f>
        <v>33.5</v>
      </c>
      <c r="J1179" s="63">
        <f>SUMIFS(StockInData[Value],StockInData[Product ID],ProductMaster!$B1179)-SUMIFS(StockOutData[Value],StockOutData[Product ID],ProductMaster!$B1179)</f>
        <v>-97.28</v>
      </c>
    </row>
    <row r="1180" spans="1:10" hidden="1" x14ac:dyDescent="0.25">
      <c r="A1180" s="84">
        <v>1179</v>
      </c>
      <c r="B1180" s="85" t="s">
        <v>2407</v>
      </c>
      <c r="C1180" s="87" t="s">
        <v>2408</v>
      </c>
      <c r="D1180" s="47"/>
      <c r="E1180" s="47"/>
      <c r="F1180" s="48"/>
      <c r="G1180" s="62" t="str">
        <f>IFERROR(INDEX(StockInData[Expiry],MATCH(ProductMaster[[#This Row],[Product ID]],StockInData[Product ID],0)),"")</f>
        <v/>
      </c>
      <c r="H1180" s="47"/>
      <c r="I1180" s="61">
        <f>SUMIFS(StockInData[Quantity],StockInData[Product ID],ProductMaster!$B1180)-SUMIFS(StockOutData[Quantity],StockOutData[Product ID],ProductMaster!$B1180)</f>
        <v>0</v>
      </c>
      <c r="J1180" s="63">
        <f>SUMIFS(StockInData[Value],StockInData[Product ID],ProductMaster!$B1180)-SUMIFS(StockOutData[Value],StockOutData[Product ID],ProductMaster!$B1180)</f>
        <v>0</v>
      </c>
    </row>
    <row r="1181" spans="1:10" x14ac:dyDescent="0.25">
      <c r="A1181" s="60">
        <v>1180</v>
      </c>
      <c r="B1181" s="85" t="s">
        <v>2409</v>
      </c>
      <c r="C1181" s="87" t="s">
        <v>2410</v>
      </c>
      <c r="D1181" s="47"/>
      <c r="E1181" s="47"/>
      <c r="F1181" s="48"/>
      <c r="G1181" s="62">
        <f>IFERROR(INDEX(StockInData[Expiry],MATCH(ProductMaster[[#This Row],[Product ID]],StockInData[Product ID],0)),"")</f>
        <v>44502</v>
      </c>
      <c r="H1181" s="47"/>
      <c r="I1181" s="61">
        <f>SUMIFS(StockInData[Quantity],StockInData[Product ID],ProductMaster!$B1181)-SUMIFS(StockOutData[Quantity],StockOutData[Product ID],ProductMaster!$B1181)</f>
        <v>33</v>
      </c>
      <c r="J1181" s="63">
        <f>SUMIFS(StockInData[Value],StockInData[Product ID],ProductMaster!$B1181)-SUMIFS(StockOutData[Value],StockOutData[Product ID],ProductMaster!$B1181)</f>
        <v>73.2</v>
      </c>
    </row>
    <row r="1182" spans="1:10" x14ac:dyDescent="0.25">
      <c r="A1182" s="84">
        <v>1181</v>
      </c>
      <c r="B1182" s="85" t="s">
        <v>2411</v>
      </c>
      <c r="C1182" s="87" t="s">
        <v>2412</v>
      </c>
      <c r="D1182" s="47"/>
      <c r="E1182" s="47"/>
      <c r="F1182" s="48"/>
      <c r="G1182" s="62">
        <f>IFERROR(INDEX(StockInData[Expiry],MATCH(ProductMaster[[#This Row],[Product ID]],StockInData[Product ID],0)),"")</f>
        <v>44530</v>
      </c>
      <c r="H1182" s="47"/>
      <c r="I1182" s="61">
        <f>SUMIFS(StockInData[Quantity],StockInData[Product ID],ProductMaster!$B1182)-SUMIFS(StockOutData[Quantity],StockOutData[Product ID],ProductMaster!$B1182)</f>
        <v>72</v>
      </c>
      <c r="J1182" s="63">
        <f>SUMIFS(StockInData[Value],StockInData[Product ID],ProductMaster!$B1182)-SUMIFS(StockOutData[Value],StockOutData[Product ID],ProductMaster!$B1182)</f>
        <v>20.980000000000004</v>
      </c>
    </row>
    <row r="1183" spans="1:10" hidden="1" x14ac:dyDescent="0.25">
      <c r="A1183" s="60">
        <v>1182</v>
      </c>
      <c r="B1183" s="85" t="s">
        <v>2413</v>
      </c>
      <c r="C1183" s="87" t="s">
        <v>2414</v>
      </c>
      <c r="D1183" s="47"/>
      <c r="E1183" s="47"/>
      <c r="F1183" s="48"/>
      <c r="G1183" s="62" t="str">
        <f>IFERROR(INDEX(StockInData[Expiry],MATCH(ProductMaster[[#This Row],[Product ID]],StockInData[Product ID],0)),"")</f>
        <v/>
      </c>
      <c r="H1183" s="47"/>
      <c r="I1183" s="61">
        <f>SUMIFS(StockInData[Quantity],StockInData[Product ID],ProductMaster!$B1183)-SUMIFS(StockOutData[Quantity],StockOutData[Product ID],ProductMaster!$B1183)</f>
        <v>-4</v>
      </c>
      <c r="J1183" s="63">
        <f>SUMIFS(StockInData[Value],StockInData[Product ID],ProductMaster!$B1183)-SUMIFS(StockOutData[Value],StockOutData[Product ID],ProductMaster!$B1183)</f>
        <v>-46.319999999999993</v>
      </c>
    </row>
    <row r="1184" spans="1:10" hidden="1" x14ac:dyDescent="0.25">
      <c r="A1184" s="84">
        <v>1183</v>
      </c>
      <c r="B1184" s="85" t="s">
        <v>2415</v>
      </c>
      <c r="C1184" s="87" t="s">
        <v>2416</v>
      </c>
      <c r="D1184" s="47"/>
      <c r="E1184" s="47"/>
      <c r="F1184" s="48"/>
      <c r="G1184" s="62" t="str">
        <f>IFERROR(INDEX(StockInData[Expiry],MATCH(ProductMaster[[#This Row],[Product ID]],StockInData[Product ID],0)),"")</f>
        <v/>
      </c>
      <c r="H1184" s="47"/>
      <c r="I1184" s="61">
        <f>SUMIFS(StockInData[Quantity],StockInData[Product ID],ProductMaster!$B1184)-SUMIFS(StockOutData[Quantity],StockOutData[Product ID],ProductMaster!$B1184)</f>
        <v>0</v>
      </c>
      <c r="J1184" s="63">
        <f>SUMIFS(StockInData[Value],StockInData[Product ID],ProductMaster!$B1184)-SUMIFS(StockOutData[Value],StockOutData[Product ID],ProductMaster!$B1184)</f>
        <v>0</v>
      </c>
    </row>
    <row r="1185" spans="1:10" x14ac:dyDescent="0.25">
      <c r="A1185" s="60">
        <v>1184</v>
      </c>
      <c r="B1185" s="85" t="s">
        <v>2417</v>
      </c>
      <c r="C1185" s="87" t="s">
        <v>2418</v>
      </c>
      <c r="D1185" s="47"/>
      <c r="E1185" s="47"/>
      <c r="F1185" s="48"/>
      <c r="G1185" s="62">
        <f>IFERROR(INDEX(StockInData[Expiry],MATCH(ProductMaster[[#This Row],[Product ID]],StockInData[Product ID],0)),"")</f>
        <v>44501</v>
      </c>
      <c r="H1185" s="47"/>
      <c r="I1185" s="61">
        <f>SUMIFS(StockInData[Quantity],StockInData[Product ID],ProductMaster!$B1185)-SUMIFS(StockOutData[Quantity],StockOutData[Product ID],ProductMaster!$B1185)</f>
        <v>39</v>
      </c>
      <c r="J1185" s="63">
        <f>SUMIFS(StockInData[Value],StockInData[Product ID],ProductMaster!$B1185)-SUMIFS(StockOutData[Value],StockOutData[Product ID],ProductMaster!$B1185)</f>
        <v>-7.240000000000002</v>
      </c>
    </row>
    <row r="1186" spans="1:10" x14ac:dyDescent="0.25">
      <c r="A1186" s="84">
        <v>1185</v>
      </c>
      <c r="B1186" s="85" t="s">
        <v>2419</v>
      </c>
      <c r="C1186" s="87" t="s">
        <v>2420</v>
      </c>
      <c r="D1186" s="47"/>
      <c r="E1186" s="47"/>
      <c r="F1186" s="48"/>
      <c r="G1186" s="62">
        <f>IFERROR(INDEX(StockInData[Expiry],MATCH(ProductMaster[[#This Row],[Product ID]],StockInData[Product ID],0)),"")</f>
        <v>44074</v>
      </c>
      <c r="H1186" s="47"/>
      <c r="I1186" s="61">
        <f>SUMIFS(StockInData[Quantity],StockInData[Product ID],ProductMaster!$B1186)-SUMIFS(StockOutData[Quantity],StockOutData[Product ID],ProductMaster!$B1186)</f>
        <v>124.83</v>
      </c>
      <c r="J1186" s="63">
        <f>SUMIFS(StockInData[Value],StockInData[Product ID],ProductMaster!$B1186)-SUMIFS(StockOutData[Value],StockOutData[Product ID],ProductMaster!$B1186)</f>
        <v>46</v>
      </c>
    </row>
    <row r="1187" spans="1:10" hidden="1" x14ac:dyDescent="0.25">
      <c r="A1187" s="60">
        <v>1186</v>
      </c>
      <c r="B1187" s="85" t="s">
        <v>2421</v>
      </c>
      <c r="C1187" s="87" t="s">
        <v>2422</v>
      </c>
      <c r="D1187" s="47"/>
      <c r="E1187" s="47"/>
      <c r="F1187" s="48"/>
      <c r="G1187" s="62" t="str">
        <f>IFERROR(INDEX(StockInData[Expiry],MATCH(ProductMaster[[#This Row],[Product ID]],StockInData[Product ID],0)),"")</f>
        <v/>
      </c>
      <c r="H1187" s="47"/>
      <c r="I1187" s="61">
        <f>SUMIFS(StockInData[Quantity],StockInData[Product ID],ProductMaster!$B1187)-SUMIFS(StockOutData[Quantity],StockOutData[Product ID],ProductMaster!$B1187)</f>
        <v>-3</v>
      </c>
      <c r="J1187" s="63">
        <f>SUMIFS(StockInData[Value],StockInData[Product ID],ProductMaster!$B1187)-SUMIFS(StockOutData[Value],StockOutData[Product ID],ProductMaster!$B1187)</f>
        <v>-177.8</v>
      </c>
    </row>
    <row r="1188" spans="1:10" hidden="1" x14ac:dyDescent="0.25">
      <c r="A1188" s="84">
        <v>1187</v>
      </c>
      <c r="B1188" s="85" t="s">
        <v>2423</v>
      </c>
      <c r="C1188" s="87" t="s">
        <v>2424</v>
      </c>
      <c r="D1188" s="47"/>
      <c r="E1188" s="47"/>
      <c r="F1188" s="48"/>
      <c r="G1188" s="62" t="str">
        <f>IFERROR(INDEX(StockInData[Expiry],MATCH(ProductMaster[[#This Row],[Product ID]],StockInData[Product ID],0)),"")</f>
        <v/>
      </c>
      <c r="H1188" s="47"/>
      <c r="I1188" s="61">
        <f>SUMIFS(StockInData[Quantity],StockInData[Product ID],ProductMaster!$B1188)-SUMIFS(StockOutData[Quantity],StockOutData[Product ID],ProductMaster!$B1188)</f>
        <v>0</v>
      </c>
      <c r="J1188" s="63">
        <f>SUMIFS(StockInData[Value],StockInData[Product ID],ProductMaster!$B1188)-SUMIFS(StockOutData[Value],StockOutData[Product ID],ProductMaster!$B1188)</f>
        <v>0</v>
      </c>
    </row>
    <row r="1189" spans="1:10" x14ac:dyDescent="0.25">
      <c r="A1189" s="60">
        <v>1188</v>
      </c>
      <c r="B1189" s="85" t="s">
        <v>2425</v>
      </c>
      <c r="C1189" s="87" t="s">
        <v>2426</v>
      </c>
      <c r="D1189" s="47"/>
      <c r="E1189" s="47"/>
      <c r="F1189" s="48"/>
      <c r="G1189" s="62">
        <f>IFERROR(INDEX(StockInData[Expiry],MATCH(ProductMaster[[#This Row],[Product ID]],StockInData[Product ID],0)),"")</f>
        <v>44440</v>
      </c>
      <c r="H1189" s="47"/>
      <c r="I1189" s="61">
        <f>SUMIFS(StockInData[Quantity],StockInData[Product ID],ProductMaster!$B1189)-SUMIFS(StockOutData[Quantity],StockOutData[Product ID],ProductMaster!$B1189)</f>
        <v>9</v>
      </c>
      <c r="J1189" s="63">
        <f>SUMIFS(StockInData[Value],StockInData[Product ID],ProductMaster!$B1189)-SUMIFS(StockOutData[Value],StockOutData[Product ID],ProductMaster!$B1189)</f>
        <v>-103.39999999999999</v>
      </c>
    </row>
    <row r="1190" spans="1:10" hidden="1" x14ac:dyDescent="0.25">
      <c r="A1190" s="84">
        <v>1189</v>
      </c>
      <c r="B1190" s="85" t="s">
        <v>2427</v>
      </c>
      <c r="C1190" s="87" t="s">
        <v>2428</v>
      </c>
      <c r="D1190" s="47"/>
      <c r="E1190" s="47"/>
      <c r="F1190" s="48"/>
      <c r="G1190" s="62" t="str">
        <f>IFERROR(INDEX(StockInData[Expiry],MATCH(ProductMaster[[#This Row],[Product ID]],StockInData[Product ID],0)),"")</f>
        <v/>
      </c>
      <c r="H1190" s="47"/>
      <c r="I1190" s="61">
        <f>SUMIFS(StockInData[Quantity],StockInData[Product ID],ProductMaster!$B1190)-SUMIFS(StockOutData[Quantity],StockOutData[Product ID],ProductMaster!$B1190)</f>
        <v>0</v>
      </c>
      <c r="J1190" s="63">
        <f>SUMIFS(StockInData[Value],StockInData[Product ID],ProductMaster!$B1190)-SUMIFS(StockOutData[Value],StockOutData[Product ID],ProductMaster!$B1190)</f>
        <v>0</v>
      </c>
    </row>
    <row r="1191" spans="1:10" hidden="1" x14ac:dyDescent="0.25">
      <c r="A1191" s="60">
        <v>1190</v>
      </c>
      <c r="B1191" s="85" t="s">
        <v>2429</v>
      </c>
      <c r="C1191" s="87" t="s">
        <v>2430</v>
      </c>
      <c r="D1191" s="47"/>
      <c r="E1191" s="47"/>
      <c r="F1191" s="48"/>
      <c r="G1191" s="62" t="str">
        <f>IFERROR(INDEX(StockInData[Expiry],MATCH(ProductMaster[[#This Row],[Product ID]],StockInData[Product ID],0)),"")</f>
        <v/>
      </c>
      <c r="H1191" s="47"/>
      <c r="I1191" s="61">
        <f>SUMIFS(StockInData[Quantity],StockInData[Product ID],ProductMaster!$B1191)-SUMIFS(StockOutData[Quantity],StockOutData[Product ID],ProductMaster!$B1191)</f>
        <v>0</v>
      </c>
      <c r="J1191" s="63">
        <f>SUMIFS(StockInData[Value],StockInData[Product ID],ProductMaster!$B1191)-SUMIFS(StockOutData[Value],StockOutData[Product ID],ProductMaster!$B1191)</f>
        <v>0</v>
      </c>
    </row>
    <row r="1192" spans="1:10" x14ac:dyDescent="0.25">
      <c r="A1192" s="84">
        <v>1191</v>
      </c>
      <c r="B1192" s="85" t="s">
        <v>2431</v>
      </c>
      <c r="C1192" s="87" t="s">
        <v>2432</v>
      </c>
      <c r="D1192" s="47"/>
      <c r="E1192" s="47"/>
      <c r="F1192" s="48"/>
      <c r="G1192" s="62">
        <f>IFERROR(INDEX(StockInData[Expiry],MATCH(ProductMaster[[#This Row],[Product ID]],StockInData[Product ID],0)),"")</f>
        <v>44773</v>
      </c>
      <c r="H1192" s="47"/>
      <c r="I1192" s="61">
        <f>SUMIFS(StockInData[Quantity],StockInData[Product ID],ProductMaster!$B1192)-SUMIFS(StockOutData[Quantity],StockOutData[Product ID],ProductMaster!$B1192)</f>
        <v>282</v>
      </c>
      <c r="J1192" s="63">
        <f>SUMIFS(StockInData[Value],StockInData[Product ID],ProductMaster!$B1192)-SUMIFS(StockOutData[Value],StockOutData[Product ID],ProductMaster!$B1192)</f>
        <v>-37.5</v>
      </c>
    </row>
    <row r="1193" spans="1:10" x14ac:dyDescent="0.25">
      <c r="A1193" s="60">
        <v>1192</v>
      </c>
      <c r="B1193" s="85" t="s">
        <v>2433</v>
      </c>
      <c r="C1193" s="87" t="s">
        <v>2434</v>
      </c>
      <c r="D1193" s="47"/>
      <c r="E1193" s="47"/>
      <c r="F1193" s="48"/>
      <c r="G1193" s="62">
        <f>IFERROR(INDEX(StockInData[Expiry],MATCH(ProductMaster[[#This Row],[Product ID]],StockInData[Product ID],0)),"")</f>
        <v>44895</v>
      </c>
      <c r="H1193" s="47"/>
      <c r="I1193" s="61">
        <f>SUMIFS(StockInData[Quantity],StockInData[Product ID],ProductMaster!$B1193)-SUMIFS(StockOutData[Quantity],StockOutData[Product ID],ProductMaster!$B1193)</f>
        <v>425</v>
      </c>
      <c r="J1193" s="63">
        <f>SUMIFS(StockInData[Value],StockInData[Product ID],ProductMaster!$B1193)-SUMIFS(StockOutData[Value],StockOutData[Product ID],ProductMaster!$B1193)</f>
        <v>-647.90000000000009</v>
      </c>
    </row>
    <row r="1194" spans="1:10" hidden="1" x14ac:dyDescent="0.25">
      <c r="A1194" s="84">
        <v>1193</v>
      </c>
      <c r="B1194" s="85" t="s">
        <v>2435</v>
      </c>
      <c r="C1194" s="87" t="s">
        <v>2436</v>
      </c>
      <c r="D1194" s="47"/>
      <c r="E1194" s="47"/>
      <c r="F1194" s="48"/>
      <c r="G1194" s="62" t="str">
        <f>IFERROR(INDEX(StockInData[Expiry],MATCH(ProductMaster[[#This Row],[Product ID]],StockInData[Product ID],0)),"")</f>
        <v/>
      </c>
      <c r="H1194" s="47"/>
      <c r="I1194" s="61">
        <f>SUMIFS(StockInData[Quantity],StockInData[Product ID],ProductMaster!$B1194)-SUMIFS(StockOutData[Quantity],StockOutData[Product ID],ProductMaster!$B1194)</f>
        <v>0</v>
      </c>
      <c r="J1194" s="63">
        <f>SUMIFS(StockInData[Value],StockInData[Product ID],ProductMaster!$B1194)-SUMIFS(StockOutData[Value],StockOutData[Product ID],ProductMaster!$B1194)</f>
        <v>0</v>
      </c>
    </row>
    <row r="1195" spans="1:10" x14ac:dyDescent="0.25">
      <c r="A1195" s="60">
        <v>1194</v>
      </c>
      <c r="B1195" s="85" t="s">
        <v>2437</v>
      </c>
      <c r="C1195" s="87" t="s">
        <v>2438</v>
      </c>
      <c r="D1195" s="47"/>
      <c r="E1195" s="47"/>
      <c r="F1195" s="48"/>
      <c r="G1195" s="62">
        <f>IFERROR(INDEX(StockInData[Expiry],MATCH(ProductMaster[[#This Row],[Product ID]],StockInData[Product ID],0)),"")</f>
        <v>43981</v>
      </c>
      <c r="H1195" s="47"/>
      <c r="I1195" s="61">
        <f>SUMIFS(StockInData[Quantity],StockInData[Product ID],ProductMaster!$B1195)-SUMIFS(StockOutData[Quantity],StockOutData[Product ID],ProductMaster!$B1195)</f>
        <v>37</v>
      </c>
      <c r="J1195" s="63">
        <f>SUMIFS(StockInData[Value],StockInData[Product ID],ProductMaster!$B1195)-SUMIFS(StockOutData[Value],StockOutData[Product ID],ProductMaster!$B1195)</f>
        <v>7.49</v>
      </c>
    </row>
    <row r="1196" spans="1:10" hidden="1" x14ac:dyDescent="0.25">
      <c r="A1196" s="84">
        <v>1195</v>
      </c>
      <c r="B1196" s="85" t="s">
        <v>2439</v>
      </c>
      <c r="C1196" s="87" t="s">
        <v>2440</v>
      </c>
      <c r="D1196" s="47"/>
      <c r="E1196" s="47"/>
      <c r="F1196" s="48"/>
      <c r="G1196" s="62" t="str">
        <f>IFERROR(INDEX(StockInData[Expiry],MATCH(ProductMaster[[#This Row],[Product ID]],StockInData[Product ID],0)),"")</f>
        <v/>
      </c>
      <c r="H1196" s="47"/>
      <c r="I1196" s="61">
        <f>SUMIFS(StockInData[Quantity],StockInData[Product ID],ProductMaster!$B1196)-SUMIFS(StockOutData[Quantity],StockOutData[Product ID],ProductMaster!$B1196)</f>
        <v>0</v>
      </c>
      <c r="J1196" s="63">
        <f>SUMIFS(StockInData[Value],StockInData[Product ID],ProductMaster!$B1196)-SUMIFS(StockOutData[Value],StockOutData[Product ID],ProductMaster!$B1196)</f>
        <v>0</v>
      </c>
    </row>
    <row r="1197" spans="1:10" hidden="1" x14ac:dyDescent="0.25">
      <c r="A1197" s="60">
        <v>1196</v>
      </c>
      <c r="B1197" s="85" t="s">
        <v>2441</v>
      </c>
      <c r="C1197" s="87" t="s">
        <v>2442</v>
      </c>
      <c r="D1197" s="47"/>
      <c r="E1197" s="47"/>
      <c r="F1197" s="48"/>
      <c r="G1197" s="62" t="str">
        <f>IFERROR(INDEX(StockInData[Expiry],MATCH(ProductMaster[[#This Row],[Product ID]],StockInData[Product ID],0)),"")</f>
        <v/>
      </c>
      <c r="H1197" s="47"/>
      <c r="I1197" s="61">
        <f>SUMIFS(StockInData[Quantity],StockInData[Product ID],ProductMaster!$B1197)-SUMIFS(StockOutData[Quantity],StockOutData[Product ID],ProductMaster!$B1197)</f>
        <v>0</v>
      </c>
      <c r="J1197" s="63">
        <f>SUMIFS(StockInData[Value],StockInData[Product ID],ProductMaster!$B1197)-SUMIFS(StockOutData[Value],StockOutData[Product ID],ProductMaster!$B1197)</f>
        <v>0</v>
      </c>
    </row>
    <row r="1198" spans="1:10" hidden="1" x14ac:dyDescent="0.25">
      <c r="A1198" s="84">
        <v>1197</v>
      </c>
      <c r="B1198" s="85" t="s">
        <v>2443</v>
      </c>
      <c r="C1198" s="87" t="s">
        <v>2444</v>
      </c>
      <c r="D1198" s="47"/>
      <c r="E1198" s="47"/>
      <c r="F1198" s="48"/>
      <c r="G1198" s="62" t="str">
        <f>IFERROR(INDEX(StockInData[Expiry],MATCH(ProductMaster[[#This Row],[Product ID]],StockInData[Product ID],0)),"")</f>
        <v/>
      </c>
      <c r="H1198" s="47"/>
      <c r="I1198" s="61">
        <f>SUMIFS(StockInData[Quantity],StockInData[Product ID],ProductMaster!$B1198)-SUMIFS(StockOutData[Quantity],StockOutData[Product ID],ProductMaster!$B1198)</f>
        <v>0</v>
      </c>
      <c r="J1198" s="63">
        <f>SUMIFS(StockInData[Value],StockInData[Product ID],ProductMaster!$B1198)-SUMIFS(StockOutData[Value],StockOutData[Product ID],ProductMaster!$B1198)</f>
        <v>0</v>
      </c>
    </row>
    <row r="1199" spans="1:10" hidden="1" x14ac:dyDescent="0.25">
      <c r="A1199" s="60">
        <v>1198</v>
      </c>
      <c r="B1199" s="85" t="s">
        <v>2445</v>
      </c>
      <c r="C1199" s="87" t="s">
        <v>2446</v>
      </c>
      <c r="D1199" s="47"/>
      <c r="E1199" s="47"/>
      <c r="F1199" s="48"/>
      <c r="G1199" s="62" t="str">
        <f>IFERROR(INDEX(StockInData[Expiry],MATCH(ProductMaster[[#This Row],[Product ID]],StockInData[Product ID],0)),"")</f>
        <v/>
      </c>
      <c r="H1199" s="47"/>
      <c r="I1199" s="61">
        <f>SUMIFS(StockInData[Quantity],StockInData[Product ID],ProductMaster!$B1199)-SUMIFS(StockOutData[Quantity],StockOutData[Product ID],ProductMaster!$B1199)</f>
        <v>0</v>
      </c>
      <c r="J1199" s="63">
        <f>SUMIFS(StockInData[Value],StockInData[Product ID],ProductMaster!$B1199)-SUMIFS(StockOutData[Value],StockOutData[Product ID],ProductMaster!$B1199)</f>
        <v>0</v>
      </c>
    </row>
    <row r="1200" spans="1:10" hidden="1" x14ac:dyDescent="0.25">
      <c r="A1200" s="84">
        <v>1199</v>
      </c>
      <c r="B1200" s="85" t="s">
        <v>2447</v>
      </c>
      <c r="C1200" s="87" t="s">
        <v>2448</v>
      </c>
      <c r="D1200" s="47"/>
      <c r="E1200" s="47"/>
      <c r="F1200" s="48"/>
      <c r="G1200" s="62" t="str">
        <f>IFERROR(INDEX(StockInData[Expiry],MATCH(ProductMaster[[#This Row],[Product ID]],StockInData[Product ID],0)),"")</f>
        <v/>
      </c>
      <c r="H1200" s="47"/>
      <c r="I1200" s="61">
        <f>SUMIFS(StockInData[Quantity],StockInData[Product ID],ProductMaster!$B1200)-SUMIFS(StockOutData[Quantity],StockOutData[Product ID],ProductMaster!$B1200)</f>
        <v>0</v>
      </c>
      <c r="J1200" s="63">
        <f>SUMIFS(StockInData[Value],StockInData[Product ID],ProductMaster!$B1200)-SUMIFS(StockOutData[Value],StockOutData[Product ID],ProductMaster!$B1200)</f>
        <v>0</v>
      </c>
    </row>
    <row r="1201" spans="1:10" hidden="1" x14ac:dyDescent="0.25">
      <c r="A1201" s="60">
        <v>1200</v>
      </c>
      <c r="B1201" s="85" t="s">
        <v>2449</v>
      </c>
      <c r="C1201" s="87" t="s">
        <v>2450</v>
      </c>
      <c r="D1201" s="47"/>
      <c r="E1201" s="47"/>
      <c r="F1201" s="48"/>
      <c r="G1201" s="62" t="str">
        <f>IFERROR(INDEX(StockInData[Expiry],MATCH(ProductMaster[[#This Row],[Product ID]],StockInData[Product ID],0)),"")</f>
        <v/>
      </c>
      <c r="H1201" s="47"/>
      <c r="I1201" s="61">
        <f>SUMIFS(StockInData[Quantity],StockInData[Product ID],ProductMaster!$B1201)-SUMIFS(StockOutData[Quantity],StockOutData[Product ID],ProductMaster!$B1201)</f>
        <v>0</v>
      </c>
      <c r="J1201" s="63">
        <f>SUMIFS(StockInData[Value],StockInData[Product ID],ProductMaster!$B1201)-SUMIFS(StockOutData[Value],StockOutData[Product ID],ProductMaster!$B1201)</f>
        <v>0</v>
      </c>
    </row>
    <row r="1202" spans="1:10" hidden="1" x14ac:dyDescent="0.25">
      <c r="A1202" s="84">
        <v>1201</v>
      </c>
      <c r="B1202" s="85" t="s">
        <v>2451</v>
      </c>
      <c r="C1202" s="87" t="s">
        <v>2452</v>
      </c>
      <c r="D1202" s="47"/>
      <c r="E1202" s="47"/>
      <c r="F1202" s="48"/>
      <c r="G1202" s="62" t="str">
        <f>IFERROR(INDEX(StockInData[Expiry],MATCH(ProductMaster[[#This Row],[Product ID]],StockInData[Product ID],0)),"")</f>
        <v/>
      </c>
      <c r="H1202" s="47"/>
      <c r="I1202" s="61">
        <f>SUMIFS(StockInData[Quantity],StockInData[Product ID],ProductMaster!$B1202)-SUMIFS(StockOutData[Quantity],StockOutData[Product ID],ProductMaster!$B1202)</f>
        <v>0</v>
      </c>
      <c r="J1202" s="63">
        <f>SUMIFS(StockInData[Value],StockInData[Product ID],ProductMaster!$B1202)-SUMIFS(StockOutData[Value],StockOutData[Product ID],ProductMaster!$B1202)</f>
        <v>0</v>
      </c>
    </row>
    <row r="1203" spans="1:10" hidden="1" x14ac:dyDescent="0.25">
      <c r="A1203" s="60">
        <v>1202</v>
      </c>
      <c r="B1203" s="85" t="s">
        <v>2453</v>
      </c>
      <c r="C1203" s="87" t="s">
        <v>2454</v>
      </c>
      <c r="D1203" s="47"/>
      <c r="E1203" s="47"/>
      <c r="F1203" s="48"/>
      <c r="G1203" s="62" t="str">
        <f>IFERROR(INDEX(StockInData[Expiry],MATCH(ProductMaster[[#This Row],[Product ID]],StockInData[Product ID],0)),"")</f>
        <v/>
      </c>
      <c r="H1203" s="47"/>
      <c r="I1203" s="61">
        <f>SUMIFS(StockInData[Quantity],StockInData[Product ID],ProductMaster!$B1203)-SUMIFS(StockOutData[Quantity],StockOutData[Product ID],ProductMaster!$B1203)</f>
        <v>0</v>
      </c>
      <c r="J1203" s="63">
        <f>SUMIFS(StockInData[Value],StockInData[Product ID],ProductMaster!$B1203)-SUMIFS(StockOutData[Value],StockOutData[Product ID],ProductMaster!$B1203)</f>
        <v>0</v>
      </c>
    </row>
    <row r="1204" spans="1:10" hidden="1" x14ac:dyDescent="0.25">
      <c r="A1204" s="84">
        <v>1203</v>
      </c>
      <c r="B1204" s="85" t="s">
        <v>2455</v>
      </c>
      <c r="C1204" s="87" t="s">
        <v>2456</v>
      </c>
      <c r="D1204" s="47"/>
      <c r="E1204" s="47"/>
      <c r="F1204" s="48"/>
      <c r="G1204" s="62" t="str">
        <f>IFERROR(INDEX(StockInData[Expiry],MATCH(ProductMaster[[#This Row],[Product ID]],StockInData[Product ID],0)),"")</f>
        <v/>
      </c>
      <c r="H1204" s="47"/>
      <c r="I1204" s="61">
        <f>SUMIFS(StockInData[Quantity],StockInData[Product ID],ProductMaster!$B1204)-SUMIFS(StockOutData[Quantity],StockOutData[Product ID],ProductMaster!$B1204)</f>
        <v>0</v>
      </c>
      <c r="J1204" s="63">
        <f>SUMIFS(StockInData[Value],StockInData[Product ID],ProductMaster!$B1204)-SUMIFS(StockOutData[Value],StockOutData[Product ID],ProductMaster!$B1204)</f>
        <v>0</v>
      </c>
    </row>
    <row r="1205" spans="1:10" hidden="1" x14ac:dyDescent="0.25">
      <c r="A1205" s="60">
        <v>1204</v>
      </c>
      <c r="B1205" s="85" t="s">
        <v>2457</v>
      </c>
      <c r="C1205" s="87" t="s">
        <v>2458</v>
      </c>
      <c r="D1205" s="47"/>
      <c r="E1205" s="47"/>
      <c r="F1205" s="48"/>
      <c r="G1205" s="62" t="str">
        <f>IFERROR(INDEX(StockInData[Expiry],MATCH(ProductMaster[[#This Row],[Product ID]],StockInData[Product ID],0)),"")</f>
        <v/>
      </c>
      <c r="H1205" s="47"/>
      <c r="I1205" s="61">
        <f>SUMIFS(StockInData[Quantity],StockInData[Product ID],ProductMaster!$B1205)-SUMIFS(StockOutData[Quantity],StockOutData[Product ID],ProductMaster!$B1205)</f>
        <v>0</v>
      </c>
      <c r="J1205" s="63">
        <f>SUMIFS(StockInData[Value],StockInData[Product ID],ProductMaster!$B1205)-SUMIFS(StockOutData[Value],StockOutData[Product ID],ProductMaster!$B1205)</f>
        <v>0</v>
      </c>
    </row>
    <row r="1206" spans="1:10" x14ac:dyDescent="0.25">
      <c r="A1206" s="84">
        <v>1205</v>
      </c>
      <c r="B1206" s="85" t="s">
        <v>2459</v>
      </c>
      <c r="C1206" s="87" t="s">
        <v>2460</v>
      </c>
      <c r="D1206" s="47"/>
      <c r="E1206" s="47"/>
      <c r="F1206" s="48"/>
      <c r="G1206" s="62">
        <f>IFERROR(INDEX(StockInData[Expiry],MATCH(ProductMaster[[#This Row],[Product ID]],StockInData[Product ID],0)),"")</f>
        <v>44773</v>
      </c>
      <c r="H1206" s="47"/>
      <c r="I1206" s="61">
        <f>SUMIFS(StockInData[Quantity],StockInData[Product ID],ProductMaster!$B1206)-SUMIFS(StockOutData[Quantity],StockOutData[Product ID],ProductMaster!$B1206)</f>
        <v>550</v>
      </c>
      <c r="J1206" s="63">
        <f>SUMIFS(StockInData[Value],StockInData[Product ID],ProductMaster!$B1206)-SUMIFS(StockOutData[Value],StockOutData[Product ID],ProductMaster!$B1206)</f>
        <v>-224.01999999999995</v>
      </c>
    </row>
    <row r="1207" spans="1:10" hidden="1" x14ac:dyDescent="0.25">
      <c r="A1207" s="60">
        <v>1206</v>
      </c>
      <c r="B1207" s="85" t="s">
        <v>2461</v>
      </c>
      <c r="C1207" s="87" t="s">
        <v>2462</v>
      </c>
      <c r="D1207" s="47"/>
      <c r="E1207" s="47"/>
      <c r="F1207" s="48"/>
      <c r="G1207" s="62" t="str">
        <f>IFERROR(INDEX(StockInData[Expiry],MATCH(ProductMaster[[#This Row],[Product ID]],StockInData[Product ID],0)),"")</f>
        <v/>
      </c>
      <c r="H1207" s="47"/>
      <c r="I1207" s="61">
        <f>SUMIFS(StockInData[Quantity],StockInData[Product ID],ProductMaster!$B1207)-SUMIFS(StockOutData[Quantity],StockOutData[Product ID],ProductMaster!$B1207)</f>
        <v>0</v>
      </c>
      <c r="J1207" s="63">
        <f>SUMIFS(StockInData[Value],StockInData[Product ID],ProductMaster!$B1207)-SUMIFS(StockOutData[Value],StockOutData[Product ID],ProductMaster!$B1207)</f>
        <v>0</v>
      </c>
    </row>
    <row r="1208" spans="1:10" x14ac:dyDescent="0.25">
      <c r="A1208" s="84">
        <v>1207</v>
      </c>
      <c r="B1208" s="85" t="s">
        <v>2463</v>
      </c>
      <c r="C1208" s="87" t="s">
        <v>2464</v>
      </c>
      <c r="D1208" s="47"/>
      <c r="E1208" s="47"/>
      <c r="F1208" s="48"/>
      <c r="G1208" s="62">
        <f>IFERROR(INDEX(StockInData[Expiry],MATCH(ProductMaster[[#This Row],[Product ID]],StockInData[Product ID],0)),"")</f>
        <v>44620</v>
      </c>
      <c r="H1208" s="47"/>
      <c r="I1208" s="61">
        <f>SUMIFS(StockInData[Quantity],StockInData[Product ID],ProductMaster!$B1208)-SUMIFS(StockOutData[Quantity],StockOutData[Product ID],ProductMaster!$B1208)</f>
        <v>111</v>
      </c>
      <c r="J1208" s="63">
        <f>SUMIFS(StockInData[Value],StockInData[Product ID],ProductMaster!$B1208)-SUMIFS(StockOutData[Value],StockOutData[Product ID],ProductMaster!$B1208)</f>
        <v>1.0500000000000007</v>
      </c>
    </row>
    <row r="1209" spans="1:10" x14ac:dyDescent="0.25">
      <c r="A1209" s="60">
        <v>1208</v>
      </c>
      <c r="B1209" s="85" t="s">
        <v>2465</v>
      </c>
      <c r="C1209" s="87" t="s">
        <v>2466</v>
      </c>
      <c r="D1209" s="47"/>
      <c r="E1209" s="47"/>
      <c r="F1209" s="48"/>
      <c r="G1209" s="62">
        <f>IFERROR(INDEX(StockInData[Expiry],MATCH(ProductMaster[[#This Row],[Product ID]],StockInData[Product ID],0)),"")</f>
        <v>44773</v>
      </c>
      <c r="H1209" s="47"/>
      <c r="I1209" s="61">
        <f>SUMIFS(StockInData[Quantity],StockInData[Product ID],ProductMaster!$B1209)-SUMIFS(StockOutData[Quantity],StockOutData[Product ID],ProductMaster!$B1209)</f>
        <v>947</v>
      </c>
      <c r="J1209" s="63">
        <f>SUMIFS(StockInData[Value],StockInData[Product ID],ProductMaster!$B1209)-SUMIFS(StockOutData[Value],StockOutData[Product ID],ProductMaster!$B1209)</f>
        <v>-314.05999999999989</v>
      </c>
    </row>
    <row r="1210" spans="1:10" x14ac:dyDescent="0.25">
      <c r="A1210" s="84">
        <v>1209</v>
      </c>
      <c r="B1210" s="85" t="s">
        <v>2467</v>
      </c>
      <c r="C1210" s="87" t="s">
        <v>2468</v>
      </c>
      <c r="D1210" s="47"/>
      <c r="E1210" s="47"/>
      <c r="F1210" s="48"/>
      <c r="G1210" s="62">
        <f>IFERROR(INDEX(StockInData[Expiry],MATCH(ProductMaster[[#This Row],[Product ID]],StockInData[Product ID],0)),"")</f>
        <v>44773</v>
      </c>
      <c r="H1210" s="47"/>
      <c r="I1210" s="61">
        <f>SUMIFS(StockInData[Quantity],StockInData[Product ID],ProductMaster!$B1210)-SUMIFS(StockOutData[Quantity],StockOutData[Product ID],ProductMaster!$B1210)</f>
        <v>133</v>
      </c>
      <c r="J1210" s="63">
        <f>SUMIFS(StockInData[Value],StockInData[Product ID],ProductMaster!$B1210)-SUMIFS(StockOutData[Value],StockOutData[Product ID],ProductMaster!$B1210)</f>
        <v>16.960000000000022</v>
      </c>
    </row>
    <row r="1211" spans="1:10" hidden="1" x14ac:dyDescent="0.25">
      <c r="A1211" s="60">
        <v>1210</v>
      </c>
      <c r="B1211" s="85" t="s">
        <v>2469</v>
      </c>
      <c r="C1211" s="87" t="s">
        <v>2470</v>
      </c>
      <c r="D1211" s="47"/>
      <c r="E1211" s="47"/>
      <c r="F1211" s="48"/>
      <c r="G1211" s="62" t="str">
        <f>IFERROR(INDEX(StockInData[Expiry],MATCH(ProductMaster[[#This Row],[Product ID]],StockInData[Product ID],0)),"")</f>
        <v/>
      </c>
      <c r="H1211" s="47"/>
      <c r="I1211" s="61">
        <f>SUMIFS(StockInData[Quantity],StockInData[Product ID],ProductMaster!$B1211)-SUMIFS(StockOutData[Quantity],StockOutData[Product ID],ProductMaster!$B1211)</f>
        <v>0</v>
      </c>
      <c r="J1211" s="63">
        <f>SUMIFS(StockInData[Value],StockInData[Product ID],ProductMaster!$B1211)-SUMIFS(StockOutData[Value],StockOutData[Product ID],ProductMaster!$B1211)</f>
        <v>0</v>
      </c>
    </row>
    <row r="1212" spans="1:10" hidden="1" x14ac:dyDescent="0.25">
      <c r="A1212" s="84">
        <v>1211</v>
      </c>
      <c r="B1212" s="85" t="s">
        <v>2471</v>
      </c>
      <c r="C1212" s="87" t="s">
        <v>2472</v>
      </c>
      <c r="D1212" s="47"/>
      <c r="E1212" s="47"/>
      <c r="F1212" s="48"/>
      <c r="G1212" s="62" t="str">
        <f>IFERROR(INDEX(StockInData[Expiry],MATCH(ProductMaster[[#This Row],[Product ID]],StockInData[Product ID],0)),"")</f>
        <v/>
      </c>
      <c r="H1212" s="47"/>
      <c r="I1212" s="61">
        <f>SUMIFS(StockInData[Quantity],StockInData[Product ID],ProductMaster!$B1212)-SUMIFS(StockOutData[Quantity],StockOutData[Product ID],ProductMaster!$B1212)</f>
        <v>0</v>
      </c>
      <c r="J1212" s="63">
        <f>SUMIFS(StockInData[Value],StockInData[Product ID],ProductMaster!$B1212)-SUMIFS(StockOutData[Value],StockOutData[Product ID],ProductMaster!$B1212)</f>
        <v>0</v>
      </c>
    </row>
    <row r="1213" spans="1:10" x14ac:dyDescent="0.25">
      <c r="A1213" s="60">
        <v>1212</v>
      </c>
      <c r="B1213" s="85" t="s">
        <v>2473</v>
      </c>
      <c r="C1213" s="87" t="s">
        <v>2474</v>
      </c>
      <c r="D1213" s="47"/>
      <c r="E1213" s="47"/>
      <c r="F1213" s="48"/>
      <c r="G1213" s="62">
        <f>IFERROR(INDEX(StockInData[Expiry],MATCH(ProductMaster[[#This Row],[Product ID]],StockInData[Product ID],0)),"")</f>
        <v>44773</v>
      </c>
      <c r="H1213" s="47"/>
      <c r="I1213" s="61">
        <f>SUMIFS(StockInData[Quantity],StockInData[Product ID],ProductMaster!$B1213)-SUMIFS(StockOutData[Quantity],StockOutData[Product ID],ProductMaster!$B1213)</f>
        <v>267</v>
      </c>
      <c r="J1213" s="63">
        <f>SUMIFS(StockInData[Value],StockInData[Product ID],ProductMaster!$B1213)-SUMIFS(StockOutData[Value],StockOutData[Product ID],ProductMaster!$B1213)</f>
        <v>-32.549999999999997</v>
      </c>
    </row>
    <row r="1214" spans="1:10" x14ac:dyDescent="0.25">
      <c r="A1214" s="84">
        <v>1213</v>
      </c>
      <c r="B1214" s="85" t="s">
        <v>2475</v>
      </c>
      <c r="C1214" s="87" t="s">
        <v>2476</v>
      </c>
      <c r="D1214" s="47"/>
      <c r="E1214" s="47"/>
      <c r="F1214" s="48"/>
      <c r="G1214" s="62">
        <f>IFERROR(INDEX(StockInData[Expiry],MATCH(ProductMaster[[#This Row],[Product ID]],StockInData[Product ID],0)),"")</f>
        <v>44620</v>
      </c>
      <c r="H1214" s="47"/>
      <c r="I1214" s="61">
        <f>SUMIFS(StockInData[Quantity],StockInData[Product ID],ProductMaster!$B1214)-SUMIFS(StockOutData[Quantity],StockOutData[Product ID],ProductMaster!$B1214)</f>
        <v>18</v>
      </c>
      <c r="J1214" s="63">
        <f>SUMIFS(StockInData[Value],StockInData[Product ID],ProductMaster!$B1214)-SUMIFS(StockOutData[Value],StockOutData[Product ID],ProductMaster!$B1214)</f>
        <v>63</v>
      </c>
    </row>
    <row r="1215" spans="1:10" x14ac:dyDescent="0.25">
      <c r="A1215" s="60">
        <v>1214</v>
      </c>
      <c r="B1215" s="85" t="s">
        <v>2477</v>
      </c>
      <c r="C1215" s="87" t="s">
        <v>2478</v>
      </c>
      <c r="D1215" s="47"/>
      <c r="E1215" s="47"/>
      <c r="F1215" s="48"/>
      <c r="G1215" s="62">
        <f>IFERROR(INDEX(StockInData[Expiry],MATCH(ProductMaster[[#This Row],[Product ID]],StockInData[Product ID],0)),"")</f>
        <v>44287</v>
      </c>
      <c r="H1215" s="47"/>
      <c r="I1215" s="61">
        <f>SUMIFS(StockInData[Quantity],StockInData[Product ID],ProductMaster!$B1215)-SUMIFS(StockOutData[Quantity],StockOutData[Product ID],ProductMaster!$B1215)</f>
        <v>728</v>
      </c>
      <c r="J1215" s="63">
        <f>SUMIFS(StockInData[Value],StockInData[Product ID],ProductMaster!$B1215)-SUMIFS(StockOutData[Value],StockOutData[Product ID],ProductMaster!$B1215)</f>
        <v>18.050000000000004</v>
      </c>
    </row>
    <row r="1216" spans="1:10" x14ac:dyDescent="0.25">
      <c r="A1216" s="84">
        <v>1215</v>
      </c>
      <c r="B1216" s="85" t="s">
        <v>2479</v>
      </c>
      <c r="C1216" s="87" t="s">
        <v>2480</v>
      </c>
      <c r="D1216" s="47"/>
      <c r="E1216" s="47"/>
      <c r="F1216" s="48"/>
      <c r="G1216" s="62">
        <f>IFERROR(INDEX(StockInData[Expiry],MATCH(ProductMaster[[#This Row],[Product ID]],StockInData[Product ID],0)),"")</f>
        <v>44773</v>
      </c>
      <c r="H1216" s="47"/>
      <c r="I1216" s="61">
        <f>SUMIFS(StockInData[Quantity],StockInData[Product ID],ProductMaster!$B1216)-SUMIFS(StockOutData[Quantity],StockOutData[Product ID],ProductMaster!$B1216)</f>
        <v>390</v>
      </c>
      <c r="J1216" s="63">
        <f>SUMIFS(StockInData[Value],StockInData[Product ID],ProductMaster!$B1216)-SUMIFS(StockOutData[Value],StockOutData[Product ID],ProductMaster!$B1216)</f>
        <v>-145.75999999999993</v>
      </c>
    </row>
    <row r="1217" spans="1:10" hidden="1" x14ac:dyDescent="0.25">
      <c r="A1217" s="60">
        <v>1216</v>
      </c>
      <c r="B1217" s="85" t="s">
        <v>2481</v>
      </c>
      <c r="C1217" s="87" t="s">
        <v>2482</v>
      </c>
      <c r="D1217" s="47"/>
      <c r="E1217" s="47"/>
      <c r="F1217" s="48"/>
      <c r="G1217" s="62" t="str">
        <f>IFERROR(INDEX(StockInData[Expiry],MATCH(ProductMaster[[#This Row],[Product ID]],StockInData[Product ID],0)),"")</f>
        <v/>
      </c>
      <c r="H1217" s="47"/>
      <c r="I1217" s="61">
        <f>SUMIFS(StockInData[Quantity],StockInData[Product ID],ProductMaster!$B1217)-SUMIFS(StockOutData[Quantity],StockOutData[Product ID],ProductMaster!$B1217)</f>
        <v>0</v>
      </c>
      <c r="J1217" s="63">
        <f>SUMIFS(StockInData[Value],StockInData[Product ID],ProductMaster!$B1217)-SUMIFS(StockOutData[Value],StockOutData[Product ID],ProductMaster!$B1217)</f>
        <v>0</v>
      </c>
    </row>
    <row r="1218" spans="1:10" x14ac:dyDescent="0.25">
      <c r="A1218" s="84">
        <v>1217</v>
      </c>
      <c r="B1218" s="85" t="s">
        <v>2483</v>
      </c>
      <c r="C1218" s="87" t="s">
        <v>2484</v>
      </c>
      <c r="D1218" s="47"/>
      <c r="E1218" s="47"/>
      <c r="F1218" s="48"/>
      <c r="G1218" s="62">
        <f>IFERROR(INDEX(StockInData[Expiry],MATCH(ProductMaster[[#This Row],[Product ID]],StockInData[Product ID],0)),"")</f>
        <v>44287</v>
      </c>
      <c r="H1218" s="47"/>
      <c r="I1218" s="61">
        <f>SUMIFS(StockInData[Quantity],StockInData[Product ID],ProductMaster!$B1218)-SUMIFS(StockOutData[Quantity],StockOutData[Product ID],ProductMaster!$B1218)</f>
        <v>144</v>
      </c>
      <c r="J1218" s="63">
        <f>SUMIFS(StockInData[Value],StockInData[Product ID],ProductMaster!$B1218)-SUMIFS(StockOutData[Value],StockOutData[Product ID],ProductMaster!$B1218)</f>
        <v>3.080000000000001</v>
      </c>
    </row>
    <row r="1219" spans="1:10" x14ac:dyDescent="0.25">
      <c r="A1219" s="60">
        <v>1218</v>
      </c>
      <c r="B1219" s="85" t="s">
        <v>2485</v>
      </c>
      <c r="C1219" s="87" t="s">
        <v>2486</v>
      </c>
      <c r="D1219" s="47"/>
      <c r="E1219" s="47"/>
      <c r="F1219" s="48"/>
      <c r="G1219" s="62">
        <f>IFERROR(INDEX(StockInData[Expiry],MATCH(ProductMaster[[#This Row],[Product ID]],StockInData[Product ID],0)),"")</f>
        <v>44620</v>
      </c>
      <c r="H1219" s="47"/>
      <c r="I1219" s="61">
        <f>SUMIFS(StockInData[Quantity],StockInData[Product ID],ProductMaster!$B1219)-SUMIFS(StockOutData[Quantity],StockOutData[Product ID],ProductMaster!$B1219)</f>
        <v>32</v>
      </c>
      <c r="J1219" s="63">
        <f>SUMIFS(StockInData[Value],StockInData[Product ID],ProductMaster!$B1219)-SUMIFS(StockOutData[Value],StockOutData[Product ID],ProductMaster!$B1219)</f>
        <v>42</v>
      </c>
    </row>
    <row r="1220" spans="1:10" x14ac:dyDescent="0.25">
      <c r="A1220" s="84">
        <v>1219</v>
      </c>
      <c r="B1220" s="85" t="s">
        <v>2487</v>
      </c>
      <c r="C1220" s="87" t="s">
        <v>2488</v>
      </c>
      <c r="D1220" s="47"/>
      <c r="E1220" s="47"/>
      <c r="F1220" s="48"/>
      <c r="G1220" s="62">
        <f>IFERROR(INDEX(StockInData[Expiry],MATCH(ProductMaster[[#This Row],[Product ID]],StockInData[Product ID],0)),"")</f>
        <v>44440</v>
      </c>
      <c r="H1220" s="47"/>
      <c r="I1220" s="61">
        <f>SUMIFS(StockInData[Quantity],StockInData[Product ID],ProductMaster!$B1220)-SUMIFS(StockOutData[Quantity],StockOutData[Product ID],ProductMaster!$B1220)</f>
        <v>236</v>
      </c>
      <c r="J1220" s="63">
        <f>SUMIFS(StockInData[Value],StockInData[Product ID],ProductMaster!$B1220)-SUMIFS(StockOutData[Value],StockOutData[Product ID],ProductMaster!$B1220)</f>
        <v>-103.28999999999998</v>
      </c>
    </row>
    <row r="1221" spans="1:10" x14ac:dyDescent="0.25">
      <c r="A1221" s="60">
        <v>1220</v>
      </c>
      <c r="B1221" s="85" t="s">
        <v>2489</v>
      </c>
      <c r="C1221" s="87" t="s">
        <v>2490</v>
      </c>
      <c r="D1221" s="47"/>
      <c r="E1221" s="47"/>
      <c r="F1221" s="48"/>
      <c r="G1221" s="62">
        <f>IFERROR(INDEX(StockInData[Expiry],MATCH(ProductMaster[[#This Row],[Product ID]],StockInData[Product ID],0)),"")</f>
        <v>44593</v>
      </c>
      <c r="H1221" s="47"/>
      <c r="I1221" s="61">
        <f>SUMIFS(StockInData[Quantity],StockInData[Product ID],ProductMaster!$B1221)-SUMIFS(StockOutData[Quantity],StockOutData[Product ID],ProductMaster!$B1221)</f>
        <v>475</v>
      </c>
      <c r="J1221" s="63">
        <f>SUMIFS(StockInData[Value],StockInData[Product ID],ProductMaster!$B1221)-SUMIFS(StockOutData[Value],StockOutData[Product ID],ProductMaster!$B1221)</f>
        <v>-223.98999999999995</v>
      </c>
    </row>
    <row r="1222" spans="1:10" x14ac:dyDescent="0.25">
      <c r="A1222" s="84">
        <v>1221</v>
      </c>
      <c r="B1222" s="85" t="s">
        <v>2491</v>
      </c>
      <c r="C1222" s="87" t="s">
        <v>2492</v>
      </c>
      <c r="D1222" s="47"/>
      <c r="E1222" s="47"/>
      <c r="F1222" s="48"/>
      <c r="G1222" s="62">
        <f>IFERROR(INDEX(StockInData[Expiry],MATCH(ProductMaster[[#This Row],[Product ID]],StockInData[Product ID],0)),"")</f>
        <v>44469</v>
      </c>
      <c r="H1222" s="47"/>
      <c r="I1222" s="61">
        <f>SUMIFS(StockInData[Quantity],StockInData[Product ID],ProductMaster!$B1222)-SUMIFS(StockOutData[Quantity],StockOutData[Product ID],ProductMaster!$B1222)</f>
        <v>215</v>
      </c>
      <c r="J1222" s="63">
        <f>SUMIFS(StockInData[Value],StockInData[Product ID],ProductMaster!$B1222)-SUMIFS(StockOutData[Value],StockOutData[Product ID],ProductMaster!$B1222)</f>
        <v>80.400000000000006</v>
      </c>
    </row>
    <row r="1223" spans="1:10" x14ac:dyDescent="0.25">
      <c r="A1223" s="60">
        <v>1222</v>
      </c>
      <c r="B1223" s="85" t="s">
        <v>2493</v>
      </c>
      <c r="C1223" s="87" t="s">
        <v>2494</v>
      </c>
      <c r="D1223" s="47"/>
      <c r="E1223" s="47"/>
      <c r="F1223" s="48"/>
      <c r="G1223" s="62">
        <f>IFERROR(INDEX(StockInData[Expiry],MATCH(ProductMaster[[#This Row],[Product ID]],StockInData[Product ID],0)),"")</f>
        <v>44682</v>
      </c>
      <c r="H1223" s="47"/>
      <c r="I1223" s="61">
        <f>SUMIFS(StockInData[Quantity],StockInData[Product ID],ProductMaster!$B1223)-SUMIFS(StockOutData[Quantity],StockOutData[Product ID],ProductMaster!$B1223)</f>
        <v>67</v>
      </c>
      <c r="J1223" s="63">
        <f>SUMIFS(StockInData[Value],StockInData[Product ID],ProductMaster!$B1223)-SUMIFS(StockOutData[Value],StockOutData[Product ID],ProductMaster!$B1223)</f>
        <v>13.060000000000002</v>
      </c>
    </row>
    <row r="1224" spans="1:10" x14ac:dyDescent="0.25">
      <c r="A1224" s="84">
        <v>1223</v>
      </c>
      <c r="B1224" s="85" t="s">
        <v>2495</v>
      </c>
      <c r="C1224" s="87" t="s">
        <v>2496</v>
      </c>
      <c r="D1224" s="47"/>
      <c r="E1224" s="47"/>
      <c r="F1224" s="48"/>
      <c r="G1224" s="62">
        <f>IFERROR(INDEX(StockInData[Expiry],MATCH(ProductMaster[[#This Row],[Product ID]],StockInData[Product ID],0)),"")</f>
        <v>44620</v>
      </c>
      <c r="H1224" s="47"/>
      <c r="I1224" s="61">
        <f>SUMIFS(StockInData[Quantity],StockInData[Product ID],ProductMaster!$B1224)-SUMIFS(StockOutData[Quantity],StockOutData[Product ID],ProductMaster!$B1224)</f>
        <v>10</v>
      </c>
      <c r="J1224" s="63">
        <f>SUMIFS(StockInData[Value],StockInData[Product ID],ProductMaster!$B1224)-SUMIFS(StockOutData[Value],StockOutData[Product ID],ProductMaster!$B1224)</f>
        <v>40</v>
      </c>
    </row>
    <row r="1225" spans="1:10" x14ac:dyDescent="0.25">
      <c r="A1225" s="60">
        <v>1224</v>
      </c>
      <c r="B1225" s="85" t="s">
        <v>2497</v>
      </c>
      <c r="C1225" s="87" t="s">
        <v>2498</v>
      </c>
      <c r="D1225" s="47"/>
      <c r="E1225" s="47"/>
      <c r="F1225" s="48"/>
      <c r="G1225" s="62">
        <f>IFERROR(INDEX(StockInData[Expiry],MATCH(ProductMaster[[#This Row],[Product ID]],StockInData[Product ID],0)),"")</f>
        <v>44773</v>
      </c>
      <c r="H1225" s="47"/>
      <c r="I1225" s="61">
        <f>SUMIFS(StockInData[Quantity],StockInData[Product ID],ProductMaster!$B1225)-SUMIFS(StockOutData[Quantity],StockOutData[Product ID],ProductMaster!$B1225)</f>
        <v>62</v>
      </c>
      <c r="J1225" s="63">
        <f>SUMIFS(StockInData[Value],StockInData[Product ID],ProductMaster!$B1225)-SUMIFS(StockOutData[Value],StockOutData[Product ID],ProductMaster!$B1225)</f>
        <v>106.06</v>
      </c>
    </row>
    <row r="1226" spans="1:10" x14ac:dyDescent="0.25">
      <c r="A1226" s="84">
        <v>1225</v>
      </c>
      <c r="B1226" s="85" t="s">
        <v>2499</v>
      </c>
      <c r="C1226" s="87" t="s">
        <v>2500</v>
      </c>
      <c r="D1226" s="47"/>
      <c r="E1226" s="47"/>
      <c r="F1226" s="48"/>
      <c r="G1226" s="62">
        <f>IFERROR(INDEX(StockInData[Expiry],MATCH(ProductMaster[[#This Row],[Product ID]],StockInData[Product ID],0)),"")</f>
        <v>44773</v>
      </c>
      <c r="H1226" s="47"/>
      <c r="I1226" s="61">
        <f>SUMIFS(StockInData[Quantity],StockInData[Product ID],ProductMaster!$B1226)-SUMIFS(StockOutData[Quantity],StockOutData[Product ID],ProductMaster!$B1226)</f>
        <v>26</v>
      </c>
      <c r="J1226" s="63">
        <f>SUMIFS(StockInData[Value],StockInData[Product ID],ProductMaster!$B1226)-SUMIFS(StockOutData[Value],StockOutData[Product ID],ProductMaster!$B1226)</f>
        <v>22.02</v>
      </c>
    </row>
    <row r="1227" spans="1:10" x14ac:dyDescent="0.25">
      <c r="A1227" s="60">
        <v>1226</v>
      </c>
      <c r="B1227" s="85" t="s">
        <v>2501</v>
      </c>
      <c r="C1227" s="87" t="s">
        <v>2502</v>
      </c>
      <c r="D1227" s="47"/>
      <c r="E1227" s="47"/>
      <c r="F1227" s="48"/>
      <c r="G1227" s="62">
        <f>IFERROR(INDEX(StockInData[Expiry],MATCH(ProductMaster[[#This Row],[Product ID]],StockInData[Product ID],0)),"")</f>
        <v>44773</v>
      </c>
      <c r="H1227" s="47"/>
      <c r="I1227" s="61">
        <f>SUMIFS(StockInData[Quantity],StockInData[Product ID],ProductMaster!$B1227)-SUMIFS(StockOutData[Quantity],StockOutData[Product ID],ProductMaster!$B1227)</f>
        <v>24.92</v>
      </c>
      <c r="J1227" s="63">
        <f>SUMIFS(StockInData[Value],StockInData[Product ID],ProductMaster!$B1227)-SUMIFS(StockOutData[Value],StockOutData[Product ID],ProductMaster!$B1227)</f>
        <v>-31.72</v>
      </c>
    </row>
    <row r="1228" spans="1:10" x14ac:dyDescent="0.25">
      <c r="A1228" s="84">
        <v>1227</v>
      </c>
      <c r="B1228" s="85" t="s">
        <v>2503</v>
      </c>
      <c r="C1228" s="87" t="s">
        <v>2504</v>
      </c>
      <c r="D1228" s="47"/>
      <c r="E1228" s="47"/>
      <c r="F1228" s="48"/>
      <c r="G1228" s="62">
        <f>IFERROR(INDEX(StockInData[Expiry],MATCH(ProductMaster[[#This Row],[Product ID]],StockInData[Product ID],0)),"")</f>
        <v>44773</v>
      </c>
      <c r="H1228" s="47"/>
      <c r="I1228" s="61">
        <f>SUMIFS(StockInData[Quantity],StockInData[Product ID],ProductMaster!$B1228)-SUMIFS(StockOutData[Quantity],StockOutData[Product ID],ProductMaster!$B1228)</f>
        <v>1622</v>
      </c>
      <c r="J1228" s="63">
        <f>SUMIFS(StockInData[Value],StockInData[Product ID],ProductMaster!$B1228)-SUMIFS(StockOutData[Value],StockOutData[Product ID],ProductMaster!$B1228)</f>
        <v>-2421.4600000000019</v>
      </c>
    </row>
    <row r="1229" spans="1:10" hidden="1" x14ac:dyDescent="0.25">
      <c r="A1229" s="60">
        <v>1228</v>
      </c>
      <c r="B1229" s="85" t="s">
        <v>2505</v>
      </c>
      <c r="C1229" s="87" t="s">
        <v>2506</v>
      </c>
      <c r="D1229" s="47"/>
      <c r="E1229" s="47"/>
      <c r="F1229" s="48"/>
      <c r="G1229" s="62">
        <f>IFERROR(INDEX(StockInData[Expiry],MATCH(ProductMaster[[#This Row],[Product ID]],StockInData[Product ID],0)),"")</f>
        <v>44316</v>
      </c>
      <c r="H1229" s="47"/>
      <c r="I1229" s="61">
        <f>SUMIFS(StockInData[Quantity],StockInData[Product ID],ProductMaster!$B1229)-SUMIFS(StockOutData[Quantity],StockOutData[Product ID],ProductMaster!$B1229)</f>
        <v>-14</v>
      </c>
      <c r="J1229" s="63">
        <f>SUMIFS(StockInData[Value],StockInData[Product ID],ProductMaster!$B1229)-SUMIFS(StockOutData[Value],StockOutData[Product ID],ProductMaster!$B1229)</f>
        <v>-65.139999999999986</v>
      </c>
    </row>
    <row r="1230" spans="1:10" hidden="1" x14ac:dyDescent="0.25">
      <c r="A1230" s="84">
        <v>1229</v>
      </c>
      <c r="B1230" s="85" t="s">
        <v>2507</v>
      </c>
      <c r="C1230" s="87" t="s">
        <v>2508</v>
      </c>
      <c r="D1230" s="47"/>
      <c r="E1230" s="47"/>
      <c r="F1230" s="48"/>
      <c r="G1230" s="62" t="str">
        <f>IFERROR(INDEX(StockInData[Expiry],MATCH(ProductMaster[[#This Row],[Product ID]],StockInData[Product ID],0)),"")</f>
        <v/>
      </c>
      <c r="H1230" s="47"/>
      <c r="I1230" s="61">
        <f>SUMIFS(StockInData[Quantity],StockInData[Product ID],ProductMaster!$B1230)-SUMIFS(StockOutData[Quantity],StockOutData[Product ID],ProductMaster!$B1230)</f>
        <v>0</v>
      </c>
      <c r="J1230" s="63">
        <f>SUMIFS(StockInData[Value],StockInData[Product ID],ProductMaster!$B1230)-SUMIFS(StockOutData[Value],StockOutData[Product ID],ProductMaster!$B1230)</f>
        <v>0</v>
      </c>
    </row>
    <row r="1231" spans="1:10" x14ac:dyDescent="0.25">
      <c r="A1231" s="60">
        <v>1230</v>
      </c>
      <c r="B1231" s="85" t="s">
        <v>2509</v>
      </c>
      <c r="C1231" s="87" t="s">
        <v>2510</v>
      </c>
      <c r="D1231" s="47"/>
      <c r="E1231" s="47"/>
      <c r="F1231" s="48"/>
      <c r="G1231" s="62">
        <f>IFERROR(INDEX(StockInData[Expiry],MATCH(ProductMaster[[#This Row],[Product ID]],StockInData[Product ID],0)),"")</f>
        <v>44074</v>
      </c>
      <c r="H1231" s="47"/>
      <c r="I1231" s="61">
        <f>SUMIFS(StockInData[Quantity],StockInData[Product ID],ProductMaster!$B1231)-SUMIFS(StockOutData[Quantity],StockOutData[Product ID],ProductMaster!$B1231)</f>
        <v>25</v>
      </c>
      <c r="J1231" s="63">
        <f>SUMIFS(StockInData[Value],StockInData[Product ID],ProductMaster!$B1231)-SUMIFS(StockOutData[Value],StockOutData[Product ID],ProductMaster!$B1231)</f>
        <v>50.06</v>
      </c>
    </row>
    <row r="1232" spans="1:10" x14ac:dyDescent="0.25">
      <c r="A1232" s="84">
        <v>1231</v>
      </c>
      <c r="B1232" s="85" t="s">
        <v>2511</v>
      </c>
      <c r="C1232" s="87" t="s">
        <v>2512</v>
      </c>
      <c r="D1232" s="47"/>
      <c r="E1232" s="47"/>
      <c r="F1232" s="48"/>
      <c r="G1232" s="62">
        <f>IFERROR(INDEX(StockInData[Expiry],MATCH(ProductMaster[[#This Row],[Product ID]],StockInData[Product ID],0)),"")</f>
        <v>44743</v>
      </c>
      <c r="H1232" s="47"/>
      <c r="I1232" s="61">
        <f>SUMIFS(StockInData[Quantity],StockInData[Product ID],ProductMaster!$B1232)-SUMIFS(StockOutData[Quantity],StockOutData[Product ID],ProductMaster!$B1232)</f>
        <v>55</v>
      </c>
      <c r="J1232" s="63">
        <f>SUMIFS(StockInData[Value],StockInData[Product ID],ProductMaster!$B1232)-SUMIFS(StockOutData[Value],StockOutData[Product ID],ProductMaster!$B1232)</f>
        <v>10.98</v>
      </c>
    </row>
    <row r="1233" spans="1:10" x14ac:dyDescent="0.25">
      <c r="A1233" s="60">
        <v>1232</v>
      </c>
      <c r="B1233" s="85" t="s">
        <v>2513</v>
      </c>
      <c r="C1233" s="87" t="s">
        <v>2514</v>
      </c>
      <c r="D1233" s="47"/>
      <c r="E1233" s="47"/>
      <c r="F1233" s="48"/>
      <c r="G1233" s="62">
        <f>IFERROR(INDEX(StockInData[Expiry],MATCH(ProductMaster[[#This Row],[Product ID]],StockInData[Product ID],0)),"")</f>
        <v>44316</v>
      </c>
      <c r="H1233" s="47"/>
      <c r="I1233" s="61">
        <f>SUMIFS(StockInData[Quantity],StockInData[Product ID],ProductMaster!$B1233)-SUMIFS(StockOutData[Quantity],StockOutData[Product ID],ProductMaster!$B1233)</f>
        <v>699</v>
      </c>
      <c r="J1233" s="63">
        <f>SUMIFS(StockInData[Value],StockInData[Product ID],ProductMaster!$B1233)-SUMIFS(StockOutData[Value],StockOutData[Product ID],ProductMaster!$B1233)</f>
        <v>17.200000000000003</v>
      </c>
    </row>
    <row r="1234" spans="1:10" x14ac:dyDescent="0.25">
      <c r="A1234" s="84">
        <v>1233</v>
      </c>
      <c r="B1234" s="85" t="s">
        <v>2515</v>
      </c>
      <c r="C1234" s="87" t="s">
        <v>2516</v>
      </c>
      <c r="D1234" s="47"/>
      <c r="E1234" s="47"/>
      <c r="F1234" s="48"/>
      <c r="G1234" s="62">
        <f>IFERROR(INDEX(StockInData[Expiry],MATCH(ProductMaster[[#This Row],[Product ID]],StockInData[Product ID],0)),"")</f>
        <v>44620</v>
      </c>
      <c r="H1234" s="47"/>
      <c r="I1234" s="61">
        <f>SUMIFS(StockInData[Quantity],StockInData[Product ID],ProductMaster!$B1234)-SUMIFS(StockOutData[Quantity],StockOutData[Product ID],ProductMaster!$B1234)</f>
        <v>49</v>
      </c>
      <c r="J1234" s="63">
        <f>SUMIFS(StockInData[Value],StockInData[Product ID],ProductMaster!$B1234)-SUMIFS(StockOutData[Value],StockOutData[Product ID],ProductMaster!$B1234)</f>
        <v>-6.68</v>
      </c>
    </row>
    <row r="1235" spans="1:10" x14ac:dyDescent="0.25">
      <c r="A1235" s="60">
        <v>1234</v>
      </c>
      <c r="B1235" s="85" t="s">
        <v>2517</v>
      </c>
      <c r="C1235" s="87" t="s">
        <v>2518</v>
      </c>
      <c r="D1235" s="47"/>
      <c r="E1235" s="47"/>
      <c r="F1235" s="48"/>
      <c r="G1235" s="62">
        <f>IFERROR(INDEX(StockInData[Expiry],MATCH(ProductMaster[[#This Row],[Product ID]],StockInData[Product ID],0)),"")</f>
        <v>44773</v>
      </c>
      <c r="H1235" s="47"/>
      <c r="I1235" s="61">
        <f>SUMIFS(StockInData[Quantity],StockInData[Product ID],ProductMaster!$B1235)-SUMIFS(StockOutData[Quantity],StockOutData[Product ID],ProductMaster!$B1235)</f>
        <v>16</v>
      </c>
      <c r="J1235" s="63">
        <f>SUMIFS(StockInData[Value],StockInData[Product ID],ProductMaster!$B1235)-SUMIFS(StockOutData[Value],StockOutData[Product ID],ProductMaster!$B1235)</f>
        <v>-20.22999999999999</v>
      </c>
    </row>
    <row r="1236" spans="1:10" x14ac:dyDescent="0.25">
      <c r="A1236" s="84">
        <v>1235</v>
      </c>
      <c r="B1236" s="85" t="s">
        <v>2519</v>
      </c>
      <c r="C1236" s="87" t="s">
        <v>2520</v>
      </c>
      <c r="D1236" s="47"/>
      <c r="E1236" s="47"/>
      <c r="F1236" s="48"/>
      <c r="G1236" s="62">
        <f>IFERROR(INDEX(StockInData[Expiry],MATCH(ProductMaster[[#This Row],[Product ID]],StockInData[Product ID],0)),"")</f>
        <v>44743</v>
      </c>
      <c r="H1236" s="47"/>
      <c r="I1236" s="61">
        <f>SUMIFS(StockInData[Quantity],StockInData[Product ID],ProductMaster!$B1236)-SUMIFS(StockOutData[Quantity],StockOutData[Product ID],ProductMaster!$B1236)</f>
        <v>628</v>
      </c>
      <c r="J1236" s="63">
        <f>SUMIFS(StockInData[Value],StockInData[Product ID],ProductMaster!$B1236)-SUMIFS(StockOutData[Value],StockOutData[Product ID],ProductMaster!$B1236)</f>
        <v>-236.00999999999993</v>
      </c>
    </row>
    <row r="1237" spans="1:10" x14ac:dyDescent="0.25">
      <c r="A1237" s="60">
        <v>1236</v>
      </c>
      <c r="B1237" s="85" t="s">
        <v>2521</v>
      </c>
      <c r="C1237" s="87" t="s">
        <v>2522</v>
      </c>
      <c r="D1237" s="47"/>
      <c r="E1237" s="47"/>
      <c r="F1237" s="48"/>
      <c r="G1237" s="62">
        <f>IFERROR(INDEX(StockInData[Expiry],MATCH(ProductMaster[[#This Row],[Product ID]],StockInData[Product ID],0)),"")</f>
        <v>44620</v>
      </c>
      <c r="H1237" s="47"/>
      <c r="I1237" s="61">
        <f>SUMIFS(StockInData[Quantity],StockInData[Product ID],ProductMaster!$B1237)-SUMIFS(StockOutData[Quantity],StockOutData[Product ID],ProductMaster!$B1237)</f>
        <v>115</v>
      </c>
      <c r="J1237" s="63">
        <f>SUMIFS(StockInData[Value],StockInData[Product ID],ProductMaster!$B1237)-SUMIFS(StockOutData[Value],StockOutData[Product ID],ProductMaster!$B1237)</f>
        <v>26.5</v>
      </c>
    </row>
    <row r="1238" spans="1:10" x14ac:dyDescent="0.25">
      <c r="A1238" s="84">
        <v>1237</v>
      </c>
      <c r="B1238" s="85" t="s">
        <v>2523</v>
      </c>
      <c r="C1238" s="87" t="s">
        <v>2524</v>
      </c>
      <c r="D1238" s="47"/>
      <c r="E1238" s="47"/>
      <c r="F1238" s="48"/>
      <c r="G1238" s="62">
        <f>IFERROR(INDEX(StockInData[Expiry],MATCH(ProductMaster[[#This Row],[Product ID]],StockInData[Product ID],0)),"")</f>
        <v>44255</v>
      </c>
      <c r="H1238" s="47"/>
      <c r="I1238" s="61">
        <f>SUMIFS(StockInData[Quantity],StockInData[Product ID],ProductMaster!$B1238)-SUMIFS(StockOutData[Quantity],StockOutData[Product ID],ProductMaster!$B1238)</f>
        <v>35</v>
      </c>
      <c r="J1238" s="63">
        <f>SUMIFS(StockInData[Value],StockInData[Product ID],ProductMaster!$B1238)-SUMIFS(StockOutData[Value],StockOutData[Product ID],ProductMaster!$B1238)</f>
        <v>25.5</v>
      </c>
    </row>
    <row r="1239" spans="1:10" x14ac:dyDescent="0.25">
      <c r="A1239" s="60">
        <v>1238</v>
      </c>
      <c r="B1239" s="85" t="s">
        <v>2525</v>
      </c>
      <c r="C1239" s="87" t="s">
        <v>2526</v>
      </c>
      <c r="D1239" s="47"/>
      <c r="E1239" s="47"/>
      <c r="F1239" s="48"/>
      <c r="G1239" s="62">
        <f>IFERROR(INDEX(StockInData[Expiry],MATCH(ProductMaster[[#This Row],[Product ID]],StockInData[Product ID],0)),"")</f>
        <v>44743</v>
      </c>
      <c r="H1239" s="47"/>
      <c r="I1239" s="61">
        <f>SUMIFS(StockInData[Quantity],StockInData[Product ID],ProductMaster!$B1239)-SUMIFS(StockOutData[Quantity],StockOutData[Product ID],ProductMaster!$B1239)</f>
        <v>111</v>
      </c>
      <c r="J1239" s="63">
        <f>SUMIFS(StockInData[Value],StockInData[Product ID],ProductMaster!$B1239)-SUMIFS(StockOutData[Value],StockOutData[Product ID],ProductMaster!$B1239)</f>
        <v>22.90000000000002</v>
      </c>
    </row>
    <row r="1240" spans="1:10" x14ac:dyDescent="0.25">
      <c r="A1240" s="84">
        <v>1239</v>
      </c>
      <c r="B1240" s="85" t="s">
        <v>2527</v>
      </c>
      <c r="C1240" s="87" t="s">
        <v>2528</v>
      </c>
      <c r="D1240" s="47"/>
      <c r="E1240" s="47"/>
      <c r="F1240" s="48"/>
      <c r="G1240" s="62">
        <f>IFERROR(INDEX(StockInData[Expiry],MATCH(ProductMaster[[#This Row],[Product ID]],StockInData[Product ID],0)),"")</f>
        <v>44228</v>
      </c>
      <c r="H1240" s="47"/>
      <c r="I1240" s="61">
        <f>SUMIFS(StockInData[Quantity],StockInData[Product ID],ProductMaster!$B1240)-SUMIFS(StockOutData[Quantity],StockOutData[Product ID],ProductMaster!$B1240)</f>
        <v>121</v>
      </c>
      <c r="J1240" s="63">
        <f>SUMIFS(StockInData[Value],StockInData[Product ID],ProductMaster!$B1240)-SUMIFS(StockOutData[Value],StockOutData[Product ID],ProductMaster!$B1240)</f>
        <v>-10.719999999999999</v>
      </c>
    </row>
    <row r="1241" spans="1:10" x14ac:dyDescent="0.25">
      <c r="A1241" s="60">
        <v>1240</v>
      </c>
      <c r="B1241" s="85" t="s">
        <v>2529</v>
      </c>
      <c r="C1241" s="87" t="s">
        <v>2530</v>
      </c>
      <c r="D1241" s="47"/>
      <c r="E1241" s="47"/>
      <c r="F1241" s="48"/>
      <c r="G1241" s="62">
        <f>IFERROR(INDEX(StockInData[Expiry],MATCH(ProductMaster[[#This Row],[Product ID]],StockInData[Product ID],0)),"")</f>
        <v>44228</v>
      </c>
      <c r="H1241" s="47"/>
      <c r="I1241" s="61">
        <f>SUMIFS(StockInData[Quantity],StockInData[Product ID],ProductMaster!$B1241)-SUMIFS(StockOutData[Quantity],StockOutData[Product ID],ProductMaster!$B1241)</f>
        <v>170</v>
      </c>
      <c r="J1241" s="63">
        <f>SUMIFS(StockInData[Value],StockInData[Product ID],ProductMaster!$B1241)-SUMIFS(StockOutData[Value],StockOutData[Product ID],ProductMaster!$B1241)</f>
        <v>-3.8199999999999985</v>
      </c>
    </row>
    <row r="1242" spans="1:10" x14ac:dyDescent="0.25">
      <c r="A1242" s="84">
        <v>1241</v>
      </c>
      <c r="B1242" s="85" t="s">
        <v>2531</v>
      </c>
      <c r="C1242" s="87" t="s">
        <v>2532</v>
      </c>
      <c r="D1242" s="47"/>
      <c r="E1242" s="47"/>
      <c r="F1242" s="48"/>
      <c r="G1242" s="62">
        <f>IFERROR(INDEX(StockInData[Expiry],MATCH(ProductMaster[[#This Row],[Product ID]],StockInData[Product ID],0)),"")</f>
        <v>44408</v>
      </c>
      <c r="H1242" s="47"/>
      <c r="I1242" s="61">
        <f>SUMIFS(StockInData[Quantity],StockInData[Product ID],ProductMaster!$B1242)-SUMIFS(StockOutData[Quantity],StockOutData[Product ID],ProductMaster!$B1242)</f>
        <v>235</v>
      </c>
      <c r="J1242" s="63">
        <f>SUMIFS(StockInData[Value],StockInData[Product ID],ProductMaster!$B1242)-SUMIFS(StockOutData[Value],StockOutData[Product ID],ProductMaster!$B1242)</f>
        <v>-3.8199999999999985</v>
      </c>
    </row>
    <row r="1243" spans="1:10" x14ac:dyDescent="0.25">
      <c r="A1243" s="60">
        <v>1242</v>
      </c>
      <c r="B1243" s="85" t="s">
        <v>2533</v>
      </c>
      <c r="C1243" s="87" t="s">
        <v>2534</v>
      </c>
      <c r="D1243" s="47"/>
      <c r="E1243" s="47"/>
      <c r="F1243" s="48"/>
      <c r="G1243" s="62">
        <f>IFERROR(INDEX(StockInData[Expiry],MATCH(ProductMaster[[#This Row],[Product ID]],StockInData[Product ID],0)),"")</f>
        <v>44743</v>
      </c>
      <c r="H1243" s="47"/>
      <c r="I1243" s="61">
        <f>SUMIFS(StockInData[Quantity],StockInData[Product ID],ProductMaster!$B1243)-SUMIFS(StockOutData[Quantity],StockOutData[Product ID],ProductMaster!$B1243)</f>
        <v>154</v>
      </c>
      <c r="J1243" s="63">
        <f>SUMIFS(StockInData[Value],StockInData[Product ID],ProductMaster!$B1243)-SUMIFS(StockOutData[Value],StockOutData[Product ID],ProductMaster!$B1243)</f>
        <v>22.90000000000002</v>
      </c>
    </row>
    <row r="1244" spans="1:10" x14ac:dyDescent="0.25">
      <c r="A1244" s="84">
        <v>1243</v>
      </c>
      <c r="B1244" s="85" t="s">
        <v>2535</v>
      </c>
      <c r="C1244" s="87" t="s">
        <v>2536</v>
      </c>
      <c r="D1244" s="47"/>
      <c r="E1244" s="47"/>
      <c r="F1244" s="48"/>
      <c r="G1244" s="62">
        <f>IFERROR(INDEX(StockInData[Expiry],MATCH(ProductMaster[[#This Row],[Product ID]],StockInData[Product ID],0)),"")</f>
        <v>44773</v>
      </c>
      <c r="H1244" s="47"/>
      <c r="I1244" s="61">
        <f>SUMIFS(StockInData[Quantity],StockInData[Product ID],ProductMaster!$B1244)-SUMIFS(StockOutData[Quantity],StockOutData[Product ID],ProductMaster!$B1244)</f>
        <v>302</v>
      </c>
      <c r="J1244" s="63">
        <f>SUMIFS(StockInData[Value],StockInData[Product ID],ProductMaster!$B1244)-SUMIFS(StockOutData[Value],StockOutData[Product ID],ProductMaster!$B1244)</f>
        <v>-96.939999999999984</v>
      </c>
    </row>
    <row r="1245" spans="1:10" x14ac:dyDescent="0.25">
      <c r="A1245" s="60">
        <v>1244</v>
      </c>
      <c r="B1245" s="85" t="s">
        <v>2537</v>
      </c>
      <c r="C1245" s="87" t="s">
        <v>2538</v>
      </c>
      <c r="D1245" s="47"/>
      <c r="E1245" s="47"/>
      <c r="F1245" s="48"/>
      <c r="G1245" s="62">
        <f>IFERROR(INDEX(StockInData[Expiry],MATCH(ProductMaster[[#This Row],[Product ID]],StockInData[Product ID],0)),"")</f>
        <v>44773</v>
      </c>
      <c r="H1245" s="47"/>
      <c r="I1245" s="61">
        <f>SUMIFS(StockInData[Quantity],StockInData[Product ID],ProductMaster!$B1245)-SUMIFS(StockOutData[Quantity],StockOutData[Product ID],ProductMaster!$B1245)</f>
        <v>99</v>
      </c>
      <c r="J1245" s="63">
        <f>SUMIFS(StockInData[Value],StockInData[Product ID],ProductMaster!$B1245)-SUMIFS(StockOutData[Value],StockOutData[Product ID],ProductMaster!$B1245)</f>
        <v>82.3</v>
      </c>
    </row>
    <row r="1246" spans="1:10" hidden="1" x14ac:dyDescent="0.25">
      <c r="A1246" s="84">
        <v>1245</v>
      </c>
      <c r="B1246" s="85" t="s">
        <v>2539</v>
      </c>
      <c r="C1246" s="87" t="s">
        <v>2540</v>
      </c>
      <c r="D1246" s="47"/>
      <c r="E1246" s="47"/>
      <c r="F1246" s="48"/>
      <c r="G1246" s="62" t="str">
        <f>IFERROR(INDEX(StockInData[Expiry],MATCH(ProductMaster[[#This Row],[Product ID]],StockInData[Product ID],0)),"")</f>
        <v/>
      </c>
      <c r="H1246" s="47"/>
      <c r="I1246" s="61">
        <f>SUMIFS(StockInData[Quantity],StockInData[Product ID],ProductMaster!$B1246)-SUMIFS(StockOutData[Quantity],StockOutData[Product ID],ProductMaster!$B1246)</f>
        <v>0</v>
      </c>
      <c r="J1246" s="63">
        <f>SUMIFS(StockInData[Value],StockInData[Product ID],ProductMaster!$B1246)-SUMIFS(StockOutData[Value],StockOutData[Product ID],ProductMaster!$B1246)</f>
        <v>0</v>
      </c>
    </row>
    <row r="1247" spans="1:10" x14ac:dyDescent="0.25">
      <c r="A1247" s="60">
        <v>1246</v>
      </c>
      <c r="B1247" s="85" t="s">
        <v>2541</v>
      </c>
      <c r="C1247" s="87" t="s">
        <v>2542</v>
      </c>
      <c r="D1247" s="47"/>
      <c r="E1247" s="47"/>
      <c r="F1247" s="48"/>
      <c r="G1247" s="62">
        <f>IFERROR(INDEX(StockInData[Expiry],MATCH(ProductMaster[[#This Row],[Product ID]],StockInData[Product ID],0)),"")</f>
        <v>44765</v>
      </c>
      <c r="H1247" s="47"/>
      <c r="I1247" s="61">
        <f>SUMIFS(StockInData[Quantity],StockInData[Product ID],ProductMaster!$B1247)-SUMIFS(StockOutData[Quantity],StockOutData[Product ID],ProductMaster!$B1247)</f>
        <v>1259</v>
      </c>
      <c r="J1247" s="63">
        <f>SUMIFS(StockInData[Value],StockInData[Product ID],ProductMaster!$B1247)-SUMIFS(StockOutData[Value],StockOutData[Product ID],ProductMaster!$B1247)</f>
        <v>-1234.7700000000009</v>
      </c>
    </row>
    <row r="1248" spans="1:10" x14ac:dyDescent="0.25">
      <c r="A1248" s="84">
        <v>1247</v>
      </c>
      <c r="B1248" s="85" t="s">
        <v>2543</v>
      </c>
      <c r="C1248" s="87" t="s">
        <v>2544</v>
      </c>
      <c r="D1248" s="47"/>
      <c r="E1248" s="47"/>
      <c r="F1248" s="48"/>
      <c r="G1248" s="62">
        <f>IFERROR(INDEX(StockInData[Expiry],MATCH(ProductMaster[[#This Row],[Product ID]],StockInData[Product ID],0)),"")</f>
        <v>44287</v>
      </c>
      <c r="H1248" s="47"/>
      <c r="I1248" s="61">
        <f>SUMIFS(StockInData[Quantity],StockInData[Product ID],ProductMaster!$B1248)-SUMIFS(StockOutData[Quantity],StockOutData[Product ID],ProductMaster!$B1248)</f>
        <v>161</v>
      </c>
      <c r="J1248" s="63">
        <f>SUMIFS(StockInData[Value],StockInData[Product ID],ProductMaster!$B1248)-SUMIFS(StockOutData[Value],StockOutData[Product ID],ProductMaster!$B1248)</f>
        <v>-3.8199999999999985</v>
      </c>
    </row>
    <row r="1249" spans="1:10" x14ac:dyDescent="0.25">
      <c r="A1249" s="60">
        <v>1248</v>
      </c>
      <c r="B1249" s="85" t="s">
        <v>2545</v>
      </c>
      <c r="C1249" s="87" t="s">
        <v>2546</v>
      </c>
      <c r="D1249" s="47"/>
      <c r="E1249" s="47"/>
      <c r="F1249" s="48"/>
      <c r="G1249" s="62">
        <f>IFERROR(INDEX(StockInData[Expiry],MATCH(ProductMaster[[#This Row],[Product ID]],StockInData[Product ID],0)),"")</f>
        <v>43831</v>
      </c>
      <c r="H1249" s="47"/>
      <c r="I1249" s="61">
        <f>SUMIFS(StockInData[Quantity],StockInData[Product ID],ProductMaster!$B1249)-SUMIFS(StockOutData[Quantity],StockOutData[Product ID],ProductMaster!$B1249)</f>
        <v>37</v>
      </c>
      <c r="J1249" s="63">
        <f>SUMIFS(StockInData[Value],StockInData[Product ID],ProductMaster!$B1249)-SUMIFS(StockOutData[Value],StockOutData[Product ID],ProductMaster!$B1249)</f>
        <v>-150.30000000000001</v>
      </c>
    </row>
    <row r="1250" spans="1:10" x14ac:dyDescent="0.25">
      <c r="A1250" s="84">
        <v>1249</v>
      </c>
      <c r="B1250" s="85" t="s">
        <v>2547</v>
      </c>
      <c r="C1250" s="87" t="s">
        <v>2548</v>
      </c>
      <c r="D1250" s="47"/>
      <c r="E1250" s="47"/>
      <c r="F1250" s="48"/>
      <c r="G1250" s="62">
        <f>IFERROR(INDEX(StockInData[Expiry],MATCH(ProductMaster[[#This Row],[Product ID]],StockInData[Product ID],0)),"")</f>
        <v>44773</v>
      </c>
      <c r="H1250" s="47"/>
      <c r="I1250" s="61">
        <f>SUMIFS(StockInData[Quantity],StockInData[Product ID],ProductMaster!$B1250)-SUMIFS(StockOutData[Quantity],StockOutData[Product ID],ProductMaster!$B1250)</f>
        <v>55</v>
      </c>
      <c r="J1250" s="63">
        <f>SUMIFS(StockInData[Value],StockInData[Product ID],ProductMaster!$B1250)-SUMIFS(StockOutData[Value],StockOutData[Product ID],ProductMaster!$B1250)</f>
        <v>88.240000000000009</v>
      </c>
    </row>
    <row r="1251" spans="1:10" x14ac:dyDescent="0.25">
      <c r="A1251" s="60">
        <v>1250</v>
      </c>
      <c r="B1251" s="85" t="s">
        <v>2549</v>
      </c>
      <c r="C1251" s="87" t="s">
        <v>2550</v>
      </c>
      <c r="D1251" s="47"/>
      <c r="E1251" s="47"/>
      <c r="F1251" s="48"/>
      <c r="G1251" s="62">
        <f>IFERROR(INDEX(StockInData[Expiry],MATCH(ProductMaster[[#This Row],[Product ID]],StockInData[Product ID],0)),"")</f>
        <v>44469</v>
      </c>
      <c r="H1251" s="47"/>
      <c r="I1251" s="61">
        <f>SUMIFS(StockInData[Quantity],StockInData[Product ID],ProductMaster!$B1251)-SUMIFS(StockOutData[Quantity],StockOutData[Product ID],ProductMaster!$B1251)</f>
        <v>168</v>
      </c>
      <c r="J1251" s="63">
        <f>SUMIFS(StockInData[Value],StockInData[Product ID],ProductMaster!$B1251)-SUMIFS(StockOutData[Value],StockOutData[Product ID],ProductMaster!$B1251)</f>
        <v>-189.32999999999996</v>
      </c>
    </row>
    <row r="1252" spans="1:10" x14ac:dyDescent="0.25">
      <c r="A1252" s="84">
        <v>1251</v>
      </c>
      <c r="B1252" s="85" t="s">
        <v>2551</v>
      </c>
      <c r="C1252" s="87" t="s">
        <v>2552</v>
      </c>
      <c r="D1252" s="47"/>
      <c r="E1252" s="47"/>
      <c r="F1252" s="48"/>
      <c r="G1252" s="62">
        <f>IFERROR(INDEX(StockInData[Expiry],MATCH(ProductMaster[[#This Row],[Product ID]],StockInData[Product ID],0)),"")</f>
        <v>44773</v>
      </c>
      <c r="H1252" s="47"/>
      <c r="I1252" s="61">
        <f>SUMIFS(StockInData[Quantity],StockInData[Product ID],ProductMaster!$B1252)-SUMIFS(StockOutData[Quantity],StockOutData[Product ID],ProductMaster!$B1252)</f>
        <v>68</v>
      </c>
      <c r="J1252" s="63">
        <f>SUMIFS(StockInData[Value],StockInData[Product ID],ProductMaster!$B1252)-SUMIFS(StockOutData[Value],StockOutData[Product ID],ProductMaster!$B1252)</f>
        <v>-49.329999999999956</v>
      </c>
    </row>
    <row r="1253" spans="1:10" hidden="1" x14ac:dyDescent="0.25">
      <c r="A1253" s="60">
        <v>1252</v>
      </c>
      <c r="B1253" s="85" t="s">
        <v>2553</v>
      </c>
      <c r="C1253" s="87" t="s">
        <v>2554</v>
      </c>
      <c r="D1253" s="47"/>
      <c r="E1253" s="47"/>
      <c r="F1253" s="48"/>
      <c r="G1253" s="62" t="str">
        <f>IFERROR(INDEX(StockInData[Expiry],MATCH(ProductMaster[[#This Row],[Product ID]],StockInData[Product ID],0)),"")</f>
        <v/>
      </c>
      <c r="H1253" s="47"/>
      <c r="I1253" s="61">
        <f>SUMIFS(StockInData[Quantity],StockInData[Product ID],ProductMaster!$B1253)-SUMIFS(StockOutData[Quantity],StockOutData[Product ID],ProductMaster!$B1253)</f>
        <v>0</v>
      </c>
      <c r="J1253" s="63">
        <f>SUMIFS(StockInData[Value],StockInData[Product ID],ProductMaster!$B1253)-SUMIFS(StockOutData[Value],StockOutData[Product ID],ProductMaster!$B1253)</f>
        <v>0</v>
      </c>
    </row>
    <row r="1254" spans="1:10" x14ac:dyDescent="0.25">
      <c r="A1254" s="84">
        <v>1253</v>
      </c>
      <c r="B1254" s="85" t="s">
        <v>2555</v>
      </c>
      <c r="C1254" s="87" t="s">
        <v>2556</v>
      </c>
      <c r="D1254" s="47"/>
      <c r="E1254" s="47"/>
      <c r="F1254" s="48"/>
      <c r="G1254" s="62">
        <f>IFERROR(INDEX(StockInData[Expiry],MATCH(ProductMaster[[#This Row],[Product ID]],StockInData[Product ID],0)),"")</f>
        <v>44773</v>
      </c>
      <c r="H1254" s="47"/>
      <c r="I1254" s="61">
        <f>SUMIFS(StockInData[Quantity],StockInData[Product ID],ProductMaster!$B1254)-SUMIFS(StockOutData[Quantity],StockOutData[Product ID],ProductMaster!$B1254)</f>
        <v>2366</v>
      </c>
      <c r="J1254" s="63">
        <f>SUMIFS(StockInData[Value],StockInData[Product ID],ProductMaster!$B1254)-SUMIFS(StockOutData[Value],StockOutData[Product ID],ProductMaster!$B1254)</f>
        <v>-1736.2900000000006</v>
      </c>
    </row>
    <row r="1255" spans="1:10" x14ac:dyDescent="0.25">
      <c r="A1255" s="60">
        <v>1254</v>
      </c>
      <c r="B1255" s="85" t="s">
        <v>2557</v>
      </c>
      <c r="C1255" s="87" t="s">
        <v>2558</v>
      </c>
      <c r="D1255" s="47"/>
      <c r="E1255" s="47"/>
      <c r="F1255" s="48"/>
      <c r="G1255" s="62">
        <f>IFERROR(INDEX(StockInData[Expiry],MATCH(ProductMaster[[#This Row],[Product ID]],StockInData[Product ID],0)),"")</f>
        <v>44469</v>
      </c>
      <c r="H1255" s="47"/>
      <c r="I1255" s="61">
        <f>SUMIFS(StockInData[Quantity],StockInData[Product ID],ProductMaster!$B1255)-SUMIFS(StockOutData[Quantity],StockOutData[Product ID],ProductMaster!$B1255)</f>
        <v>120</v>
      </c>
      <c r="J1255" s="63">
        <f>SUMIFS(StockInData[Value],StockInData[Product ID],ProductMaster!$B1255)-SUMIFS(StockOutData[Value],StockOutData[Product ID],ProductMaster!$B1255)</f>
        <v>4.0400000000000009</v>
      </c>
    </row>
    <row r="1256" spans="1:10" x14ac:dyDescent="0.25">
      <c r="A1256" s="84">
        <v>1255</v>
      </c>
      <c r="B1256" s="85" t="s">
        <v>2559</v>
      </c>
      <c r="C1256" s="87" t="s">
        <v>2560</v>
      </c>
      <c r="D1256" s="47"/>
      <c r="E1256" s="47"/>
      <c r="F1256" s="48"/>
      <c r="G1256" s="62">
        <f>IFERROR(INDEX(StockInData[Expiry],MATCH(ProductMaster[[#This Row],[Product ID]],StockInData[Product ID],0)),"")</f>
        <v>44593</v>
      </c>
      <c r="H1256" s="47"/>
      <c r="I1256" s="61">
        <f>SUMIFS(StockInData[Quantity],StockInData[Product ID],ProductMaster!$B1256)-SUMIFS(StockOutData[Quantity],StockOutData[Product ID],ProductMaster!$B1256)</f>
        <v>39</v>
      </c>
      <c r="J1256" s="63">
        <f>SUMIFS(StockInData[Value],StockInData[Product ID],ProductMaster!$B1256)-SUMIFS(StockOutData[Value],StockOutData[Product ID],ProductMaster!$B1256)</f>
        <v>-37</v>
      </c>
    </row>
    <row r="1257" spans="1:10" x14ac:dyDescent="0.25">
      <c r="A1257" s="60">
        <v>1256</v>
      </c>
      <c r="B1257" s="85" t="s">
        <v>2561</v>
      </c>
      <c r="C1257" s="87" t="s">
        <v>2562</v>
      </c>
      <c r="D1257" s="47"/>
      <c r="E1257" s="47"/>
      <c r="F1257" s="48"/>
      <c r="G1257" s="62">
        <f>IFERROR(INDEX(StockInData[Expiry],MATCH(ProductMaster[[#This Row],[Product ID]],StockInData[Product ID],0)),"")</f>
        <v>44593</v>
      </c>
      <c r="H1257" s="47"/>
      <c r="I1257" s="61">
        <f>SUMIFS(StockInData[Quantity],StockInData[Product ID],ProductMaster!$B1257)-SUMIFS(StockOutData[Quantity],StockOutData[Product ID],ProductMaster!$B1257)</f>
        <v>176</v>
      </c>
      <c r="J1257" s="63">
        <f>SUMIFS(StockInData[Value],StockInData[Product ID],ProductMaster!$B1257)-SUMIFS(StockOutData[Value],StockOutData[Product ID],ProductMaster!$B1257)</f>
        <v>-32.01</v>
      </c>
    </row>
    <row r="1258" spans="1:10" hidden="1" x14ac:dyDescent="0.25">
      <c r="A1258" s="84">
        <v>1257</v>
      </c>
      <c r="B1258" s="85" t="s">
        <v>2563</v>
      </c>
      <c r="C1258" s="87" t="s">
        <v>2564</v>
      </c>
      <c r="D1258" s="47"/>
      <c r="E1258" s="47"/>
      <c r="F1258" s="48"/>
      <c r="G1258" s="62" t="str">
        <f>IFERROR(INDEX(StockInData[Expiry],MATCH(ProductMaster[[#This Row],[Product ID]],StockInData[Product ID],0)),"")</f>
        <v/>
      </c>
      <c r="H1258" s="47"/>
      <c r="I1258" s="61">
        <f>SUMIFS(StockInData[Quantity],StockInData[Product ID],ProductMaster!$B1258)-SUMIFS(StockOutData[Quantity],StockOutData[Product ID],ProductMaster!$B1258)</f>
        <v>0</v>
      </c>
      <c r="J1258" s="63">
        <f>SUMIFS(StockInData[Value],StockInData[Product ID],ProductMaster!$B1258)-SUMIFS(StockOutData[Value],StockOutData[Product ID],ProductMaster!$B1258)</f>
        <v>0</v>
      </c>
    </row>
    <row r="1259" spans="1:10" x14ac:dyDescent="0.25">
      <c r="A1259" s="60">
        <v>1258</v>
      </c>
      <c r="B1259" s="85" t="s">
        <v>2565</v>
      </c>
      <c r="C1259" s="87" t="s">
        <v>2566</v>
      </c>
      <c r="D1259" s="47"/>
      <c r="E1259" s="47"/>
      <c r="F1259" s="48"/>
      <c r="G1259" s="62">
        <f>IFERROR(INDEX(StockInData[Expiry],MATCH(ProductMaster[[#This Row],[Product ID]],StockInData[Product ID],0)),"")</f>
        <v>44440</v>
      </c>
      <c r="H1259" s="47"/>
      <c r="I1259" s="61">
        <f>SUMIFS(StockInData[Quantity],StockInData[Product ID],ProductMaster!$B1259)-SUMIFS(StockOutData[Quantity],StockOutData[Product ID],ProductMaster!$B1259)</f>
        <v>28</v>
      </c>
      <c r="J1259" s="63">
        <f>SUMIFS(StockInData[Value],StockInData[Product ID],ProductMaster!$B1259)-SUMIFS(StockOutData[Value],StockOutData[Product ID],ProductMaster!$B1259)</f>
        <v>9.98</v>
      </c>
    </row>
    <row r="1260" spans="1:10" hidden="1" x14ac:dyDescent="0.25">
      <c r="A1260" s="84">
        <v>1259</v>
      </c>
      <c r="B1260" s="85" t="s">
        <v>2567</v>
      </c>
      <c r="C1260" s="87" t="s">
        <v>2568</v>
      </c>
      <c r="D1260" s="47"/>
      <c r="E1260" s="47"/>
      <c r="F1260" s="48"/>
      <c r="G1260" s="62" t="str">
        <f>IFERROR(INDEX(StockInData[Expiry],MATCH(ProductMaster[[#This Row],[Product ID]],StockInData[Product ID],0)),"")</f>
        <v/>
      </c>
      <c r="H1260" s="47"/>
      <c r="I1260" s="61">
        <f>SUMIFS(StockInData[Quantity],StockInData[Product ID],ProductMaster!$B1260)-SUMIFS(StockOutData[Quantity],StockOutData[Product ID],ProductMaster!$B1260)</f>
        <v>0</v>
      </c>
      <c r="J1260" s="63">
        <f>SUMIFS(StockInData[Value],StockInData[Product ID],ProductMaster!$B1260)-SUMIFS(StockOutData[Value],StockOutData[Product ID],ProductMaster!$B1260)</f>
        <v>0</v>
      </c>
    </row>
    <row r="1261" spans="1:10" x14ac:dyDescent="0.25">
      <c r="A1261" s="60">
        <v>1260</v>
      </c>
      <c r="B1261" s="85" t="s">
        <v>2569</v>
      </c>
      <c r="C1261" s="87" t="s">
        <v>2570</v>
      </c>
      <c r="D1261" s="47"/>
      <c r="E1261" s="47"/>
      <c r="F1261" s="48"/>
      <c r="G1261" s="62">
        <f>IFERROR(INDEX(StockInData[Expiry],MATCH(ProductMaster[[#This Row],[Product ID]],StockInData[Product ID],0)),"")</f>
        <v>44773</v>
      </c>
      <c r="H1261" s="47"/>
      <c r="I1261" s="61">
        <f>SUMIFS(StockInData[Quantity],StockInData[Product ID],ProductMaster!$B1261)-SUMIFS(StockOutData[Quantity],StockOutData[Product ID],ProductMaster!$B1261)</f>
        <v>1595</v>
      </c>
      <c r="J1261" s="63">
        <f>SUMIFS(StockInData[Value],StockInData[Product ID],ProductMaster!$B1261)-SUMIFS(StockOutData[Value],StockOutData[Product ID],ProductMaster!$B1261)</f>
        <v>-234.50999999999993</v>
      </c>
    </row>
    <row r="1262" spans="1:10" hidden="1" x14ac:dyDescent="0.25">
      <c r="A1262" s="84">
        <v>1261</v>
      </c>
      <c r="B1262" s="85" t="s">
        <v>2571</v>
      </c>
      <c r="C1262" s="87" t="s">
        <v>2572</v>
      </c>
      <c r="D1262" s="47"/>
      <c r="E1262" s="47"/>
      <c r="F1262" s="48"/>
      <c r="G1262" s="62" t="str">
        <f>IFERROR(INDEX(StockInData[Expiry],MATCH(ProductMaster[[#This Row],[Product ID]],StockInData[Product ID],0)),"")</f>
        <v/>
      </c>
      <c r="H1262" s="47"/>
      <c r="I1262" s="61">
        <f>SUMIFS(StockInData[Quantity],StockInData[Product ID],ProductMaster!$B1262)-SUMIFS(StockOutData[Quantity],StockOutData[Product ID],ProductMaster!$B1262)</f>
        <v>0</v>
      </c>
      <c r="J1262" s="63">
        <f>SUMIFS(StockInData[Value],StockInData[Product ID],ProductMaster!$B1262)-SUMIFS(StockOutData[Value],StockOutData[Product ID],ProductMaster!$B1262)</f>
        <v>0</v>
      </c>
    </row>
    <row r="1263" spans="1:10" hidden="1" x14ac:dyDescent="0.25">
      <c r="A1263" s="60">
        <v>1262</v>
      </c>
      <c r="B1263" s="85" t="s">
        <v>2573</v>
      </c>
      <c r="C1263" s="87" t="s">
        <v>2574</v>
      </c>
      <c r="D1263" s="47"/>
      <c r="E1263" s="47"/>
      <c r="F1263" s="48"/>
      <c r="G1263" s="62" t="str">
        <f>IFERROR(INDEX(StockInData[Expiry],MATCH(ProductMaster[[#This Row],[Product ID]],StockInData[Product ID],0)),"")</f>
        <v/>
      </c>
      <c r="H1263" s="47"/>
      <c r="I1263" s="61">
        <f>SUMIFS(StockInData[Quantity],StockInData[Product ID],ProductMaster!$B1263)-SUMIFS(StockOutData[Quantity],StockOutData[Product ID],ProductMaster!$B1263)</f>
        <v>0</v>
      </c>
      <c r="J1263" s="63">
        <f>SUMIFS(StockInData[Value],StockInData[Product ID],ProductMaster!$B1263)-SUMIFS(StockOutData[Value],StockOutData[Product ID],ProductMaster!$B1263)</f>
        <v>0</v>
      </c>
    </row>
    <row r="1264" spans="1:10" hidden="1" x14ac:dyDescent="0.25">
      <c r="A1264" s="84">
        <v>1263</v>
      </c>
      <c r="B1264" s="85" t="s">
        <v>2575</v>
      </c>
      <c r="C1264" s="87" t="s">
        <v>2576</v>
      </c>
      <c r="D1264" s="47"/>
      <c r="E1264" s="47"/>
      <c r="F1264" s="48"/>
      <c r="G1264" s="62" t="str">
        <f>IFERROR(INDEX(StockInData[Expiry],MATCH(ProductMaster[[#This Row],[Product ID]],StockInData[Product ID],0)),"")</f>
        <v/>
      </c>
      <c r="H1264" s="47"/>
      <c r="I1264" s="61">
        <f>SUMIFS(StockInData[Quantity],StockInData[Product ID],ProductMaster!$B1264)-SUMIFS(StockOutData[Quantity],StockOutData[Product ID],ProductMaster!$B1264)</f>
        <v>0</v>
      </c>
      <c r="J1264" s="63">
        <f>SUMIFS(StockInData[Value],StockInData[Product ID],ProductMaster!$B1264)-SUMIFS(StockOutData[Value],StockOutData[Product ID],ProductMaster!$B1264)</f>
        <v>0</v>
      </c>
    </row>
    <row r="1265" spans="1:10" x14ac:dyDescent="0.25">
      <c r="A1265" s="60">
        <v>1264</v>
      </c>
      <c r="B1265" s="85" t="s">
        <v>2577</v>
      </c>
      <c r="C1265" s="87" t="s">
        <v>2578</v>
      </c>
      <c r="D1265" s="47"/>
      <c r="E1265" s="47"/>
      <c r="F1265" s="48"/>
      <c r="G1265" s="62">
        <f>IFERROR(INDEX(StockInData[Expiry],MATCH(ProductMaster[[#This Row],[Product ID]],StockInData[Product ID],0)),"")</f>
        <v>44469</v>
      </c>
      <c r="H1265" s="47"/>
      <c r="I1265" s="61">
        <f>SUMIFS(StockInData[Quantity],StockInData[Product ID],ProductMaster!$B1265)-SUMIFS(StockOutData[Quantity],StockOutData[Product ID],ProductMaster!$B1265)</f>
        <v>525</v>
      </c>
      <c r="J1265" s="63">
        <f>SUMIFS(StockInData[Value],StockInData[Product ID],ProductMaster!$B1265)-SUMIFS(StockOutData[Value],StockOutData[Product ID],ProductMaster!$B1265)</f>
        <v>-51.319999999999986</v>
      </c>
    </row>
    <row r="1266" spans="1:10" x14ac:dyDescent="0.25">
      <c r="A1266" s="84">
        <v>1265</v>
      </c>
      <c r="B1266" s="85" t="s">
        <v>2579</v>
      </c>
      <c r="C1266" s="87" t="s">
        <v>2580</v>
      </c>
      <c r="D1266" s="47"/>
      <c r="E1266" s="47"/>
      <c r="F1266" s="48"/>
      <c r="G1266" s="62">
        <f>IFERROR(INDEX(StockInData[Expiry],MATCH(ProductMaster[[#This Row],[Product ID]],StockInData[Product ID],0)),"")</f>
        <v>44469</v>
      </c>
      <c r="H1266" s="47"/>
      <c r="I1266" s="61">
        <f>SUMIFS(StockInData[Quantity],StockInData[Product ID],ProductMaster!$B1266)-SUMIFS(StockOutData[Quantity],StockOutData[Product ID],ProductMaster!$B1266)</f>
        <v>134</v>
      </c>
      <c r="J1266" s="63">
        <f>SUMIFS(StockInData[Value],StockInData[Product ID],ProductMaster!$B1266)-SUMIFS(StockOutData[Value],StockOutData[Product ID],ProductMaster!$B1266)</f>
        <v>-15.68</v>
      </c>
    </row>
    <row r="1267" spans="1:10" x14ac:dyDescent="0.25">
      <c r="A1267" s="60">
        <v>1266</v>
      </c>
      <c r="B1267" s="85" t="s">
        <v>2581</v>
      </c>
      <c r="C1267" s="87" t="s">
        <v>2582</v>
      </c>
      <c r="D1267" s="47"/>
      <c r="E1267" s="47"/>
      <c r="F1267" s="48"/>
      <c r="G1267" s="62">
        <f>IFERROR(INDEX(StockInData[Expiry],MATCH(ProductMaster[[#This Row],[Product ID]],StockInData[Product ID],0)),"")</f>
        <v>44620</v>
      </c>
      <c r="H1267" s="47"/>
      <c r="I1267" s="61">
        <f>SUMIFS(StockInData[Quantity],StockInData[Product ID],ProductMaster!$B1267)-SUMIFS(StockOutData[Quantity],StockOutData[Product ID],ProductMaster!$B1267)</f>
        <v>516</v>
      </c>
      <c r="J1267" s="63">
        <f>SUMIFS(StockInData[Value],StockInData[Product ID],ProductMaster!$B1267)-SUMIFS(StockOutData[Value],StockOutData[Product ID],ProductMaster!$B1267)</f>
        <v>-75.619999999999976</v>
      </c>
    </row>
    <row r="1268" spans="1:10" x14ac:dyDescent="0.25">
      <c r="A1268" s="84">
        <v>1267</v>
      </c>
      <c r="B1268" s="85" t="s">
        <v>2583</v>
      </c>
      <c r="C1268" s="87" t="s">
        <v>2584</v>
      </c>
      <c r="D1268" s="47"/>
      <c r="E1268" s="47"/>
      <c r="F1268" s="48"/>
      <c r="G1268" s="62">
        <f>IFERROR(INDEX(StockInData[Expiry],MATCH(ProductMaster[[#This Row],[Product ID]],StockInData[Product ID],0)),"")</f>
        <v>44499</v>
      </c>
      <c r="H1268" s="47"/>
      <c r="I1268" s="61">
        <f>SUMIFS(StockInData[Quantity],StockInData[Product ID],ProductMaster!$B1268)-SUMIFS(StockOutData[Quantity],StockOutData[Product ID],ProductMaster!$B1268)</f>
        <v>165</v>
      </c>
      <c r="J1268" s="63">
        <f>SUMIFS(StockInData[Value],StockInData[Product ID],ProductMaster!$B1268)-SUMIFS(StockOutData[Value],StockOutData[Product ID],ProductMaster!$B1268)</f>
        <v>-30.700000000000003</v>
      </c>
    </row>
    <row r="1269" spans="1:10" x14ac:dyDescent="0.25">
      <c r="A1269" s="60">
        <v>1268</v>
      </c>
      <c r="B1269" s="85" t="s">
        <v>2585</v>
      </c>
      <c r="C1269" s="87" t="s">
        <v>2586</v>
      </c>
      <c r="D1269" s="47"/>
      <c r="E1269" s="47"/>
      <c r="F1269" s="48"/>
      <c r="G1269" s="62">
        <f>IFERROR(INDEX(StockInData[Expiry],MATCH(ProductMaster[[#This Row],[Product ID]],StockInData[Product ID],0)),"")</f>
        <v>44043</v>
      </c>
      <c r="H1269" s="47"/>
      <c r="I1269" s="61">
        <f>SUMIFS(StockInData[Quantity],StockInData[Product ID],ProductMaster!$B1269)-SUMIFS(StockOutData[Quantity],StockOutData[Product ID],ProductMaster!$B1269)</f>
        <v>88.08</v>
      </c>
      <c r="J1269" s="63">
        <f>SUMIFS(StockInData[Value],StockInData[Product ID],ProductMaster!$B1269)-SUMIFS(StockOutData[Value],StockOutData[Product ID],ProductMaster!$B1269)</f>
        <v>1.99</v>
      </c>
    </row>
    <row r="1270" spans="1:10" hidden="1" x14ac:dyDescent="0.25">
      <c r="A1270" s="84">
        <v>1269</v>
      </c>
      <c r="B1270" s="85" t="s">
        <v>2587</v>
      </c>
      <c r="C1270" s="87" t="s">
        <v>2588</v>
      </c>
      <c r="D1270" s="47"/>
      <c r="E1270" s="47"/>
      <c r="F1270" s="48"/>
      <c r="G1270" s="62" t="str">
        <f>IFERROR(INDEX(StockInData[Expiry],MATCH(ProductMaster[[#This Row],[Product ID]],StockInData[Product ID],0)),"")</f>
        <v/>
      </c>
      <c r="H1270" s="47"/>
      <c r="I1270" s="61">
        <f>SUMIFS(StockInData[Quantity],StockInData[Product ID],ProductMaster!$B1270)-SUMIFS(StockOutData[Quantity],StockOutData[Product ID],ProductMaster!$B1270)</f>
        <v>0</v>
      </c>
      <c r="J1270" s="63">
        <f>SUMIFS(StockInData[Value],StockInData[Product ID],ProductMaster!$B1270)-SUMIFS(StockOutData[Value],StockOutData[Product ID],ProductMaster!$B1270)</f>
        <v>0</v>
      </c>
    </row>
    <row r="1271" spans="1:10" hidden="1" x14ac:dyDescent="0.25">
      <c r="A1271" s="60">
        <v>1270</v>
      </c>
      <c r="B1271" s="85" t="s">
        <v>2589</v>
      </c>
      <c r="C1271" s="87" t="s">
        <v>2590</v>
      </c>
      <c r="D1271" s="47"/>
      <c r="E1271" s="47"/>
      <c r="F1271" s="48"/>
      <c r="G1271" s="62" t="str">
        <f>IFERROR(INDEX(StockInData[Expiry],MATCH(ProductMaster[[#This Row],[Product ID]],StockInData[Product ID],0)),"")</f>
        <v/>
      </c>
      <c r="H1271" s="47"/>
      <c r="I1271" s="61">
        <f>SUMIFS(StockInData[Quantity],StockInData[Product ID],ProductMaster!$B1271)-SUMIFS(StockOutData[Quantity],StockOutData[Product ID],ProductMaster!$B1271)</f>
        <v>0</v>
      </c>
      <c r="J1271" s="63">
        <f>SUMIFS(StockInData[Value],StockInData[Product ID],ProductMaster!$B1271)-SUMIFS(StockOutData[Value],StockOutData[Product ID],ProductMaster!$B1271)</f>
        <v>0</v>
      </c>
    </row>
    <row r="1272" spans="1:10" hidden="1" x14ac:dyDescent="0.25">
      <c r="A1272" s="84">
        <v>1271</v>
      </c>
      <c r="B1272" s="85" t="s">
        <v>2591</v>
      </c>
      <c r="C1272" s="87" t="s">
        <v>2592</v>
      </c>
      <c r="D1272" s="47"/>
      <c r="E1272" s="47"/>
      <c r="F1272" s="48"/>
      <c r="G1272" s="62" t="str">
        <f>IFERROR(INDEX(StockInData[Expiry],MATCH(ProductMaster[[#This Row],[Product ID]],StockInData[Product ID],0)),"")</f>
        <v/>
      </c>
      <c r="H1272" s="47"/>
      <c r="I1272" s="61">
        <f>SUMIFS(StockInData[Quantity],StockInData[Product ID],ProductMaster!$B1272)-SUMIFS(StockOutData[Quantity],StockOutData[Product ID],ProductMaster!$B1272)</f>
        <v>0</v>
      </c>
      <c r="J1272" s="63">
        <f>SUMIFS(StockInData[Value],StockInData[Product ID],ProductMaster!$B1272)-SUMIFS(StockOutData[Value],StockOutData[Product ID],ProductMaster!$B1272)</f>
        <v>0</v>
      </c>
    </row>
    <row r="1273" spans="1:10" hidden="1" x14ac:dyDescent="0.25">
      <c r="A1273" s="60">
        <v>1272</v>
      </c>
      <c r="B1273" s="85" t="s">
        <v>2593</v>
      </c>
      <c r="C1273" s="87" t="s">
        <v>2594</v>
      </c>
      <c r="D1273" s="47"/>
      <c r="E1273" s="47"/>
      <c r="F1273" s="48"/>
      <c r="G1273" s="62" t="str">
        <f>IFERROR(INDEX(StockInData[Expiry],MATCH(ProductMaster[[#This Row],[Product ID]],StockInData[Product ID],0)),"")</f>
        <v/>
      </c>
      <c r="H1273" s="47"/>
      <c r="I1273" s="61">
        <f>SUMIFS(StockInData[Quantity],StockInData[Product ID],ProductMaster!$B1273)-SUMIFS(StockOutData[Quantity],StockOutData[Product ID],ProductMaster!$B1273)</f>
        <v>0</v>
      </c>
      <c r="J1273" s="63">
        <f>SUMIFS(StockInData[Value],StockInData[Product ID],ProductMaster!$B1273)-SUMIFS(StockOutData[Value],StockOutData[Product ID],ProductMaster!$B1273)</f>
        <v>0</v>
      </c>
    </row>
    <row r="1274" spans="1:10" hidden="1" x14ac:dyDescent="0.25">
      <c r="A1274" s="84">
        <v>1273</v>
      </c>
      <c r="B1274" s="85" t="s">
        <v>2595</v>
      </c>
      <c r="C1274" s="87" t="s">
        <v>2596</v>
      </c>
      <c r="D1274" s="47"/>
      <c r="E1274" s="47"/>
      <c r="F1274" s="48"/>
      <c r="G1274" s="62">
        <f>IFERROR(INDEX(StockInData[Expiry],MATCH(ProductMaster[[#This Row],[Product ID]],StockInData[Product ID],0)),"")</f>
        <v>44499</v>
      </c>
      <c r="H1274" s="47"/>
      <c r="I1274" s="61">
        <f>SUMIFS(StockInData[Quantity],StockInData[Product ID],ProductMaster!$B1274)-SUMIFS(StockOutData[Quantity],StockOutData[Product ID],ProductMaster!$B1274)</f>
        <v>-4.0999999999999996</v>
      </c>
      <c r="J1274" s="63">
        <f>SUMIFS(StockInData[Value],StockInData[Product ID],ProductMaster!$B1274)-SUMIFS(StockOutData[Value],StockOutData[Product ID],ProductMaster!$B1274)</f>
        <v>-296.08</v>
      </c>
    </row>
    <row r="1275" spans="1:10" x14ac:dyDescent="0.25">
      <c r="A1275" s="60">
        <v>1274</v>
      </c>
      <c r="B1275" s="85" t="s">
        <v>2597</v>
      </c>
      <c r="C1275" s="87" t="s">
        <v>2598</v>
      </c>
      <c r="D1275" s="47"/>
      <c r="E1275" s="47"/>
      <c r="F1275" s="48"/>
      <c r="G1275" s="62">
        <f>IFERROR(INDEX(StockInData[Expiry],MATCH(ProductMaster[[#This Row],[Product ID]],StockInData[Product ID],0)),"")</f>
        <v>44491</v>
      </c>
      <c r="H1275" s="47"/>
      <c r="I1275" s="61">
        <f>SUMIFS(StockInData[Quantity],StockInData[Product ID],ProductMaster!$B1275)-SUMIFS(StockOutData[Quantity],StockOutData[Product ID],ProductMaster!$B1275)</f>
        <v>5</v>
      </c>
      <c r="J1275" s="63">
        <f>SUMIFS(StockInData[Value],StockInData[Product ID],ProductMaster!$B1275)-SUMIFS(StockOutData[Value],StockOutData[Product ID],ProductMaster!$B1275)</f>
        <v>-58.800000000000004</v>
      </c>
    </row>
    <row r="1276" spans="1:10" x14ac:dyDescent="0.25">
      <c r="A1276" s="84">
        <v>1275</v>
      </c>
      <c r="B1276" s="85" t="s">
        <v>2599</v>
      </c>
      <c r="C1276" s="87" t="s">
        <v>2600</v>
      </c>
      <c r="D1276" s="47"/>
      <c r="E1276" s="47"/>
      <c r="F1276" s="48"/>
      <c r="G1276" s="62">
        <f>IFERROR(INDEX(StockInData[Expiry],MATCH(ProductMaster[[#This Row],[Product ID]],StockInData[Product ID],0)),"")</f>
        <v>44075</v>
      </c>
      <c r="H1276" s="47"/>
      <c r="I1276" s="61">
        <f>SUMIFS(StockInData[Quantity],StockInData[Product ID],ProductMaster!$B1276)-SUMIFS(StockOutData[Quantity],StockOutData[Product ID],ProductMaster!$B1276)</f>
        <v>488</v>
      </c>
      <c r="J1276" s="63">
        <f>SUMIFS(StockInData[Value],StockInData[Product ID],ProductMaster!$B1276)-SUMIFS(StockOutData[Value],StockOutData[Product ID],ProductMaster!$B1276)</f>
        <v>-56.100000000000009</v>
      </c>
    </row>
    <row r="1277" spans="1:10" hidden="1" x14ac:dyDescent="0.25">
      <c r="A1277" s="60">
        <v>1276</v>
      </c>
      <c r="B1277" s="85" t="s">
        <v>2601</v>
      </c>
      <c r="C1277" s="87" t="s">
        <v>2602</v>
      </c>
      <c r="D1277" s="47"/>
      <c r="E1277" s="47"/>
      <c r="F1277" s="48"/>
      <c r="G1277" s="62" t="str">
        <f>IFERROR(INDEX(StockInData[Expiry],MATCH(ProductMaster[[#This Row],[Product ID]],StockInData[Product ID],0)),"")</f>
        <v/>
      </c>
      <c r="H1277" s="47"/>
      <c r="I1277" s="61">
        <f>SUMIFS(StockInData[Quantity],StockInData[Product ID],ProductMaster!$B1277)-SUMIFS(StockOutData[Quantity],StockOutData[Product ID],ProductMaster!$B1277)</f>
        <v>0</v>
      </c>
      <c r="J1277" s="63">
        <f>SUMIFS(StockInData[Value],StockInData[Product ID],ProductMaster!$B1277)-SUMIFS(StockOutData[Value],StockOutData[Product ID],ProductMaster!$B1277)</f>
        <v>0</v>
      </c>
    </row>
    <row r="1278" spans="1:10" hidden="1" x14ac:dyDescent="0.25">
      <c r="A1278" s="84">
        <v>1277</v>
      </c>
      <c r="B1278" s="85" t="s">
        <v>2603</v>
      </c>
      <c r="C1278" s="87" t="s">
        <v>2604</v>
      </c>
      <c r="D1278" s="47"/>
      <c r="E1278" s="47"/>
      <c r="F1278" s="48"/>
      <c r="G1278" s="62" t="str">
        <f>IFERROR(INDEX(StockInData[Expiry],MATCH(ProductMaster[[#This Row],[Product ID]],StockInData[Product ID],0)),"")</f>
        <v/>
      </c>
      <c r="H1278" s="47"/>
      <c r="I1278" s="61">
        <f>SUMIFS(StockInData[Quantity],StockInData[Product ID],ProductMaster!$B1278)-SUMIFS(StockOutData[Quantity],StockOutData[Product ID],ProductMaster!$B1278)</f>
        <v>0</v>
      </c>
      <c r="J1278" s="63">
        <f>SUMIFS(StockInData[Value],StockInData[Product ID],ProductMaster!$B1278)-SUMIFS(StockOutData[Value],StockOutData[Product ID],ProductMaster!$B1278)</f>
        <v>0</v>
      </c>
    </row>
    <row r="1279" spans="1:10" hidden="1" x14ac:dyDescent="0.25">
      <c r="A1279" s="60">
        <v>1278</v>
      </c>
      <c r="B1279" s="85" t="s">
        <v>2605</v>
      </c>
      <c r="C1279" s="87" t="s">
        <v>2606</v>
      </c>
      <c r="D1279" s="47"/>
      <c r="E1279" s="47"/>
      <c r="F1279" s="48"/>
      <c r="G1279" s="62" t="str">
        <f>IFERROR(INDEX(StockInData[Expiry],MATCH(ProductMaster[[#This Row],[Product ID]],StockInData[Product ID],0)),"")</f>
        <v/>
      </c>
      <c r="H1279" s="47"/>
      <c r="I1279" s="61">
        <f>SUMIFS(StockInData[Quantity],StockInData[Product ID],ProductMaster!$B1279)-SUMIFS(StockOutData[Quantity],StockOutData[Product ID],ProductMaster!$B1279)</f>
        <v>0</v>
      </c>
      <c r="J1279" s="63">
        <f>SUMIFS(StockInData[Value],StockInData[Product ID],ProductMaster!$B1279)-SUMIFS(StockOutData[Value],StockOutData[Product ID],ProductMaster!$B1279)</f>
        <v>0</v>
      </c>
    </row>
    <row r="1280" spans="1:10" hidden="1" x14ac:dyDescent="0.25">
      <c r="A1280" s="84">
        <v>1279</v>
      </c>
      <c r="B1280" s="85" t="s">
        <v>2607</v>
      </c>
      <c r="C1280" s="87" t="s">
        <v>2608</v>
      </c>
      <c r="D1280" s="47"/>
      <c r="E1280" s="47"/>
      <c r="F1280" s="48"/>
      <c r="G1280" s="62" t="str">
        <f>IFERROR(INDEX(StockInData[Expiry],MATCH(ProductMaster[[#This Row],[Product ID]],StockInData[Product ID],0)),"")</f>
        <v/>
      </c>
      <c r="H1280" s="47"/>
      <c r="I1280" s="61">
        <f>SUMIFS(StockInData[Quantity],StockInData[Product ID],ProductMaster!$B1280)-SUMIFS(StockOutData[Quantity],StockOutData[Product ID],ProductMaster!$B1280)</f>
        <v>0</v>
      </c>
      <c r="J1280" s="63">
        <f>SUMIFS(StockInData[Value],StockInData[Product ID],ProductMaster!$B1280)-SUMIFS(StockOutData[Value],StockOutData[Product ID],ProductMaster!$B1280)</f>
        <v>0</v>
      </c>
    </row>
    <row r="1281" spans="1:10" hidden="1" x14ac:dyDescent="0.25">
      <c r="A1281" s="60">
        <v>1280</v>
      </c>
      <c r="B1281" s="85" t="s">
        <v>2609</v>
      </c>
      <c r="C1281" s="87" t="s">
        <v>2610</v>
      </c>
      <c r="D1281" s="47"/>
      <c r="E1281" s="47"/>
      <c r="F1281" s="48"/>
      <c r="G1281" s="62" t="str">
        <f>IFERROR(INDEX(StockInData[Expiry],MATCH(ProductMaster[[#This Row],[Product ID]],StockInData[Product ID],0)),"")</f>
        <v/>
      </c>
      <c r="H1281" s="47"/>
      <c r="I1281" s="61">
        <f>SUMIFS(StockInData[Quantity],StockInData[Product ID],ProductMaster!$B1281)-SUMIFS(StockOutData[Quantity],StockOutData[Product ID],ProductMaster!$B1281)</f>
        <v>0</v>
      </c>
      <c r="J1281" s="63">
        <f>SUMIFS(StockInData[Value],StockInData[Product ID],ProductMaster!$B1281)-SUMIFS(StockOutData[Value],StockOutData[Product ID],ProductMaster!$B1281)</f>
        <v>0</v>
      </c>
    </row>
    <row r="1282" spans="1:10" hidden="1" x14ac:dyDescent="0.25">
      <c r="A1282" s="84">
        <v>1281</v>
      </c>
      <c r="B1282" s="85" t="s">
        <v>2611</v>
      </c>
      <c r="C1282" s="87" t="s">
        <v>2612</v>
      </c>
      <c r="D1282" s="47"/>
      <c r="E1282" s="47"/>
      <c r="F1282" s="48"/>
      <c r="G1282" s="62" t="str">
        <f>IFERROR(INDEX(StockInData[Expiry],MATCH(ProductMaster[[#This Row],[Product ID]],StockInData[Product ID],0)),"")</f>
        <v/>
      </c>
      <c r="H1282" s="47"/>
      <c r="I1282" s="61">
        <f>SUMIFS(StockInData[Quantity],StockInData[Product ID],ProductMaster!$B1282)-SUMIFS(StockOutData[Quantity],StockOutData[Product ID],ProductMaster!$B1282)</f>
        <v>0</v>
      </c>
      <c r="J1282" s="63">
        <f>SUMIFS(StockInData[Value],StockInData[Product ID],ProductMaster!$B1282)-SUMIFS(StockOutData[Value],StockOutData[Product ID],ProductMaster!$B1282)</f>
        <v>0</v>
      </c>
    </row>
    <row r="1283" spans="1:10" hidden="1" x14ac:dyDescent="0.25">
      <c r="A1283" s="60">
        <v>1282</v>
      </c>
      <c r="B1283" s="85" t="s">
        <v>2613</v>
      </c>
      <c r="C1283" s="87" t="s">
        <v>2614</v>
      </c>
      <c r="D1283" s="47"/>
      <c r="E1283" s="47"/>
      <c r="F1283" s="48"/>
      <c r="G1283" s="62" t="str">
        <f>IFERROR(INDEX(StockInData[Expiry],MATCH(ProductMaster[[#This Row],[Product ID]],StockInData[Product ID],0)),"")</f>
        <v/>
      </c>
      <c r="H1283" s="47"/>
      <c r="I1283" s="61">
        <f>SUMIFS(StockInData[Quantity],StockInData[Product ID],ProductMaster!$B1283)-SUMIFS(StockOutData[Quantity],StockOutData[Product ID],ProductMaster!$B1283)</f>
        <v>0</v>
      </c>
      <c r="J1283" s="63">
        <f>SUMIFS(StockInData[Value],StockInData[Product ID],ProductMaster!$B1283)-SUMIFS(StockOutData[Value],StockOutData[Product ID],ProductMaster!$B1283)</f>
        <v>0</v>
      </c>
    </row>
    <row r="1284" spans="1:10" hidden="1" x14ac:dyDescent="0.25">
      <c r="A1284" s="84">
        <v>1283</v>
      </c>
      <c r="B1284" s="85" t="s">
        <v>2615</v>
      </c>
      <c r="C1284" s="87" t="s">
        <v>2616</v>
      </c>
      <c r="D1284" s="47"/>
      <c r="E1284" s="47"/>
      <c r="F1284" s="48"/>
      <c r="G1284" s="62" t="str">
        <f>IFERROR(INDEX(StockInData[Expiry],MATCH(ProductMaster[[#This Row],[Product ID]],StockInData[Product ID],0)),"")</f>
        <v/>
      </c>
      <c r="H1284" s="47"/>
      <c r="I1284" s="61">
        <f>SUMIFS(StockInData[Quantity],StockInData[Product ID],ProductMaster!$B1284)-SUMIFS(StockOutData[Quantity],StockOutData[Product ID],ProductMaster!$B1284)</f>
        <v>0</v>
      </c>
      <c r="J1284" s="63">
        <f>SUMIFS(StockInData[Value],StockInData[Product ID],ProductMaster!$B1284)-SUMIFS(StockOutData[Value],StockOutData[Product ID],ProductMaster!$B1284)</f>
        <v>0</v>
      </c>
    </row>
    <row r="1285" spans="1:10" hidden="1" x14ac:dyDescent="0.25">
      <c r="A1285" s="60">
        <v>1284</v>
      </c>
      <c r="B1285" s="85" t="s">
        <v>2617</v>
      </c>
      <c r="C1285" s="87" t="s">
        <v>2618</v>
      </c>
      <c r="D1285" s="47"/>
      <c r="E1285" s="47"/>
      <c r="F1285" s="48"/>
      <c r="G1285" s="62" t="str">
        <f>IFERROR(INDEX(StockInData[Expiry],MATCH(ProductMaster[[#This Row],[Product ID]],StockInData[Product ID],0)),"")</f>
        <v/>
      </c>
      <c r="H1285" s="47"/>
      <c r="I1285" s="61">
        <f>SUMIFS(StockInData[Quantity],StockInData[Product ID],ProductMaster!$B1285)-SUMIFS(StockOutData[Quantity],StockOutData[Product ID],ProductMaster!$B1285)</f>
        <v>0</v>
      </c>
      <c r="J1285" s="63">
        <f>SUMIFS(StockInData[Value],StockInData[Product ID],ProductMaster!$B1285)-SUMIFS(StockOutData[Value],StockOutData[Product ID],ProductMaster!$B1285)</f>
        <v>0</v>
      </c>
    </row>
    <row r="1286" spans="1:10" hidden="1" x14ac:dyDescent="0.25">
      <c r="A1286" s="84">
        <v>1285</v>
      </c>
      <c r="B1286" s="85" t="s">
        <v>2619</v>
      </c>
      <c r="C1286" s="87" t="s">
        <v>2620</v>
      </c>
      <c r="D1286" s="47"/>
      <c r="E1286" s="47"/>
      <c r="F1286" s="48"/>
      <c r="G1286" s="62" t="str">
        <f>IFERROR(INDEX(StockInData[Expiry],MATCH(ProductMaster[[#This Row],[Product ID]],StockInData[Product ID],0)),"")</f>
        <v/>
      </c>
      <c r="H1286" s="47"/>
      <c r="I1286" s="61">
        <f>SUMIFS(StockInData[Quantity],StockInData[Product ID],ProductMaster!$B1286)-SUMIFS(StockOutData[Quantity],StockOutData[Product ID],ProductMaster!$B1286)</f>
        <v>0</v>
      </c>
      <c r="J1286" s="63">
        <f>SUMIFS(StockInData[Value],StockInData[Product ID],ProductMaster!$B1286)-SUMIFS(StockOutData[Value],StockOutData[Product ID],ProductMaster!$B1286)</f>
        <v>0</v>
      </c>
    </row>
    <row r="1287" spans="1:10" hidden="1" x14ac:dyDescent="0.25">
      <c r="A1287" s="60">
        <v>1286</v>
      </c>
      <c r="B1287" s="85" t="s">
        <v>2621</v>
      </c>
      <c r="C1287" s="87" t="s">
        <v>2622</v>
      </c>
      <c r="D1287" s="47"/>
      <c r="E1287" s="47"/>
      <c r="F1287" s="48"/>
      <c r="G1287" s="62" t="str">
        <f>IFERROR(INDEX(StockInData[Expiry],MATCH(ProductMaster[[#This Row],[Product ID]],StockInData[Product ID],0)),"")</f>
        <v/>
      </c>
      <c r="H1287" s="47"/>
      <c r="I1287" s="61">
        <f>SUMIFS(StockInData[Quantity],StockInData[Product ID],ProductMaster!$B1287)-SUMIFS(StockOutData[Quantity],StockOutData[Product ID],ProductMaster!$B1287)</f>
        <v>0</v>
      </c>
      <c r="J1287" s="63">
        <f>SUMIFS(StockInData[Value],StockInData[Product ID],ProductMaster!$B1287)-SUMIFS(StockOutData[Value],StockOutData[Product ID],ProductMaster!$B1287)</f>
        <v>0</v>
      </c>
    </row>
    <row r="1288" spans="1:10" x14ac:dyDescent="0.25">
      <c r="A1288" s="84">
        <v>1287</v>
      </c>
      <c r="B1288" s="85" t="s">
        <v>2623</v>
      </c>
      <c r="C1288" s="87" t="s">
        <v>2624</v>
      </c>
      <c r="D1288" s="47"/>
      <c r="E1288" s="47"/>
      <c r="F1288" s="48"/>
      <c r="G1288" s="62">
        <f>IFERROR(INDEX(StockInData[Expiry],MATCH(ProductMaster[[#This Row],[Product ID]],StockInData[Product ID],0)),"")</f>
        <v>44286</v>
      </c>
      <c r="H1288" s="47"/>
      <c r="I1288" s="61">
        <f>SUMIFS(StockInData[Quantity],StockInData[Product ID],ProductMaster!$B1288)-SUMIFS(StockOutData[Quantity],StockOutData[Product ID],ProductMaster!$B1288)</f>
        <v>118</v>
      </c>
      <c r="J1288" s="63">
        <f>SUMIFS(StockInData[Value],StockInData[Product ID],ProductMaster!$B1288)-SUMIFS(StockOutData[Value],StockOutData[Product ID],ProductMaster!$B1288)</f>
        <v>3</v>
      </c>
    </row>
    <row r="1289" spans="1:10" hidden="1" x14ac:dyDescent="0.25">
      <c r="A1289" s="60">
        <v>1288</v>
      </c>
      <c r="B1289" s="85" t="s">
        <v>2625</v>
      </c>
      <c r="C1289" s="87" t="s">
        <v>2626</v>
      </c>
      <c r="D1289" s="47"/>
      <c r="E1289" s="47"/>
      <c r="F1289" s="48"/>
      <c r="G1289" s="62" t="str">
        <f>IFERROR(INDEX(StockInData[Expiry],MATCH(ProductMaster[[#This Row],[Product ID]],StockInData[Product ID],0)),"")</f>
        <v/>
      </c>
      <c r="H1289" s="47"/>
      <c r="I1289" s="61">
        <f>SUMIFS(StockInData[Quantity],StockInData[Product ID],ProductMaster!$B1289)-SUMIFS(StockOutData[Quantity],StockOutData[Product ID],ProductMaster!$B1289)</f>
        <v>0</v>
      </c>
      <c r="J1289" s="63">
        <f>SUMIFS(StockInData[Value],StockInData[Product ID],ProductMaster!$B1289)-SUMIFS(StockOutData[Value],StockOutData[Product ID],ProductMaster!$B1289)</f>
        <v>0</v>
      </c>
    </row>
    <row r="1290" spans="1:10" x14ac:dyDescent="0.25">
      <c r="A1290" s="84">
        <v>1289</v>
      </c>
      <c r="B1290" s="85" t="s">
        <v>2627</v>
      </c>
      <c r="C1290" s="87" t="s">
        <v>2628</v>
      </c>
      <c r="D1290" s="47"/>
      <c r="E1290" s="47"/>
      <c r="F1290" s="48"/>
      <c r="G1290" s="62">
        <f>IFERROR(INDEX(StockInData[Expiry],MATCH(ProductMaster[[#This Row],[Product ID]],StockInData[Product ID],0)),"")</f>
        <v>44439</v>
      </c>
      <c r="H1290" s="47"/>
      <c r="I1290" s="61">
        <f>SUMIFS(StockInData[Quantity],StockInData[Product ID],ProductMaster!$B1290)-SUMIFS(StockOutData[Quantity],StockOutData[Product ID],ProductMaster!$B1290)</f>
        <v>215</v>
      </c>
      <c r="J1290" s="63">
        <f>SUMIFS(StockInData[Value],StockInData[Product ID],ProductMaster!$B1290)-SUMIFS(StockOutData[Value],StockOutData[Product ID],ProductMaster!$B1290)</f>
        <v>-63.5</v>
      </c>
    </row>
    <row r="1291" spans="1:10" x14ac:dyDescent="0.25">
      <c r="A1291" s="60">
        <v>1290</v>
      </c>
      <c r="B1291" s="85" t="s">
        <v>2629</v>
      </c>
      <c r="C1291" s="87" t="s">
        <v>2630</v>
      </c>
      <c r="D1291" s="47"/>
      <c r="E1291" s="47"/>
      <c r="F1291" s="48"/>
      <c r="G1291" s="62">
        <f>IFERROR(INDEX(StockInData[Expiry],MATCH(ProductMaster[[#This Row],[Product ID]],StockInData[Product ID],0)),"")</f>
        <v>44408</v>
      </c>
      <c r="H1291" s="47"/>
      <c r="I1291" s="61">
        <f>SUMIFS(StockInData[Quantity],StockInData[Product ID],ProductMaster!$B1291)-SUMIFS(StockOutData[Quantity],StockOutData[Product ID],ProductMaster!$B1291)</f>
        <v>223</v>
      </c>
      <c r="J1291" s="63">
        <f>SUMIFS(StockInData[Value],StockInData[Product ID],ProductMaster!$B1291)-SUMIFS(StockOutData[Value],StockOutData[Product ID],ProductMaster!$B1291)</f>
        <v>-85</v>
      </c>
    </row>
    <row r="1292" spans="1:10" x14ac:dyDescent="0.25">
      <c r="A1292" s="84">
        <v>1291</v>
      </c>
      <c r="B1292" s="85" t="s">
        <v>2631</v>
      </c>
      <c r="C1292" s="87" t="s">
        <v>2632</v>
      </c>
      <c r="D1292" s="47"/>
      <c r="E1292" s="47"/>
      <c r="F1292" s="48"/>
      <c r="G1292" s="62">
        <f>IFERROR(INDEX(StockInData[Expiry],MATCH(ProductMaster[[#This Row],[Product ID]],StockInData[Product ID],0)),"")</f>
        <v>44469</v>
      </c>
      <c r="H1292" s="47"/>
      <c r="I1292" s="61">
        <f>SUMIFS(StockInData[Quantity],StockInData[Product ID],ProductMaster!$B1292)-SUMIFS(StockOutData[Quantity],StockOutData[Product ID],ProductMaster!$B1292)</f>
        <v>556</v>
      </c>
      <c r="J1292" s="63">
        <f>SUMIFS(StockInData[Value],StockInData[Product ID],ProductMaster!$B1292)-SUMIFS(StockOutData[Value],StockOutData[Product ID],ProductMaster!$B1292)</f>
        <v>-431.72999999999985</v>
      </c>
    </row>
    <row r="1293" spans="1:10" hidden="1" x14ac:dyDescent="0.25">
      <c r="A1293" s="60">
        <v>1292</v>
      </c>
      <c r="B1293" s="85" t="s">
        <v>2633</v>
      </c>
      <c r="C1293" s="87" t="s">
        <v>2634</v>
      </c>
      <c r="D1293" s="47"/>
      <c r="E1293" s="47"/>
      <c r="F1293" s="48"/>
      <c r="G1293" s="62" t="str">
        <f>IFERROR(INDEX(StockInData[Expiry],MATCH(ProductMaster[[#This Row],[Product ID]],StockInData[Product ID],0)),"")</f>
        <v/>
      </c>
      <c r="H1293" s="47"/>
      <c r="I1293" s="61">
        <f>SUMIFS(StockInData[Quantity],StockInData[Product ID],ProductMaster!$B1293)-SUMIFS(StockOutData[Quantity],StockOutData[Product ID],ProductMaster!$B1293)</f>
        <v>0</v>
      </c>
      <c r="J1293" s="63">
        <f>SUMIFS(StockInData[Value],StockInData[Product ID],ProductMaster!$B1293)-SUMIFS(StockOutData[Value],StockOutData[Product ID],ProductMaster!$B1293)</f>
        <v>0</v>
      </c>
    </row>
    <row r="1294" spans="1:10" hidden="1" x14ac:dyDescent="0.25">
      <c r="A1294" s="84">
        <v>1293</v>
      </c>
      <c r="B1294" s="85" t="s">
        <v>2635</v>
      </c>
      <c r="C1294" s="87" t="s">
        <v>2636</v>
      </c>
      <c r="D1294" s="47"/>
      <c r="E1294" s="47"/>
      <c r="F1294" s="48"/>
      <c r="G1294" s="62" t="str">
        <f>IFERROR(INDEX(StockInData[Expiry],MATCH(ProductMaster[[#This Row],[Product ID]],StockInData[Product ID],0)),"")</f>
        <v/>
      </c>
      <c r="H1294" s="47"/>
      <c r="I1294" s="61">
        <f>SUMIFS(StockInData[Quantity],StockInData[Product ID],ProductMaster!$B1294)-SUMIFS(StockOutData[Quantity],StockOutData[Product ID],ProductMaster!$B1294)</f>
        <v>0</v>
      </c>
      <c r="J1294" s="63">
        <f>SUMIFS(StockInData[Value],StockInData[Product ID],ProductMaster!$B1294)-SUMIFS(StockOutData[Value],StockOutData[Product ID],ProductMaster!$B1294)</f>
        <v>0</v>
      </c>
    </row>
    <row r="1295" spans="1:10" hidden="1" x14ac:dyDescent="0.25">
      <c r="A1295" s="60">
        <v>1294</v>
      </c>
      <c r="B1295" s="85" t="s">
        <v>2637</v>
      </c>
      <c r="C1295" s="87" t="s">
        <v>2638</v>
      </c>
      <c r="D1295" s="47"/>
      <c r="E1295" s="47"/>
      <c r="F1295" s="48"/>
      <c r="G1295" s="62" t="str">
        <f>IFERROR(INDEX(StockInData[Expiry],MATCH(ProductMaster[[#This Row],[Product ID]],StockInData[Product ID],0)),"")</f>
        <v/>
      </c>
      <c r="H1295" s="47"/>
      <c r="I1295" s="61">
        <f>SUMIFS(StockInData[Quantity],StockInData[Product ID],ProductMaster!$B1295)-SUMIFS(StockOutData[Quantity],StockOutData[Product ID],ProductMaster!$B1295)</f>
        <v>0</v>
      </c>
      <c r="J1295" s="63">
        <f>SUMIFS(StockInData[Value],StockInData[Product ID],ProductMaster!$B1295)-SUMIFS(StockOutData[Value],StockOutData[Product ID],ProductMaster!$B1295)</f>
        <v>0</v>
      </c>
    </row>
    <row r="1296" spans="1:10" hidden="1" x14ac:dyDescent="0.25">
      <c r="A1296" s="84">
        <v>1295</v>
      </c>
      <c r="B1296" s="85" t="s">
        <v>2639</v>
      </c>
      <c r="C1296" s="87" t="s">
        <v>2640</v>
      </c>
      <c r="D1296" s="47"/>
      <c r="E1296" s="47"/>
      <c r="F1296" s="48"/>
      <c r="G1296" s="62" t="str">
        <f>IFERROR(INDEX(StockInData[Expiry],MATCH(ProductMaster[[#This Row],[Product ID]],StockInData[Product ID],0)),"")</f>
        <v/>
      </c>
      <c r="H1296" s="47"/>
      <c r="I1296" s="61">
        <f>SUMIFS(StockInData[Quantity],StockInData[Product ID],ProductMaster!$B1296)-SUMIFS(StockOutData[Quantity],StockOutData[Product ID],ProductMaster!$B1296)</f>
        <v>0</v>
      </c>
      <c r="J1296" s="63">
        <f>SUMIFS(StockInData[Value],StockInData[Product ID],ProductMaster!$B1296)-SUMIFS(StockOutData[Value],StockOutData[Product ID],ProductMaster!$B1296)</f>
        <v>0</v>
      </c>
    </row>
    <row r="1297" spans="1:10" hidden="1" x14ac:dyDescent="0.25">
      <c r="A1297" s="60">
        <v>1296</v>
      </c>
      <c r="B1297" s="85" t="s">
        <v>2641</v>
      </c>
      <c r="C1297" s="87" t="s">
        <v>2642</v>
      </c>
      <c r="D1297" s="47"/>
      <c r="E1297" s="47"/>
      <c r="F1297" s="48"/>
      <c r="G1297" s="62" t="str">
        <f>IFERROR(INDEX(StockInData[Expiry],MATCH(ProductMaster[[#This Row],[Product ID]],StockInData[Product ID],0)),"")</f>
        <v/>
      </c>
      <c r="H1297" s="47"/>
      <c r="I1297" s="61">
        <f>SUMIFS(StockInData[Quantity],StockInData[Product ID],ProductMaster!$B1297)-SUMIFS(StockOutData[Quantity],StockOutData[Product ID],ProductMaster!$B1297)</f>
        <v>0</v>
      </c>
      <c r="J1297" s="63">
        <f>SUMIFS(StockInData[Value],StockInData[Product ID],ProductMaster!$B1297)-SUMIFS(StockOutData[Value],StockOutData[Product ID],ProductMaster!$B1297)</f>
        <v>0</v>
      </c>
    </row>
    <row r="1298" spans="1:10" hidden="1" x14ac:dyDescent="0.25">
      <c r="A1298" s="84">
        <v>1297</v>
      </c>
      <c r="B1298" s="85" t="s">
        <v>2643</v>
      </c>
      <c r="C1298" s="87" t="s">
        <v>2644</v>
      </c>
      <c r="D1298" s="47"/>
      <c r="E1298" s="47"/>
      <c r="F1298" s="48"/>
      <c r="G1298" s="62" t="str">
        <f>IFERROR(INDEX(StockInData[Expiry],MATCH(ProductMaster[[#This Row],[Product ID]],StockInData[Product ID],0)),"")</f>
        <v/>
      </c>
      <c r="H1298" s="47"/>
      <c r="I1298" s="61">
        <f>SUMIFS(StockInData[Quantity],StockInData[Product ID],ProductMaster!$B1298)-SUMIFS(StockOutData[Quantity],StockOutData[Product ID],ProductMaster!$B1298)</f>
        <v>0</v>
      </c>
      <c r="J1298" s="63">
        <f>SUMIFS(StockInData[Value],StockInData[Product ID],ProductMaster!$B1298)-SUMIFS(StockOutData[Value],StockOutData[Product ID],ProductMaster!$B1298)</f>
        <v>0</v>
      </c>
    </row>
    <row r="1299" spans="1:10" hidden="1" x14ac:dyDescent="0.25">
      <c r="A1299" s="60">
        <v>1298</v>
      </c>
      <c r="B1299" s="85" t="s">
        <v>2645</v>
      </c>
      <c r="C1299" s="87" t="s">
        <v>2646</v>
      </c>
      <c r="D1299" s="47"/>
      <c r="E1299" s="47"/>
      <c r="F1299" s="48"/>
      <c r="G1299" s="62" t="str">
        <f>IFERROR(INDEX(StockInData[Expiry],MATCH(ProductMaster[[#This Row],[Product ID]],StockInData[Product ID],0)),"")</f>
        <v/>
      </c>
      <c r="H1299" s="47"/>
      <c r="I1299" s="61">
        <f>SUMIFS(StockInData[Quantity],StockInData[Product ID],ProductMaster!$B1299)-SUMIFS(StockOutData[Quantity],StockOutData[Product ID],ProductMaster!$B1299)</f>
        <v>0</v>
      </c>
      <c r="J1299" s="63">
        <f>SUMIFS(StockInData[Value],StockInData[Product ID],ProductMaster!$B1299)-SUMIFS(StockOutData[Value],StockOutData[Product ID],ProductMaster!$B1299)</f>
        <v>0</v>
      </c>
    </row>
    <row r="1300" spans="1:10" hidden="1" x14ac:dyDescent="0.25">
      <c r="A1300" s="84">
        <v>1299</v>
      </c>
      <c r="B1300" s="85" t="s">
        <v>2647</v>
      </c>
      <c r="C1300" s="87" t="s">
        <v>2648</v>
      </c>
      <c r="D1300" s="47"/>
      <c r="E1300" s="47"/>
      <c r="F1300" s="48"/>
      <c r="G1300" s="62" t="str">
        <f>IFERROR(INDEX(StockInData[Expiry],MATCH(ProductMaster[[#This Row],[Product ID]],StockInData[Product ID],0)),"")</f>
        <v/>
      </c>
      <c r="H1300" s="47"/>
      <c r="I1300" s="61">
        <f>SUMIFS(StockInData[Quantity],StockInData[Product ID],ProductMaster!$B1300)-SUMIFS(StockOutData[Quantity],StockOutData[Product ID],ProductMaster!$B1300)</f>
        <v>0</v>
      </c>
      <c r="J1300" s="63">
        <f>SUMIFS(StockInData[Value],StockInData[Product ID],ProductMaster!$B1300)-SUMIFS(StockOutData[Value],StockOutData[Product ID],ProductMaster!$B1300)</f>
        <v>0</v>
      </c>
    </row>
    <row r="1301" spans="1:10" hidden="1" x14ac:dyDescent="0.25">
      <c r="A1301" s="60">
        <v>1300</v>
      </c>
      <c r="B1301" s="85" t="s">
        <v>2649</v>
      </c>
      <c r="C1301" s="87" t="s">
        <v>2650</v>
      </c>
      <c r="D1301" s="47"/>
      <c r="E1301" s="47"/>
      <c r="F1301" s="48"/>
      <c r="G1301" s="62" t="str">
        <f>IFERROR(INDEX(StockInData[Expiry],MATCH(ProductMaster[[#This Row],[Product ID]],StockInData[Product ID],0)),"")</f>
        <v/>
      </c>
      <c r="H1301" s="47"/>
      <c r="I1301" s="61">
        <f>SUMIFS(StockInData[Quantity],StockInData[Product ID],ProductMaster!$B1301)-SUMIFS(StockOutData[Quantity],StockOutData[Product ID],ProductMaster!$B1301)</f>
        <v>0</v>
      </c>
      <c r="J1301" s="63">
        <f>SUMIFS(StockInData[Value],StockInData[Product ID],ProductMaster!$B1301)-SUMIFS(StockOutData[Value],StockOutData[Product ID],ProductMaster!$B1301)</f>
        <v>0</v>
      </c>
    </row>
    <row r="1302" spans="1:10" hidden="1" x14ac:dyDescent="0.25">
      <c r="A1302" s="84">
        <v>1301</v>
      </c>
      <c r="B1302" s="85" t="s">
        <v>2651</v>
      </c>
      <c r="C1302" s="87" t="s">
        <v>2652</v>
      </c>
      <c r="D1302" s="47"/>
      <c r="E1302" s="47"/>
      <c r="F1302" s="48"/>
      <c r="G1302" s="62" t="str">
        <f>IFERROR(INDEX(StockInData[Expiry],MATCH(ProductMaster[[#This Row],[Product ID]],StockInData[Product ID],0)),"")</f>
        <v/>
      </c>
      <c r="H1302" s="47"/>
      <c r="I1302" s="61">
        <f>SUMIFS(StockInData[Quantity],StockInData[Product ID],ProductMaster!$B1302)-SUMIFS(StockOutData[Quantity],StockOutData[Product ID],ProductMaster!$B1302)</f>
        <v>0</v>
      </c>
      <c r="J1302" s="63">
        <f>SUMIFS(StockInData[Value],StockInData[Product ID],ProductMaster!$B1302)-SUMIFS(StockOutData[Value],StockOutData[Product ID],ProductMaster!$B1302)</f>
        <v>0</v>
      </c>
    </row>
    <row r="1303" spans="1:10" x14ac:dyDescent="0.25">
      <c r="A1303" s="60">
        <v>1302</v>
      </c>
      <c r="B1303" s="85" t="s">
        <v>2653</v>
      </c>
      <c r="C1303" s="87" t="s">
        <v>2654</v>
      </c>
      <c r="D1303" s="47"/>
      <c r="E1303" s="47"/>
      <c r="F1303" s="48"/>
      <c r="G1303" s="62">
        <f>IFERROR(INDEX(StockInData[Expiry],MATCH(ProductMaster[[#This Row],[Product ID]],StockInData[Product ID],0)),"")</f>
        <v>44285</v>
      </c>
      <c r="H1303" s="47"/>
      <c r="I1303" s="61">
        <f>SUMIFS(StockInData[Quantity],StockInData[Product ID],ProductMaster!$B1303)-SUMIFS(StockOutData[Quantity],StockOutData[Product ID],ProductMaster!$B1303)</f>
        <v>6</v>
      </c>
      <c r="J1303" s="63">
        <f>SUMIFS(StockInData[Value],StockInData[Product ID],ProductMaster!$B1303)-SUMIFS(StockOutData[Value],StockOutData[Product ID],ProductMaster!$B1303)</f>
        <v>-13.3</v>
      </c>
    </row>
    <row r="1304" spans="1:10" hidden="1" x14ac:dyDescent="0.25">
      <c r="A1304" s="84">
        <v>1303</v>
      </c>
      <c r="B1304" s="85" t="s">
        <v>2655</v>
      </c>
      <c r="C1304" s="87" t="s">
        <v>2656</v>
      </c>
      <c r="D1304" s="47"/>
      <c r="E1304" s="47"/>
      <c r="F1304" s="48"/>
      <c r="G1304" s="62" t="str">
        <f>IFERROR(INDEX(StockInData[Expiry],MATCH(ProductMaster[[#This Row],[Product ID]],StockInData[Product ID],0)),"")</f>
        <v/>
      </c>
      <c r="H1304" s="47"/>
      <c r="I1304" s="61">
        <f>SUMIFS(StockInData[Quantity],StockInData[Product ID],ProductMaster!$B1304)-SUMIFS(StockOutData[Quantity],StockOutData[Product ID],ProductMaster!$B1304)</f>
        <v>0</v>
      </c>
      <c r="J1304" s="63">
        <f>SUMIFS(StockInData[Value],StockInData[Product ID],ProductMaster!$B1304)-SUMIFS(StockOutData[Value],StockOutData[Product ID],ProductMaster!$B1304)</f>
        <v>0</v>
      </c>
    </row>
    <row r="1305" spans="1:10" x14ac:dyDescent="0.25">
      <c r="A1305" s="60">
        <v>1304</v>
      </c>
      <c r="B1305" s="85" t="s">
        <v>2657</v>
      </c>
      <c r="C1305" s="87" t="s">
        <v>2658</v>
      </c>
      <c r="D1305" s="47"/>
      <c r="E1305" s="47"/>
      <c r="F1305" s="48"/>
      <c r="G1305" s="62">
        <f>IFERROR(INDEX(StockInData[Expiry],MATCH(ProductMaster[[#This Row],[Product ID]],StockInData[Product ID],0)),"")</f>
        <v>43951</v>
      </c>
      <c r="H1305" s="47"/>
      <c r="I1305" s="61">
        <f>SUMIFS(StockInData[Quantity],StockInData[Product ID],ProductMaster!$B1305)-SUMIFS(StockOutData[Quantity],StockOutData[Product ID],ProductMaster!$B1305)</f>
        <v>125</v>
      </c>
      <c r="J1305" s="63">
        <f>SUMIFS(StockInData[Value],StockInData[Product ID],ProductMaster!$B1305)-SUMIFS(StockOutData[Value],StockOutData[Product ID],ProductMaster!$B1305)</f>
        <v>-56.699999999999996</v>
      </c>
    </row>
    <row r="1306" spans="1:10" x14ac:dyDescent="0.25">
      <c r="A1306" s="84">
        <v>1305</v>
      </c>
      <c r="B1306" s="85" t="s">
        <v>2659</v>
      </c>
      <c r="C1306" s="87" t="s">
        <v>2660</v>
      </c>
      <c r="D1306" s="47"/>
      <c r="E1306" s="47"/>
      <c r="F1306" s="48"/>
      <c r="G1306" s="62">
        <f>IFERROR(INDEX(StockInData[Expiry],MATCH(ProductMaster[[#This Row],[Product ID]],StockInData[Product ID],0)),"")</f>
        <v>44255</v>
      </c>
      <c r="H1306" s="47"/>
      <c r="I1306" s="61">
        <f>SUMIFS(StockInData[Quantity],StockInData[Product ID],ProductMaster!$B1306)-SUMIFS(StockOutData[Quantity],StockOutData[Product ID],ProductMaster!$B1306)</f>
        <v>27</v>
      </c>
      <c r="J1306" s="63">
        <f>SUMIFS(StockInData[Value],StockInData[Product ID],ProductMaster!$B1306)-SUMIFS(StockOutData[Value],StockOutData[Product ID],ProductMaster!$B1306)</f>
        <v>-2.7</v>
      </c>
    </row>
    <row r="1307" spans="1:10" hidden="1" x14ac:dyDescent="0.25">
      <c r="A1307" s="60">
        <v>1306</v>
      </c>
      <c r="B1307" s="85" t="s">
        <v>2661</v>
      </c>
      <c r="C1307" s="87" t="s">
        <v>2662</v>
      </c>
      <c r="D1307" s="47"/>
      <c r="E1307" s="47"/>
      <c r="F1307" s="48"/>
      <c r="G1307" s="62" t="str">
        <f>IFERROR(INDEX(StockInData[Expiry],MATCH(ProductMaster[[#This Row],[Product ID]],StockInData[Product ID],0)),"")</f>
        <v/>
      </c>
      <c r="H1307" s="47"/>
      <c r="I1307" s="61">
        <f>SUMIFS(StockInData[Quantity],StockInData[Product ID],ProductMaster!$B1307)-SUMIFS(StockOutData[Quantity],StockOutData[Product ID],ProductMaster!$B1307)</f>
        <v>0</v>
      </c>
      <c r="J1307" s="63">
        <f>SUMIFS(StockInData[Value],StockInData[Product ID],ProductMaster!$B1307)-SUMIFS(StockOutData[Value],StockOutData[Product ID],ProductMaster!$B1307)</f>
        <v>0</v>
      </c>
    </row>
    <row r="1308" spans="1:10" hidden="1" x14ac:dyDescent="0.25">
      <c r="A1308" s="84">
        <v>1307</v>
      </c>
      <c r="B1308" s="85" t="s">
        <v>2663</v>
      </c>
      <c r="C1308" s="87" t="s">
        <v>2664</v>
      </c>
      <c r="D1308" s="47"/>
      <c r="E1308" s="47"/>
      <c r="F1308" s="48"/>
      <c r="G1308" s="62" t="str">
        <f>IFERROR(INDEX(StockInData[Expiry],MATCH(ProductMaster[[#This Row],[Product ID]],StockInData[Product ID],0)),"")</f>
        <v/>
      </c>
      <c r="H1308" s="47"/>
      <c r="I1308" s="61">
        <f>SUMIFS(StockInData[Quantity],StockInData[Product ID],ProductMaster!$B1308)-SUMIFS(StockOutData[Quantity],StockOutData[Product ID],ProductMaster!$B1308)</f>
        <v>0</v>
      </c>
      <c r="J1308" s="63">
        <f>SUMIFS(StockInData[Value],StockInData[Product ID],ProductMaster!$B1308)-SUMIFS(StockOutData[Value],StockOutData[Product ID],ProductMaster!$B1308)</f>
        <v>0</v>
      </c>
    </row>
    <row r="1309" spans="1:10" x14ac:dyDescent="0.25">
      <c r="A1309" s="60">
        <v>1308</v>
      </c>
      <c r="B1309" s="85" t="s">
        <v>2665</v>
      </c>
      <c r="C1309" s="87" t="s">
        <v>2666</v>
      </c>
      <c r="D1309" s="47"/>
      <c r="E1309" s="47"/>
      <c r="F1309" s="48"/>
      <c r="G1309" s="62">
        <f>IFERROR(INDEX(StockInData[Expiry],MATCH(ProductMaster[[#This Row],[Product ID]],StockInData[Product ID],0)),"")</f>
        <v>44347</v>
      </c>
      <c r="H1309" s="47"/>
      <c r="I1309" s="61">
        <f>SUMIFS(StockInData[Quantity],StockInData[Product ID],ProductMaster!$B1309)-SUMIFS(StockOutData[Quantity],StockOutData[Product ID],ProductMaster!$B1309)</f>
        <v>65.75</v>
      </c>
      <c r="J1309" s="63">
        <f>SUMIFS(StockInData[Value],StockInData[Product ID],ProductMaster!$B1309)-SUMIFS(StockOutData[Value],StockOutData[Product ID],ProductMaster!$B1309)</f>
        <v>4</v>
      </c>
    </row>
    <row r="1310" spans="1:10" x14ac:dyDescent="0.25">
      <c r="A1310" s="84">
        <v>1309</v>
      </c>
      <c r="B1310" s="85" t="s">
        <v>2667</v>
      </c>
      <c r="C1310" s="87" t="s">
        <v>2668</v>
      </c>
      <c r="D1310" s="47"/>
      <c r="E1310" s="47"/>
      <c r="F1310" s="48"/>
      <c r="G1310" s="62">
        <f>IFERROR(INDEX(StockInData[Expiry],MATCH(ProductMaster[[#This Row],[Product ID]],StockInData[Product ID],0)),"")</f>
        <v>44318</v>
      </c>
      <c r="H1310" s="47"/>
      <c r="I1310" s="61">
        <f>SUMIFS(StockInData[Quantity],StockInData[Product ID],ProductMaster!$B1310)-SUMIFS(StockOutData[Quantity],StockOutData[Product ID],ProductMaster!$B1310)</f>
        <v>78.75</v>
      </c>
      <c r="J1310" s="63">
        <f>SUMIFS(StockInData[Value],StockInData[Product ID],ProductMaster!$B1310)-SUMIFS(StockOutData[Value],StockOutData[Product ID],ProductMaster!$B1310)</f>
        <v>3</v>
      </c>
    </row>
    <row r="1311" spans="1:10" x14ac:dyDescent="0.25">
      <c r="A1311" s="60">
        <v>1310</v>
      </c>
      <c r="B1311" s="85" t="s">
        <v>2669</v>
      </c>
      <c r="C1311" s="87" t="s">
        <v>2670</v>
      </c>
      <c r="D1311" s="47"/>
      <c r="E1311" s="47"/>
      <c r="F1311" s="48"/>
      <c r="G1311" s="62">
        <f>IFERROR(INDEX(StockInData[Expiry],MATCH(ProductMaster[[#This Row],[Product ID]],StockInData[Product ID],0)),"")</f>
        <v>44469</v>
      </c>
      <c r="H1311" s="47"/>
      <c r="I1311" s="61">
        <f>SUMIFS(StockInData[Quantity],StockInData[Product ID],ProductMaster!$B1311)-SUMIFS(StockOutData[Quantity],StockOutData[Product ID],ProductMaster!$B1311)</f>
        <v>42</v>
      </c>
      <c r="J1311" s="63">
        <f>SUMIFS(StockInData[Value],StockInData[Product ID],ProductMaster!$B1311)-SUMIFS(StockOutData[Value],StockOutData[Product ID],ProductMaster!$B1311)</f>
        <v>-178.20000000000005</v>
      </c>
    </row>
    <row r="1312" spans="1:10" x14ac:dyDescent="0.25">
      <c r="A1312" s="84">
        <v>1311</v>
      </c>
      <c r="B1312" s="85" t="s">
        <v>2671</v>
      </c>
      <c r="C1312" s="87" t="s">
        <v>2672</v>
      </c>
      <c r="D1312" s="47"/>
      <c r="E1312" s="47"/>
      <c r="F1312" s="48"/>
      <c r="G1312" s="62">
        <f>IFERROR(INDEX(StockInData[Expiry],MATCH(ProductMaster[[#This Row],[Product ID]],StockInData[Product ID],0)),"")</f>
        <v>44226</v>
      </c>
      <c r="H1312" s="47"/>
      <c r="I1312" s="61">
        <f>SUMIFS(StockInData[Quantity],StockInData[Product ID],ProductMaster!$B1312)-SUMIFS(StockOutData[Quantity],StockOutData[Product ID],ProductMaster!$B1312)</f>
        <v>22</v>
      </c>
      <c r="J1312" s="63">
        <f>SUMIFS(StockInData[Value],StockInData[Product ID],ProductMaster!$B1312)-SUMIFS(StockOutData[Value],StockOutData[Product ID],ProductMaster!$B1312)</f>
        <v>-1.2000000000000002</v>
      </c>
    </row>
    <row r="1313" spans="1:10" x14ac:dyDescent="0.25">
      <c r="A1313" s="60">
        <v>1312</v>
      </c>
      <c r="B1313" s="85" t="s">
        <v>2673</v>
      </c>
      <c r="C1313" s="87" t="s">
        <v>2674</v>
      </c>
      <c r="D1313" s="47"/>
      <c r="E1313" s="47"/>
      <c r="F1313" s="48"/>
      <c r="G1313" s="62">
        <f>IFERROR(INDEX(StockInData[Expiry],MATCH(ProductMaster[[#This Row],[Product ID]],StockInData[Product ID],0)),"")</f>
        <v>44469</v>
      </c>
      <c r="H1313" s="47"/>
      <c r="I1313" s="61">
        <f>SUMIFS(StockInData[Quantity],StockInData[Product ID],ProductMaster!$B1313)-SUMIFS(StockOutData[Quantity],StockOutData[Product ID],ProductMaster!$B1313)</f>
        <v>119</v>
      </c>
      <c r="J1313" s="63">
        <f>SUMIFS(StockInData[Value],StockInData[Product ID],ProductMaster!$B1313)-SUMIFS(StockOutData[Value],StockOutData[Product ID],ProductMaster!$B1313)</f>
        <v>-1.4600000000000009</v>
      </c>
    </row>
    <row r="1314" spans="1:10" x14ac:dyDescent="0.25">
      <c r="A1314" s="84">
        <v>1313</v>
      </c>
      <c r="B1314" s="85" t="s">
        <v>2675</v>
      </c>
      <c r="C1314" s="87" t="s">
        <v>2676</v>
      </c>
      <c r="D1314" s="47"/>
      <c r="E1314" s="47"/>
      <c r="F1314" s="48"/>
      <c r="G1314" s="62">
        <f>IFERROR(INDEX(StockInData[Expiry],MATCH(ProductMaster[[#This Row],[Product ID]],StockInData[Product ID],0)),"")</f>
        <v>44408</v>
      </c>
      <c r="H1314" s="47"/>
      <c r="I1314" s="61">
        <f>SUMIFS(StockInData[Quantity],StockInData[Product ID],ProductMaster!$B1314)-SUMIFS(StockOutData[Quantity],StockOutData[Product ID],ProductMaster!$B1314)</f>
        <v>123</v>
      </c>
      <c r="J1314" s="63">
        <f>SUMIFS(StockInData[Value],StockInData[Product ID],ProductMaster!$B1314)-SUMIFS(StockOutData[Value],StockOutData[Product ID],ProductMaster!$B1314)</f>
        <v>-87.100000000000009</v>
      </c>
    </row>
    <row r="1315" spans="1:10" x14ac:dyDescent="0.25">
      <c r="A1315" s="60">
        <v>1314</v>
      </c>
      <c r="B1315" s="85" t="s">
        <v>2677</v>
      </c>
      <c r="C1315" s="87" t="s">
        <v>2678</v>
      </c>
      <c r="D1315" s="47"/>
      <c r="E1315" s="47"/>
      <c r="F1315" s="48"/>
      <c r="G1315" s="62">
        <f>IFERROR(INDEX(StockInData[Expiry],MATCH(ProductMaster[[#This Row],[Product ID]],StockInData[Product ID],0)),"")</f>
        <v>43951</v>
      </c>
      <c r="H1315" s="47"/>
      <c r="I1315" s="61">
        <f>SUMIFS(StockInData[Quantity],StockInData[Product ID],ProductMaster!$B1315)-SUMIFS(StockOutData[Quantity],StockOutData[Product ID],ProductMaster!$B1315)</f>
        <v>16</v>
      </c>
      <c r="J1315" s="63">
        <f>SUMIFS(StockInData[Value],StockInData[Product ID],ProductMaster!$B1315)-SUMIFS(StockOutData[Value],StockOutData[Product ID],ProductMaster!$B1315)</f>
        <v>7.3</v>
      </c>
    </row>
    <row r="1316" spans="1:10" hidden="1" x14ac:dyDescent="0.25">
      <c r="A1316" s="84">
        <v>1315</v>
      </c>
      <c r="B1316" s="85" t="s">
        <v>2679</v>
      </c>
      <c r="C1316" s="87" t="s">
        <v>2680</v>
      </c>
      <c r="D1316" s="47"/>
      <c r="E1316" s="47"/>
      <c r="F1316" s="48"/>
      <c r="G1316" s="62" t="str">
        <f>IFERROR(INDEX(StockInData[Expiry],MATCH(ProductMaster[[#This Row],[Product ID]],StockInData[Product ID],0)),"")</f>
        <v/>
      </c>
      <c r="H1316" s="47"/>
      <c r="I1316" s="61">
        <f>SUMIFS(StockInData[Quantity],StockInData[Product ID],ProductMaster!$B1316)-SUMIFS(StockOutData[Quantity],StockOutData[Product ID],ProductMaster!$B1316)</f>
        <v>0</v>
      </c>
      <c r="J1316" s="63">
        <f>SUMIFS(StockInData[Value],StockInData[Product ID],ProductMaster!$B1316)-SUMIFS(StockOutData[Value],StockOutData[Product ID],ProductMaster!$B1316)</f>
        <v>0</v>
      </c>
    </row>
    <row r="1317" spans="1:10" x14ac:dyDescent="0.25">
      <c r="A1317" s="60">
        <v>1316</v>
      </c>
      <c r="B1317" s="85" t="s">
        <v>2681</v>
      </c>
      <c r="C1317" s="87" t="s">
        <v>2682</v>
      </c>
      <c r="D1317" s="47"/>
      <c r="E1317" s="47"/>
      <c r="F1317" s="48"/>
      <c r="G1317" s="62">
        <f>IFERROR(INDEX(StockInData[Expiry],MATCH(ProductMaster[[#This Row],[Product ID]],StockInData[Product ID],0)),"")</f>
        <v>44469</v>
      </c>
      <c r="H1317" s="47"/>
      <c r="I1317" s="61">
        <f>SUMIFS(StockInData[Quantity],StockInData[Product ID],ProductMaster!$B1317)-SUMIFS(StockOutData[Quantity],StockOutData[Product ID],ProductMaster!$B1317)</f>
        <v>114</v>
      </c>
      <c r="J1317" s="63">
        <f>SUMIFS(StockInData[Value],StockInData[Product ID],ProductMaster!$B1317)-SUMIFS(StockOutData[Value],StockOutData[Product ID],ProductMaster!$B1317)</f>
        <v>-49.45000000000001</v>
      </c>
    </row>
    <row r="1318" spans="1:10" hidden="1" x14ac:dyDescent="0.25">
      <c r="A1318" s="84">
        <v>1317</v>
      </c>
      <c r="B1318" s="85" t="s">
        <v>2683</v>
      </c>
      <c r="C1318" s="87" t="s">
        <v>2684</v>
      </c>
      <c r="D1318" s="47"/>
      <c r="E1318" s="47"/>
      <c r="F1318" s="48"/>
      <c r="G1318" s="62" t="str">
        <f>IFERROR(INDEX(StockInData[Expiry],MATCH(ProductMaster[[#This Row],[Product ID]],StockInData[Product ID],0)),"")</f>
        <v/>
      </c>
      <c r="H1318" s="47"/>
      <c r="I1318" s="61">
        <f>SUMIFS(StockInData[Quantity],StockInData[Product ID],ProductMaster!$B1318)-SUMIFS(StockOutData[Quantity],StockOutData[Product ID],ProductMaster!$B1318)</f>
        <v>0</v>
      </c>
      <c r="J1318" s="63">
        <f>SUMIFS(StockInData[Value],StockInData[Product ID],ProductMaster!$B1318)-SUMIFS(StockOutData[Value],StockOutData[Product ID],ProductMaster!$B1318)</f>
        <v>0</v>
      </c>
    </row>
    <row r="1319" spans="1:10" x14ac:dyDescent="0.25">
      <c r="A1319" s="60">
        <v>1318</v>
      </c>
      <c r="B1319" s="85" t="s">
        <v>2685</v>
      </c>
      <c r="C1319" s="87" t="s">
        <v>2686</v>
      </c>
      <c r="D1319" s="47"/>
      <c r="E1319" s="47"/>
      <c r="F1319" s="48"/>
      <c r="G1319" s="62">
        <f>IFERROR(INDEX(StockInData[Expiry],MATCH(ProductMaster[[#This Row],[Product ID]],StockInData[Product ID],0)),"")</f>
        <v>44865</v>
      </c>
      <c r="H1319" s="47"/>
      <c r="I1319" s="61">
        <f>SUMIFS(StockInData[Quantity],StockInData[Product ID],ProductMaster!$B1319)-SUMIFS(StockOutData[Quantity],StockOutData[Product ID],ProductMaster!$B1319)</f>
        <v>172</v>
      </c>
      <c r="J1319" s="63">
        <f>SUMIFS(StockInData[Value],StockInData[Product ID],ProductMaster!$B1319)-SUMIFS(StockOutData[Value],StockOutData[Product ID],ProductMaster!$B1319)</f>
        <v>-72.240000000000009</v>
      </c>
    </row>
    <row r="1320" spans="1:10" x14ac:dyDescent="0.25">
      <c r="A1320" s="84">
        <v>1319</v>
      </c>
      <c r="B1320" s="85" t="s">
        <v>2687</v>
      </c>
      <c r="C1320" s="87" t="s">
        <v>2688</v>
      </c>
      <c r="D1320" s="47"/>
      <c r="E1320" s="47"/>
      <c r="F1320" s="48"/>
      <c r="G1320" s="62">
        <f>IFERROR(INDEX(StockInData[Expiry],MATCH(ProductMaster[[#This Row],[Product ID]],StockInData[Product ID],0)),"")</f>
        <v>43951</v>
      </c>
      <c r="H1320" s="47"/>
      <c r="I1320" s="61">
        <f>SUMIFS(StockInData[Quantity],StockInData[Product ID],ProductMaster!$B1320)-SUMIFS(StockOutData[Quantity],StockOutData[Product ID],ProductMaster!$B1320)</f>
        <v>40</v>
      </c>
      <c r="J1320" s="63">
        <f>SUMIFS(StockInData[Value],StockInData[Product ID],ProductMaster!$B1320)-SUMIFS(StockOutData[Value],StockOutData[Product ID],ProductMaster!$B1320)</f>
        <v>39.299999999999997</v>
      </c>
    </row>
    <row r="1321" spans="1:10" x14ac:dyDescent="0.25">
      <c r="A1321" s="60">
        <v>1320</v>
      </c>
      <c r="B1321" s="85" t="s">
        <v>2689</v>
      </c>
      <c r="C1321" s="87" t="s">
        <v>2690</v>
      </c>
      <c r="D1321" s="47"/>
      <c r="E1321" s="47"/>
      <c r="F1321" s="48"/>
      <c r="G1321" s="62">
        <f>IFERROR(INDEX(StockInData[Expiry],MATCH(ProductMaster[[#This Row],[Product ID]],StockInData[Product ID],0)),"")</f>
        <v>43951</v>
      </c>
      <c r="H1321" s="47"/>
      <c r="I1321" s="61">
        <f>SUMIFS(StockInData[Quantity],StockInData[Product ID],ProductMaster!$B1321)-SUMIFS(StockOutData[Quantity],StockOutData[Product ID],ProductMaster!$B1321)</f>
        <v>134</v>
      </c>
      <c r="J1321" s="63">
        <f>SUMIFS(StockInData[Value],StockInData[Product ID],ProductMaster!$B1321)-SUMIFS(StockOutData[Value],StockOutData[Product ID],ProductMaster!$B1321)</f>
        <v>-6.91</v>
      </c>
    </row>
    <row r="1322" spans="1:10" x14ac:dyDescent="0.25">
      <c r="A1322" s="84">
        <v>1321</v>
      </c>
      <c r="B1322" s="85" t="s">
        <v>2691</v>
      </c>
      <c r="C1322" s="87" t="s">
        <v>2692</v>
      </c>
      <c r="D1322" s="47"/>
      <c r="E1322" s="47"/>
      <c r="F1322" s="48"/>
      <c r="G1322" s="62">
        <f>IFERROR(INDEX(StockInData[Expiry],MATCH(ProductMaster[[#This Row],[Product ID]],StockInData[Product ID],0)),"")</f>
        <v>44196</v>
      </c>
      <c r="H1322" s="47"/>
      <c r="I1322" s="61">
        <f>SUMIFS(StockInData[Quantity],StockInData[Product ID],ProductMaster!$B1322)-SUMIFS(StockOutData[Quantity],StockOutData[Product ID],ProductMaster!$B1322)</f>
        <v>72</v>
      </c>
      <c r="J1322" s="63">
        <f>SUMIFS(StockInData[Value],StockInData[Product ID],ProductMaster!$B1322)-SUMIFS(StockOutData[Value],StockOutData[Product ID],ProductMaster!$B1322)</f>
        <v>-23.01</v>
      </c>
    </row>
    <row r="1323" spans="1:10" x14ac:dyDescent="0.25">
      <c r="A1323" s="60">
        <v>1322</v>
      </c>
      <c r="B1323" s="85" t="s">
        <v>2693</v>
      </c>
      <c r="C1323" s="87" t="s">
        <v>2694</v>
      </c>
      <c r="D1323" s="47"/>
      <c r="E1323" s="47"/>
      <c r="F1323" s="48"/>
      <c r="G1323" s="62">
        <f>IFERROR(INDEX(StockInData[Expiry],MATCH(ProductMaster[[#This Row],[Product ID]],StockInData[Product ID],0)),"")</f>
        <v>44136</v>
      </c>
      <c r="H1323" s="47"/>
      <c r="I1323" s="61">
        <f>SUMIFS(StockInData[Quantity],StockInData[Product ID],ProductMaster!$B1323)-SUMIFS(StockOutData[Quantity],StockOutData[Product ID],ProductMaster!$B1323)</f>
        <v>71</v>
      </c>
      <c r="J1323" s="63">
        <f>SUMIFS(StockInData[Value],StockInData[Product ID],ProductMaster!$B1323)-SUMIFS(StockOutData[Value],StockOutData[Product ID],ProductMaster!$B1323)</f>
        <v>-59.590000000000011</v>
      </c>
    </row>
    <row r="1324" spans="1:10" hidden="1" x14ac:dyDescent="0.25">
      <c r="A1324" s="84">
        <v>1323</v>
      </c>
      <c r="B1324" s="85" t="s">
        <v>2695</v>
      </c>
      <c r="C1324" s="87" t="s">
        <v>2696</v>
      </c>
      <c r="D1324" s="47"/>
      <c r="E1324" s="47"/>
      <c r="F1324" s="48"/>
      <c r="G1324" s="62" t="str">
        <f>IFERROR(INDEX(StockInData[Expiry],MATCH(ProductMaster[[#This Row],[Product ID]],StockInData[Product ID],0)),"")</f>
        <v/>
      </c>
      <c r="H1324" s="47"/>
      <c r="I1324" s="61">
        <f>SUMIFS(StockInData[Quantity],StockInData[Product ID],ProductMaster!$B1324)-SUMIFS(StockOutData[Quantity],StockOutData[Product ID],ProductMaster!$B1324)</f>
        <v>0</v>
      </c>
      <c r="J1324" s="63">
        <f>SUMIFS(StockInData[Value],StockInData[Product ID],ProductMaster!$B1324)-SUMIFS(StockOutData[Value],StockOutData[Product ID],ProductMaster!$B1324)</f>
        <v>0</v>
      </c>
    </row>
    <row r="1325" spans="1:10" x14ac:dyDescent="0.25">
      <c r="A1325" s="60">
        <v>1324</v>
      </c>
      <c r="B1325" s="85" t="s">
        <v>2697</v>
      </c>
      <c r="C1325" s="87" t="s">
        <v>2698</v>
      </c>
      <c r="D1325" s="47"/>
      <c r="E1325" s="47"/>
      <c r="F1325" s="48"/>
      <c r="G1325" s="62">
        <f>IFERROR(INDEX(StockInData[Expiry],MATCH(ProductMaster[[#This Row],[Product ID]],StockInData[Product ID],0)),"")</f>
        <v>44500</v>
      </c>
      <c r="H1325" s="47"/>
      <c r="I1325" s="61">
        <f>SUMIFS(StockInData[Quantity],StockInData[Product ID],ProductMaster!$B1325)-SUMIFS(StockOutData[Quantity],StockOutData[Product ID],ProductMaster!$B1325)</f>
        <v>41</v>
      </c>
      <c r="J1325" s="63">
        <f>SUMIFS(StockInData[Value],StockInData[Product ID],ProductMaster!$B1325)-SUMIFS(StockOutData[Value],StockOutData[Product ID],ProductMaster!$B1325)</f>
        <v>-160.91999999999999</v>
      </c>
    </row>
    <row r="1326" spans="1:10" x14ac:dyDescent="0.25">
      <c r="A1326" s="84">
        <v>1325</v>
      </c>
      <c r="B1326" s="85" t="s">
        <v>2699</v>
      </c>
      <c r="C1326" s="87" t="s">
        <v>2700</v>
      </c>
      <c r="D1326" s="47"/>
      <c r="E1326" s="47"/>
      <c r="F1326" s="48"/>
      <c r="G1326" s="62">
        <f>IFERROR(INDEX(StockInData[Expiry],MATCH(ProductMaster[[#This Row],[Product ID]],StockInData[Product ID],0)),"")</f>
        <v>44469</v>
      </c>
      <c r="H1326" s="47"/>
      <c r="I1326" s="61">
        <f>SUMIFS(StockInData[Quantity],StockInData[Product ID],ProductMaster!$B1326)-SUMIFS(StockOutData[Quantity],StockOutData[Product ID],ProductMaster!$B1326)</f>
        <v>231</v>
      </c>
      <c r="J1326" s="63">
        <f>SUMIFS(StockInData[Value],StockInData[Product ID],ProductMaster!$B1326)-SUMIFS(StockOutData[Value],StockOutData[Product ID],ProductMaster!$B1326)</f>
        <v>-59.399999999999984</v>
      </c>
    </row>
    <row r="1327" spans="1:10" x14ac:dyDescent="0.25">
      <c r="A1327" s="60">
        <v>1326</v>
      </c>
      <c r="B1327" s="85" t="s">
        <v>2701</v>
      </c>
      <c r="C1327" s="87" t="s">
        <v>2702</v>
      </c>
      <c r="D1327" s="47"/>
      <c r="E1327" s="47"/>
      <c r="F1327" s="48"/>
      <c r="G1327" s="62">
        <f>IFERROR(INDEX(StockInData[Expiry],MATCH(ProductMaster[[#This Row],[Product ID]],StockInData[Product ID],0)),"")</f>
        <v>44469</v>
      </c>
      <c r="H1327" s="47"/>
      <c r="I1327" s="61">
        <f>SUMIFS(StockInData[Quantity],StockInData[Product ID],ProductMaster!$B1327)-SUMIFS(StockOutData[Quantity],StockOutData[Product ID],ProductMaster!$B1327)</f>
        <v>463</v>
      </c>
      <c r="J1327" s="63">
        <f>SUMIFS(StockInData[Value],StockInData[Product ID],ProductMaster!$B1327)-SUMIFS(StockOutData[Value],StockOutData[Product ID],ProductMaster!$B1327)</f>
        <v>-112.85999999999997</v>
      </c>
    </row>
    <row r="1328" spans="1:10" x14ac:dyDescent="0.25">
      <c r="A1328" s="84">
        <v>1327</v>
      </c>
      <c r="B1328" s="85" t="s">
        <v>2703</v>
      </c>
      <c r="C1328" s="87" t="s">
        <v>2704</v>
      </c>
      <c r="D1328" s="47"/>
      <c r="E1328" s="47"/>
      <c r="F1328" s="48"/>
      <c r="G1328" s="62">
        <f>IFERROR(INDEX(StockInData[Expiry],MATCH(ProductMaster[[#This Row],[Product ID]],StockInData[Product ID],0)),"")</f>
        <v>44469</v>
      </c>
      <c r="H1328" s="47"/>
      <c r="I1328" s="61">
        <f>SUMIFS(StockInData[Quantity],StockInData[Product ID],ProductMaster!$B1328)-SUMIFS(StockOutData[Quantity],StockOutData[Product ID],ProductMaster!$B1328)</f>
        <v>313</v>
      </c>
      <c r="J1328" s="63">
        <f>SUMIFS(StockInData[Value],StockInData[Product ID],ProductMaster!$B1328)-SUMIFS(StockOutData[Value],StockOutData[Product ID],ProductMaster!$B1328)</f>
        <v>-41.579999999999991</v>
      </c>
    </row>
    <row r="1329" spans="1:10" x14ac:dyDescent="0.25">
      <c r="A1329" s="60">
        <v>1328</v>
      </c>
      <c r="B1329" s="85" t="s">
        <v>2705</v>
      </c>
      <c r="C1329" s="87" t="s">
        <v>2706</v>
      </c>
      <c r="D1329" s="47"/>
      <c r="E1329" s="47"/>
      <c r="F1329" s="48"/>
      <c r="G1329" s="62">
        <f>IFERROR(INDEX(StockInData[Expiry],MATCH(ProductMaster[[#This Row],[Product ID]],StockInData[Product ID],0)),"")</f>
        <v>44469</v>
      </c>
      <c r="H1329" s="47"/>
      <c r="I1329" s="61">
        <f>SUMIFS(StockInData[Quantity],StockInData[Product ID],ProductMaster!$B1329)-SUMIFS(StockOutData[Quantity],StockOutData[Product ID],ProductMaster!$B1329)</f>
        <v>314</v>
      </c>
      <c r="J1329" s="63">
        <f>SUMIFS(StockInData[Value],StockInData[Product ID],ProductMaster!$B1329)-SUMIFS(StockOutData[Value],StockOutData[Product ID],ProductMaster!$B1329)</f>
        <v>-41.579999999999991</v>
      </c>
    </row>
    <row r="1330" spans="1:10" x14ac:dyDescent="0.25">
      <c r="A1330" s="84">
        <v>1329</v>
      </c>
      <c r="B1330" s="85" t="s">
        <v>2707</v>
      </c>
      <c r="C1330" s="87" t="s">
        <v>2708</v>
      </c>
      <c r="D1330" s="47"/>
      <c r="E1330" s="47"/>
      <c r="F1330" s="48"/>
      <c r="G1330" s="62">
        <f>IFERROR(INDEX(StockInData[Expiry],MATCH(ProductMaster[[#This Row],[Product ID]],StockInData[Product ID],0)),"")</f>
        <v>44530</v>
      </c>
      <c r="H1330" s="47"/>
      <c r="I1330" s="61">
        <f>SUMIFS(StockInData[Quantity],StockInData[Product ID],ProductMaster!$B1330)-SUMIFS(StockOutData[Quantity],StockOutData[Product ID],ProductMaster!$B1330)</f>
        <v>126.5</v>
      </c>
      <c r="J1330" s="63">
        <f>SUMIFS(StockInData[Value],StockInData[Product ID],ProductMaster!$B1330)-SUMIFS(StockOutData[Value],StockOutData[Product ID],ProductMaster!$B1330)</f>
        <v>-104.44000000000001</v>
      </c>
    </row>
    <row r="1331" spans="1:10" hidden="1" x14ac:dyDescent="0.25">
      <c r="A1331" s="60">
        <v>1330</v>
      </c>
      <c r="B1331" s="85" t="s">
        <v>2709</v>
      </c>
      <c r="C1331" s="87" t="s">
        <v>2710</v>
      </c>
      <c r="D1331" s="47"/>
      <c r="E1331" s="47"/>
      <c r="F1331" s="48"/>
      <c r="G1331" s="62" t="str">
        <f>IFERROR(INDEX(StockInData[Expiry],MATCH(ProductMaster[[#This Row],[Product ID]],StockInData[Product ID],0)),"")</f>
        <v/>
      </c>
      <c r="H1331" s="47"/>
      <c r="I1331" s="61">
        <f>SUMIFS(StockInData[Quantity],StockInData[Product ID],ProductMaster!$B1331)-SUMIFS(StockOutData[Quantity],StockOutData[Product ID],ProductMaster!$B1331)</f>
        <v>0</v>
      </c>
      <c r="J1331" s="63">
        <f>SUMIFS(StockInData[Value],StockInData[Product ID],ProductMaster!$B1331)-SUMIFS(StockOutData[Value],StockOutData[Product ID],ProductMaster!$B1331)</f>
        <v>0</v>
      </c>
    </row>
    <row r="1332" spans="1:10" x14ac:dyDescent="0.25">
      <c r="A1332" s="84">
        <v>1331</v>
      </c>
      <c r="B1332" s="85" t="s">
        <v>2711</v>
      </c>
      <c r="C1332" s="87" t="s">
        <v>2712</v>
      </c>
      <c r="D1332" s="47"/>
      <c r="E1332" s="47"/>
      <c r="F1332" s="48"/>
      <c r="G1332" s="62">
        <f>IFERROR(INDEX(StockInData[Expiry],MATCH(ProductMaster[[#This Row],[Product ID]],StockInData[Product ID],0)),"")</f>
        <v>44865</v>
      </c>
      <c r="H1332" s="47"/>
      <c r="I1332" s="61">
        <f>SUMIFS(StockInData[Quantity],StockInData[Product ID],ProductMaster!$B1332)-SUMIFS(StockOutData[Quantity],StockOutData[Product ID],ProductMaster!$B1332)</f>
        <v>58</v>
      </c>
      <c r="J1332" s="63">
        <f>SUMIFS(StockInData[Value],StockInData[Product ID],ProductMaster!$B1332)-SUMIFS(StockOutData[Value],StockOutData[Product ID],ProductMaster!$B1332)</f>
        <v>-18.96</v>
      </c>
    </row>
    <row r="1333" spans="1:10" x14ac:dyDescent="0.25">
      <c r="A1333" s="60">
        <v>1332</v>
      </c>
      <c r="B1333" s="85" t="s">
        <v>2713</v>
      </c>
      <c r="C1333" s="87" t="s">
        <v>2714</v>
      </c>
      <c r="D1333" s="47"/>
      <c r="E1333" s="47"/>
      <c r="F1333" s="48"/>
      <c r="G1333" s="62">
        <f>IFERROR(INDEX(StockInData[Expiry],MATCH(ProductMaster[[#This Row],[Product ID]],StockInData[Product ID],0)),"")</f>
        <v>44500</v>
      </c>
      <c r="H1333" s="47"/>
      <c r="I1333" s="61">
        <f>SUMIFS(StockInData[Quantity],StockInData[Product ID],ProductMaster!$B1333)-SUMIFS(StockOutData[Quantity],StockOutData[Product ID],ProductMaster!$B1333)</f>
        <v>32</v>
      </c>
      <c r="J1333" s="63">
        <f>SUMIFS(StockInData[Value],StockInData[Product ID],ProductMaster!$B1333)-SUMIFS(StockOutData[Value],StockOutData[Product ID],ProductMaster!$B1333)</f>
        <v>-300.24000000000007</v>
      </c>
    </row>
    <row r="1334" spans="1:10" x14ac:dyDescent="0.25">
      <c r="A1334" s="84">
        <v>1333</v>
      </c>
      <c r="B1334" s="85" t="s">
        <v>2715</v>
      </c>
      <c r="C1334" s="87" t="s">
        <v>2716</v>
      </c>
      <c r="D1334" s="47"/>
      <c r="E1334" s="47"/>
      <c r="F1334" s="48"/>
      <c r="G1334" s="62">
        <f>IFERROR(INDEX(StockInData[Expiry],MATCH(ProductMaster[[#This Row],[Product ID]],StockInData[Product ID],0)),"")</f>
        <v>44286</v>
      </c>
      <c r="H1334" s="47"/>
      <c r="I1334" s="61">
        <f>SUMIFS(StockInData[Quantity],StockInData[Product ID],ProductMaster!$B1334)-SUMIFS(StockOutData[Quantity],StockOutData[Product ID],ProductMaster!$B1334)</f>
        <v>11</v>
      </c>
      <c r="J1334" s="63">
        <f>SUMIFS(StockInData[Value],StockInData[Product ID],ProductMaster!$B1334)-SUMIFS(StockOutData[Value],StockOutData[Product ID],ProductMaster!$B1334)</f>
        <v>0</v>
      </c>
    </row>
    <row r="1335" spans="1:10" x14ac:dyDescent="0.25">
      <c r="A1335" s="60">
        <v>1334</v>
      </c>
      <c r="B1335" s="85" t="s">
        <v>2717</v>
      </c>
      <c r="C1335" s="87" t="s">
        <v>2718</v>
      </c>
      <c r="D1335" s="47"/>
      <c r="E1335" s="47"/>
      <c r="F1335" s="48"/>
      <c r="G1335" s="62">
        <f>IFERROR(INDEX(StockInData[Expiry],MATCH(ProductMaster[[#This Row],[Product ID]],StockInData[Product ID],0)),"")</f>
        <v>44165</v>
      </c>
      <c r="H1335" s="47"/>
      <c r="I1335" s="61">
        <f>SUMIFS(StockInData[Quantity],StockInData[Product ID],ProductMaster!$B1335)-SUMIFS(StockOutData[Quantity],StockOutData[Product ID],ProductMaster!$B1335)</f>
        <v>235</v>
      </c>
      <c r="J1335" s="63">
        <f>SUMIFS(StockInData[Value],StockInData[Product ID],ProductMaster!$B1335)-SUMIFS(StockOutData[Value],StockOutData[Product ID],ProductMaster!$B1335)</f>
        <v>-62.099999999999994</v>
      </c>
    </row>
    <row r="1336" spans="1:10" x14ac:dyDescent="0.25">
      <c r="A1336" s="84">
        <v>1335</v>
      </c>
      <c r="B1336" s="85" t="s">
        <v>2719</v>
      </c>
      <c r="C1336" s="87" t="s">
        <v>2720</v>
      </c>
      <c r="D1336" s="47"/>
      <c r="E1336" s="47"/>
      <c r="F1336" s="48"/>
      <c r="G1336" s="62">
        <f>IFERROR(INDEX(StockInData[Expiry],MATCH(ProductMaster[[#This Row],[Product ID]],StockInData[Product ID],0)),"")</f>
        <v>43920</v>
      </c>
      <c r="H1336" s="47"/>
      <c r="I1336" s="61">
        <f>SUMIFS(StockInData[Quantity],StockInData[Product ID],ProductMaster!$B1336)-SUMIFS(StockOutData[Quantity],StockOutData[Product ID],ProductMaster!$B1336)</f>
        <v>46</v>
      </c>
      <c r="J1336" s="63">
        <f>SUMIFS(StockInData[Value],StockInData[Product ID],ProductMaster!$B1336)-SUMIFS(StockOutData[Value],StockOutData[Product ID],ProductMaster!$B1336)</f>
        <v>-12.53</v>
      </c>
    </row>
    <row r="1337" spans="1:10" hidden="1" x14ac:dyDescent="0.25">
      <c r="A1337" s="60">
        <v>1336</v>
      </c>
      <c r="B1337" s="85" t="s">
        <v>2721</v>
      </c>
      <c r="C1337" s="87" t="s">
        <v>2722</v>
      </c>
      <c r="D1337" s="47"/>
      <c r="E1337" s="47"/>
      <c r="F1337" s="48"/>
      <c r="G1337" s="62" t="str">
        <f>IFERROR(INDEX(StockInData[Expiry],MATCH(ProductMaster[[#This Row],[Product ID]],StockInData[Product ID],0)),"")</f>
        <v/>
      </c>
      <c r="H1337" s="47"/>
      <c r="I1337" s="61">
        <f>SUMIFS(StockInData[Quantity],StockInData[Product ID],ProductMaster!$B1337)-SUMIFS(StockOutData[Quantity],StockOutData[Product ID],ProductMaster!$B1337)</f>
        <v>0</v>
      </c>
      <c r="J1337" s="63">
        <f>SUMIFS(StockInData[Value],StockInData[Product ID],ProductMaster!$B1337)-SUMIFS(StockOutData[Value],StockOutData[Product ID],ProductMaster!$B1337)</f>
        <v>0</v>
      </c>
    </row>
    <row r="1338" spans="1:10" x14ac:dyDescent="0.25">
      <c r="A1338" s="84">
        <v>1337</v>
      </c>
      <c r="B1338" s="85" t="s">
        <v>2723</v>
      </c>
      <c r="C1338" s="87" t="s">
        <v>2724</v>
      </c>
      <c r="D1338" s="47"/>
      <c r="E1338" s="47"/>
      <c r="F1338" s="48"/>
      <c r="G1338" s="62">
        <f>IFERROR(INDEX(StockInData[Expiry],MATCH(ProductMaster[[#This Row],[Product ID]],StockInData[Product ID],0)),"")</f>
        <v>44469</v>
      </c>
      <c r="H1338" s="47"/>
      <c r="I1338" s="61">
        <f>SUMIFS(StockInData[Quantity],StockInData[Product ID],ProductMaster!$B1338)-SUMIFS(StockOutData[Quantity],StockOutData[Product ID],ProductMaster!$B1338)</f>
        <v>3</v>
      </c>
      <c r="J1338" s="63">
        <f>SUMIFS(StockInData[Value],StockInData[Product ID],ProductMaster!$B1338)-SUMIFS(StockOutData[Value],StockOutData[Product ID],ProductMaster!$B1338)</f>
        <v>-156.96000000000004</v>
      </c>
    </row>
    <row r="1339" spans="1:10" x14ac:dyDescent="0.25">
      <c r="A1339" s="60">
        <v>1338</v>
      </c>
      <c r="B1339" s="85" t="s">
        <v>2725</v>
      </c>
      <c r="C1339" s="87" t="s">
        <v>2726</v>
      </c>
      <c r="D1339" s="47"/>
      <c r="E1339" s="47"/>
      <c r="F1339" s="48"/>
      <c r="G1339" s="62">
        <f>IFERROR(INDEX(StockInData[Expiry],MATCH(ProductMaster[[#This Row],[Product ID]],StockInData[Product ID],0)),"")</f>
        <v>43891</v>
      </c>
      <c r="H1339" s="47"/>
      <c r="I1339" s="61">
        <f>SUMIFS(StockInData[Quantity],StockInData[Product ID],ProductMaster!$B1339)-SUMIFS(StockOutData[Quantity],StockOutData[Product ID],ProductMaster!$B1339)</f>
        <v>4</v>
      </c>
      <c r="J1339" s="63">
        <f>SUMIFS(StockInData[Value],StockInData[Product ID],ProductMaster!$B1339)-SUMIFS(StockOutData[Value],StockOutData[Product ID],ProductMaster!$B1339)</f>
        <v>-37.58</v>
      </c>
    </row>
    <row r="1340" spans="1:10" hidden="1" x14ac:dyDescent="0.25">
      <c r="A1340" s="84">
        <v>1339</v>
      </c>
      <c r="B1340" s="85" t="s">
        <v>2727</v>
      </c>
      <c r="C1340" s="87" t="s">
        <v>2728</v>
      </c>
      <c r="D1340" s="47"/>
      <c r="E1340" s="47"/>
      <c r="F1340" s="48"/>
      <c r="G1340" s="62" t="str">
        <f>IFERROR(INDEX(StockInData[Expiry],MATCH(ProductMaster[[#This Row],[Product ID]],StockInData[Product ID],0)),"")</f>
        <v/>
      </c>
      <c r="H1340" s="47"/>
      <c r="I1340" s="61">
        <f>SUMIFS(StockInData[Quantity],StockInData[Product ID],ProductMaster!$B1340)-SUMIFS(StockOutData[Quantity],StockOutData[Product ID],ProductMaster!$B1340)</f>
        <v>0</v>
      </c>
      <c r="J1340" s="63">
        <f>SUMIFS(StockInData[Value],StockInData[Product ID],ProductMaster!$B1340)-SUMIFS(StockOutData[Value],StockOutData[Product ID],ProductMaster!$B1340)</f>
        <v>0</v>
      </c>
    </row>
    <row r="1341" spans="1:10" x14ac:dyDescent="0.25">
      <c r="A1341" s="60">
        <v>1340</v>
      </c>
      <c r="B1341" s="85" t="s">
        <v>2729</v>
      </c>
      <c r="C1341" s="87" t="s">
        <v>2730</v>
      </c>
      <c r="D1341" s="47"/>
      <c r="E1341" s="47"/>
      <c r="F1341" s="48"/>
      <c r="G1341" s="62">
        <f>IFERROR(INDEX(StockInData[Expiry],MATCH(ProductMaster[[#This Row],[Product ID]],StockInData[Product ID],0)),"")</f>
        <v>44865</v>
      </c>
      <c r="H1341" s="47"/>
      <c r="I1341" s="61">
        <f>SUMIFS(StockInData[Quantity],StockInData[Product ID],ProductMaster!$B1341)-SUMIFS(StockOutData[Quantity],StockOutData[Product ID],ProductMaster!$B1341)</f>
        <v>287</v>
      </c>
      <c r="J1341" s="63">
        <f>SUMIFS(StockInData[Value],StockInData[Product ID],ProductMaster!$B1341)-SUMIFS(StockOutData[Value],StockOutData[Product ID],ProductMaster!$B1341)</f>
        <v>-119.64000000000001</v>
      </c>
    </row>
    <row r="1342" spans="1:10" hidden="1" x14ac:dyDescent="0.25">
      <c r="A1342" s="84">
        <v>1341</v>
      </c>
      <c r="B1342" s="85" t="s">
        <v>2731</v>
      </c>
      <c r="C1342" s="87" t="s">
        <v>2732</v>
      </c>
      <c r="D1342" s="47"/>
      <c r="E1342" s="47"/>
      <c r="F1342" s="48"/>
      <c r="G1342" s="62" t="str">
        <f>IFERROR(INDEX(StockInData[Expiry],MATCH(ProductMaster[[#This Row],[Product ID]],StockInData[Product ID],0)),"")</f>
        <v/>
      </c>
      <c r="H1342" s="47"/>
      <c r="I1342" s="61">
        <f>SUMIFS(StockInData[Quantity],StockInData[Product ID],ProductMaster!$B1342)-SUMIFS(StockOutData[Quantity],StockOutData[Product ID],ProductMaster!$B1342)</f>
        <v>0</v>
      </c>
      <c r="J1342" s="63">
        <f>SUMIFS(StockInData[Value],StockInData[Product ID],ProductMaster!$B1342)-SUMIFS(StockOutData[Value],StockOutData[Product ID],ProductMaster!$B1342)</f>
        <v>0</v>
      </c>
    </row>
    <row r="1343" spans="1:10" x14ac:dyDescent="0.25">
      <c r="A1343" s="60">
        <v>1342</v>
      </c>
      <c r="B1343" s="85" t="s">
        <v>2733</v>
      </c>
      <c r="C1343" s="87" t="s">
        <v>2734</v>
      </c>
      <c r="D1343" s="47"/>
      <c r="E1343" s="47"/>
      <c r="F1343" s="48"/>
      <c r="G1343" s="62">
        <f>IFERROR(INDEX(StockInData[Expiry],MATCH(ProductMaster[[#This Row],[Product ID]],StockInData[Product ID],0)),"")</f>
        <v>43891</v>
      </c>
      <c r="H1343" s="47"/>
      <c r="I1343" s="61">
        <f>SUMIFS(StockInData[Quantity],StockInData[Product ID],ProductMaster!$B1343)-SUMIFS(StockOutData[Quantity],StockOutData[Product ID],ProductMaster!$B1343)</f>
        <v>0.5</v>
      </c>
      <c r="J1343" s="63">
        <f>SUMIFS(StockInData[Value],StockInData[Product ID],ProductMaster!$B1343)-SUMIFS(StockOutData[Value],StockOutData[Product ID],ProductMaster!$B1343)</f>
        <v>1</v>
      </c>
    </row>
    <row r="1344" spans="1:10" x14ac:dyDescent="0.25">
      <c r="A1344" s="84">
        <v>1343</v>
      </c>
      <c r="B1344" s="85" t="s">
        <v>2735</v>
      </c>
      <c r="C1344" s="87" t="s">
        <v>2736</v>
      </c>
      <c r="D1344" s="47"/>
      <c r="E1344" s="47"/>
      <c r="F1344" s="48"/>
      <c r="G1344" s="62">
        <f>IFERROR(INDEX(StockInData[Expiry],MATCH(ProductMaster[[#This Row],[Product ID]],StockInData[Product ID],0)),"")</f>
        <v>44499</v>
      </c>
      <c r="H1344" s="47"/>
      <c r="I1344" s="61">
        <f>SUMIFS(StockInData[Quantity],StockInData[Product ID],ProductMaster!$B1344)-SUMIFS(StockOutData[Quantity],StockOutData[Product ID],ProductMaster!$B1344)</f>
        <v>40</v>
      </c>
      <c r="J1344" s="63">
        <f>SUMIFS(StockInData[Value],StockInData[Product ID],ProductMaster!$B1344)-SUMIFS(StockOutData[Value],StockOutData[Product ID],ProductMaster!$B1344)</f>
        <v>-138</v>
      </c>
    </row>
    <row r="1345" spans="1:10" x14ac:dyDescent="0.25">
      <c r="A1345" s="60">
        <v>1344</v>
      </c>
      <c r="B1345" s="85" t="s">
        <v>2737</v>
      </c>
      <c r="C1345" s="87" t="s">
        <v>2738</v>
      </c>
      <c r="D1345" s="47"/>
      <c r="E1345" s="47"/>
      <c r="F1345" s="48"/>
      <c r="G1345" s="62">
        <f>IFERROR(INDEX(StockInData[Expiry],MATCH(ProductMaster[[#This Row],[Product ID]],StockInData[Product ID],0)),"")</f>
        <v>44469</v>
      </c>
      <c r="H1345" s="47"/>
      <c r="I1345" s="61">
        <f>SUMIFS(StockInData[Quantity],StockInData[Product ID],ProductMaster!$B1345)-SUMIFS(StockOutData[Quantity],StockOutData[Product ID],ProductMaster!$B1345)</f>
        <v>13</v>
      </c>
      <c r="J1345" s="63">
        <f>SUMIFS(StockInData[Value],StockInData[Product ID],ProductMaster!$B1345)-SUMIFS(StockOutData[Value],StockOutData[Product ID],ProductMaster!$B1345)</f>
        <v>-26.160000000000004</v>
      </c>
    </row>
    <row r="1346" spans="1:10" x14ac:dyDescent="0.25">
      <c r="A1346" s="84">
        <v>1345</v>
      </c>
      <c r="B1346" s="85" t="s">
        <v>2739</v>
      </c>
      <c r="C1346" s="87" t="s">
        <v>2740</v>
      </c>
      <c r="D1346" s="47"/>
      <c r="E1346" s="47"/>
      <c r="F1346" s="48"/>
      <c r="G1346" s="62">
        <f>IFERROR(INDEX(StockInData[Expiry],MATCH(ProductMaster[[#This Row],[Product ID]],StockInData[Product ID],0)),"")</f>
        <v>44499</v>
      </c>
      <c r="H1346" s="47"/>
      <c r="I1346" s="61">
        <f>SUMIFS(StockInData[Quantity],StockInData[Product ID],ProductMaster!$B1346)-SUMIFS(StockOutData[Quantity],StockOutData[Product ID],ProductMaster!$B1346)</f>
        <v>221</v>
      </c>
      <c r="J1346" s="63">
        <f>SUMIFS(StockInData[Value],StockInData[Product ID],ProductMaster!$B1346)-SUMIFS(StockOutData[Value],StockOutData[Product ID],ProductMaster!$B1346)</f>
        <v>-1221.7200000000007</v>
      </c>
    </row>
    <row r="1347" spans="1:10" x14ac:dyDescent="0.25">
      <c r="A1347" s="60">
        <v>1346</v>
      </c>
      <c r="B1347" s="85" t="s">
        <v>2741</v>
      </c>
      <c r="C1347" s="87" t="s">
        <v>2742</v>
      </c>
      <c r="D1347" s="47"/>
      <c r="E1347" s="47"/>
      <c r="F1347" s="48"/>
      <c r="G1347" s="62">
        <f>IFERROR(INDEX(StockInData[Expiry],MATCH(ProductMaster[[#This Row],[Product ID]],StockInData[Product ID],0)),"")</f>
        <v>44865</v>
      </c>
      <c r="H1347" s="47"/>
      <c r="I1347" s="61">
        <f>SUMIFS(StockInData[Quantity],StockInData[Product ID],ProductMaster!$B1347)-SUMIFS(StockOutData[Quantity],StockOutData[Product ID],ProductMaster!$B1347)</f>
        <v>60</v>
      </c>
      <c r="J1347" s="63">
        <f>SUMIFS(StockInData[Value],StockInData[Product ID],ProductMaster!$B1347)-SUMIFS(StockOutData[Value],StockOutData[Product ID],ProductMaster!$B1347)</f>
        <v>0</v>
      </c>
    </row>
    <row r="1348" spans="1:10" hidden="1" x14ac:dyDescent="0.25">
      <c r="A1348" s="84">
        <v>1347</v>
      </c>
      <c r="B1348" s="85" t="s">
        <v>2743</v>
      </c>
      <c r="C1348" s="87" t="s">
        <v>2744</v>
      </c>
      <c r="D1348" s="47"/>
      <c r="E1348" s="47"/>
      <c r="F1348" s="48"/>
      <c r="G1348" s="62" t="str">
        <f>IFERROR(INDEX(StockInData[Expiry],MATCH(ProductMaster[[#This Row],[Product ID]],StockInData[Product ID],0)),"")</f>
        <v/>
      </c>
      <c r="H1348" s="47"/>
      <c r="I1348" s="61">
        <f>SUMIFS(StockInData[Quantity],StockInData[Product ID],ProductMaster!$B1348)-SUMIFS(StockOutData[Quantity],StockOutData[Product ID],ProductMaster!$B1348)</f>
        <v>-12</v>
      </c>
      <c r="J1348" s="63">
        <f>SUMIFS(StockInData[Value],StockInData[Product ID],ProductMaster!$B1348)-SUMIFS(StockOutData[Value],StockOutData[Product ID],ProductMaster!$B1348)</f>
        <v>-136.56000000000003</v>
      </c>
    </row>
    <row r="1349" spans="1:10" x14ac:dyDescent="0.25">
      <c r="A1349" s="60">
        <v>1348</v>
      </c>
      <c r="B1349" s="85" t="s">
        <v>2745</v>
      </c>
      <c r="C1349" s="87" t="s">
        <v>2746</v>
      </c>
      <c r="D1349" s="47"/>
      <c r="E1349" s="47"/>
      <c r="F1349" s="48"/>
      <c r="G1349" s="62">
        <f>IFERROR(INDEX(StockInData[Expiry],MATCH(ProductMaster[[#This Row],[Product ID]],StockInData[Product ID],0)),"")</f>
        <v>44469</v>
      </c>
      <c r="H1349" s="47"/>
      <c r="I1349" s="61">
        <f>SUMIFS(StockInData[Quantity],StockInData[Product ID],ProductMaster!$B1349)-SUMIFS(StockOutData[Quantity],StockOutData[Product ID],ProductMaster!$B1349)</f>
        <v>191</v>
      </c>
      <c r="J1349" s="63">
        <f>SUMIFS(StockInData[Value],StockInData[Product ID],ProductMaster!$B1349)-SUMIFS(StockOutData[Value],StockOutData[Product ID],ProductMaster!$B1349)</f>
        <v>-42.48</v>
      </c>
    </row>
    <row r="1350" spans="1:10" x14ac:dyDescent="0.25">
      <c r="A1350" s="84">
        <v>1349</v>
      </c>
      <c r="B1350" s="85" t="s">
        <v>2747</v>
      </c>
      <c r="C1350" s="87" t="s">
        <v>2748</v>
      </c>
      <c r="D1350" s="47"/>
      <c r="E1350" s="47"/>
      <c r="F1350" s="48"/>
      <c r="G1350" s="62">
        <f>IFERROR(INDEX(StockInData[Expiry],MATCH(ProductMaster[[#This Row],[Product ID]],StockInData[Product ID],0)),"")</f>
        <v>44469</v>
      </c>
      <c r="H1350" s="47"/>
      <c r="I1350" s="61">
        <f>SUMIFS(StockInData[Quantity],StockInData[Product ID],ProductMaster!$B1350)-SUMIFS(StockOutData[Quantity],StockOutData[Product ID],ProductMaster!$B1350)</f>
        <v>490</v>
      </c>
      <c r="J1350" s="63">
        <f>SUMIFS(StockInData[Value],StockInData[Product ID],ProductMaster!$B1350)-SUMIFS(StockOutData[Value],StockOutData[Product ID],ProductMaster!$B1350)</f>
        <v>-42.48</v>
      </c>
    </row>
    <row r="1351" spans="1:10" x14ac:dyDescent="0.25">
      <c r="A1351" s="60">
        <v>1350</v>
      </c>
      <c r="B1351" s="85" t="s">
        <v>2749</v>
      </c>
      <c r="C1351" s="87" t="s">
        <v>2750</v>
      </c>
      <c r="D1351" s="47"/>
      <c r="E1351" s="47"/>
      <c r="F1351" s="48"/>
      <c r="G1351" s="62">
        <f>IFERROR(INDEX(StockInData[Expiry],MATCH(ProductMaster[[#This Row],[Product ID]],StockInData[Product ID],0)),"")</f>
        <v>44469</v>
      </c>
      <c r="H1351" s="47"/>
      <c r="I1351" s="61">
        <f>SUMIFS(StockInData[Quantity],StockInData[Product ID],ProductMaster!$B1351)-SUMIFS(StockOutData[Quantity],StockOutData[Product ID],ProductMaster!$B1351)</f>
        <v>184</v>
      </c>
      <c r="J1351" s="63">
        <f>SUMIFS(StockInData[Value],StockInData[Product ID],ProductMaster!$B1351)-SUMIFS(StockOutData[Value],StockOutData[Product ID],ProductMaster!$B1351)</f>
        <v>-67.259999999999991</v>
      </c>
    </row>
    <row r="1352" spans="1:10" hidden="1" x14ac:dyDescent="0.25">
      <c r="A1352" s="84">
        <v>1351</v>
      </c>
      <c r="B1352" s="85" t="s">
        <v>2751</v>
      </c>
      <c r="C1352" s="87" t="s">
        <v>2752</v>
      </c>
      <c r="D1352" s="47"/>
      <c r="E1352" s="47"/>
      <c r="F1352" s="48"/>
      <c r="G1352" s="62" t="str">
        <f>IFERROR(INDEX(StockInData[Expiry],MATCH(ProductMaster[[#This Row],[Product ID]],StockInData[Product ID],0)),"")</f>
        <v/>
      </c>
      <c r="H1352" s="47"/>
      <c r="I1352" s="61">
        <f>SUMIFS(StockInData[Quantity],StockInData[Product ID],ProductMaster!$B1352)-SUMIFS(StockOutData[Quantity],StockOutData[Product ID],ProductMaster!$B1352)</f>
        <v>0</v>
      </c>
      <c r="J1352" s="63">
        <f>SUMIFS(StockInData[Value],StockInData[Product ID],ProductMaster!$B1352)-SUMIFS(StockOutData[Value],StockOutData[Product ID],ProductMaster!$B1352)</f>
        <v>0</v>
      </c>
    </row>
    <row r="1353" spans="1:10" x14ac:dyDescent="0.25">
      <c r="A1353" s="60">
        <v>1352</v>
      </c>
      <c r="B1353" s="85" t="s">
        <v>2753</v>
      </c>
      <c r="C1353" s="87" t="s">
        <v>2754</v>
      </c>
      <c r="D1353" s="47"/>
      <c r="E1353" s="47"/>
      <c r="F1353" s="48"/>
      <c r="G1353" s="62">
        <f>IFERROR(INDEX(StockInData[Expiry],MATCH(ProductMaster[[#This Row],[Product ID]],StockInData[Product ID],0)),"")</f>
        <v>44469</v>
      </c>
      <c r="H1353" s="47"/>
      <c r="I1353" s="61">
        <f>SUMIFS(StockInData[Quantity],StockInData[Product ID],ProductMaster!$B1353)-SUMIFS(StockOutData[Quantity],StockOutData[Product ID],ProductMaster!$B1353)</f>
        <v>190</v>
      </c>
      <c r="J1353" s="63">
        <f>SUMIFS(StockInData[Value],StockInData[Product ID],ProductMaster!$B1353)-SUMIFS(StockOutData[Value],StockOutData[Product ID],ProductMaster!$B1353)</f>
        <v>-42.48</v>
      </c>
    </row>
    <row r="1354" spans="1:10" x14ac:dyDescent="0.25">
      <c r="A1354" s="84">
        <v>1353</v>
      </c>
      <c r="B1354" s="85" t="s">
        <v>2755</v>
      </c>
      <c r="C1354" s="87" t="s">
        <v>2756</v>
      </c>
      <c r="D1354" s="47"/>
      <c r="E1354" s="47"/>
      <c r="F1354" s="48"/>
      <c r="G1354" s="62">
        <f>IFERROR(INDEX(StockInData[Expiry],MATCH(ProductMaster[[#This Row],[Product ID]],StockInData[Product ID],0)),"")</f>
        <v>44074</v>
      </c>
      <c r="H1354" s="47"/>
      <c r="I1354" s="61">
        <f>SUMIFS(StockInData[Quantity],StockInData[Product ID],ProductMaster!$B1354)-SUMIFS(StockOutData[Quantity],StockOutData[Product ID],ProductMaster!$B1354)</f>
        <v>126</v>
      </c>
      <c r="J1354" s="63">
        <f>SUMIFS(StockInData[Value],StockInData[Product ID],ProductMaster!$B1354)-SUMIFS(StockOutData[Value],StockOutData[Product ID],ProductMaster!$B1354)</f>
        <v>-49.28</v>
      </c>
    </row>
    <row r="1355" spans="1:10" hidden="1" x14ac:dyDescent="0.25">
      <c r="A1355" s="60">
        <v>1354</v>
      </c>
      <c r="B1355" s="85" t="s">
        <v>2757</v>
      </c>
      <c r="C1355" s="87" t="s">
        <v>2758</v>
      </c>
      <c r="D1355" s="47"/>
      <c r="E1355" s="47"/>
      <c r="F1355" s="48"/>
      <c r="G1355" s="62" t="str">
        <f>IFERROR(INDEX(StockInData[Expiry],MATCH(ProductMaster[[#This Row],[Product ID]],StockInData[Product ID],0)),"")</f>
        <v/>
      </c>
      <c r="H1355" s="47"/>
      <c r="I1355" s="61">
        <f>SUMIFS(StockInData[Quantity],StockInData[Product ID],ProductMaster!$B1355)-SUMIFS(StockOutData[Quantity],StockOutData[Product ID],ProductMaster!$B1355)</f>
        <v>0</v>
      </c>
      <c r="J1355" s="63">
        <f>SUMIFS(StockInData[Value],StockInData[Product ID],ProductMaster!$B1355)-SUMIFS(StockOutData[Value],StockOutData[Product ID],ProductMaster!$B1355)</f>
        <v>0</v>
      </c>
    </row>
    <row r="1356" spans="1:10" x14ac:dyDescent="0.25">
      <c r="A1356" s="84">
        <v>1355</v>
      </c>
      <c r="B1356" s="85" t="s">
        <v>2759</v>
      </c>
      <c r="C1356" s="87" t="s">
        <v>2760</v>
      </c>
      <c r="D1356" s="47"/>
      <c r="E1356" s="47"/>
      <c r="F1356" s="48"/>
      <c r="G1356" s="62">
        <f>IFERROR(INDEX(StockInData[Expiry],MATCH(ProductMaster[[#This Row],[Product ID]],StockInData[Product ID],0)),"")</f>
        <v>44256</v>
      </c>
      <c r="H1356" s="47"/>
      <c r="I1356" s="61">
        <f>SUMIFS(StockInData[Quantity],StockInData[Product ID],ProductMaster!$B1356)-SUMIFS(StockOutData[Quantity],StockOutData[Product ID],ProductMaster!$B1356)</f>
        <v>28</v>
      </c>
      <c r="J1356" s="63">
        <f>SUMIFS(StockInData[Value],StockInData[Product ID],ProductMaster!$B1356)-SUMIFS(StockOutData[Value],StockOutData[Product ID],ProductMaster!$B1356)</f>
        <v>30.479999999999997</v>
      </c>
    </row>
    <row r="1357" spans="1:10" x14ac:dyDescent="0.25">
      <c r="A1357" s="60">
        <v>1356</v>
      </c>
      <c r="B1357" s="85" t="s">
        <v>2761</v>
      </c>
      <c r="C1357" s="87" t="s">
        <v>2762</v>
      </c>
      <c r="D1357" s="47"/>
      <c r="E1357" s="47"/>
      <c r="F1357" s="48"/>
      <c r="G1357" s="62">
        <f>IFERROR(INDEX(StockInData[Expiry],MATCH(ProductMaster[[#This Row],[Product ID]],StockInData[Product ID],0)),"")</f>
        <v>43920</v>
      </c>
      <c r="H1357" s="47"/>
      <c r="I1357" s="61">
        <f>SUMIFS(StockInData[Quantity],StockInData[Product ID],ProductMaster!$B1357)-SUMIFS(StockOutData[Quantity],StockOutData[Product ID],ProductMaster!$B1357)</f>
        <v>36</v>
      </c>
      <c r="J1357" s="63">
        <f>SUMIFS(StockInData[Value],StockInData[Product ID],ProductMaster!$B1357)-SUMIFS(StockOutData[Value],StockOutData[Product ID],ProductMaster!$B1357)</f>
        <v>10.199999999999999</v>
      </c>
    </row>
    <row r="1358" spans="1:10" hidden="1" x14ac:dyDescent="0.25">
      <c r="A1358" s="84">
        <v>1357</v>
      </c>
      <c r="B1358" s="85" t="s">
        <v>2763</v>
      </c>
      <c r="C1358" s="87" t="s">
        <v>2764</v>
      </c>
      <c r="D1358" s="47"/>
      <c r="E1358" s="47"/>
      <c r="F1358" s="48"/>
      <c r="G1358" s="62" t="str">
        <f>IFERROR(INDEX(StockInData[Expiry],MATCH(ProductMaster[[#This Row],[Product ID]],StockInData[Product ID],0)),"")</f>
        <v/>
      </c>
      <c r="H1358" s="47"/>
      <c r="I1358" s="61">
        <f>SUMIFS(StockInData[Quantity],StockInData[Product ID],ProductMaster!$B1358)-SUMIFS(StockOutData[Quantity],StockOutData[Product ID],ProductMaster!$B1358)</f>
        <v>0</v>
      </c>
      <c r="J1358" s="63">
        <f>SUMIFS(StockInData[Value],StockInData[Product ID],ProductMaster!$B1358)-SUMIFS(StockOutData[Value],StockOutData[Product ID],ProductMaster!$B1358)</f>
        <v>0</v>
      </c>
    </row>
    <row r="1359" spans="1:10" x14ac:dyDescent="0.25">
      <c r="A1359" s="60">
        <v>1358</v>
      </c>
      <c r="B1359" s="85" t="s">
        <v>2765</v>
      </c>
      <c r="C1359" s="87" t="s">
        <v>2766</v>
      </c>
      <c r="D1359" s="47"/>
      <c r="E1359" s="47"/>
      <c r="F1359" s="48"/>
      <c r="G1359" s="62">
        <f>IFERROR(INDEX(StockInData[Expiry],MATCH(ProductMaster[[#This Row],[Product ID]],StockInData[Product ID],0)),"")</f>
        <v>44865</v>
      </c>
      <c r="H1359" s="47"/>
      <c r="I1359" s="61">
        <f>SUMIFS(StockInData[Quantity],StockInData[Product ID],ProductMaster!$B1359)-SUMIFS(StockOutData[Quantity],StockOutData[Product ID],ProductMaster!$B1359)</f>
        <v>47</v>
      </c>
      <c r="J1359" s="63">
        <f>SUMIFS(StockInData[Value],StockInData[Product ID],ProductMaster!$B1359)-SUMIFS(StockOutData[Value],StockOutData[Product ID],ProductMaster!$B1359)</f>
        <v>-8.2799999999999994</v>
      </c>
    </row>
    <row r="1360" spans="1:10" x14ac:dyDescent="0.25">
      <c r="A1360" s="84">
        <v>1359</v>
      </c>
      <c r="B1360" s="85" t="s">
        <v>2767</v>
      </c>
      <c r="C1360" s="87" t="s">
        <v>2768</v>
      </c>
      <c r="D1360" s="47"/>
      <c r="E1360" s="47"/>
      <c r="F1360" s="48"/>
      <c r="G1360" s="62">
        <f>IFERROR(INDEX(StockInData[Expiry],MATCH(ProductMaster[[#This Row],[Product ID]],StockInData[Product ID],0)),"")</f>
        <v>44469</v>
      </c>
      <c r="H1360" s="47"/>
      <c r="I1360" s="61">
        <f>SUMIFS(StockInData[Quantity],StockInData[Product ID],ProductMaster!$B1360)-SUMIFS(StockOutData[Quantity],StockOutData[Product ID],ProductMaster!$B1360)</f>
        <v>8</v>
      </c>
      <c r="J1360" s="63">
        <f>SUMIFS(StockInData[Value],StockInData[Product ID],ProductMaster!$B1360)-SUMIFS(StockOutData[Value],StockOutData[Product ID],ProductMaster!$B1360)</f>
        <v>-26.160000000000004</v>
      </c>
    </row>
    <row r="1361" spans="1:10" x14ac:dyDescent="0.25">
      <c r="A1361" s="60">
        <v>1360</v>
      </c>
      <c r="B1361" s="85" t="s">
        <v>2769</v>
      </c>
      <c r="C1361" s="87" t="s">
        <v>2770</v>
      </c>
      <c r="D1361" s="47"/>
      <c r="E1361" s="47"/>
      <c r="F1361" s="48"/>
      <c r="G1361" s="62">
        <f>IFERROR(INDEX(StockInData[Expiry],MATCH(ProductMaster[[#This Row],[Product ID]],StockInData[Product ID],0)),"")</f>
        <v>44165</v>
      </c>
      <c r="H1361" s="47"/>
      <c r="I1361" s="61">
        <f>SUMIFS(StockInData[Quantity],StockInData[Product ID],ProductMaster!$B1361)-SUMIFS(StockOutData[Quantity],StockOutData[Product ID],ProductMaster!$B1361)</f>
        <v>48.17</v>
      </c>
      <c r="J1361" s="63">
        <f>SUMIFS(StockInData[Value],StockInData[Product ID],ProductMaster!$B1361)-SUMIFS(StockOutData[Value],StockOutData[Product ID],ProductMaster!$B1361)</f>
        <v>-26.29</v>
      </c>
    </row>
    <row r="1362" spans="1:10" x14ac:dyDescent="0.25">
      <c r="A1362" s="84">
        <v>1361</v>
      </c>
      <c r="B1362" s="85" t="s">
        <v>2771</v>
      </c>
      <c r="C1362" s="87" t="s">
        <v>2772</v>
      </c>
      <c r="D1362" s="47"/>
      <c r="E1362" s="47"/>
      <c r="F1362" s="48"/>
      <c r="G1362" s="62">
        <f>IFERROR(INDEX(StockInData[Expiry],MATCH(ProductMaster[[#This Row],[Product ID]],StockInData[Product ID],0)),"")</f>
        <v>44469</v>
      </c>
      <c r="H1362" s="47"/>
      <c r="I1362" s="61">
        <f>SUMIFS(StockInData[Quantity],StockInData[Product ID],ProductMaster!$B1362)-SUMIFS(StockOutData[Quantity],StockOutData[Product ID],ProductMaster!$B1362)</f>
        <v>73</v>
      </c>
      <c r="J1362" s="63">
        <f>SUMIFS(StockInData[Value],StockInData[Product ID],ProductMaster!$B1362)-SUMIFS(StockOutData[Value],StockOutData[Product ID],ProductMaster!$B1362)</f>
        <v>-416.7600000000001</v>
      </c>
    </row>
    <row r="1363" spans="1:10" x14ac:dyDescent="0.25">
      <c r="A1363" s="60">
        <v>1362</v>
      </c>
      <c r="B1363" s="85" t="s">
        <v>2773</v>
      </c>
      <c r="C1363" s="87" t="s">
        <v>2774</v>
      </c>
      <c r="D1363" s="47"/>
      <c r="E1363" s="47"/>
      <c r="F1363" s="48"/>
      <c r="G1363" s="62">
        <f>IFERROR(INDEX(StockInData[Expiry],MATCH(ProductMaster[[#This Row],[Product ID]],StockInData[Product ID],0)),"")</f>
        <v>44499</v>
      </c>
      <c r="H1363" s="47"/>
      <c r="I1363" s="61">
        <f>SUMIFS(StockInData[Quantity],StockInData[Product ID],ProductMaster!$B1363)-SUMIFS(StockOutData[Quantity],StockOutData[Product ID],ProductMaster!$B1363)</f>
        <v>2</v>
      </c>
      <c r="J1363" s="63">
        <f>SUMIFS(StockInData[Value],StockInData[Product ID],ProductMaster!$B1363)-SUMIFS(StockOutData[Value],StockOutData[Product ID],ProductMaster!$B1363)</f>
        <v>-109.91999999999999</v>
      </c>
    </row>
    <row r="1364" spans="1:10" hidden="1" x14ac:dyDescent="0.25">
      <c r="A1364" s="84">
        <v>1363</v>
      </c>
      <c r="B1364" s="85" t="s">
        <v>2775</v>
      </c>
      <c r="C1364" s="87" t="s">
        <v>2776</v>
      </c>
      <c r="D1364" s="47"/>
      <c r="E1364" s="47"/>
      <c r="F1364" s="48"/>
      <c r="G1364" s="62" t="str">
        <f>IFERROR(INDEX(StockInData[Expiry],MATCH(ProductMaster[[#This Row],[Product ID]],StockInData[Product ID],0)),"")</f>
        <v/>
      </c>
      <c r="H1364" s="47"/>
      <c r="I1364" s="61">
        <f>SUMIFS(StockInData[Quantity],StockInData[Product ID],ProductMaster!$B1364)-SUMIFS(StockOutData[Quantity],StockOutData[Product ID],ProductMaster!$B1364)</f>
        <v>0</v>
      </c>
      <c r="J1364" s="63">
        <f>SUMIFS(StockInData[Value],StockInData[Product ID],ProductMaster!$B1364)-SUMIFS(StockOutData[Value],StockOutData[Product ID],ProductMaster!$B1364)</f>
        <v>0</v>
      </c>
    </row>
    <row r="1365" spans="1:10" x14ac:dyDescent="0.25">
      <c r="A1365" s="60">
        <v>1364</v>
      </c>
      <c r="B1365" s="85" t="s">
        <v>2777</v>
      </c>
      <c r="C1365" s="87" t="s">
        <v>2778</v>
      </c>
      <c r="D1365" s="47"/>
      <c r="E1365" s="47"/>
      <c r="F1365" s="48"/>
      <c r="G1365" s="62">
        <f>IFERROR(INDEX(StockInData[Expiry],MATCH(ProductMaster[[#This Row],[Product ID]],StockInData[Product ID],0)),"")</f>
        <v>44469</v>
      </c>
      <c r="H1365" s="47"/>
      <c r="I1365" s="61">
        <f>SUMIFS(StockInData[Quantity],StockInData[Product ID],ProductMaster!$B1365)-SUMIFS(StockOutData[Quantity],StockOutData[Product ID],ProductMaster!$B1365)</f>
        <v>24</v>
      </c>
      <c r="J1365" s="63">
        <f>SUMIFS(StockInData[Value],StockInData[Product ID],ProductMaster!$B1365)-SUMIFS(StockOutData[Value],StockOutData[Product ID],ProductMaster!$B1365)</f>
        <v>-78.48</v>
      </c>
    </row>
    <row r="1366" spans="1:10" x14ac:dyDescent="0.25">
      <c r="A1366" s="84">
        <v>1365</v>
      </c>
      <c r="B1366" s="85" t="s">
        <v>2779</v>
      </c>
      <c r="C1366" s="87" t="s">
        <v>2780</v>
      </c>
      <c r="D1366" s="47"/>
      <c r="E1366" s="47"/>
      <c r="F1366" s="48"/>
      <c r="G1366" s="62">
        <f>IFERROR(INDEX(StockInData[Expiry],MATCH(ProductMaster[[#This Row],[Product ID]],StockInData[Product ID],0)),"")</f>
        <v>44165</v>
      </c>
      <c r="H1366" s="47"/>
      <c r="I1366" s="61">
        <f>SUMIFS(StockInData[Quantity],StockInData[Product ID],ProductMaster!$B1366)-SUMIFS(StockOutData[Quantity],StockOutData[Product ID],ProductMaster!$B1366)</f>
        <v>265.33</v>
      </c>
      <c r="J1366" s="63">
        <f>SUMIFS(StockInData[Value],StockInData[Product ID],ProductMaster!$B1366)-SUMIFS(StockOutData[Value],StockOutData[Product ID],ProductMaster!$B1366)</f>
        <v>-175.71</v>
      </c>
    </row>
    <row r="1367" spans="1:10" x14ac:dyDescent="0.25">
      <c r="A1367" s="60">
        <v>1366</v>
      </c>
      <c r="B1367" s="85" t="s">
        <v>2781</v>
      </c>
      <c r="C1367" s="87" t="s">
        <v>2782</v>
      </c>
      <c r="D1367" s="47"/>
      <c r="E1367" s="47"/>
      <c r="F1367" s="48"/>
      <c r="G1367" s="62">
        <f>IFERROR(INDEX(StockInData[Expiry],MATCH(ProductMaster[[#This Row],[Product ID]],StockInData[Product ID],0)),"")</f>
        <v>44499</v>
      </c>
      <c r="H1367" s="47"/>
      <c r="I1367" s="61">
        <f>SUMIFS(StockInData[Quantity],StockInData[Product ID],ProductMaster!$B1367)-SUMIFS(StockOutData[Quantity],StockOutData[Product ID],ProductMaster!$B1367)</f>
        <v>516</v>
      </c>
      <c r="J1367" s="63">
        <f>SUMIFS(StockInData[Value],StockInData[Product ID],ProductMaster!$B1367)-SUMIFS(StockOutData[Value],StockOutData[Product ID],ProductMaster!$B1367)</f>
        <v>-470.16000000000014</v>
      </c>
    </row>
    <row r="1368" spans="1:10" x14ac:dyDescent="0.25">
      <c r="A1368" s="84">
        <v>1367</v>
      </c>
      <c r="B1368" s="85" t="s">
        <v>2783</v>
      </c>
      <c r="C1368" s="87" t="s">
        <v>2784</v>
      </c>
      <c r="D1368" s="47"/>
      <c r="E1368" s="47"/>
      <c r="F1368" s="48"/>
      <c r="G1368" s="62">
        <f>IFERROR(INDEX(StockInData[Expiry],MATCH(ProductMaster[[#This Row],[Product ID]],StockInData[Product ID],0)),"")</f>
        <v>44469</v>
      </c>
      <c r="H1368" s="47"/>
      <c r="I1368" s="61">
        <f>SUMIFS(StockInData[Quantity],StockInData[Product ID],ProductMaster!$B1368)-SUMIFS(StockOutData[Quantity],StockOutData[Product ID],ProductMaster!$B1368)</f>
        <v>21</v>
      </c>
      <c r="J1368" s="63">
        <f>SUMIFS(StockInData[Value],StockInData[Product ID],ProductMaster!$B1368)-SUMIFS(StockOutData[Value],StockOutData[Product ID],ProductMaster!$B1368)</f>
        <v>-117.72</v>
      </c>
    </row>
    <row r="1369" spans="1:10" x14ac:dyDescent="0.25">
      <c r="A1369" s="60">
        <v>1368</v>
      </c>
      <c r="B1369" s="85" t="s">
        <v>2785</v>
      </c>
      <c r="C1369" s="87" t="s">
        <v>2786</v>
      </c>
      <c r="D1369" s="47"/>
      <c r="E1369" s="47"/>
      <c r="F1369" s="48"/>
      <c r="G1369" s="62">
        <f>IFERROR(INDEX(StockInData[Expiry],MATCH(ProductMaster[[#This Row],[Product ID]],StockInData[Product ID],0)),"")</f>
        <v>43922</v>
      </c>
      <c r="H1369" s="47"/>
      <c r="I1369" s="61">
        <f>SUMIFS(StockInData[Quantity],StockInData[Product ID],ProductMaster!$B1369)-SUMIFS(StockOutData[Quantity],StockOutData[Product ID],ProductMaster!$B1369)</f>
        <v>109</v>
      </c>
      <c r="J1369" s="63">
        <f>SUMIFS(StockInData[Value],StockInData[Product ID],ProductMaster!$B1369)-SUMIFS(StockOutData[Value],StockOutData[Product ID],ProductMaster!$B1369)</f>
        <v>-6.8999999999999995</v>
      </c>
    </row>
    <row r="1370" spans="1:10" x14ac:dyDescent="0.25">
      <c r="A1370" s="84">
        <v>1369</v>
      </c>
      <c r="B1370" s="85" t="s">
        <v>2787</v>
      </c>
      <c r="C1370" s="87" t="s">
        <v>2788</v>
      </c>
      <c r="D1370" s="47"/>
      <c r="E1370" s="47"/>
      <c r="F1370" s="48"/>
      <c r="G1370" s="62">
        <f>IFERROR(INDEX(StockInData[Expiry],MATCH(ProductMaster[[#This Row],[Product ID]],StockInData[Product ID],0)),"")</f>
        <v>44865</v>
      </c>
      <c r="H1370" s="47"/>
      <c r="I1370" s="61">
        <f>SUMIFS(StockInData[Quantity],StockInData[Product ID],ProductMaster!$B1370)-SUMIFS(StockOutData[Quantity],StockOutData[Product ID],ProductMaster!$B1370)</f>
        <v>54</v>
      </c>
      <c r="J1370" s="63">
        <f>SUMIFS(StockInData[Value],StockInData[Product ID],ProductMaster!$B1370)-SUMIFS(StockOutData[Value],StockOutData[Product ID],ProductMaster!$B1370)</f>
        <v>-53.28</v>
      </c>
    </row>
    <row r="1371" spans="1:10" x14ac:dyDescent="0.25">
      <c r="A1371" s="60">
        <v>1370</v>
      </c>
      <c r="B1371" s="85" t="s">
        <v>2789</v>
      </c>
      <c r="C1371" s="87" t="s">
        <v>2790</v>
      </c>
      <c r="D1371" s="47"/>
      <c r="E1371" s="47"/>
      <c r="F1371" s="48"/>
      <c r="G1371" s="62">
        <f>IFERROR(INDEX(StockInData[Expiry],MATCH(ProductMaster[[#This Row],[Product ID]],StockInData[Product ID],0)),"")</f>
        <v>43920</v>
      </c>
      <c r="H1371" s="47"/>
      <c r="I1371" s="61">
        <f>SUMIFS(StockInData[Quantity],StockInData[Product ID],ProductMaster!$B1371)-SUMIFS(StockOutData[Quantity],StockOutData[Product ID],ProductMaster!$B1371)</f>
        <v>22</v>
      </c>
      <c r="J1371" s="63">
        <f>SUMIFS(StockInData[Value],StockInData[Product ID],ProductMaster!$B1371)-SUMIFS(StockOutData[Value],StockOutData[Product ID],ProductMaster!$B1371)</f>
        <v>16.559999999999999</v>
      </c>
    </row>
    <row r="1372" spans="1:10" x14ac:dyDescent="0.25">
      <c r="A1372" s="84">
        <v>1371</v>
      </c>
      <c r="B1372" s="85" t="s">
        <v>2791</v>
      </c>
      <c r="C1372" s="87" t="s">
        <v>2792</v>
      </c>
      <c r="D1372" s="47"/>
      <c r="E1372" s="47"/>
      <c r="F1372" s="48"/>
      <c r="G1372" s="62">
        <f>IFERROR(INDEX(StockInData[Expiry],MATCH(ProductMaster[[#This Row],[Product ID]],StockInData[Product ID],0)),"")</f>
        <v>44864</v>
      </c>
      <c r="H1372" s="47"/>
      <c r="I1372" s="61">
        <f>SUMIFS(StockInData[Quantity],StockInData[Product ID],ProductMaster!$B1372)-SUMIFS(StockOutData[Quantity],StockOutData[Product ID],ProductMaster!$B1372)</f>
        <v>57</v>
      </c>
      <c r="J1372" s="63">
        <f>SUMIFS(StockInData[Value],StockInData[Product ID],ProductMaster!$B1372)-SUMIFS(StockOutData[Value],StockOutData[Product ID],ProductMaster!$B1372)</f>
        <v>-26.04</v>
      </c>
    </row>
    <row r="1373" spans="1:10" x14ac:dyDescent="0.25">
      <c r="A1373" s="60">
        <v>1372</v>
      </c>
      <c r="B1373" s="85" t="s">
        <v>2793</v>
      </c>
      <c r="C1373" s="87" t="s">
        <v>2794</v>
      </c>
      <c r="D1373" s="47"/>
      <c r="E1373" s="47"/>
      <c r="F1373" s="48"/>
      <c r="G1373" s="62">
        <f>IFERROR(INDEX(StockInData[Expiry],MATCH(ProductMaster[[#This Row],[Product ID]],StockInData[Product ID],0)),"")</f>
        <v>43891</v>
      </c>
      <c r="H1373" s="47"/>
      <c r="I1373" s="61">
        <f>SUMIFS(StockInData[Quantity],StockInData[Product ID],ProductMaster!$B1373)-SUMIFS(StockOutData[Quantity],StockOutData[Product ID],ProductMaster!$B1373)</f>
        <v>21</v>
      </c>
      <c r="J1373" s="63">
        <f>SUMIFS(StockInData[Value],StockInData[Product ID],ProductMaster!$B1373)-SUMIFS(StockOutData[Value],StockOutData[Product ID],ProductMaster!$B1373)</f>
        <v>1.38</v>
      </c>
    </row>
    <row r="1374" spans="1:10" x14ac:dyDescent="0.25">
      <c r="A1374" s="84">
        <v>1373</v>
      </c>
      <c r="B1374" s="85" t="s">
        <v>2795</v>
      </c>
      <c r="C1374" s="87" t="s">
        <v>2796</v>
      </c>
      <c r="D1374" s="47"/>
      <c r="E1374" s="47"/>
      <c r="F1374" s="48"/>
      <c r="G1374" s="62">
        <f>IFERROR(INDEX(StockInData[Expiry],MATCH(ProductMaster[[#This Row],[Product ID]],StockInData[Product ID],0)),"")</f>
        <v>44834</v>
      </c>
      <c r="H1374" s="47"/>
      <c r="I1374" s="61">
        <f>SUMIFS(StockInData[Quantity],StockInData[Product ID],ProductMaster!$B1374)-SUMIFS(StockOutData[Quantity],StockOutData[Product ID],ProductMaster!$B1374)</f>
        <v>48</v>
      </c>
      <c r="J1374" s="63">
        <f>SUMIFS(StockInData[Value],StockInData[Product ID],ProductMaster!$B1374)-SUMIFS(StockOutData[Value],StockOutData[Product ID],ProductMaster!$B1374)</f>
        <v>0</v>
      </c>
    </row>
    <row r="1375" spans="1:10" hidden="1" x14ac:dyDescent="0.25">
      <c r="A1375" s="60">
        <v>1374</v>
      </c>
      <c r="B1375" s="85" t="s">
        <v>2797</v>
      </c>
      <c r="C1375" s="87" t="s">
        <v>2798</v>
      </c>
      <c r="D1375" s="47"/>
      <c r="E1375" s="47"/>
      <c r="F1375" s="48"/>
      <c r="G1375" s="62" t="str">
        <f>IFERROR(INDEX(StockInData[Expiry],MATCH(ProductMaster[[#This Row],[Product ID]],StockInData[Product ID],0)),"")</f>
        <v/>
      </c>
      <c r="H1375" s="47"/>
      <c r="I1375" s="61">
        <f>SUMIFS(StockInData[Quantity],StockInData[Product ID],ProductMaster!$B1375)-SUMIFS(StockOutData[Quantity],StockOutData[Product ID],ProductMaster!$B1375)</f>
        <v>0</v>
      </c>
      <c r="J1375" s="63">
        <f>SUMIFS(StockInData[Value],StockInData[Product ID],ProductMaster!$B1375)-SUMIFS(StockOutData[Value],StockOutData[Product ID],ProductMaster!$B1375)</f>
        <v>0</v>
      </c>
    </row>
    <row r="1376" spans="1:10" hidden="1" x14ac:dyDescent="0.25">
      <c r="A1376" s="84">
        <v>1375</v>
      </c>
      <c r="B1376" s="85" t="s">
        <v>2799</v>
      </c>
      <c r="C1376" s="87" t="s">
        <v>2800</v>
      </c>
      <c r="D1376" s="47"/>
      <c r="E1376" s="47"/>
      <c r="F1376" s="48"/>
      <c r="G1376" s="62" t="str">
        <f>IFERROR(INDEX(StockInData[Expiry],MATCH(ProductMaster[[#This Row],[Product ID]],StockInData[Product ID],0)),"")</f>
        <v/>
      </c>
      <c r="H1376" s="47"/>
      <c r="I1376" s="61">
        <f>SUMIFS(StockInData[Quantity],StockInData[Product ID],ProductMaster!$B1376)-SUMIFS(StockOutData[Quantity],StockOutData[Product ID],ProductMaster!$B1376)</f>
        <v>0</v>
      </c>
      <c r="J1376" s="63">
        <f>SUMIFS(StockInData[Value],StockInData[Product ID],ProductMaster!$B1376)-SUMIFS(StockOutData[Value],StockOutData[Product ID],ProductMaster!$B1376)</f>
        <v>0</v>
      </c>
    </row>
    <row r="1377" spans="1:10" x14ac:dyDescent="0.25">
      <c r="A1377" s="60">
        <v>1376</v>
      </c>
      <c r="B1377" s="85" t="s">
        <v>2801</v>
      </c>
      <c r="C1377" s="87" t="s">
        <v>2802</v>
      </c>
      <c r="D1377" s="47"/>
      <c r="E1377" s="47"/>
      <c r="F1377" s="48"/>
      <c r="G1377" s="62">
        <f>IFERROR(INDEX(StockInData[Expiry],MATCH(ProductMaster[[#This Row],[Product ID]],StockInData[Product ID],0)),"")</f>
        <v>44865</v>
      </c>
      <c r="H1377" s="47"/>
      <c r="I1377" s="61">
        <f>SUMIFS(StockInData[Quantity],StockInData[Product ID],ProductMaster!$B1377)-SUMIFS(StockOutData[Quantity],StockOutData[Product ID],ProductMaster!$B1377)</f>
        <v>592</v>
      </c>
      <c r="J1377" s="63">
        <f>SUMIFS(StockInData[Value],StockInData[Product ID],ProductMaster!$B1377)-SUMIFS(StockOutData[Value],StockOutData[Product ID],ProductMaster!$B1377)</f>
        <v>-52.320000000000007</v>
      </c>
    </row>
    <row r="1378" spans="1:10" hidden="1" x14ac:dyDescent="0.25">
      <c r="A1378" s="84">
        <v>1377</v>
      </c>
      <c r="B1378" s="85" t="s">
        <v>2803</v>
      </c>
      <c r="C1378" s="87" t="s">
        <v>2804</v>
      </c>
      <c r="D1378" s="47"/>
      <c r="E1378" s="47"/>
      <c r="F1378" s="48"/>
      <c r="G1378" s="62" t="str">
        <f>IFERROR(INDEX(StockInData[Expiry],MATCH(ProductMaster[[#This Row],[Product ID]],StockInData[Product ID],0)),"")</f>
        <v/>
      </c>
      <c r="H1378" s="47"/>
      <c r="I1378" s="61">
        <f>SUMIFS(StockInData[Quantity],StockInData[Product ID],ProductMaster!$B1378)-SUMIFS(StockOutData[Quantity],StockOutData[Product ID],ProductMaster!$B1378)</f>
        <v>0</v>
      </c>
      <c r="J1378" s="63">
        <f>SUMIFS(StockInData[Value],StockInData[Product ID],ProductMaster!$B1378)-SUMIFS(StockOutData[Value],StockOutData[Product ID],ProductMaster!$B1378)</f>
        <v>0</v>
      </c>
    </row>
    <row r="1379" spans="1:10" x14ac:dyDescent="0.25">
      <c r="A1379" s="60">
        <v>1378</v>
      </c>
      <c r="B1379" s="85" t="s">
        <v>2805</v>
      </c>
      <c r="C1379" s="87" t="s">
        <v>2806</v>
      </c>
      <c r="D1379" s="47"/>
      <c r="E1379" s="47"/>
      <c r="F1379" s="48"/>
      <c r="G1379" s="62">
        <f>IFERROR(INDEX(StockInData[Expiry],MATCH(ProductMaster[[#This Row],[Product ID]],StockInData[Product ID],0)),"")</f>
        <v>43891</v>
      </c>
      <c r="H1379" s="47"/>
      <c r="I1379" s="61">
        <f>SUMIFS(StockInData[Quantity],StockInData[Product ID],ProductMaster!$B1379)-SUMIFS(StockOutData[Quantity],StockOutData[Product ID],ProductMaster!$B1379)</f>
        <v>49</v>
      </c>
      <c r="J1379" s="63">
        <f>SUMIFS(StockInData[Value],StockInData[Product ID],ProductMaster!$B1379)-SUMIFS(StockOutData[Value],StockOutData[Product ID],ProductMaster!$B1379)</f>
        <v>-8.7900000000000009</v>
      </c>
    </row>
    <row r="1380" spans="1:10" x14ac:dyDescent="0.25">
      <c r="A1380" s="84">
        <v>1379</v>
      </c>
      <c r="B1380" s="85" t="s">
        <v>2807</v>
      </c>
      <c r="C1380" s="87" t="s">
        <v>2808</v>
      </c>
      <c r="D1380" s="47"/>
      <c r="E1380" s="47"/>
      <c r="F1380" s="48"/>
      <c r="G1380" s="62">
        <f>IFERROR(INDEX(StockInData[Expiry],MATCH(ProductMaster[[#This Row],[Product ID]],StockInData[Product ID],0)),"")</f>
        <v>44834</v>
      </c>
      <c r="H1380" s="47"/>
      <c r="I1380" s="61">
        <f>SUMIFS(StockInData[Quantity],StockInData[Product ID],ProductMaster!$B1380)-SUMIFS(StockOutData[Quantity],StockOutData[Product ID],ProductMaster!$B1380)</f>
        <v>54</v>
      </c>
      <c r="J1380" s="63">
        <f>SUMIFS(StockInData[Value],StockInData[Product ID],ProductMaster!$B1380)-SUMIFS(StockOutData[Value],StockOutData[Product ID],ProductMaster!$B1380)</f>
        <v>-54.480000000000004</v>
      </c>
    </row>
    <row r="1381" spans="1:10" x14ac:dyDescent="0.25">
      <c r="A1381" s="60">
        <v>1380</v>
      </c>
      <c r="B1381" s="85" t="s">
        <v>2809</v>
      </c>
      <c r="C1381" s="87" t="s">
        <v>2810</v>
      </c>
      <c r="D1381" s="47"/>
      <c r="E1381" s="47"/>
      <c r="F1381" s="48"/>
      <c r="G1381" s="62">
        <f>IFERROR(INDEX(StockInData[Expiry],MATCH(ProductMaster[[#This Row],[Product ID]],StockInData[Product ID],0)),"")</f>
        <v>43891</v>
      </c>
      <c r="H1381" s="47"/>
      <c r="I1381" s="61">
        <f>SUMIFS(StockInData[Quantity],StockInData[Product ID],ProductMaster!$B1381)-SUMIFS(StockOutData[Quantity],StockOutData[Product ID],ProductMaster!$B1381)</f>
        <v>114</v>
      </c>
      <c r="J1381" s="63">
        <f>SUMIFS(StockInData[Value],StockInData[Product ID],ProductMaster!$B1381)-SUMIFS(StockOutData[Value],StockOutData[Product ID],ProductMaster!$B1381)</f>
        <v>-11.73</v>
      </c>
    </row>
    <row r="1382" spans="1:10" x14ac:dyDescent="0.25">
      <c r="A1382" s="84">
        <v>1381</v>
      </c>
      <c r="B1382" s="85" t="s">
        <v>2811</v>
      </c>
      <c r="C1382" s="87" t="s">
        <v>2812</v>
      </c>
      <c r="D1382" s="47"/>
      <c r="E1382" s="47"/>
      <c r="F1382" s="48"/>
      <c r="G1382" s="62">
        <f>IFERROR(INDEX(StockInData[Expiry],MATCH(ProductMaster[[#This Row],[Product ID]],StockInData[Product ID],0)),"")</f>
        <v>44469</v>
      </c>
      <c r="H1382" s="47"/>
      <c r="I1382" s="61">
        <f>SUMIFS(StockInData[Quantity],StockInData[Product ID],ProductMaster!$B1382)-SUMIFS(StockOutData[Quantity],StockOutData[Product ID],ProductMaster!$B1382)</f>
        <v>58</v>
      </c>
      <c r="J1382" s="63">
        <f>SUMIFS(StockInData[Value],StockInData[Product ID],ProductMaster!$B1382)-SUMIFS(StockOutData[Value],StockOutData[Product ID],ProductMaster!$B1382)</f>
        <v>-663.15000000000043</v>
      </c>
    </row>
    <row r="1383" spans="1:10" hidden="1" x14ac:dyDescent="0.25">
      <c r="A1383" s="60">
        <v>1382</v>
      </c>
      <c r="B1383" s="85" t="s">
        <v>2813</v>
      </c>
      <c r="C1383" s="87" t="s">
        <v>2814</v>
      </c>
      <c r="D1383" s="47"/>
      <c r="E1383" s="47"/>
      <c r="F1383" s="48"/>
      <c r="G1383" s="62" t="str">
        <f>IFERROR(INDEX(StockInData[Expiry],MATCH(ProductMaster[[#This Row],[Product ID]],StockInData[Product ID],0)),"")</f>
        <v/>
      </c>
      <c r="H1383" s="47"/>
      <c r="I1383" s="61">
        <f>SUMIFS(StockInData[Quantity],StockInData[Product ID],ProductMaster!$B1383)-SUMIFS(StockOutData[Quantity],StockOutData[Product ID],ProductMaster!$B1383)</f>
        <v>0</v>
      </c>
      <c r="J1383" s="63">
        <f>SUMIFS(StockInData[Value],StockInData[Product ID],ProductMaster!$B1383)-SUMIFS(StockOutData[Value],StockOutData[Product ID],ProductMaster!$B1383)</f>
        <v>0</v>
      </c>
    </row>
    <row r="1384" spans="1:10" x14ac:dyDescent="0.25">
      <c r="A1384" s="84">
        <v>1383</v>
      </c>
      <c r="B1384" s="85" t="s">
        <v>2815</v>
      </c>
      <c r="C1384" s="87" t="s">
        <v>2816</v>
      </c>
      <c r="D1384" s="47"/>
      <c r="E1384" s="47"/>
      <c r="F1384" s="48"/>
      <c r="G1384" s="62">
        <f>IFERROR(INDEX(StockInData[Expiry],MATCH(ProductMaster[[#This Row],[Product ID]],StockInData[Product ID],0)),"")</f>
        <v>44865</v>
      </c>
      <c r="H1384" s="47"/>
      <c r="I1384" s="61">
        <f>SUMIFS(StockInData[Quantity],StockInData[Product ID],ProductMaster!$B1384)-SUMIFS(StockOutData[Quantity],StockOutData[Product ID],ProductMaster!$B1384)</f>
        <v>60</v>
      </c>
      <c r="J1384" s="63">
        <f>SUMIFS(StockInData[Value],StockInData[Product ID],ProductMaster!$B1384)-SUMIFS(StockOutData[Value],StockOutData[Product ID],ProductMaster!$B1384)</f>
        <v>0</v>
      </c>
    </row>
    <row r="1385" spans="1:10" x14ac:dyDescent="0.25">
      <c r="A1385" s="60">
        <v>1384</v>
      </c>
      <c r="B1385" s="85" t="s">
        <v>2817</v>
      </c>
      <c r="C1385" s="87" t="s">
        <v>2818</v>
      </c>
      <c r="D1385" s="47"/>
      <c r="E1385" s="47"/>
      <c r="F1385" s="48"/>
      <c r="G1385" s="62">
        <f>IFERROR(INDEX(StockInData[Expiry],MATCH(ProductMaster[[#This Row],[Product ID]],StockInData[Product ID],0)),"")</f>
        <v>44530</v>
      </c>
      <c r="H1385" s="47"/>
      <c r="I1385" s="61">
        <f>SUMIFS(StockInData[Quantity],StockInData[Product ID],ProductMaster!$B1385)-SUMIFS(StockOutData[Quantity],StockOutData[Product ID],ProductMaster!$B1385)</f>
        <v>197.5</v>
      </c>
      <c r="J1385" s="63">
        <f>SUMIFS(StockInData[Value],StockInData[Product ID],ProductMaster!$B1385)-SUMIFS(StockOutData[Value],StockOutData[Product ID],ProductMaster!$B1385)</f>
        <v>18.639999999999986</v>
      </c>
    </row>
    <row r="1386" spans="1:10" x14ac:dyDescent="0.25">
      <c r="A1386" s="84">
        <v>1385</v>
      </c>
      <c r="B1386" s="85" t="s">
        <v>2819</v>
      </c>
      <c r="C1386" s="87" t="s">
        <v>2820</v>
      </c>
      <c r="D1386" s="47"/>
      <c r="E1386" s="47"/>
      <c r="F1386" s="48"/>
      <c r="G1386" s="62">
        <f>IFERROR(INDEX(StockInData[Expiry],MATCH(ProductMaster[[#This Row],[Product ID]],StockInData[Product ID],0)),"")</f>
        <v>44865</v>
      </c>
      <c r="H1386" s="47"/>
      <c r="I1386" s="61">
        <f>SUMIFS(StockInData[Quantity],StockInData[Product ID],ProductMaster!$B1386)-SUMIFS(StockOutData[Quantity],StockOutData[Product ID],ProductMaster!$B1386)</f>
        <v>59</v>
      </c>
      <c r="J1386" s="63">
        <f>SUMIFS(StockInData[Value],StockInData[Product ID],ProductMaster!$B1386)-SUMIFS(StockOutData[Value],StockOutData[Product ID],ProductMaster!$B1386)</f>
        <v>-9.48</v>
      </c>
    </row>
    <row r="1387" spans="1:10" x14ac:dyDescent="0.25">
      <c r="A1387" s="60">
        <v>1386</v>
      </c>
      <c r="B1387" s="85" t="s">
        <v>2821</v>
      </c>
      <c r="C1387" s="87" t="s">
        <v>2822</v>
      </c>
      <c r="D1387" s="47"/>
      <c r="E1387" s="47"/>
      <c r="F1387" s="48"/>
      <c r="G1387" s="62">
        <f>IFERROR(INDEX(StockInData[Expiry],MATCH(ProductMaster[[#This Row],[Product ID]],StockInData[Product ID],0)),"")</f>
        <v>43891</v>
      </c>
      <c r="H1387" s="47"/>
      <c r="I1387" s="61">
        <f>SUMIFS(StockInData[Quantity],StockInData[Product ID],ProductMaster!$B1387)-SUMIFS(StockOutData[Quantity],StockOutData[Product ID],ProductMaster!$B1387)</f>
        <v>21</v>
      </c>
      <c r="J1387" s="63">
        <f>SUMIFS(StockInData[Value],StockInData[Product ID],ProductMaster!$B1387)-SUMIFS(StockOutData[Value],StockOutData[Product ID],ProductMaster!$B1387)</f>
        <v>20.279999999999998</v>
      </c>
    </row>
    <row r="1388" spans="1:10" x14ac:dyDescent="0.25">
      <c r="A1388" s="84">
        <v>1387</v>
      </c>
      <c r="B1388" s="85" t="s">
        <v>2823</v>
      </c>
      <c r="C1388" s="87" t="s">
        <v>2824</v>
      </c>
      <c r="D1388" s="47"/>
      <c r="E1388" s="47"/>
      <c r="F1388" s="48"/>
      <c r="G1388" s="62">
        <f>IFERROR(INDEX(StockInData[Expiry],MATCH(ProductMaster[[#This Row],[Product ID]],StockInData[Product ID],0)),"")</f>
        <v>44256</v>
      </c>
      <c r="H1388" s="47"/>
      <c r="I1388" s="61">
        <f>SUMIFS(StockInData[Quantity],StockInData[Product ID],ProductMaster!$B1388)-SUMIFS(StockOutData[Quantity],StockOutData[Product ID],ProductMaster!$B1388)</f>
        <v>216.5</v>
      </c>
      <c r="J1388" s="63">
        <f>SUMIFS(StockInData[Value],StockInData[Product ID],ProductMaster!$B1388)-SUMIFS(StockOutData[Value],StockOutData[Product ID],ProductMaster!$B1388)</f>
        <v>-49.800000000000011</v>
      </c>
    </row>
    <row r="1389" spans="1:10" x14ac:dyDescent="0.25">
      <c r="A1389" s="60">
        <v>1388</v>
      </c>
      <c r="B1389" s="85" t="s">
        <v>2825</v>
      </c>
      <c r="C1389" s="87" t="s">
        <v>2826</v>
      </c>
      <c r="D1389" s="47"/>
      <c r="E1389" s="47"/>
      <c r="F1389" s="48"/>
      <c r="G1389" s="62">
        <f>IFERROR(INDEX(StockInData[Expiry],MATCH(ProductMaster[[#This Row],[Product ID]],StockInData[Product ID],0)),"")</f>
        <v>43862</v>
      </c>
      <c r="H1389" s="47"/>
      <c r="I1389" s="61">
        <f>SUMIFS(StockInData[Quantity],StockInData[Product ID],ProductMaster!$B1389)-SUMIFS(StockOutData[Quantity],StockOutData[Product ID],ProductMaster!$B1389)</f>
        <v>56</v>
      </c>
      <c r="J1389" s="63">
        <f>SUMIFS(StockInData[Value],StockInData[Product ID],ProductMaster!$B1389)-SUMIFS(StockOutData[Value],StockOutData[Product ID],ProductMaster!$B1389)</f>
        <v>0</v>
      </c>
    </row>
    <row r="1390" spans="1:10" x14ac:dyDescent="0.25">
      <c r="A1390" s="84">
        <v>1389</v>
      </c>
      <c r="B1390" s="85" t="s">
        <v>2827</v>
      </c>
      <c r="C1390" s="87" t="s">
        <v>2828</v>
      </c>
      <c r="D1390" s="47"/>
      <c r="E1390" s="47"/>
      <c r="F1390" s="48"/>
      <c r="G1390" s="62">
        <f>IFERROR(INDEX(StockInData[Expiry],MATCH(ProductMaster[[#This Row],[Product ID]],StockInData[Product ID],0)),"")</f>
        <v>44166</v>
      </c>
      <c r="H1390" s="47"/>
      <c r="I1390" s="61">
        <f>SUMIFS(StockInData[Quantity],StockInData[Product ID],ProductMaster!$B1390)-SUMIFS(StockOutData[Quantity],StockOutData[Product ID],ProductMaster!$B1390)</f>
        <v>112</v>
      </c>
      <c r="J1390" s="63">
        <f>SUMIFS(StockInData[Value],StockInData[Product ID],ProductMaster!$B1390)-SUMIFS(StockOutData[Value],StockOutData[Product ID],ProductMaster!$B1390)</f>
        <v>1.38</v>
      </c>
    </row>
    <row r="1391" spans="1:10" hidden="1" x14ac:dyDescent="0.25">
      <c r="A1391" s="60">
        <v>1390</v>
      </c>
      <c r="B1391" s="85" t="s">
        <v>2829</v>
      </c>
      <c r="C1391" s="87" t="s">
        <v>2830</v>
      </c>
      <c r="D1391" s="47"/>
      <c r="E1391" s="47"/>
      <c r="F1391" s="48"/>
      <c r="G1391" s="62" t="str">
        <f>IFERROR(INDEX(StockInData[Expiry],MATCH(ProductMaster[[#This Row],[Product ID]],StockInData[Product ID],0)),"")</f>
        <v/>
      </c>
      <c r="H1391" s="47"/>
      <c r="I1391" s="61">
        <f>SUMIFS(StockInData[Quantity],StockInData[Product ID],ProductMaster!$B1391)-SUMIFS(StockOutData[Quantity],StockOutData[Product ID],ProductMaster!$B1391)</f>
        <v>0</v>
      </c>
      <c r="J1391" s="63">
        <f>SUMIFS(StockInData[Value],StockInData[Product ID],ProductMaster!$B1391)-SUMIFS(StockOutData[Value],StockOutData[Product ID],ProductMaster!$B1391)</f>
        <v>0</v>
      </c>
    </row>
    <row r="1392" spans="1:10" hidden="1" x14ac:dyDescent="0.25">
      <c r="A1392" s="84">
        <v>1391</v>
      </c>
      <c r="B1392" s="85" t="s">
        <v>2831</v>
      </c>
      <c r="C1392" s="87" t="s">
        <v>2832</v>
      </c>
      <c r="D1392" s="47"/>
      <c r="E1392" s="47"/>
      <c r="F1392" s="48"/>
      <c r="G1392" s="62" t="str">
        <f>IFERROR(INDEX(StockInData[Expiry],MATCH(ProductMaster[[#This Row],[Product ID]],StockInData[Product ID],0)),"")</f>
        <v/>
      </c>
      <c r="H1392" s="47"/>
      <c r="I1392" s="61">
        <f>SUMIFS(StockInData[Quantity],StockInData[Product ID],ProductMaster!$B1392)-SUMIFS(StockOutData[Quantity],StockOutData[Product ID],ProductMaster!$B1392)</f>
        <v>0</v>
      </c>
      <c r="J1392" s="63">
        <f>SUMIFS(StockInData[Value],StockInData[Product ID],ProductMaster!$B1392)-SUMIFS(StockOutData[Value],StockOutData[Product ID],ProductMaster!$B1392)</f>
        <v>0</v>
      </c>
    </row>
    <row r="1393" spans="1:10" x14ac:dyDescent="0.25">
      <c r="A1393" s="60">
        <v>1392</v>
      </c>
      <c r="B1393" s="85" t="s">
        <v>2833</v>
      </c>
      <c r="C1393" s="87" t="s">
        <v>2834</v>
      </c>
      <c r="D1393" s="47"/>
      <c r="E1393" s="47"/>
      <c r="F1393" s="48"/>
      <c r="G1393" s="62">
        <f>IFERROR(INDEX(StockInData[Expiry],MATCH(ProductMaster[[#This Row],[Product ID]],StockInData[Product ID],0)),"")</f>
        <v>44530</v>
      </c>
      <c r="H1393" s="47"/>
      <c r="I1393" s="61">
        <f>SUMIFS(StockInData[Quantity],StockInData[Product ID],ProductMaster!$B1393)-SUMIFS(StockOutData[Quantity],StockOutData[Product ID],ProductMaster!$B1393)</f>
        <v>281</v>
      </c>
      <c r="J1393" s="63">
        <f>SUMIFS(StockInData[Value],StockInData[Product ID],ProductMaster!$B1393)-SUMIFS(StockOutData[Value],StockOutData[Product ID],ProductMaster!$B1393)</f>
        <v>-356.31999999999994</v>
      </c>
    </row>
    <row r="1394" spans="1:10" x14ac:dyDescent="0.25">
      <c r="A1394" s="84">
        <v>1393</v>
      </c>
      <c r="B1394" s="85" t="s">
        <v>2835</v>
      </c>
      <c r="C1394" s="87" t="s">
        <v>2836</v>
      </c>
      <c r="D1394" s="47"/>
      <c r="E1394" s="47"/>
      <c r="F1394" s="48"/>
      <c r="G1394" s="62">
        <f>IFERROR(INDEX(StockInData[Expiry],MATCH(ProductMaster[[#This Row],[Product ID]],StockInData[Product ID],0)),"")</f>
        <v>43891</v>
      </c>
      <c r="H1394" s="47"/>
      <c r="I1394" s="61">
        <f>SUMIFS(StockInData[Quantity],StockInData[Product ID],ProductMaster!$B1394)-SUMIFS(StockOutData[Quantity],StockOutData[Product ID],ProductMaster!$B1394)</f>
        <v>87</v>
      </c>
      <c r="J1394" s="63">
        <f>SUMIFS(StockInData[Value],StockInData[Product ID],ProductMaster!$B1394)-SUMIFS(StockOutData[Value],StockOutData[Product ID],ProductMaster!$B1394)</f>
        <v>-67.830000000000013</v>
      </c>
    </row>
    <row r="1395" spans="1:10" hidden="1" x14ac:dyDescent="0.25">
      <c r="A1395" s="60">
        <v>1394</v>
      </c>
      <c r="B1395" s="85" t="s">
        <v>2837</v>
      </c>
      <c r="C1395" s="87" t="s">
        <v>2838</v>
      </c>
      <c r="D1395" s="47"/>
      <c r="E1395" s="47"/>
      <c r="F1395" s="48"/>
      <c r="G1395" s="62" t="str">
        <f>IFERROR(INDEX(StockInData[Expiry],MATCH(ProductMaster[[#This Row],[Product ID]],StockInData[Product ID],0)),"")</f>
        <v/>
      </c>
      <c r="H1395" s="47"/>
      <c r="I1395" s="61">
        <f>SUMIFS(StockInData[Quantity],StockInData[Product ID],ProductMaster!$B1395)-SUMIFS(StockOutData[Quantity],StockOutData[Product ID],ProductMaster!$B1395)</f>
        <v>0</v>
      </c>
      <c r="J1395" s="63">
        <f>SUMIFS(StockInData[Value],StockInData[Product ID],ProductMaster!$B1395)-SUMIFS(StockOutData[Value],StockOutData[Product ID],ProductMaster!$B1395)</f>
        <v>0</v>
      </c>
    </row>
    <row r="1396" spans="1:10" x14ac:dyDescent="0.25">
      <c r="A1396" s="84">
        <v>1395</v>
      </c>
      <c r="B1396" s="85" t="s">
        <v>2839</v>
      </c>
      <c r="C1396" s="87" t="s">
        <v>2840</v>
      </c>
      <c r="D1396" s="47"/>
      <c r="E1396" s="47"/>
      <c r="F1396" s="48"/>
      <c r="G1396" s="62">
        <f>IFERROR(INDEX(StockInData[Expiry],MATCH(ProductMaster[[#This Row],[Product ID]],StockInData[Product ID],0)),"")</f>
        <v>44834</v>
      </c>
      <c r="H1396" s="47"/>
      <c r="I1396" s="61">
        <f>SUMIFS(StockInData[Quantity],StockInData[Product ID],ProductMaster!$B1396)-SUMIFS(StockOutData[Quantity],StockOutData[Product ID],ProductMaster!$B1396)</f>
        <v>112</v>
      </c>
      <c r="J1396" s="63">
        <f>SUMIFS(StockInData[Value],StockInData[Product ID],ProductMaster!$B1396)-SUMIFS(StockOutData[Value],StockOutData[Product ID],ProductMaster!$B1396)</f>
        <v>-71.040000000000006</v>
      </c>
    </row>
    <row r="1397" spans="1:10" x14ac:dyDescent="0.25">
      <c r="A1397" s="60">
        <v>1396</v>
      </c>
      <c r="B1397" s="85" t="s">
        <v>2841</v>
      </c>
      <c r="C1397" s="87" t="s">
        <v>2842</v>
      </c>
      <c r="D1397" s="47"/>
      <c r="E1397" s="47"/>
      <c r="F1397" s="48"/>
      <c r="G1397" s="62">
        <f>IFERROR(INDEX(StockInData[Expiry],MATCH(ProductMaster[[#This Row],[Product ID]],StockInData[Product ID],0)),"")</f>
        <v>44256</v>
      </c>
      <c r="H1397" s="47"/>
      <c r="I1397" s="61">
        <f>SUMIFS(StockInData[Quantity],StockInData[Product ID],ProductMaster!$B1397)-SUMIFS(StockOutData[Quantity],StockOutData[Product ID],ProductMaster!$B1397)</f>
        <v>24</v>
      </c>
      <c r="J1397" s="63">
        <f>SUMIFS(StockInData[Value],StockInData[Product ID],ProductMaster!$B1397)-SUMIFS(StockOutData[Value],StockOutData[Product ID],ProductMaster!$B1397)</f>
        <v>21</v>
      </c>
    </row>
    <row r="1398" spans="1:10" x14ac:dyDescent="0.25">
      <c r="A1398" s="84">
        <v>1397</v>
      </c>
      <c r="B1398" s="85" t="s">
        <v>2843</v>
      </c>
      <c r="C1398" s="87" t="s">
        <v>2844</v>
      </c>
      <c r="D1398" s="47"/>
      <c r="E1398" s="47"/>
      <c r="F1398" s="48"/>
      <c r="G1398" s="62">
        <f>IFERROR(INDEX(StockInData[Expiry],MATCH(ProductMaster[[#This Row],[Product ID]],StockInData[Product ID],0)),"")</f>
        <v>44166</v>
      </c>
      <c r="H1398" s="47"/>
      <c r="I1398" s="61">
        <f>SUMIFS(StockInData[Quantity],StockInData[Product ID],ProductMaster!$B1398)-SUMIFS(StockOutData[Quantity],StockOutData[Product ID],ProductMaster!$B1398)</f>
        <v>89</v>
      </c>
      <c r="J1398" s="63">
        <f>SUMIFS(StockInData[Value],StockInData[Product ID],ProductMaster!$B1398)-SUMIFS(StockOutData[Value],StockOutData[Product ID],ProductMaster!$B1398)</f>
        <v>-27.060000000000002</v>
      </c>
    </row>
    <row r="1399" spans="1:10" x14ac:dyDescent="0.25">
      <c r="A1399" s="60">
        <v>1398</v>
      </c>
      <c r="B1399" s="85" t="s">
        <v>2845</v>
      </c>
      <c r="C1399" s="87" t="s">
        <v>2846</v>
      </c>
      <c r="D1399" s="47"/>
      <c r="E1399" s="47"/>
      <c r="F1399" s="48"/>
      <c r="G1399" s="62">
        <f>IFERROR(INDEX(StockInData[Expiry],MATCH(ProductMaster[[#This Row],[Product ID]],StockInData[Product ID],0)),"")</f>
        <v>44166</v>
      </c>
      <c r="H1399" s="47"/>
      <c r="I1399" s="61">
        <f>SUMIFS(StockInData[Quantity],StockInData[Product ID],ProductMaster!$B1399)-SUMIFS(StockOutData[Quantity],StockOutData[Product ID],ProductMaster!$B1399)</f>
        <v>348.25</v>
      </c>
      <c r="J1399" s="63">
        <f>SUMIFS(StockInData[Value],StockInData[Product ID],ProductMaster!$B1399)-SUMIFS(StockOutData[Value],StockOutData[Product ID],ProductMaster!$B1399)</f>
        <v>-3376.7400000000007</v>
      </c>
    </row>
    <row r="1400" spans="1:10" x14ac:dyDescent="0.25">
      <c r="A1400" s="84">
        <v>1399</v>
      </c>
      <c r="B1400" s="85" t="s">
        <v>2847</v>
      </c>
      <c r="C1400" s="87" t="s">
        <v>2848</v>
      </c>
      <c r="D1400" s="47"/>
      <c r="E1400" s="47"/>
      <c r="F1400" s="48"/>
      <c r="G1400" s="62">
        <f>IFERROR(INDEX(StockInData[Expiry],MATCH(ProductMaster[[#This Row],[Product ID]],StockInData[Product ID],0)),"")</f>
        <v>44255</v>
      </c>
      <c r="H1400" s="47"/>
      <c r="I1400" s="61">
        <f>SUMIFS(StockInData[Quantity],StockInData[Product ID],ProductMaster!$B1400)-SUMIFS(StockOutData[Quantity],StockOutData[Product ID],ProductMaster!$B1400)</f>
        <v>62.5</v>
      </c>
      <c r="J1400" s="63">
        <f>SUMIFS(StockInData[Value],StockInData[Product ID],ProductMaster!$B1400)-SUMIFS(StockOutData[Value],StockOutData[Product ID],ProductMaster!$B1400)</f>
        <v>-111.9</v>
      </c>
    </row>
    <row r="1401" spans="1:10" x14ac:dyDescent="0.25">
      <c r="A1401" s="60">
        <v>1400</v>
      </c>
      <c r="B1401" s="85" t="s">
        <v>2849</v>
      </c>
      <c r="C1401" s="87" t="s">
        <v>2850</v>
      </c>
      <c r="D1401" s="47"/>
      <c r="E1401" s="47"/>
      <c r="F1401" s="48"/>
      <c r="G1401" s="62">
        <f>IFERROR(INDEX(StockInData[Expiry],MATCH(ProductMaster[[#This Row],[Product ID]],StockInData[Product ID],0)),"")</f>
        <v>44196</v>
      </c>
      <c r="H1401" s="47"/>
      <c r="I1401" s="61">
        <f>SUMIFS(StockInData[Quantity],StockInData[Product ID],ProductMaster!$B1401)-SUMIFS(StockOutData[Quantity],StockOutData[Product ID],ProductMaster!$B1401)</f>
        <v>253</v>
      </c>
      <c r="J1401" s="63">
        <f>SUMIFS(StockInData[Value],StockInData[Product ID],ProductMaster!$B1401)-SUMIFS(StockOutData[Value],StockOutData[Product ID],ProductMaster!$B1401)</f>
        <v>15.340000000000003</v>
      </c>
    </row>
    <row r="1402" spans="1:10" hidden="1" x14ac:dyDescent="0.25">
      <c r="A1402" s="84">
        <v>1401</v>
      </c>
      <c r="B1402" s="85" t="s">
        <v>2851</v>
      </c>
      <c r="C1402" s="87" t="s">
        <v>2852</v>
      </c>
      <c r="D1402" s="47"/>
      <c r="E1402" s="47"/>
      <c r="F1402" s="48"/>
      <c r="G1402" s="62" t="str">
        <f>IFERROR(INDEX(StockInData[Expiry],MATCH(ProductMaster[[#This Row],[Product ID]],StockInData[Product ID],0)),"")</f>
        <v/>
      </c>
      <c r="H1402" s="47"/>
      <c r="I1402" s="61">
        <f>SUMIFS(StockInData[Quantity],StockInData[Product ID],ProductMaster!$B1402)-SUMIFS(StockOutData[Quantity],StockOutData[Product ID],ProductMaster!$B1402)</f>
        <v>0</v>
      </c>
      <c r="J1402" s="63">
        <f>SUMIFS(StockInData[Value],StockInData[Product ID],ProductMaster!$B1402)-SUMIFS(StockOutData[Value],StockOutData[Product ID],ProductMaster!$B1402)</f>
        <v>0</v>
      </c>
    </row>
    <row r="1403" spans="1:10" x14ac:dyDescent="0.25">
      <c r="A1403" s="60">
        <v>1402</v>
      </c>
      <c r="B1403" s="85" t="s">
        <v>2853</v>
      </c>
      <c r="C1403" s="87" t="s">
        <v>2854</v>
      </c>
      <c r="D1403" s="47"/>
      <c r="E1403" s="47"/>
      <c r="F1403" s="48"/>
      <c r="G1403" s="62">
        <f>IFERROR(INDEX(StockInData[Expiry],MATCH(ProductMaster[[#This Row],[Product ID]],StockInData[Product ID],0)),"")</f>
        <v>44196</v>
      </c>
      <c r="H1403" s="47"/>
      <c r="I1403" s="61">
        <f>SUMIFS(StockInData[Quantity],StockInData[Product ID],ProductMaster!$B1403)-SUMIFS(StockOutData[Quantity],StockOutData[Product ID],ProductMaster!$B1403)</f>
        <v>280.25</v>
      </c>
      <c r="J1403" s="63">
        <f>SUMIFS(StockInData[Value],StockInData[Product ID],ProductMaster!$B1403)-SUMIFS(StockOutData[Value],StockOutData[Product ID],ProductMaster!$B1403)</f>
        <v>-473</v>
      </c>
    </row>
    <row r="1404" spans="1:10" x14ac:dyDescent="0.25">
      <c r="A1404" s="84">
        <v>1403</v>
      </c>
      <c r="B1404" s="85" t="s">
        <v>2855</v>
      </c>
      <c r="C1404" s="87" t="s">
        <v>2856</v>
      </c>
      <c r="D1404" s="47"/>
      <c r="E1404" s="47"/>
      <c r="F1404" s="48"/>
      <c r="G1404" s="62">
        <f>IFERROR(INDEX(StockInData[Expiry],MATCH(ProductMaster[[#This Row],[Product ID]],StockInData[Product ID],0)),"")</f>
        <v>44196</v>
      </c>
      <c r="H1404" s="47"/>
      <c r="I1404" s="61">
        <f>SUMIFS(StockInData[Quantity],StockInData[Product ID],ProductMaster!$B1404)-SUMIFS(StockOutData[Quantity],StockOutData[Product ID],ProductMaster!$B1404)</f>
        <v>95.67</v>
      </c>
      <c r="J1404" s="63">
        <f>SUMIFS(StockInData[Value],StockInData[Product ID],ProductMaster!$B1404)-SUMIFS(StockOutData[Value],StockOutData[Product ID],ProductMaster!$B1404)</f>
        <v>-9</v>
      </c>
    </row>
    <row r="1405" spans="1:10" hidden="1" x14ac:dyDescent="0.25">
      <c r="A1405" s="60">
        <v>1404</v>
      </c>
      <c r="B1405" s="85" t="s">
        <v>2857</v>
      </c>
      <c r="C1405" s="87" t="s">
        <v>2858</v>
      </c>
      <c r="D1405" s="47"/>
      <c r="E1405" s="47"/>
      <c r="F1405" s="48"/>
      <c r="G1405" s="62" t="str">
        <f>IFERROR(INDEX(StockInData[Expiry],MATCH(ProductMaster[[#This Row],[Product ID]],StockInData[Product ID],0)),"")</f>
        <v/>
      </c>
      <c r="H1405" s="47"/>
      <c r="I1405" s="61">
        <f>SUMIFS(StockInData[Quantity],StockInData[Product ID],ProductMaster!$B1405)-SUMIFS(StockOutData[Quantity],StockOutData[Product ID],ProductMaster!$B1405)</f>
        <v>0</v>
      </c>
      <c r="J1405" s="63">
        <f>SUMIFS(StockInData[Value],StockInData[Product ID],ProductMaster!$B1405)-SUMIFS(StockOutData[Value],StockOutData[Product ID],ProductMaster!$B1405)</f>
        <v>0</v>
      </c>
    </row>
    <row r="1406" spans="1:10" x14ac:dyDescent="0.25">
      <c r="A1406" s="84">
        <v>1405</v>
      </c>
      <c r="B1406" s="85" t="s">
        <v>2859</v>
      </c>
      <c r="C1406" s="87" t="s">
        <v>2860</v>
      </c>
      <c r="D1406" s="47"/>
      <c r="E1406" s="47"/>
      <c r="F1406" s="48"/>
      <c r="G1406" s="62">
        <f>IFERROR(INDEX(StockInData[Expiry],MATCH(ProductMaster[[#This Row],[Product ID]],StockInData[Product ID],0)),"")</f>
        <v>44165</v>
      </c>
      <c r="H1406" s="47"/>
      <c r="I1406" s="61">
        <f>SUMIFS(StockInData[Quantity],StockInData[Product ID],ProductMaster!$B1406)-SUMIFS(StockOutData[Quantity],StockOutData[Product ID],ProductMaster!$B1406)</f>
        <v>203.5</v>
      </c>
      <c r="J1406" s="63">
        <f>SUMIFS(StockInData[Value],StockInData[Product ID],ProductMaster!$B1406)-SUMIFS(StockOutData[Value],StockOutData[Product ID],ProductMaster!$B1406)</f>
        <v>-141.19999999999999</v>
      </c>
    </row>
    <row r="1407" spans="1:10" hidden="1" x14ac:dyDescent="0.25">
      <c r="A1407" s="60">
        <v>1406</v>
      </c>
      <c r="B1407" s="85" t="s">
        <v>2861</v>
      </c>
      <c r="C1407" s="87" t="s">
        <v>2862</v>
      </c>
      <c r="D1407" s="47"/>
      <c r="E1407" s="47"/>
      <c r="F1407" s="48"/>
      <c r="G1407" s="62" t="str">
        <f>IFERROR(INDEX(StockInData[Expiry],MATCH(ProductMaster[[#This Row],[Product ID]],StockInData[Product ID],0)),"")</f>
        <v/>
      </c>
      <c r="H1407" s="47"/>
      <c r="I1407" s="61">
        <f>SUMIFS(StockInData[Quantity],StockInData[Product ID],ProductMaster!$B1407)-SUMIFS(StockOutData[Quantity],StockOutData[Product ID],ProductMaster!$B1407)</f>
        <v>0</v>
      </c>
      <c r="J1407" s="63">
        <f>SUMIFS(StockInData[Value],StockInData[Product ID],ProductMaster!$B1407)-SUMIFS(StockOutData[Value],StockOutData[Product ID],ProductMaster!$B1407)</f>
        <v>0</v>
      </c>
    </row>
    <row r="1408" spans="1:10" hidden="1" x14ac:dyDescent="0.25">
      <c r="A1408" s="84">
        <v>1407</v>
      </c>
      <c r="B1408" s="85" t="s">
        <v>2863</v>
      </c>
      <c r="C1408" s="87" t="s">
        <v>2864</v>
      </c>
      <c r="D1408" s="47"/>
      <c r="E1408" s="47"/>
      <c r="F1408" s="48"/>
      <c r="G1408" s="62" t="str">
        <f>IFERROR(INDEX(StockInData[Expiry],MATCH(ProductMaster[[#This Row],[Product ID]],StockInData[Product ID],0)),"")</f>
        <v/>
      </c>
      <c r="H1408" s="47"/>
      <c r="I1408" s="61">
        <f>SUMIFS(StockInData[Quantity],StockInData[Product ID],ProductMaster!$B1408)-SUMIFS(StockOutData[Quantity],StockOutData[Product ID],ProductMaster!$B1408)</f>
        <v>0</v>
      </c>
      <c r="J1408" s="63">
        <f>SUMIFS(StockInData[Value],StockInData[Product ID],ProductMaster!$B1408)-SUMIFS(StockOutData[Value],StockOutData[Product ID],ProductMaster!$B1408)</f>
        <v>0</v>
      </c>
    </row>
    <row r="1409" spans="1:10" hidden="1" x14ac:dyDescent="0.25">
      <c r="A1409" s="60">
        <v>1408</v>
      </c>
      <c r="B1409" s="85" t="s">
        <v>2865</v>
      </c>
      <c r="C1409" s="87" t="s">
        <v>2866</v>
      </c>
      <c r="D1409" s="47"/>
      <c r="E1409" s="47"/>
      <c r="F1409" s="48"/>
      <c r="G1409" s="62" t="str">
        <f>IFERROR(INDEX(StockInData[Expiry],MATCH(ProductMaster[[#This Row],[Product ID]],StockInData[Product ID],0)),"")</f>
        <v/>
      </c>
      <c r="H1409" s="47"/>
      <c r="I1409" s="61">
        <f>SUMIFS(StockInData[Quantity],StockInData[Product ID],ProductMaster!$B1409)-SUMIFS(StockOutData[Quantity],StockOutData[Product ID],ProductMaster!$B1409)</f>
        <v>0</v>
      </c>
      <c r="J1409" s="63">
        <f>SUMIFS(StockInData[Value],StockInData[Product ID],ProductMaster!$B1409)-SUMIFS(StockOutData[Value],StockOutData[Product ID],ProductMaster!$B1409)</f>
        <v>0</v>
      </c>
    </row>
    <row r="1410" spans="1:10" hidden="1" x14ac:dyDescent="0.25">
      <c r="A1410" s="84">
        <v>1409</v>
      </c>
      <c r="B1410" s="85" t="s">
        <v>2867</v>
      </c>
      <c r="C1410" s="87" t="s">
        <v>2868</v>
      </c>
      <c r="D1410" s="47"/>
      <c r="E1410" s="47"/>
      <c r="F1410" s="48"/>
      <c r="G1410" s="62" t="str">
        <f>IFERROR(INDEX(StockInData[Expiry],MATCH(ProductMaster[[#This Row],[Product ID]],StockInData[Product ID],0)),"")</f>
        <v/>
      </c>
      <c r="H1410" s="47"/>
      <c r="I1410" s="61">
        <f>SUMIFS(StockInData[Quantity],StockInData[Product ID],ProductMaster!$B1410)-SUMIFS(StockOutData[Quantity],StockOutData[Product ID],ProductMaster!$B1410)</f>
        <v>0</v>
      </c>
      <c r="J1410" s="63">
        <f>SUMIFS(StockInData[Value],StockInData[Product ID],ProductMaster!$B1410)-SUMIFS(StockOutData[Value],StockOutData[Product ID],ProductMaster!$B1410)</f>
        <v>0</v>
      </c>
    </row>
    <row r="1411" spans="1:10" hidden="1" x14ac:dyDescent="0.25">
      <c r="A1411" s="60">
        <v>1410</v>
      </c>
      <c r="B1411" s="85" t="s">
        <v>2869</v>
      </c>
      <c r="C1411" s="87" t="s">
        <v>2870</v>
      </c>
      <c r="D1411" s="47"/>
      <c r="E1411" s="47"/>
      <c r="F1411" s="48"/>
      <c r="G1411" s="62" t="str">
        <f>IFERROR(INDEX(StockInData[Expiry],MATCH(ProductMaster[[#This Row],[Product ID]],StockInData[Product ID],0)),"")</f>
        <v/>
      </c>
      <c r="H1411" s="47"/>
      <c r="I1411" s="61">
        <f>SUMIFS(StockInData[Quantity],StockInData[Product ID],ProductMaster!$B1411)-SUMIFS(StockOutData[Quantity],StockOutData[Product ID],ProductMaster!$B1411)</f>
        <v>0</v>
      </c>
      <c r="J1411" s="63">
        <f>SUMIFS(StockInData[Value],StockInData[Product ID],ProductMaster!$B1411)-SUMIFS(StockOutData[Value],StockOutData[Product ID],ProductMaster!$B1411)</f>
        <v>0</v>
      </c>
    </row>
    <row r="1412" spans="1:10" hidden="1" x14ac:dyDescent="0.25">
      <c r="A1412" s="84">
        <v>1411</v>
      </c>
      <c r="B1412" s="85" t="s">
        <v>2871</v>
      </c>
      <c r="C1412" s="87" t="s">
        <v>2872</v>
      </c>
      <c r="D1412" s="47"/>
      <c r="E1412" s="47"/>
      <c r="F1412" s="48"/>
      <c r="G1412" s="62" t="str">
        <f>IFERROR(INDEX(StockInData[Expiry],MATCH(ProductMaster[[#This Row],[Product ID]],StockInData[Product ID],0)),"")</f>
        <v/>
      </c>
      <c r="H1412" s="47"/>
      <c r="I1412" s="61">
        <f>SUMIFS(StockInData[Quantity],StockInData[Product ID],ProductMaster!$B1412)-SUMIFS(StockOutData[Quantity],StockOutData[Product ID],ProductMaster!$B1412)</f>
        <v>0</v>
      </c>
      <c r="J1412" s="63">
        <f>SUMIFS(StockInData[Value],StockInData[Product ID],ProductMaster!$B1412)-SUMIFS(StockOutData[Value],StockOutData[Product ID],ProductMaster!$B1412)</f>
        <v>0</v>
      </c>
    </row>
    <row r="1413" spans="1:10" hidden="1" x14ac:dyDescent="0.25">
      <c r="A1413" s="60">
        <v>1412</v>
      </c>
      <c r="B1413" s="85" t="s">
        <v>2873</v>
      </c>
      <c r="C1413" s="87" t="s">
        <v>2874</v>
      </c>
      <c r="D1413" s="47"/>
      <c r="E1413" s="47"/>
      <c r="F1413" s="48"/>
      <c r="G1413" s="62" t="str">
        <f>IFERROR(INDEX(StockInData[Expiry],MATCH(ProductMaster[[#This Row],[Product ID]],StockInData[Product ID],0)),"")</f>
        <v/>
      </c>
      <c r="H1413" s="47"/>
      <c r="I1413" s="61">
        <f>SUMIFS(StockInData[Quantity],StockInData[Product ID],ProductMaster!$B1413)-SUMIFS(StockOutData[Quantity],StockOutData[Product ID],ProductMaster!$B1413)</f>
        <v>0</v>
      </c>
      <c r="J1413" s="63">
        <f>SUMIFS(StockInData[Value],StockInData[Product ID],ProductMaster!$B1413)-SUMIFS(StockOutData[Value],StockOutData[Product ID],ProductMaster!$B1413)</f>
        <v>0</v>
      </c>
    </row>
    <row r="1414" spans="1:10" x14ac:dyDescent="0.25">
      <c r="A1414" s="84">
        <v>1413</v>
      </c>
      <c r="B1414" s="85" t="s">
        <v>2875</v>
      </c>
      <c r="C1414" s="87" t="s">
        <v>2876</v>
      </c>
      <c r="D1414" s="47"/>
      <c r="E1414" s="47"/>
      <c r="F1414" s="48"/>
      <c r="G1414" s="62">
        <f>IFERROR(INDEX(StockInData[Expiry],MATCH(ProductMaster[[#This Row],[Product ID]],StockInData[Product ID],0)),"")</f>
        <v>43952</v>
      </c>
      <c r="H1414" s="47"/>
      <c r="I1414" s="61">
        <f>SUMIFS(StockInData[Quantity],StockInData[Product ID],ProductMaster!$B1414)-SUMIFS(StockOutData[Quantity],StockOutData[Product ID],ProductMaster!$B1414)</f>
        <v>9.23</v>
      </c>
      <c r="J1414" s="63">
        <f>SUMIFS(StockInData[Value],StockInData[Product ID],ProductMaster!$B1414)-SUMIFS(StockOutData[Value],StockOutData[Product ID],ProductMaster!$B1414)</f>
        <v>60.48</v>
      </c>
    </row>
    <row r="1415" spans="1:10" x14ac:dyDescent="0.25">
      <c r="A1415" s="60">
        <v>1414</v>
      </c>
      <c r="B1415" s="85" t="s">
        <v>2877</v>
      </c>
      <c r="C1415" s="87" t="s">
        <v>2878</v>
      </c>
      <c r="D1415" s="47"/>
      <c r="E1415" s="47"/>
      <c r="F1415" s="48"/>
      <c r="G1415" s="62">
        <f>IFERROR(INDEX(StockInData[Expiry],MATCH(ProductMaster[[#This Row],[Product ID]],StockInData[Product ID],0)),"")</f>
        <v>43891</v>
      </c>
      <c r="H1415" s="47"/>
      <c r="I1415" s="61">
        <f>SUMIFS(StockInData[Quantity],StockInData[Product ID],ProductMaster!$B1415)-SUMIFS(StockOutData[Quantity],StockOutData[Product ID],ProductMaster!$B1415)</f>
        <v>9.73</v>
      </c>
      <c r="J1415" s="63">
        <f>SUMIFS(StockInData[Value],StockInData[Product ID],ProductMaster!$B1415)-SUMIFS(StockOutData[Value],StockOutData[Product ID],ProductMaster!$B1415)</f>
        <v>60.48</v>
      </c>
    </row>
    <row r="1416" spans="1:10" x14ac:dyDescent="0.25">
      <c r="A1416" s="84">
        <v>1415</v>
      </c>
      <c r="B1416" s="85" t="s">
        <v>2879</v>
      </c>
      <c r="C1416" s="87" t="s">
        <v>2880</v>
      </c>
      <c r="D1416" s="47"/>
      <c r="E1416" s="47"/>
      <c r="F1416" s="48"/>
      <c r="G1416" s="62">
        <f>IFERROR(INDEX(StockInData[Expiry],MATCH(ProductMaster[[#This Row],[Product ID]],StockInData[Product ID],0)),"")</f>
        <v>43922</v>
      </c>
      <c r="H1416" s="47"/>
      <c r="I1416" s="61">
        <f>SUMIFS(StockInData[Quantity],StockInData[Product ID],ProductMaster!$B1416)-SUMIFS(StockOutData[Quantity],StockOutData[Product ID],ProductMaster!$B1416)</f>
        <v>8.56</v>
      </c>
      <c r="J1416" s="63">
        <f>SUMIFS(StockInData[Value],StockInData[Product ID],ProductMaster!$B1416)-SUMIFS(StockOutData[Value],StockOutData[Product ID],ProductMaster!$B1416)</f>
        <v>60.48</v>
      </c>
    </row>
    <row r="1417" spans="1:10" hidden="1" x14ac:dyDescent="0.25">
      <c r="A1417" s="60">
        <v>1416</v>
      </c>
      <c r="B1417" s="85" t="s">
        <v>2881</v>
      </c>
      <c r="C1417" s="87" t="s">
        <v>2882</v>
      </c>
      <c r="D1417" s="47"/>
      <c r="E1417" s="47"/>
      <c r="F1417" s="48"/>
      <c r="G1417" s="62" t="str">
        <f>IFERROR(INDEX(StockInData[Expiry],MATCH(ProductMaster[[#This Row],[Product ID]],StockInData[Product ID],0)),"")</f>
        <v/>
      </c>
      <c r="H1417" s="47"/>
      <c r="I1417" s="61">
        <f>SUMIFS(StockInData[Quantity],StockInData[Product ID],ProductMaster!$B1417)-SUMIFS(StockOutData[Quantity],StockOutData[Product ID],ProductMaster!$B1417)</f>
        <v>0</v>
      </c>
      <c r="J1417" s="63">
        <f>SUMIFS(StockInData[Value],StockInData[Product ID],ProductMaster!$B1417)-SUMIFS(StockOutData[Value],StockOutData[Product ID],ProductMaster!$B1417)</f>
        <v>0</v>
      </c>
    </row>
    <row r="1418" spans="1:10" hidden="1" x14ac:dyDescent="0.25">
      <c r="A1418" s="84">
        <v>1417</v>
      </c>
      <c r="B1418" s="85" t="s">
        <v>2883</v>
      </c>
      <c r="C1418" s="87" t="s">
        <v>2884</v>
      </c>
      <c r="D1418" s="47"/>
      <c r="E1418" s="47"/>
      <c r="F1418" s="48"/>
      <c r="G1418" s="62" t="str">
        <f>IFERROR(INDEX(StockInData[Expiry],MATCH(ProductMaster[[#This Row],[Product ID]],StockInData[Product ID],0)),"")</f>
        <v/>
      </c>
      <c r="H1418" s="47"/>
      <c r="I1418" s="61">
        <f>SUMIFS(StockInData[Quantity],StockInData[Product ID],ProductMaster!$B1418)-SUMIFS(StockOutData[Quantity],StockOutData[Product ID],ProductMaster!$B1418)</f>
        <v>0</v>
      </c>
      <c r="J1418" s="63">
        <f>SUMIFS(StockInData[Value],StockInData[Product ID],ProductMaster!$B1418)-SUMIFS(StockOutData[Value],StockOutData[Product ID],ProductMaster!$B1418)</f>
        <v>0</v>
      </c>
    </row>
    <row r="1419" spans="1:10" hidden="1" x14ac:dyDescent="0.25">
      <c r="A1419" s="60">
        <v>1418</v>
      </c>
      <c r="B1419" s="85" t="s">
        <v>2885</v>
      </c>
      <c r="C1419" s="87" t="s">
        <v>2886</v>
      </c>
      <c r="D1419" s="47"/>
      <c r="E1419" s="47"/>
      <c r="F1419" s="48"/>
      <c r="G1419" s="62" t="str">
        <f>IFERROR(INDEX(StockInData[Expiry],MATCH(ProductMaster[[#This Row],[Product ID]],StockInData[Product ID],0)),"")</f>
        <v/>
      </c>
      <c r="H1419" s="47"/>
      <c r="I1419" s="61">
        <f>SUMIFS(StockInData[Quantity],StockInData[Product ID],ProductMaster!$B1419)-SUMIFS(StockOutData[Quantity],StockOutData[Product ID],ProductMaster!$B1419)</f>
        <v>0</v>
      </c>
      <c r="J1419" s="63">
        <f>SUMIFS(StockInData[Value],StockInData[Product ID],ProductMaster!$B1419)-SUMIFS(StockOutData[Value],StockOutData[Product ID],ProductMaster!$B1419)</f>
        <v>0</v>
      </c>
    </row>
    <row r="1420" spans="1:10" hidden="1" x14ac:dyDescent="0.25">
      <c r="A1420" s="84">
        <v>1419</v>
      </c>
      <c r="B1420" s="85" t="s">
        <v>2887</v>
      </c>
      <c r="C1420" s="87" t="s">
        <v>2888</v>
      </c>
      <c r="D1420" s="47"/>
      <c r="E1420" s="47"/>
      <c r="F1420" s="48"/>
      <c r="G1420" s="62" t="str">
        <f>IFERROR(INDEX(StockInData[Expiry],MATCH(ProductMaster[[#This Row],[Product ID]],StockInData[Product ID],0)),"")</f>
        <v/>
      </c>
      <c r="H1420" s="47"/>
      <c r="I1420" s="61">
        <f>SUMIFS(StockInData[Quantity],StockInData[Product ID],ProductMaster!$B1420)-SUMIFS(StockOutData[Quantity],StockOutData[Product ID],ProductMaster!$B1420)</f>
        <v>0</v>
      </c>
      <c r="J1420" s="63">
        <f>SUMIFS(StockInData[Value],StockInData[Product ID],ProductMaster!$B1420)-SUMIFS(StockOutData[Value],StockOutData[Product ID],ProductMaster!$B1420)</f>
        <v>0</v>
      </c>
    </row>
    <row r="1421" spans="1:10" hidden="1" x14ac:dyDescent="0.25">
      <c r="A1421" s="60">
        <v>1420</v>
      </c>
      <c r="B1421" s="85" t="s">
        <v>2889</v>
      </c>
      <c r="C1421" s="87" t="s">
        <v>2890</v>
      </c>
      <c r="D1421" s="47"/>
      <c r="E1421" s="47"/>
      <c r="F1421" s="48"/>
      <c r="G1421" s="62" t="str">
        <f>IFERROR(INDEX(StockInData[Expiry],MATCH(ProductMaster[[#This Row],[Product ID]],StockInData[Product ID],0)),"")</f>
        <v/>
      </c>
      <c r="H1421" s="47"/>
      <c r="I1421" s="61">
        <f>SUMIFS(StockInData[Quantity],StockInData[Product ID],ProductMaster!$B1421)-SUMIFS(StockOutData[Quantity],StockOutData[Product ID],ProductMaster!$B1421)</f>
        <v>0</v>
      </c>
      <c r="J1421" s="63">
        <f>SUMIFS(StockInData[Value],StockInData[Product ID],ProductMaster!$B1421)-SUMIFS(StockOutData[Value],StockOutData[Product ID],ProductMaster!$B1421)</f>
        <v>0</v>
      </c>
    </row>
    <row r="1422" spans="1:10" hidden="1" x14ac:dyDescent="0.25">
      <c r="A1422" s="84">
        <v>1421</v>
      </c>
      <c r="B1422" s="85" t="s">
        <v>2891</v>
      </c>
      <c r="C1422" s="87" t="s">
        <v>2892</v>
      </c>
      <c r="D1422" s="47"/>
      <c r="E1422" s="47"/>
      <c r="F1422" s="48"/>
      <c r="G1422" s="62" t="str">
        <f>IFERROR(INDEX(StockInData[Expiry],MATCH(ProductMaster[[#This Row],[Product ID]],StockInData[Product ID],0)),"")</f>
        <v/>
      </c>
      <c r="H1422" s="47"/>
      <c r="I1422" s="61">
        <f>SUMIFS(StockInData[Quantity],StockInData[Product ID],ProductMaster!$B1422)-SUMIFS(StockOutData[Quantity],StockOutData[Product ID],ProductMaster!$B1422)</f>
        <v>0</v>
      </c>
      <c r="J1422" s="63">
        <f>SUMIFS(StockInData[Value],StockInData[Product ID],ProductMaster!$B1422)-SUMIFS(StockOutData[Value],StockOutData[Product ID],ProductMaster!$B1422)</f>
        <v>0</v>
      </c>
    </row>
    <row r="1423" spans="1:10" hidden="1" x14ac:dyDescent="0.25">
      <c r="A1423" s="60">
        <v>1422</v>
      </c>
      <c r="B1423" s="85" t="s">
        <v>2893</v>
      </c>
      <c r="C1423" s="87" t="s">
        <v>2894</v>
      </c>
      <c r="D1423" s="47"/>
      <c r="E1423" s="47"/>
      <c r="F1423" s="48"/>
      <c r="G1423" s="62" t="str">
        <f>IFERROR(INDEX(StockInData[Expiry],MATCH(ProductMaster[[#This Row],[Product ID]],StockInData[Product ID],0)),"")</f>
        <v/>
      </c>
      <c r="H1423" s="47"/>
      <c r="I1423" s="61">
        <f>SUMIFS(StockInData[Quantity],StockInData[Product ID],ProductMaster!$B1423)-SUMIFS(StockOutData[Quantity],StockOutData[Product ID],ProductMaster!$B1423)</f>
        <v>0</v>
      </c>
      <c r="J1423" s="63">
        <f>SUMIFS(StockInData[Value],StockInData[Product ID],ProductMaster!$B1423)-SUMIFS(StockOutData[Value],StockOutData[Product ID],ProductMaster!$B1423)</f>
        <v>0</v>
      </c>
    </row>
    <row r="1424" spans="1:10" hidden="1" x14ac:dyDescent="0.25">
      <c r="A1424" s="84">
        <v>1423</v>
      </c>
      <c r="B1424" s="85" t="s">
        <v>2895</v>
      </c>
      <c r="C1424" s="87" t="s">
        <v>2896</v>
      </c>
      <c r="D1424" s="47"/>
      <c r="E1424" s="47"/>
      <c r="F1424" s="48"/>
      <c r="G1424" s="62" t="str">
        <f>IFERROR(INDEX(StockInData[Expiry],MATCH(ProductMaster[[#This Row],[Product ID]],StockInData[Product ID],0)),"")</f>
        <v/>
      </c>
      <c r="H1424" s="47"/>
      <c r="I1424" s="61">
        <f>SUMIFS(StockInData[Quantity],StockInData[Product ID],ProductMaster!$B1424)-SUMIFS(StockOutData[Quantity],StockOutData[Product ID],ProductMaster!$B1424)</f>
        <v>0</v>
      </c>
      <c r="J1424" s="63">
        <f>SUMIFS(StockInData[Value],StockInData[Product ID],ProductMaster!$B1424)-SUMIFS(StockOutData[Value],StockOutData[Product ID],ProductMaster!$B1424)</f>
        <v>0</v>
      </c>
    </row>
    <row r="1425" spans="1:10" hidden="1" x14ac:dyDescent="0.25">
      <c r="A1425" s="60">
        <v>1424</v>
      </c>
      <c r="B1425" s="85" t="s">
        <v>2897</v>
      </c>
      <c r="C1425" s="87" t="s">
        <v>2898</v>
      </c>
      <c r="D1425" s="47"/>
      <c r="E1425" s="47"/>
      <c r="F1425" s="48"/>
      <c r="G1425" s="62" t="str">
        <f>IFERROR(INDEX(StockInData[Expiry],MATCH(ProductMaster[[#This Row],[Product ID]],StockInData[Product ID],0)),"")</f>
        <v/>
      </c>
      <c r="H1425" s="47"/>
      <c r="I1425" s="61">
        <f>SUMIFS(StockInData[Quantity],StockInData[Product ID],ProductMaster!$B1425)-SUMIFS(StockOutData[Quantity],StockOutData[Product ID],ProductMaster!$B1425)</f>
        <v>0</v>
      </c>
      <c r="J1425" s="63">
        <f>SUMIFS(StockInData[Value],StockInData[Product ID],ProductMaster!$B1425)-SUMIFS(StockOutData[Value],StockOutData[Product ID],ProductMaster!$B1425)</f>
        <v>0</v>
      </c>
    </row>
    <row r="1426" spans="1:10" hidden="1" x14ac:dyDescent="0.25">
      <c r="A1426" s="84">
        <v>1425</v>
      </c>
      <c r="B1426" s="85" t="s">
        <v>2899</v>
      </c>
      <c r="C1426" s="87" t="s">
        <v>2900</v>
      </c>
      <c r="D1426" s="47"/>
      <c r="E1426" s="47"/>
      <c r="F1426" s="48"/>
      <c r="G1426" s="62" t="str">
        <f>IFERROR(INDEX(StockInData[Expiry],MATCH(ProductMaster[[#This Row],[Product ID]],StockInData[Product ID],0)),"")</f>
        <v/>
      </c>
      <c r="H1426" s="47"/>
      <c r="I1426" s="61">
        <f>SUMIFS(StockInData[Quantity],StockInData[Product ID],ProductMaster!$B1426)-SUMIFS(StockOutData[Quantity],StockOutData[Product ID],ProductMaster!$B1426)</f>
        <v>0</v>
      </c>
      <c r="J1426" s="63">
        <f>SUMIFS(StockInData[Value],StockInData[Product ID],ProductMaster!$B1426)-SUMIFS(StockOutData[Value],StockOutData[Product ID],ProductMaster!$B1426)</f>
        <v>0</v>
      </c>
    </row>
    <row r="1427" spans="1:10" x14ac:dyDescent="0.25">
      <c r="A1427" s="60">
        <v>1426</v>
      </c>
      <c r="B1427" s="85" t="s">
        <v>2901</v>
      </c>
      <c r="C1427" s="87" t="s">
        <v>2902</v>
      </c>
      <c r="D1427" s="47"/>
      <c r="E1427" s="47"/>
      <c r="F1427" s="48"/>
      <c r="G1427" s="62">
        <f>IFERROR(INDEX(StockInData[Expiry],MATCH(ProductMaster[[#This Row],[Product ID]],StockInData[Product ID],0)),"")</f>
        <v>43891</v>
      </c>
      <c r="H1427" s="47"/>
      <c r="I1427" s="61">
        <f>SUMIFS(StockInData[Quantity],StockInData[Product ID],ProductMaster!$B1427)-SUMIFS(StockOutData[Quantity],StockOutData[Product ID],ProductMaster!$B1427)</f>
        <v>22.2</v>
      </c>
      <c r="J1427" s="63">
        <f>SUMIFS(StockInData[Value],StockInData[Product ID],ProductMaster!$B1427)-SUMIFS(StockOutData[Value],StockOutData[Product ID],ProductMaster!$B1427)</f>
        <v>8.52</v>
      </c>
    </row>
    <row r="1428" spans="1:10" x14ac:dyDescent="0.25">
      <c r="A1428" s="84">
        <v>1427</v>
      </c>
      <c r="B1428" s="85" t="s">
        <v>2903</v>
      </c>
      <c r="C1428" s="87" t="s">
        <v>2904</v>
      </c>
      <c r="D1428" s="47"/>
      <c r="E1428" s="47"/>
      <c r="F1428" s="48"/>
      <c r="G1428" s="62">
        <f>IFERROR(INDEX(StockInData[Expiry],MATCH(ProductMaster[[#This Row],[Product ID]],StockInData[Product ID],0)),"")</f>
        <v>44044</v>
      </c>
      <c r="H1428" s="47"/>
      <c r="I1428" s="61">
        <f>SUMIFS(StockInData[Quantity],StockInData[Product ID],ProductMaster!$B1428)-SUMIFS(StockOutData[Quantity],StockOutData[Product ID],ProductMaster!$B1428)</f>
        <v>121</v>
      </c>
      <c r="J1428" s="63">
        <f>SUMIFS(StockInData[Value],StockInData[Product ID],ProductMaster!$B1428)-SUMIFS(StockOutData[Value],StockOutData[Product ID],ProductMaster!$B1428)</f>
        <v>1.2</v>
      </c>
    </row>
    <row r="1429" spans="1:10" hidden="1" x14ac:dyDescent="0.25">
      <c r="A1429" s="60">
        <v>1428</v>
      </c>
      <c r="B1429" s="85" t="s">
        <v>2905</v>
      </c>
      <c r="C1429" s="87" t="s">
        <v>2906</v>
      </c>
      <c r="D1429" s="47"/>
      <c r="E1429" s="47"/>
      <c r="F1429" s="48"/>
      <c r="G1429" s="62" t="str">
        <f>IFERROR(INDEX(StockInData[Expiry],MATCH(ProductMaster[[#This Row],[Product ID]],StockInData[Product ID],0)),"")</f>
        <v/>
      </c>
      <c r="H1429" s="47"/>
      <c r="I1429" s="61">
        <f>SUMIFS(StockInData[Quantity],StockInData[Product ID],ProductMaster!$B1429)-SUMIFS(StockOutData[Quantity],StockOutData[Product ID],ProductMaster!$B1429)</f>
        <v>0</v>
      </c>
      <c r="J1429" s="63">
        <f>SUMIFS(StockInData[Value],StockInData[Product ID],ProductMaster!$B1429)-SUMIFS(StockOutData[Value],StockOutData[Product ID],ProductMaster!$B1429)</f>
        <v>0</v>
      </c>
    </row>
    <row r="1430" spans="1:10" hidden="1" x14ac:dyDescent="0.25">
      <c r="A1430" s="84">
        <v>1429</v>
      </c>
      <c r="B1430" s="85" t="s">
        <v>2907</v>
      </c>
      <c r="C1430" s="87" t="s">
        <v>2908</v>
      </c>
      <c r="D1430" s="47"/>
      <c r="E1430" s="47"/>
      <c r="F1430" s="48"/>
      <c r="G1430" s="62" t="str">
        <f>IFERROR(INDEX(StockInData[Expiry],MATCH(ProductMaster[[#This Row],[Product ID]],StockInData[Product ID],0)),"")</f>
        <v/>
      </c>
      <c r="H1430" s="47"/>
      <c r="I1430" s="61">
        <f>SUMIFS(StockInData[Quantity],StockInData[Product ID],ProductMaster!$B1430)-SUMIFS(StockOutData[Quantity],StockOutData[Product ID],ProductMaster!$B1430)</f>
        <v>0</v>
      </c>
      <c r="J1430" s="63">
        <f>SUMIFS(StockInData[Value],StockInData[Product ID],ProductMaster!$B1430)-SUMIFS(StockOutData[Value],StockOutData[Product ID],ProductMaster!$B1430)</f>
        <v>0</v>
      </c>
    </row>
    <row r="1431" spans="1:10" x14ac:dyDescent="0.25">
      <c r="A1431" s="60">
        <v>1430</v>
      </c>
      <c r="B1431" s="85" t="s">
        <v>2909</v>
      </c>
      <c r="C1431" s="87" t="s">
        <v>2910</v>
      </c>
      <c r="D1431" s="47"/>
      <c r="E1431" s="47"/>
      <c r="F1431" s="48"/>
      <c r="G1431" s="62">
        <f>IFERROR(INDEX(StockInData[Expiry],MATCH(ProductMaster[[#This Row],[Product ID]],StockInData[Product ID],0)),"")</f>
        <v>43862</v>
      </c>
      <c r="H1431" s="47"/>
      <c r="I1431" s="61">
        <f>SUMIFS(StockInData[Quantity],StockInData[Product ID],ProductMaster!$B1431)-SUMIFS(StockOutData[Quantity],StockOutData[Product ID],ProductMaster!$B1431)</f>
        <v>1.58</v>
      </c>
      <c r="J1431" s="63">
        <f>SUMIFS(StockInData[Value],StockInData[Product ID],ProductMaster!$B1431)-SUMIFS(StockOutData[Value],StockOutData[Product ID],ProductMaster!$B1431)</f>
        <v>37.799999999999997</v>
      </c>
    </row>
    <row r="1432" spans="1:10" hidden="1" x14ac:dyDescent="0.25">
      <c r="A1432" s="84">
        <v>1431</v>
      </c>
      <c r="B1432" s="85" t="s">
        <v>2911</v>
      </c>
      <c r="C1432" s="87" t="s">
        <v>2912</v>
      </c>
      <c r="D1432" s="47"/>
      <c r="E1432" s="47"/>
      <c r="F1432" s="48"/>
      <c r="G1432" s="62" t="str">
        <f>IFERROR(INDEX(StockInData[Expiry],MATCH(ProductMaster[[#This Row],[Product ID]],StockInData[Product ID],0)),"")</f>
        <v/>
      </c>
      <c r="H1432" s="47"/>
      <c r="I1432" s="61">
        <f>SUMIFS(StockInData[Quantity],StockInData[Product ID],ProductMaster!$B1432)-SUMIFS(StockOutData[Quantity],StockOutData[Product ID],ProductMaster!$B1432)</f>
        <v>0</v>
      </c>
      <c r="J1432" s="63">
        <f>SUMIFS(StockInData[Value],StockInData[Product ID],ProductMaster!$B1432)-SUMIFS(StockOutData[Value],StockOutData[Product ID],ProductMaster!$B1432)</f>
        <v>0</v>
      </c>
    </row>
    <row r="1433" spans="1:10" hidden="1" x14ac:dyDescent="0.25">
      <c r="A1433" s="60">
        <v>1432</v>
      </c>
      <c r="B1433" s="85" t="s">
        <v>2913</v>
      </c>
      <c r="C1433" s="87" t="s">
        <v>2914</v>
      </c>
      <c r="D1433" s="47"/>
      <c r="E1433" s="47"/>
      <c r="F1433" s="48"/>
      <c r="G1433" s="62" t="str">
        <f>IFERROR(INDEX(StockInData[Expiry],MATCH(ProductMaster[[#This Row],[Product ID]],StockInData[Product ID],0)),"")</f>
        <v/>
      </c>
      <c r="H1433" s="47"/>
      <c r="I1433" s="61">
        <f>SUMIFS(StockInData[Quantity],StockInData[Product ID],ProductMaster!$B1433)-SUMIFS(StockOutData[Quantity],StockOutData[Product ID],ProductMaster!$B1433)</f>
        <v>0</v>
      </c>
      <c r="J1433" s="63">
        <f>SUMIFS(StockInData[Value],StockInData[Product ID],ProductMaster!$B1433)-SUMIFS(StockOutData[Value],StockOutData[Product ID],ProductMaster!$B1433)</f>
        <v>0</v>
      </c>
    </row>
    <row r="1434" spans="1:10" hidden="1" x14ac:dyDescent="0.25">
      <c r="A1434" s="84">
        <v>1433</v>
      </c>
      <c r="B1434" s="85" t="s">
        <v>2915</v>
      </c>
      <c r="C1434" s="87" t="s">
        <v>2916</v>
      </c>
      <c r="D1434" s="47"/>
      <c r="E1434" s="47"/>
      <c r="F1434" s="48"/>
      <c r="G1434" s="62" t="str">
        <f>IFERROR(INDEX(StockInData[Expiry],MATCH(ProductMaster[[#This Row],[Product ID]],StockInData[Product ID],0)),"")</f>
        <v/>
      </c>
      <c r="H1434" s="47"/>
      <c r="I1434" s="61">
        <f>SUMIFS(StockInData[Quantity],StockInData[Product ID],ProductMaster!$B1434)-SUMIFS(StockOutData[Quantity],StockOutData[Product ID],ProductMaster!$B1434)</f>
        <v>0</v>
      </c>
      <c r="J1434" s="63">
        <f>SUMIFS(StockInData[Value],StockInData[Product ID],ProductMaster!$B1434)-SUMIFS(StockOutData[Value],StockOutData[Product ID],ProductMaster!$B1434)</f>
        <v>0</v>
      </c>
    </row>
    <row r="1435" spans="1:10" hidden="1" x14ac:dyDescent="0.25">
      <c r="A1435" s="60">
        <v>1434</v>
      </c>
      <c r="B1435" s="85" t="s">
        <v>2917</v>
      </c>
      <c r="C1435" s="87" t="s">
        <v>2918</v>
      </c>
      <c r="D1435" s="47"/>
      <c r="E1435" s="47"/>
      <c r="F1435" s="48"/>
      <c r="G1435" s="62" t="str">
        <f>IFERROR(INDEX(StockInData[Expiry],MATCH(ProductMaster[[#This Row],[Product ID]],StockInData[Product ID],0)),"")</f>
        <v/>
      </c>
      <c r="H1435" s="47"/>
      <c r="I1435" s="61">
        <f>SUMIFS(StockInData[Quantity],StockInData[Product ID],ProductMaster!$B1435)-SUMIFS(StockOutData[Quantity],StockOutData[Product ID],ProductMaster!$B1435)</f>
        <v>0</v>
      </c>
      <c r="J1435" s="63">
        <f>SUMIFS(StockInData[Value],StockInData[Product ID],ProductMaster!$B1435)-SUMIFS(StockOutData[Value],StockOutData[Product ID],ProductMaster!$B1435)</f>
        <v>0</v>
      </c>
    </row>
    <row r="1436" spans="1:10" hidden="1" x14ac:dyDescent="0.25">
      <c r="A1436" s="84">
        <v>1435</v>
      </c>
      <c r="B1436" s="85" t="s">
        <v>2919</v>
      </c>
      <c r="C1436" s="87" t="s">
        <v>2920</v>
      </c>
      <c r="D1436" s="47"/>
      <c r="E1436" s="47"/>
      <c r="F1436" s="48"/>
      <c r="G1436" s="62" t="str">
        <f>IFERROR(INDEX(StockInData[Expiry],MATCH(ProductMaster[[#This Row],[Product ID]],StockInData[Product ID],0)),"")</f>
        <v/>
      </c>
      <c r="H1436" s="47"/>
      <c r="I1436" s="61">
        <f>SUMIFS(StockInData[Quantity],StockInData[Product ID],ProductMaster!$B1436)-SUMIFS(StockOutData[Quantity],StockOutData[Product ID],ProductMaster!$B1436)</f>
        <v>0</v>
      </c>
      <c r="J1436" s="63">
        <f>SUMIFS(StockInData[Value],StockInData[Product ID],ProductMaster!$B1436)-SUMIFS(StockOutData[Value],StockOutData[Product ID],ProductMaster!$B1436)</f>
        <v>0</v>
      </c>
    </row>
    <row r="1437" spans="1:10" x14ac:dyDescent="0.25">
      <c r="A1437" s="60">
        <v>1436</v>
      </c>
      <c r="B1437" s="85" t="s">
        <v>2921</v>
      </c>
      <c r="C1437" s="87" t="s">
        <v>2922</v>
      </c>
      <c r="D1437" s="47"/>
      <c r="E1437" s="47"/>
      <c r="F1437" s="48"/>
      <c r="G1437" s="62">
        <f>IFERROR(INDEX(StockInData[Expiry],MATCH(ProductMaster[[#This Row],[Product ID]],StockInData[Product ID],0)),"")</f>
        <v>44043</v>
      </c>
      <c r="H1437" s="47"/>
      <c r="I1437" s="61">
        <f>SUMIFS(StockInData[Quantity],StockInData[Product ID],ProductMaster!$B1437)-SUMIFS(StockOutData[Quantity],StockOutData[Product ID],ProductMaster!$B1437)</f>
        <v>2.83</v>
      </c>
      <c r="J1437" s="63">
        <f>SUMIFS(StockInData[Value],StockInData[Product ID],ProductMaster!$B1437)-SUMIFS(StockOutData[Value],StockOutData[Product ID],ProductMaster!$B1437)</f>
        <v>-110.66000000000001</v>
      </c>
    </row>
    <row r="1438" spans="1:10" x14ac:dyDescent="0.25">
      <c r="A1438" s="84">
        <v>1437</v>
      </c>
      <c r="B1438" s="85" t="s">
        <v>2923</v>
      </c>
      <c r="C1438" s="87" t="s">
        <v>2924</v>
      </c>
      <c r="D1438" s="47"/>
      <c r="E1438" s="47"/>
      <c r="F1438" s="48"/>
      <c r="G1438" s="62">
        <f>IFERROR(INDEX(StockInData[Expiry],MATCH(ProductMaster[[#This Row],[Product ID]],StockInData[Product ID],0)),"")</f>
        <v>44561</v>
      </c>
      <c r="H1438" s="47"/>
      <c r="I1438" s="61">
        <f>SUMIFS(StockInData[Quantity],StockInData[Product ID],ProductMaster!$B1438)-SUMIFS(StockOutData[Quantity],StockOutData[Product ID],ProductMaster!$B1438)</f>
        <v>30</v>
      </c>
      <c r="J1438" s="63">
        <f>SUMIFS(StockInData[Value],StockInData[Product ID],ProductMaster!$B1438)-SUMIFS(StockOutData[Value],StockOutData[Product ID],ProductMaster!$B1438)</f>
        <v>0</v>
      </c>
    </row>
    <row r="1439" spans="1:10" hidden="1" x14ac:dyDescent="0.25">
      <c r="A1439" s="60">
        <v>1438</v>
      </c>
      <c r="B1439" s="85" t="s">
        <v>2925</v>
      </c>
      <c r="C1439" s="87" t="s">
        <v>2926</v>
      </c>
      <c r="D1439" s="47"/>
      <c r="E1439" s="47"/>
      <c r="F1439" s="48"/>
      <c r="G1439" s="62" t="str">
        <f>IFERROR(INDEX(StockInData[Expiry],MATCH(ProductMaster[[#This Row],[Product ID]],StockInData[Product ID],0)),"")</f>
        <v/>
      </c>
      <c r="H1439" s="47"/>
      <c r="I1439" s="61">
        <f>SUMIFS(StockInData[Quantity],StockInData[Product ID],ProductMaster!$B1439)-SUMIFS(StockOutData[Quantity],StockOutData[Product ID],ProductMaster!$B1439)</f>
        <v>0</v>
      </c>
      <c r="J1439" s="63">
        <f>SUMIFS(StockInData[Value],StockInData[Product ID],ProductMaster!$B1439)-SUMIFS(StockOutData[Value],StockOutData[Product ID],ProductMaster!$B1439)</f>
        <v>0</v>
      </c>
    </row>
    <row r="1440" spans="1:10" hidden="1" x14ac:dyDescent="0.25">
      <c r="A1440" s="84">
        <v>1439</v>
      </c>
      <c r="B1440" s="85" t="s">
        <v>2927</v>
      </c>
      <c r="C1440" s="87" t="s">
        <v>2928</v>
      </c>
      <c r="D1440" s="47"/>
      <c r="E1440" s="47"/>
      <c r="F1440" s="48"/>
      <c r="G1440" s="62" t="str">
        <f>IFERROR(INDEX(StockInData[Expiry],MATCH(ProductMaster[[#This Row],[Product ID]],StockInData[Product ID],0)),"")</f>
        <v/>
      </c>
      <c r="H1440" s="47"/>
      <c r="I1440" s="61">
        <f>SUMIFS(StockInData[Quantity],StockInData[Product ID],ProductMaster!$B1440)-SUMIFS(StockOutData[Quantity],StockOutData[Product ID],ProductMaster!$B1440)</f>
        <v>0</v>
      </c>
      <c r="J1440" s="63">
        <f>SUMIFS(StockInData[Value],StockInData[Product ID],ProductMaster!$B1440)-SUMIFS(StockOutData[Value],StockOutData[Product ID],ProductMaster!$B1440)</f>
        <v>0</v>
      </c>
    </row>
    <row r="1441" spans="1:10" hidden="1" x14ac:dyDescent="0.25">
      <c r="A1441" s="60">
        <v>1440</v>
      </c>
      <c r="B1441" s="85" t="s">
        <v>2929</v>
      </c>
      <c r="C1441" s="87" t="s">
        <v>2930</v>
      </c>
      <c r="D1441" s="47"/>
      <c r="E1441" s="47"/>
      <c r="F1441" s="48"/>
      <c r="G1441" s="62" t="str">
        <f>IFERROR(INDEX(StockInData[Expiry],MATCH(ProductMaster[[#This Row],[Product ID]],StockInData[Product ID],0)),"")</f>
        <v/>
      </c>
      <c r="H1441" s="47"/>
      <c r="I1441" s="61">
        <f>SUMIFS(StockInData[Quantity],StockInData[Product ID],ProductMaster!$B1441)-SUMIFS(StockOutData[Quantity],StockOutData[Product ID],ProductMaster!$B1441)</f>
        <v>0</v>
      </c>
      <c r="J1441" s="63">
        <f>SUMIFS(StockInData[Value],StockInData[Product ID],ProductMaster!$B1441)-SUMIFS(StockOutData[Value],StockOutData[Product ID],ProductMaster!$B1441)</f>
        <v>0</v>
      </c>
    </row>
    <row r="1442" spans="1:10" x14ac:dyDescent="0.25">
      <c r="A1442" s="84">
        <v>1441</v>
      </c>
      <c r="B1442" s="85" t="s">
        <v>2931</v>
      </c>
      <c r="C1442" s="87" t="s">
        <v>2932</v>
      </c>
      <c r="D1442" s="47"/>
      <c r="E1442" s="47"/>
      <c r="F1442" s="48"/>
      <c r="G1442" s="62">
        <f>IFERROR(INDEX(StockInData[Expiry],MATCH(ProductMaster[[#This Row],[Product ID]],StockInData[Product ID],0)),"")</f>
        <v>44195</v>
      </c>
      <c r="H1442" s="47"/>
      <c r="I1442" s="61">
        <f>SUMIFS(StockInData[Quantity],StockInData[Product ID],ProductMaster!$B1442)-SUMIFS(StockOutData[Quantity],StockOutData[Product ID],ProductMaster!$B1442)</f>
        <v>39.08</v>
      </c>
      <c r="J1442" s="63">
        <f>SUMIFS(StockInData[Value],StockInData[Product ID],ProductMaster!$B1442)-SUMIFS(StockOutData[Value],StockOutData[Product ID],ProductMaster!$B1442)</f>
        <v>50</v>
      </c>
    </row>
    <row r="1443" spans="1:10" x14ac:dyDescent="0.25">
      <c r="A1443" s="60">
        <v>1442</v>
      </c>
      <c r="B1443" s="85" t="s">
        <v>2933</v>
      </c>
      <c r="C1443" s="87" t="s">
        <v>2934</v>
      </c>
      <c r="D1443" s="47"/>
      <c r="E1443" s="47"/>
      <c r="F1443" s="48"/>
      <c r="G1443" s="62">
        <f>IFERROR(INDEX(StockInData[Expiry],MATCH(ProductMaster[[#This Row],[Product ID]],StockInData[Product ID],0)),"")</f>
        <v>44195</v>
      </c>
      <c r="H1443" s="47"/>
      <c r="I1443" s="61">
        <f>SUMIFS(StockInData[Quantity],StockInData[Product ID],ProductMaster!$B1443)-SUMIFS(StockOutData[Quantity],StockOutData[Product ID],ProductMaster!$B1443)</f>
        <v>52.67</v>
      </c>
      <c r="J1443" s="63">
        <f>SUMIFS(StockInData[Value],StockInData[Product ID],ProductMaster!$B1443)-SUMIFS(StockOutData[Value],StockOutData[Product ID],ProductMaster!$B1443)</f>
        <v>42.06</v>
      </c>
    </row>
    <row r="1444" spans="1:10" x14ac:dyDescent="0.25">
      <c r="A1444" s="84">
        <v>1443</v>
      </c>
      <c r="B1444" s="85" t="s">
        <v>2935</v>
      </c>
      <c r="C1444" s="87" t="s">
        <v>2936</v>
      </c>
      <c r="D1444" s="47"/>
      <c r="E1444" s="47"/>
      <c r="F1444" s="48"/>
      <c r="G1444" s="62">
        <f>IFERROR(INDEX(StockInData[Expiry],MATCH(ProductMaster[[#This Row],[Product ID]],StockInData[Product ID],0)),"")</f>
        <v>44469</v>
      </c>
      <c r="H1444" s="47"/>
      <c r="I1444" s="61">
        <f>SUMIFS(StockInData[Quantity],StockInData[Product ID],ProductMaster!$B1444)-SUMIFS(StockOutData[Quantity],StockOutData[Product ID],ProductMaster!$B1444)</f>
        <v>12</v>
      </c>
      <c r="J1444" s="63">
        <f>SUMIFS(StockInData[Value],StockInData[Product ID],ProductMaster!$B1444)-SUMIFS(StockOutData[Value],StockOutData[Product ID],ProductMaster!$B1444)</f>
        <v>0</v>
      </c>
    </row>
    <row r="1445" spans="1:10" hidden="1" x14ac:dyDescent="0.25">
      <c r="A1445" s="60">
        <v>1444</v>
      </c>
      <c r="B1445" s="85" t="s">
        <v>2937</v>
      </c>
      <c r="C1445" s="87" t="s">
        <v>2938</v>
      </c>
      <c r="D1445" s="47"/>
      <c r="E1445" s="47"/>
      <c r="F1445" s="48"/>
      <c r="G1445" s="62" t="str">
        <f>IFERROR(INDEX(StockInData[Expiry],MATCH(ProductMaster[[#This Row],[Product ID]],StockInData[Product ID],0)),"")</f>
        <v/>
      </c>
      <c r="H1445" s="47"/>
      <c r="I1445" s="61">
        <f>SUMIFS(StockInData[Quantity],StockInData[Product ID],ProductMaster!$B1445)-SUMIFS(StockOutData[Quantity],StockOutData[Product ID],ProductMaster!$B1445)</f>
        <v>0</v>
      </c>
      <c r="J1445" s="63">
        <f>SUMIFS(StockInData[Value],StockInData[Product ID],ProductMaster!$B1445)-SUMIFS(StockOutData[Value],StockOutData[Product ID],ProductMaster!$B1445)</f>
        <v>0</v>
      </c>
    </row>
    <row r="1446" spans="1:10" x14ac:dyDescent="0.25">
      <c r="A1446" s="84">
        <v>1445</v>
      </c>
      <c r="B1446" s="85" t="s">
        <v>2939</v>
      </c>
      <c r="C1446" s="87" t="s">
        <v>2940</v>
      </c>
      <c r="D1446" s="47"/>
      <c r="E1446" s="47"/>
      <c r="F1446" s="48"/>
      <c r="G1446" s="62">
        <f>IFERROR(INDEX(StockInData[Expiry],MATCH(ProductMaster[[#This Row],[Product ID]],StockInData[Product ID],0)),"")</f>
        <v>44286</v>
      </c>
      <c r="H1446" s="47"/>
      <c r="I1446" s="61">
        <f>SUMIFS(StockInData[Quantity],StockInData[Product ID],ProductMaster!$B1446)-SUMIFS(StockOutData[Quantity],StockOutData[Product ID],ProductMaster!$B1446)</f>
        <v>10.67</v>
      </c>
      <c r="J1446" s="63">
        <f>SUMIFS(StockInData[Value],StockInData[Product ID],ProductMaster!$B1446)-SUMIFS(StockOutData[Value],StockOutData[Product ID],ProductMaster!$B1446)</f>
        <v>-22.89</v>
      </c>
    </row>
    <row r="1447" spans="1:10" hidden="1" x14ac:dyDescent="0.25">
      <c r="A1447" s="60">
        <v>1446</v>
      </c>
      <c r="B1447" s="85" t="s">
        <v>2941</v>
      </c>
      <c r="C1447" s="87" t="s">
        <v>2942</v>
      </c>
      <c r="D1447" s="47"/>
      <c r="E1447" s="47"/>
      <c r="F1447" s="48"/>
      <c r="G1447" s="62" t="str">
        <f>IFERROR(INDEX(StockInData[Expiry],MATCH(ProductMaster[[#This Row],[Product ID]],StockInData[Product ID],0)),"")</f>
        <v/>
      </c>
      <c r="H1447" s="47"/>
      <c r="I1447" s="61">
        <f>SUMIFS(StockInData[Quantity],StockInData[Product ID],ProductMaster!$B1447)-SUMIFS(StockOutData[Quantity],StockOutData[Product ID],ProductMaster!$B1447)</f>
        <v>0</v>
      </c>
      <c r="J1447" s="63">
        <f>SUMIFS(StockInData[Value],StockInData[Product ID],ProductMaster!$B1447)-SUMIFS(StockOutData[Value],StockOutData[Product ID],ProductMaster!$B1447)</f>
        <v>0</v>
      </c>
    </row>
    <row r="1448" spans="1:10" hidden="1" x14ac:dyDescent="0.25">
      <c r="A1448" s="84">
        <v>1447</v>
      </c>
      <c r="B1448" s="85" t="s">
        <v>2943</v>
      </c>
      <c r="C1448" s="87" t="s">
        <v>2944</v>
      </c>
      <c r="D1448" s="47"/>
      <c r="E1448" s="47"/>
      <c r="F1448" s="48"/>
      <c r="G1448" s="62" t="str">
        <f>IFERROR(INDEX(StockInData[Expiry],MATCH(ProductMaster[[#This Row],[Product ID]],StockInData[Product ID],0)),"")</f>
        <v/>
      </c>
      <c r="H1448" s="47"/>
      <c r="I1448" s="61">
        <f>SUMIFS(StockInData[Quantity],StockInData[Product ID],ProductMaster!$B1448)-SUMIFS(StockOutData[Quantity],StockOutData[Product ID],ProductMaster!$B1448)</f>
        <v>0</v>
      </c>
      <c r="J1448" s="63">
        <f>SUMIFS(StockInData[Value],StockInData[Product ID],ProductMaster!$B1448)-SUMIFS(StockOutData[Value],StockOutData[Product ID],ProductMaster!$B1448)</f>
        <v>0</v>
      </c>
    </row>
    <row r="1449" spans="1:10" x14ac:dyDescent="0.25">
      <c r="A1449" s="60">
        <v>1448</v>
      </c>
      <c r="B1449" s="85" t="s">
        <v>2945</v>
      </c>
      <c r="C1449" s="87" t="s">
        <v>2946</v>
      </c>
      <c r="D1449" s="47"/>
      <c r="E1449" s="47"/>
      <c r="F1449" s="48"/>
      <c r="G1449" s="62">
        <f>IFERROR(INDEX(StockInData[Expiry],MATCH(ProductMaster[[#This Row],[Product ID]],StockInData[Product ID],0)),"")</f>
        <v>44195</v>
      </c>
      <c r="H1449" s="47"/>
      <c r="I1449" s="61">
        <f>SUMIFS(StockInData[Quantity],StockInData[Product ID],ProductMaster!$B1449)-SUMIFS(StockOutData[Quantity],StockOutData[Product ID],ProductMaster!$B1449)</f>
        <v>21.17</v>
      </c>
      <c r="J1449" s="63">
        <f>SUMIFS(StockInData[Value],StockInData[Product ID],ProductMaster!$B1449)-SUMIFS(StockOutData[Value],StockOutData[Product ID],ProductMaster!$B1449)</f>
        <v>-18.48</v>
      </c>
    </row>
    <row r="1450" spans="1:10" x14ac:dyDescent="0.25">
      <c r="A1450" s="84">
        <v>1449</v>
      </c>
      <c r="B1450" s="85" t="s">
        <v>2947</v>
      </c>
      <c r="C1450" s="87" t="s">
        <v>2948</v>
      </c>
      <c r="D1450" s="47"/>
      <c r="E1450" s="47"/>
      <c r="F1450" s="48"/>
      <c r="G1450" s="62">
        <f>IFERROR(INDEX(StockInData[Expiry],MATCH(ProductMaster[[#This Row],[Product ID]],StockInData[Product ID],0)),"")</f>
        <v>44195</v>
      </c>
      <c r="H1450" s="47"/>
      <c r="I1450" s="61">
        <f>SUMIFS(StockInData[Quantity],StockInData[Product ID],ProductMaster!$B1450)-SUMIFS(StockOutData[Quantity],StockOutData[Product ID],ProductMaster!$B1450)</f>
        <v>19.25</v>
      </c>
      <c r="J1450" s="63">
        <f>SUMIFS(StockInData[Value],StockInData[Product ID],ProductMaster!$B1450)-SUMIFS(StockOutData[Value],StockOutData[Product ID],ProductMaster!$B1450)</f>
        <v>8.879999999999999</v>
      </c>
    </row>
    <row r="1451" spans="1:10" x14ac:dyDescent="0.25">
      <c r="A1451" s="60">
        <v>1450</v>
      </c>
      <c r="B1451" s="85" t="s">
        <v>2949</v>
      </c>
      <c r="C1451" s="87" t="s">
        <v>2950</v>
      </c>
      <c r="D1451" s="47"/>
      <c r="E1451" s="47"/>
      <c r="F1451" s="48"/>
      <c r="G1451" s="62">
        <f>IFERROR(INDEX(StockInData[Expiry],MATCH(ProductMaster[[#This Row],[Product ID]],StockInData[Product ID],0)),"")</f>
        <v>44561</v>
      </c>
      <c r="H1451" s="47"/>
      <c r="I1451" s="61">
        <f>SUMIFS(StockInData[Quantity],StockInData[Product ID],ProductMaster!$B1451)-SUMIFS(StockOutData[Quantity],StockOutData[Product ID],ProductMaster!$B1451)</f>
        <v>15</v>
      </c>
      <c r="J1451" s="63">
        <f>SUMIFS(StockInData[Value],StockInData[Product ID],ProductMaster!$B1451)-SUMIFS(StockOutData[Value],StockOutData[Product ID],ProductMaster!$B1451)</f>
        <v>0</v>
      </c>
    </row>
    <row r="1452" spans="1:10" x14ac:dyDescent="0.25">
      <c r="A1452" s="84">
        <v>1451</v>
      </c>
      <c r="B1452" s="85" t="s">
        <v>2951</v>
      </c>
      <c r="C1452" s="87" t="s">
        <v>2952</v>
      </c>
      <c r="D1452" s="47"/>
      <c r="E1452" s="47"/>
      <c r="F1452" s="48"/>
      <c r="G1452" s="62">
        <f>IFERROR(INDEX(StockInData[Expiry],MATCH(ProductMaster[[#This Row],[Product ID]],StockInData[Product ID],0)),"")</f>
        <v>44166</v>
      </c>
      <c r="H1452" s="47"/>
      <c r="I1452" s="61">
        <f>SUMIFS(StockInData[Quantity],StockInData[Product ID],ProductMaster!$B1452)-SUMIFS(StockOutData[Quantity],StockOutData[Product ID],ProductMaster!$B1452)</f>
        <v>133.32999999999998</v>
      </c>
      <c r="J1452" s="63">
        <f>SUMIFS(StockInData[Value],StockInData[Product ID],ProductMaster!$B1452)-SUMIFS(StockOutData[Value],StockOutData[Product ID],ProductMaster!$B1452)</f>
        <v>-13.310000000000002</v>
      </c>
    </row>
    <row r="1453" spans="1:10" x14ac:dyDescent="0.25">
      <c r="A1453" s="60">
        <v>1452</v>
      </c>
      <c r="B1453" s="85" t="s">
        <v>2953</v>
      </c>
      <c r="C1453" s="87" t="s">
        <v>2954</v>
      </c>
      <c r="D1453" s="47"/>
      <c r="E1453" s="47"/>
      <c r="F1453" s="48"/>
      <c r="G1453" s="62">
        <f>IFERROR(INDEX(StockInData[Expiry],MATCH(ProductMaster[[#This Row],[Product ID]],StockInData[Product ID],0)),"")</f>
        <v>44165</v>
      </c>
      <c r="H1453" s="47"/>
      <c r="I1453" s="61">
        <f>SUMIFS(StockInData[Quantity],StockInData[Product ID],ProductMaster!$B1453)-SUMIFS(StockOutData[Quantity],StockOutData[Product ID],ProductMaster!$B1453)</f>
        <v>8</v>
      </c>
      <c r="J1453" s="63">
        <f>SUMIFS(StockInData[Value],StockInData[Product ID],ProductMaster!$B1453)-SUMIFS(StockOutData[Value],StockOutData[Product ID],ProductMaster!$B1453)</f>
        <v>-71.760000000000005</v>
      </c>
    </row>
    <row r="1454" spans="1:10" x14ac:dyDescent="0.25">
      <c r="A1454" s="84">
        <v>1453</v>
      </c>
      <c r="B1454" s="85" t="s">
        <v>2955</v>
      </c>
      <c r="C1454" s="87" t="s">
        <v>2956</v>
      </c>
      <c r="D1454" s="47"/>
      <c r="E1454" s="47"/>
      <c r="F1454" s="48"/>
      <c r="G1454" s="62">
        <f>IFERROR(INDEX(StockInData[Expiry],MATCH(ProductMaster[[#This Row],[Product ID]],StockInData[Product ID],0)),"")</f>
        <v>44166</v>
      </c>
      <c r="H1454" s="47"/>
      <c r="I1454" s="61">
        <f>SUMIFS(StockInData[Quantity],StockInData[Product ID],ProductMaster!$B1454)-SUMIFS(StockOutData[Quantity],StockOutData[Product ID],ProductMaster!$B1454)</f>
        <v>119</v>
      </c>
      <c r="J1454" s="63">
        <f>SUMIFS(StockInData[Value],StockInData[Product ID],ProductMaster!$B1454)-SUMIFS(StockOutData[Value],StockOutData[Product ID],ProductMaster!$B1454)</f>
        <v>-54.75</v>
      </c>
    </row>
    <row r="1455" spans="1:10" hidden="1" x14ac:dyDescent="0.25">
      <c r="A1455" s="60">
        <v>1454</v>
      </c>
      <c r="B1455" s="85" t="s">
        <v>2957</v>
      </c>
      <c r="C1455" s="87" t="s">
        <v>2958</v>
      </c>
      <c r="D1455" s="47"/>
      <c r="E1455" s="47"/>
      <c r="F1455" s="48"/>
      <c r="G1455" s="62" t="str">
        <f>IFERROR(INDEX(StockInData[Expiry],MATCH(ProductMaster[[#This Row],[Product ID]],StockInData[Product ID],0)),"")</f>
        <v/>
      </c>
      <c r="H1455" s="47"/>
      <c r="I1455" s="61">
        <f>SUMIFS(StockInData[Quantity],StockInData[Product ID],ProductMaster!$B1455)-SUMIFS(StockOutData[Quantity],StockOutData[Product ID],ProductMaster!$B1455)</f>
        <v>0</v>
      </c>
      <c r="J1455" s="63">
        <f>SUMIFS(StockInData[Value],StockInData[Product ID],ProductMaster!$B1455)-SUMIFS(StockOutData[Value],StockOutData[Product ID],ProductMaster!$B1455)</f>
        <v>0</v>
      </c>
    </row>
    <row r="1456" spans="1:10" hidden="1" x14ac:dyDescent="0.25">
      <c r="A1456" s="84">
        <v>1455</v>
      </c>
      <c r="B1456" s="85" t="s">
        <v>2959</v>
      </c>
      <c r="C1456" s="87" t="s">
        <v>2960</v>
      </c>
      <c r="D1456" s="47"/>
      <c r="E1456" s="47"/>
      <c r="F1456" s="48"/>
      <c r="G1456" s="62" t="str">
        <f>IFERROR(INDEX(StockInData[Expiry],MATCH(ProductMaster[[#This Row],[Product ID]],StockInData[Product ID],0)),"")</f>
        <v/>
      </c>
      <c r="H1456" s="47"/>
      <c r="I1456" s="61">
        <f>SUMIFS(StockInData[Quantity],StockInData[Product ID],ProductMaster!$B1456)-SUMIFS(StockOutData[Quantity],StockOutData[Product ID],ProductMaster!$B1456)</f>
        <v>0</v>
      </c>
      <c r="J1456" s="63">
        <f>SUMIFS(StockInData[Value],StockInData[Product ID],ProductMaster!$B1456)-SUMIFS(StockOutData[Value],StockOutData[Product ID],ProductMaster!$B1456)</f>
        <v>0</v>
      </c>
    </row>
    <row r="1457" spans="1:10" hidden="1" x14ac:dyDescent="0.25">
      <c r="A1457" s="60">
        <v>1456</v>
      </c>
      <c r="B1457" s="85" t="s">
        <v>2961</v>
      </c>
      <c r="C1457" s="87" t="s">
        <v>2962</v>
      </c>
      <c r="D1457" s="47"/>
      <c r="E1457" s="47"/>
      <c r="F1457" s="48"/>
      <c r="G1457" s="62" t="str">
        <f>IFERROR(INDEX(StockInData[Expiry],MATCH(ProductMaster[[#This Row],[Product ID]],StockInData[Product ID],0)),"")</f>
        <v/>
      </c>
      <c r="H1457" s="47"/>
      <c r="I1457" s="61">
        <f>SUMIFS(StockInData[Quantity],StockInData[Product ID],ProductMaster!$B1457)-SUMIFS(StockOutData[Quantity],StockOutData[Product ID],ProductMaster!$B1457)</f>
        <v>0</v>
      </c>
      <c r="J1457" s="63">
        <f>SUMIFS(StockInData[Value],StockInData[Product ID],ProductMaster!$B1457)-SUMIFS(StockOutData[Value],StockOutData[Product ID],ProductMaster!$B1457)</f>
        <v>0</v>
      </c>
    </row>
    <row r="1458" spans="1:10" hidden="1" x14ac:dyDescent="0.25">
      <c r="A1458" s="84">
        <v>1457</v>
      </c>
      <c r="B1458" s="85" t="s">
        <v>2963</v>
      </c>
      <c r="C1458" s="87" t="s">
        <v>2964</v>
      </c>
      <c r="D1458" s="47"/>
      <c r="E1458" s="47"/>
      <c r="F1458" s="48"/>
      <c r="G1458" s="62" t="str">
        <f>IFERROR(INDEX(StockInData[Expiry],MATCH(ProductMaster[[#This Row],[Product ID]],StockInData[Product ID],0)),"")</f>
        <v/>
      </c>
      <c r="H1458" s="47"/>
      <c r="I1458" s="61">
        <f>SUMIFS(StockInData[Quantity],StockInData[Product ID],ProductMaster!$B1458)-SUMIFS(StockOutData[Quantity],StockOutData[Product ID],ProductMaster!$B1458)</f>
        <v>0</v>
      </c>
      <c r="J1458" s="63">
        <f>SUMIFS(StockInData[Value],StockInData[Product ID],ProductMaster!$B1458)-SUMIFS(StockOutData[Value],StockOutData[Product ID],ProductMaster!$B1458)</f>
        <v>0</v>
      </c>
    </row>
    <row r="1459" spans="1:10" hidden="1" x14ac:dyDescent="0.25">
      <c r="A1459" s="60">
        <v>1458</v>
      </c>
      <c r="B1459" s="85" t="s">
        <v>2965</v>
      </c>
      <c r="C1459" s="87" t="s">
        <v>2966</v>
      </c>
      <c r="D1459" s="47"/>
      <c r="E1459" s="47"/>
      <c r="F1459" s="48"/>
      <c r="G1459" s="62" t="str">
        <f>IFERROR(INDEX(StockInData[Expiry],MATCH(ProductMaster[[#This Row],[Product ID]],StockInData[Product ID],0)),"")</f>
        <v/>
      </c>
      <c r="H1459" s="47"/>
      <c r="I1459" s="61">
        <f>SUMIFS(StockInData[Quantity],StockInData[Product ID],ProductMaster!$B1459)-SUMIFS(StockOutData[Quantity],StockOutData[Product ID],ProductMaster!$B1459)</f>
        <v>0</v>
      </c>
      <c r="J1459" s="63">
        <f>SUMIFS(StockInData[Value],StockInData[Product ID],ProductMaster!$B1459)-SUMIFS(StockOutData[Value],StockOutData[Product ID],ProductMaster!$B1459)</f>
        <v>0</v>
      </c>
    </row>
    <row r="1460" spans="1:10" x14ac:dyDescent="0.25">
      <c r="A1460" s="84">
        <v>1459</v>
      </c>
      <c r="B1460" s="85" t="s">
        <v>2967</v>
      </c>
      <c r="C1460" s="87" t="s">
        <v>2968</v>
      </c>
      <c r="D1460" s="47"/>
      <c r="E1460" s="47"/>
      <c r="F1460" s="48"/>
      <c r="G1460" s="62">
        <f>IFERROR(INDEX(StockInData[Expiry],MATCH(ProductMaster[[#This Row],[Product ID]],StockInData[Product ID],0)),"")</f>
        <v>44195</v>
      </c>
      <c r="H1460" s="47"/>
      <c r="I1460" s="61">
        <f>SUMIFS(StockInData[Quantity],StockInData[Product ID],ProductMaster!$B1460)-SUMIFS(StockOutData[Quantity],StockOutData[Product ID],ProductMaster!$B1460)</f>
        <v>0.67</v>
      </c>
      <c r="J1460" s="63">
        <f>SUMIFS(StockInData[Value],StockInData[Product ID],ProductMaster!$B1460)-SUMIFS(StockOutData[Value],StockOutData[Product ID],ProductMaster!$B1460)</f>
        <v>22</v>
      </c>
    </row>
    <row r="1461" spans="1:10" x14ac:dyDescent="0.25">
      <c r="A1461" s="60">
        <v>1460</v>
      </c>
      <c r="B1461" s="85" t="s">
        <v>2969</v>
      </c>
      <c r="C1461" s="87" t="s">
        <v>2970</v>
      </c>
      <c r="D1461" s="47"/>
      <c r="E1461" s="47"/>
      <c r="F1461" s="48"/>
      <c r="G1461" s="62">
        <f>IFERROR(INDEX(StockInData[Expiry],MATCH(ProductMaster[[#This Row],[Product ID]],StockInData[Product ID],0)),"")</f>
        <v>44195</v>
      </c>
      <c r="H1461" s="47"/>
      <c r="I1461" s="61">
        <f>SUMIFS(StockInData[Quantity],StockInData[Product ID],ProductMaster!$B1461)-SUMIFS(StockOutData[Quantity],StockOutData[Product ID],ProductMaster!$B1461)</f>
        <v>18.920000000000002</v>
      </c>
      <c r="J1461" s="63">
        <f>SUMIFS(StockInData[Value],StockInData[Product ID],ProductMaster!$B1461)-SUMIFS(StockOutData[Value],StockOutData[Product ID],ProductMaster!$B1461)</f>
        <v>69</v>
      </c>
    </row>
    <row r="1462" spans="1:10" x14ac:dyDescent="0.25">
      <c r="A1462" s="84">
        <v>1461</v>
      </c>
      <c r="B1462" s="85" t="s">
        <v>2971</v>
      </c>
      <c r="C1462" s="87" t="s">
        <v>2972</v>
      </c>
      <c r="D1462" s="47"/>
      <c r="E1462" s="47"/>
      <c r="F1462" s="48"/>
      <c r="G1462" s="62">
        <f>IFERROR(INDEX(StockInData[Expiry],MATCH(ProductMaster[[#This Row],[Product ID]],StockInData[Product ID],0)),"")</f>
        <v>44561</v>
      </c>
      <c r="H1462" s="47"/>
      <c r="I1462" s="61">
        <f>SUMIFS(StockInData[Quantity],StockInData[Product ID],ProductMaster!$B1462)-SUMIFS(StockOutData[Quantity],StockOutData[Product ID],ProductMaster!$B1462)</f>
        <v>30</v>
      </c>
      <c r="J1462" s="63">
        <f>SUMIFS(StockInData[Value],StockInData[Product ID],ProductMaster!$B1462)-SUMIFS(StockOutData[Value],StockOutData[Product ID],ProductMaster!$B1462)</f>
        <v>0</v>
      </c>
    </row>
    <row r="1463" spans="1:10" hidden="1" x14ac:dyDescent="0.25">
      <c r="A1463" s="60">
        <v>1462</v>
      </c>
      <c r="B1463" s="85" t="s">
        <v>2973</v>
      </c>
      <c r="C1463" s="87" t="s">
        <v>2974</v>
      </c>
      <c r="D1463" s="47"/>
      <c r="E1463" s="47"/>
      <c r="F1463" s="48"/>
      <c r="G1463" s="62" t="str">
        <f>IFERROR(INDEX(StockInData[Expiry],MATCH(ProductMaster[[#This Row],[Product ID]],StockInData[Product ID],0)),"")</f>
        <v/>
      </c>
      <c r="H1463" s="47"/>
      <c r="I1463" s="61">
        <f>SUMIFS(StockInData[Quantity],StockInData[Product ID],ProductMaster!$B1463)-SUMIFS(StockOutData[Quantity],StockOutData[Product ID],ProductMaster!$B1463)</f>
        <v>0</v>
      </c>
      <c r="J1463" s="63">
        <f>SUMIFS(StockInData[Value],StockInData[Product ID],ProductMaster!$B1463)-SUMIFS(StockOutData[Value],StockOutData[Product ID],ProductMaster!$B1463)</f>
        <v>0</v>
      </c>
    </row>
    <row r="1464" spans="1:10" hidden="1" x14ac:dyDescent="0.25">
      <c r="A1464" s="84">
        <v>1463</v>
      </c>
      <c r="B1464" s="85" t="s">
        <v>2975</v>
      </c>
      <c r="C1464" s="87" t="s">
        <v>2976</v>
      </c>
      <c r="D1464" s="47"/>
      <c r="E1464" s="47"/>
      <c r="F1464" s="48"/>
      <c r="G1464" s="62" t="str">
        <f>IFERROR(INDEX(StockInData[Expiry],MATCH(ProductMaster[[#This Row],[Product ID]],StockInData[Product ID],0)),"")</f>
        <v/>
      </c>
      <c r="H1464" s="47"/>
      <c r="I1464" s="61">
        <f>SUMIFS(StockInData[Quantity],StockInData[Product ID],ProductMaster!$B1464)-SUMIFS(StockOutData[Quantity],StockOutData[Product ID],ProductMaster!$B1464)</f>
        <v>0</v>
      </c>
      <c r="J1464" s="63">
        <f>SUMIFS(StockInData[Value],StockInData[Product ID],ProductMaster!$B1464)-SUMIFS(StockOutData[Value],StockOutData[Product ID],ProductMaster!$B1464)</f>
        <v>0</v>
      </c>
    </row>
    <row r="1465" spans="1:10" hidden="1" x14ac:dyDescent="0.25">
      <c r="A1465" s="60">
        <v>1464</v>
      </c>
      <c r="B1465" s="85" t="s">
        <v>2977</v>
      </c>
      <c r="C1465" s="87" t="s">
        <v>2978</v>
      </c>
      <c r="D1465" s="47"/>
      <c r="E1465" s="47"/>
      <c r="F1465" s="48"/>
      <c r="G1465" s="62" t="str">
        <f>IFERROR(INDEX(StockInData[Expiry],MATCH(ProductMaster[[#This Row],[Product ID]],StockInData[Product ID],0)),"")</f>
        <v/>
      </c>
      <c r="H1465" s="47"/>
      <c r="I1465" s="61">
        <f>SUMIFS(StockInData[Quantity],StockInData[Product ID],ProductMaster!$B1465)-SUMIFS(StockOutData[Quantity],StockOutData[Product ID],ProductMaster!$B1465)</f>
        <v>0</v>
      </c>
      <c r="J1465" s="63">
        <f>SUMIFS(StockInData[Value],StockInData[Product ID],ProductMaster!$B1465)-SUMIFS(StockOutData[Value],StockOutData[Product ID],ProductMaster!$B1465)</f>
        <v>0</v>
      </c>
    </row>
    <row r="1466" spans="1:10" hidden="1" x14ac:dyDescent="0.25">
      <c r="A1466" s="84">
        <v>1465</v>
      </c>
      <c r="B1466" s="85" t="s">
        <v>2979</v>
      </c>
      <c r="C1466" s="87" t="s">
        <v>2980</v>
      </c>
      <c r="D1466" s="47"/>
      <c r="E1466" s="47"/>
      <c r="F1466" s="48"/>
      <c r="G1466" s="62" t="str">
        <f>IFERROR(INDEX(StockInData[Expiry],MATCH(ProductMaster[[#This Row],[Product ID]],StockInData[Product ID],0)),"")</f>
        <v/>
      </c>
      <c r="H1466" s="47"/>
      <c r="I1466" s="61">
        <f>SUMIFS(StockInData[Quantity],StockInData[Product ID],ProductMaster!$B1466)-SUMIFS(StockOutData[Quantity],StockOutData[Product ID],ProductMaster!$B1466)</f>
        <v>0</v>
      </c>
      <c r="J1466" s="63">
        <f>SUMIFS(StockInData[Value],StockInData[Product ID],ProductMaster!$B1466)-SUMIFS(StockOutData[Value],StockOutData[Product ID],ProductMaster!$B1466)</f>
        <v>0</v>
      </c>
    </row>
    <row r="1467" spans="1:10" x14ac:dyDescent="0.25">
      <c r="A1467" s="60">
        <v>1466</v>
      </c>
      <c r="B1467" s="85" t="s">
        <v>2981</v>
      </c>
      <c r="C1467" s="87" t="s">
        <v>2982</v>
      </c>
      <c r="D1467" s="47"/>
      <c r="E1467" s="47"/>
      <c r="F1467" s="48"/>
      <c r="G1467" s="62">
        <f>IFERROR(INDEX(StockInData[Expiry],MATCH(ProductMaster[[#This Row],[Product ID]],StockInData[Product ID],0)),"")</f>
        <v>44195</v>
      </c>
      <c r="H1467" s="47"/>
      <c r="I1467" s="61">
        <f>SUMIFS(StockInData[Quantity],StockInData[Product ID],ProductMaster!$B1467)-SUMIFS(StockOutData[Quantity],StockOutData[Product ID],ProductMaster!$B1467)</f>
        <v>6.25</v>
      </c>
      <c r="J1467" s="63">
        <f>SUMIFS(StockInData[Value],StockInData[Product ID],ProductMaster!$B1467)-SUMIFS(StockOutData[Value],StockOutData[Product ID],ProductMaster!$B1467)</f>
        <v>44</v>
      </c>
    </row>
    <row r="1468" spans="1:10" x14ac:dyDescent="0.25">
      <c r="A1468" s="84">
        <v>1467</v>
      </c>
      <c r="B1468" s="85" t="s">
        <v>2983</v>
      </c>
      <c r="C1468" s="87" t="s">
        <v>2984</v>
      </c>
      <c r="D1468" s="47"/>
      <c r="E1468" s="47"/>
      <c r="F1468" s="48"/>
      <c r="G1468" s="62">
        <f>IFERROR(INDEX(StockInData[Expiry],MATCH(ProductMaster[[#This Row],[Product ID]],StockInData[Product ID],0)),"")</f>
        <v>44196</v>
      </c>
      <c r="H1468" s="47"/>
      <c r="I1468" s="61">
        <f>SUMIFS(StockInData[Quantity],StockInData[Product ID],ProductMaster!$B1468)-SUMIFS(StockOutData[Quantity],StockOutData[Product ID],ProductMaster!$B1468)</f>
        <v>17.670000000000002</v>
      </c>
      <c r="J1468" s="63">
        <f>SUMIFS(StockInData[Value],StockInData[Product ID],ProductMaster!$B1468)-SUMIFS(StockOutData[Value],StockOutData[Product ID],ProductMaster!$B1468)</f>
        <v>3.98</v>
      </c>
    </row>
    <row r="1469" spans="1:10" x14ac:dyDescent="0.25">
      <c r="A1469" s="60">
        <v>1468</v>
      </c>
      <c r="B1469" s="85" t="s">
        <v>2985</v>
      </c>
      <c r="C1469" s="87" t="s">
        <v>2986</v>
      </c>
      <c r="D1469" s="47"/>
      <c r="E1469" s="47"/>
      <c r="F1469" s="48"/>
      <c r="G1469" s="62">
        <f>IFERROR(INDEX(StockInData[Expiry],MATCH(ProductMaster[[#This Row],[Product ID]],StockInData[Product ID],0)),"")</f>
        <v>43861</v>
      </c>
      <c r="H1469" s="47"/>
      <c r="I1469" s="61">
        <f>SUMIFS(StockInData[Quantity],StockInData[Product ID],ProductMaster!$B1469)-SUMIFS(StockOutData[Quantity],StockOutData[Product ID],ProductMaster!$B1469)</f>
        <v>48</v>
      </c>
      <c r="J1469" s="63">
        <f>SUMIFS(StockInData[Value],StockInData[Product ID],ProductMaster!$B1469)-SUMIFS(StockOutData[Value],StockOutData[Product ID],ProductMaster!$B1469)</f>
        <v>0</v>
      </c>
    </row>
    <row r="1470" spans="1:10" x14ac:dyDescent="0.25">
      <c r="A1470" s="84">
        <v>1469</v>
      </c>
      <c r="B1470" s="85" t="s">
        <v>2987</v>
      </c>
      <c r="C1470" s="87" t="s">
        <v>2988</v>
      </c>
      <c r="D1470" s="47"/>
      <c r="E1470" s="47"/>
      <c r="F1470" s="48"/>
      <c r="G1470" s="62">
        <f>IFERROR(INDEX(StockInData[Expiry],MATCH(ProductMaster[[#This Row],[Product ID]],StockInData[Product ID],0)),"")</f>
        <v>44255</v>
      </c>
      <c r="H1470" s="47"/>
      <c r="I1470" s="61">
        <f>SUMIFS(StockInData[Quantity],StockInData[Product ID],ProductMaster!$B1470)-SUMIFS(StockOutData[Quantity],StockOutData[Product ID],ProductMaster!$B1470)</f>
        <v>99</v>
      </c>
      <c r="J1470" s="63">
        <f>SUMIFS(StockInData[Value],StockInData[Product ID],ProductMaster!$B1470)-SUMIFS(StockOutData[Value],StockOutData[Product ID],ProductMaster!$B1470)</f>
        <v>-20.28</v>
      </c>
    </row>
    <row r="1471" spans="1:10" hidden="1" x14ac:dyDescent="0.25">
      <c r="A1471" s="60">
        <v>1470</v>
      </c>
      <c r="B1471" s="85" t="s">
        <v>2989</v>
      </c>
      <c r="C1471" s="87" t="s">
        <v>2990</v>
      </c>
      <c r="D1471" s="47"/>
      <c r="E1471" s="47"/>
      <c r="F1471" s="48"/>
      <c r="G1471" s="62" t="str">
        <f>IFERROR(INDEX(StockInData[Expiry],MATCH(ProductMaster[[#This Row],[Product ID]],StockInData[Product ID],0)),"")</f>
        <v/>
      </c>
      <c r="H1471" s="47"/>
      <c r="I1471" s="61">
        <f>SUMIFS(StockInData[Quantity],StockInData[Product ID],ProductMaster!$B1471)-SUMIFS(StockOutData[Quantity],StockOutData[Product ID],ProductMaster!$B1471)</f>
        <v>0</v>
      </c>
      <c r="J1471" s="63">
        <f>SUMIFS(StockInData[Value],StockInData[Product ID],ProductMaster!$B1471)-SUMIFS(StockOutData[Value],StockOutData[Product ID],ProductMaster!$B1471)</f>
        <v>0</v>
      </c>
    </row>
    <row r="1472" spans="1:10" x14ac:dyDescent="0.25">
      <c r="A1472" s="84">
        <v>1471</v>
      </c>
      <c r="B1472" s="85" t="s">
        <v>2991</v>
      </c>
      <c r="C1472" s="87" t="s">
        <v>2992</v>
      </c>
      <c r="D1472" s="47"/>
      <c r="E1472" s="47"/>
      <c r="F1472" s="48"/>
      <c r="G1472" s="62">
        <f>IFERROR(INDEX(StockInData[Expiry],MATCH(ProductMaster[[#This Row],[Product ID]],StockInData[Product ID],0)),"")</f>
        <v>44227</v>
      </c>
      <c r="H1472" s="47"/>
      <c r="I1472" s="61">
        <f>SUMIFS(StockInData[Quantity],StockInData[Product ID],ProductMaster!$B1472)-SUMIFS(StockOutData[Quantity],StockOutData[Product ID],ProductMaster!$B1472)</f>
        <v>178</v>
      </c>
      <c r="J1472" s="63">
        <f>SUMIFS(StockInData[Value],StockInData[Product ID],ProductMaster!$B1472)-SUMIFS(StockOutData[Value],StockOutData[Product ID],ProductMaster!$B1472)</f>
        <v>3</v>
      </c>
    </row>
    <row r="1473" spans="1:10" hidden="1" x14ac:dyDescent="0.25">
      <c r="A1473" s="60">
        <v>1472</v>
      </c>
      <c r="B1473" s="85" t="s">
        <v>2993</v>
      </c>
      <c r="C1473" s="87" t="s">
        <v>2994</v>
      </c>
      <c r="D1473" s="47"/>
      <c r="E1473" s="47"/>
      <c r="F1473" s="48"/>
      <c r="G1473" s="62" t="str">
        <f>IFERROR(INDEX(StockInData[Expiry],MATCH(ProductMaster[[#This Row],[Product ID]],StockInData[Product ID],0)),"")</f>
        <v/>
      </c>
      <c r="H1473" s="47"/>
      <c r="I1473" s="61">
        <f>SUMIFS(StockInData[Quantity],StockInData[Product ID],ProductMaster!$B1473)-SUMIFS(StockOutData[Quantity],StockOutData[Product ID],ProductMaster!$B1473)</f>
        <v>0</v>
      </c>
      <c r="J1473" s="63">
        <f>SUMIFS(StockInData[Value],StockInData[Product ID],ProductMaster!$B1473)-SUMIFS(StockOutData[Value],StockOutData[Product ID],ProductMaster!$B1473)</f>
        <v>0</v>
      </c>
    </row>
    <row r="1474" spans="1:10" hidden="1" x14ac:dyDescent="0.25">
      <c r="A1474" s="84">
        <v>1473</v>
      </c>
      <c r="B1474" s="85" t="s">
        <v>2995</v>
      </c>
      <c r="C1474" s="87" t="s">
        <v>2996</v>
      </c>
      <c r="D1474" s="47"/>
      <c r="E1474" s="47"/>
      <c r="F1474" s="48"/>
      <c r="G1474" s="62" t="str">
        <f>IFERROR(INDEX(StockInData[Expiry],MATCH(ProductMaster[[#This Row],[Product ID]],StockInData[Product ID],0)),"")</f>
        <v/>
      </c>
      <c r="H1474" s="47"/>
      <c r="I1474" s="61">
        <f>SUMIFS(StockInData[Quantity],StockInData[Product ID],ProductMaster!$B1474)-SUMIFS(StockOutData[Quantity],StockOutData[Product ID],ProductMaster!$B1474)</f>
        <v>0</v>
      </c>
      <c r="J1474" s="63">
        <f>SUMIFS(StockInData[Value],StockInData[Product ID],ProductMaster!$B1474)-SUMIFS(StockOutData[Value],StockOutData[Product ID],ProductMaster!$B1474)</f>
        <v>0</v>
      </c>
    </row>
    <row r="1475" spans="1:10" x14ac:dyDescent="0.25">
      <c r="A1475" s="60">
        <v>1474</v>
      </c>
      <c r="B1475" s="85" t="s">
        <v>2997</v>
      </c>
      <c r="C1475" s="87" t="s">
        <v>2998</v>
      </c>
      <c r="D1475" s="47"/>
      <c r="E1475" s="47"/>
      <c r="F1475" s="48"/>
      <c r="G1475" s="62">
        <f>IFERROR(INDEX(StockInData[Expiry],MATCH(ProductMaster[[#This Row],[Product ID]],StockInData[Product ID],0)),"")</f>
        <v>44469</v>
      </c>
      <c r="H1475" s="47"/>
      <c r="I1475" s="61">
        <f>SUMIFS(StockInData[Quantity],StockInData[Product ID],ProductMaster!$B1475)-SUMIFS(StockOutData[Quantity],StockOutData[Product ID],ProductMaster!$B1475)</f>
        <v>22</v>
      </c>
      <c r="J1475" s="63">
        <f>SUMIFS(StockInData[Value],StockInData[Product ID],ProductMaster!$B1475)-SUMIFS(StockOutData[Value],StockOutData[Product ID],ProductMaster!$B1475)</f>
        <v>-1702.5999999999997</v>
      </c>
    </row>
    <row r="1476" spans="1:10" x14ac:dyDescent="0.25">
      <c r="A1476" s="84">
        <v>1475</v>
      </c>
      <c r="B1476" s="85" t="s">
        <v>2999</v>
      </c>
      <c r="C1476" s="87" t="s">
        <v>3000</v>
      </c>
      <c r="D1476" s="47"/>
      <c r="E1476" s="47"/>
      <c r="F1476" s="48"/>
      <c r="G1476" s="62">
        <f>IFERROR(INDEX(StockInData[Expiry],MATCH(ProductMaster[[#This Row],[Product ID]],StockInData[Product ID],0)),"")</f>
        <v>44438</v>
      </c>
      <c r="H1476" s="47"/>
      <c r="I1476" s="61">
        <f>SUMIFS(StockInData[Quantity],StockInData[Product ID],ProductMaster!$B1476)-SUMIFS(StockOutData[Quantity],StockOutData[Product ID],ProductMaster!$B1476)</f>
        <v>523</v>
      </c>
      <c r="J1476" s="63">
        <f>SUMIFS(StockInData[Value],StockInData[Product ID],ProductMaster!$B1476)-SUMIFS(StockOutData[Value],StockOutData[Product ID],ProductMaster!$B1476)</f>
        <v>21.7</v>
      </c>
    </row>
    <row r="1477" spans="1:10" hidden="1" x14ac:dyDescent="0.25">
      <c r="A1477" s="60">
        <v>1476</v>
      </c>
      <c r="B1477" s="85" t="s">
        <v>3001</v>
      </c>
      <c r="C1477" s="87" t="s">
        <v>3002</v>
      </c>
      <c r="D1477" s="47"/>
      <c r="E1477" s="47"/>
      <c r="F1477" s="48"/>
      <c r="G1477" s="62" t="str">
        <f>IFERROR(INDEX(StockInData[Expiry],MATCH(ProductMaster[[#This Row],[Product ID]],StockInData[Product ID],0)),"")</f>
        <v/>
      </c>
      <c r="H1477" s="47"/>
      <c r="I1477" s="61">
        <f>SUMIFS(StockInData[Quantity],StockInData[Product ID],ProductMaster!$B1477)-SUMIFS(StockOutData[Quantity],StockOutData[Product ID],ProductMaster!$B1477)</f>
        <v>0</v>
      </c>
      <c r="J1477" s="63">
        <f>SUMIFS(StockInData[Value],StockInData[Product ID],ProductMaster!$B1477)-SUMIFS(StockOutData[Value],StockOutData[Product ID],ProductMaster!$B1477)</f>
        <v>0</v>
      </c>
    </row>
    <row r="1478" spans="1:10" x14ac:dyDescent="0.25">
      <c r="A1478" s="84">
        <v>1477</v>
      </c>
      <c r="B1478" s="85" t="s">
        <v>3003</v>
      </c>
      <c r="C1478" s="87" t="s">
        <v>3004</v>
      </c>
      <c r="D1478" s="47"/>
      <c r="E1478" s="47"/>
      <c r="F1478" s="48"/>
      <c r="G1478" s="62">
        <f>IFERROR(INDEX(StockInData[Expiry],MATCH(ProductMaster[[#This Row],[Product ID]],StockInData[Product ID],0)),"")</f>
        <v>44227</v>
      </c>
      <c r="H1478" s="47"/>
      <c r="I1478" s="61">
        <f>SUMIFS(StockInData[Quantity],StockInData[Product ID],ProductMaster!$B1478)-SUMIFS(StockOutData[Quantity],StockOutData[Product ID],ProductMaster!$B1478)</f>
        <v>8</v>
      </c>
      <c r="J1478" s="63">
        <f>SUMIFS(StockInData[Value],StockInData[Product ID],ProductMaster!$B1478)-SUMIFS(StockOutData[Value],StockOutData[Product ID],ProductMaster!$B1478)</f>
        <v>0</v>
      </c>
    </row>
    <row r="1479" spans="1:10" hidden="1" x14ac:dyDescent="0.25">
      <c r="A1479" s="60">
        <v>1478</v>
      </c>
      <c r="B1479" s="85" t="s">
        <v>3005</v>
      </c>
      <c r="C1479" s="87" t="s">
        <v>3006</v>
      </c>
      <c r="D1479" s="47"/>
      <c r="E1479" s="47"/>
      <c r="F1479" s="48"/>
      <c r="G1479" s="62" t="str">
        <f>IFERROR(INDEX(StockInData[Expiry],MATCH(ProductMaster[[#This Row],[Product ID]],StockInData[Product ID],0)),"")</f>
        <v/>
      </c>
      <c r="H1479" s="47"/>
      <c r="I1479" s="61">
        <f>SUMIFS(StockInData[Quantity],StockInData[Product ID],ProductMaster!$B1479)-SUMIFS(StockOutData[Quantity],StockOutData[Product ID],ProductMaster!$B1479)</f>
        <v>0</v>
      </c>
      <c r="J1479" s="63">
        <f>SUMIFS(StockInData[Value],StockInData[Product ID],ProductMaster!$B1479)-SUMIFS(StockOutData[Value],StockOutData[Product ID],ProductMaster!$B1479)</f>
        <v>0</v>
      </c>
    </row>
    <row r="1480" spans="1:10" hidden="1" x14ac:dyDescent="0.25">
      <c r="A1480" s="84">
        <v>1479</v>
      </c>
      <c r="B1480" s="85" t="s">
        <v>3007</v>
      </c>
      <c r="C1480" s="87" t="s">
        <v>3008</v>
      </c>
      <c r="D1480" s="47"/>
      <c r="E1480" s="47"/>
      <c r="F1480" s="48"/>
      <c r="G1480" s="62" t="str">
        <f>IFERROR(INDEX(StockInData[Expiry],MATCH(ProductMaster[[#This Row],[Product ID]],StockInData[Product ID],0)),"")</f>
        <v/>
      </c>
      <c r="H1480" s="47"/>
      <c r="I1480" s="61">
        <f>SUMIFS(StockInData[Quantity],StockInData[Product ID],ProductMaster!$B1480)-SUMIFS(StockOutData[Quantity],StockOutData[Product ID],ProductMaster!$B1480)</f>
        <v>0</v>
      </c>
      <c r="J1480" s="63">
        <f>SUMIFS(StockInData[Value],StockInData[Product ID],ProductMaster!$B1480)-SUMIFS(StockOutData[Value],StockOutData[Product ID],ProductMaster!$B1480)</f>
        <v>0</v>
      </c>
    </row>
    <row r="1481" spans="1:10" x14ac:dyDescent="0.25">
      <c r="A1481" s="60">
        <v>1480</v>
      </c>
      <c r="B1481" s="85" t="s">
        <v>3009</v>
      </c>
      <c r="C1481" s="87" t="s">
        <v>3010</v>
      </c>
      <c r="D1481" s="47"/>
      <c r="E1481" s="47"/>
      <c r="F1481" s="48"/>
      <c r="G1481" s="62">
        <f>IFERROR(INDEX(StockInData[Expiry],MATCH(ProductMaster[[#This Row],[Product ID]],StockInData[Product ID],0)),"")</f>
        <v>44073</v>
      </c>
      <c r="H1481" s="47"/>
      <c r="I1481" s="61">
        <f>SUMIFS(StockInData[Quantity],StockInData[Product ID],ProductMaster!$B1481)-SUMIFS(StockOutData[Quantity],StockOutData[Product ID],ProductMaster!$B1481)</f>
        <v>2</v>
      </c>
      <c r="J1481" s="63">
        <f>SUMIFS(StockInData[Value],StockInData[Product ID],ProductMaster!$B1481)-SUMIFS(StockOutData[Value],StockOutData[Product ID],ProductMaster!$B1481)</f>
        <v>0</v>
      </c>
    </row>
    <row r="1482" spans="1:10" hidden="1" x14ac:dyDescent="0.25">
      <c r="A1482" s="84">
        <v>1481</v>
      </c>
      <c r="B1482" s="85" t="s">
        <v>3011</v>
      </c>
      <c r="C1482" s="87" t="s">
        <v>3012</v>
      </c>
      <c r="D1482" s="47"/>
      <c r="E1482" s="47"/>
      <c r="F1482" s="48"/>
      <c r="G1482" s="62" t="str">
        <f>IFERROR(INDEX(StockInData[Expiry],MATCH(ProductMaster[[#This Row],[Product ID]],StockInData[Product ID],0)),"")</f>
        <v/>
      </c>
      <c r="H1482" s="47"/>
      <c r="I1482" s="61">
        <f>SUMIFS(StockInData[Quantity],StockInData[Product ID],ProductMaster!$B1482)-SUMIFS(StockOutData[Quantity],StockOutData[Product ID],ProductMaster!$B1482)</f>
        <v>0</v>
      </c>
      <c r="J1482" s="63">
        <f>SUMIFS(StockInData[Value],StockInData[Product ID],ProductMaster!$B1482)-SUMIFS(StockOutData[Value],StockOutData[Product ID],ProductMaster!$B1482)</f>
        <v>0</v>
      </c>
    </row>
    <row r="1483" spans="1:10" hidden="1" x14ac:dyDescent="0.25">
      <c r="A1483" s="60">
        <v>1482</v>
      </c>
      <c r="B1483" s="85" t="s">
        <v>3013</v>
      </c>
      <c r="C1483" s="87" t="s">
        <v>3014</v>
      </c>
      <c r="D1483" s="47"/>
      <c r="E1483" s="47"/>
      <c r="F1483" s="48"/>
      <c r="G1483" s="62" t="str">
        <f>IFERROR(INDEX(StockInData[Expiry],MATCH(ProductMaster[[#This Row],[Product ID]],StockInData[Product ID],0)),"")</f>
        <v/>
      </c>
      <c r="H1483" s="47"/>
      <c r="I1483" s="61">
        <f>SUMIFS(StockInData[Quantity],StockInData[Product ID],ProductMaster!$B1483)-SUMIFS(StockOutData[Quantity],StockOutData[Product ID],ProductMaster!$B1483)</f>
        <v>0</v>
      </c>
      <c r="J1483" s="63">
        <f>SUMIFS(StockInData[Value],StockInData[Product ID],ProductMaster!$B1483)-SUMIFS(StockOutData[Value],StockOutData[Product ID],ProductMaster!$B1483)</f>
        <v>0</v>
      </c>
    </row>
    <row r="1484" spans="1:10" hidden="1" x14ac:dyDescent="0.25">
      <c r="A1484" s="84">
        <v>1483</v>
      </c>
      <c r="B1484" s="85" t="s">
        <v>3015</v>
      </c>
      <c r="C1484" s="87" t="s">
        <v>3016</v>
      </c>
      <c r="D1484" s="47"/>
      <c r="E1484" s="47"/>
      <c r="F1484" s="48"/>
      <c r="G1484" s="62" t="str">
        <f>IFERROR(INDEX(StockInData[Expiry],MATCH(ProductMaster[[#This Row],[Product ID]],StockInData[Product ID],0)),"")</f>
        <v/>
      </c>
      <c r="H1484" s="47"/>
      <c r="I1484" s="61">
        <f>SUMIFS(StockInData[Quantity],StockInData[Product ID],ProductMaster!$B1484)-SUMIFS(StockOutData[Quantity],StockOutData[Product ID],ProductMaster!$B1484)</f>
        <v>0</v>
      </c>
      <c r="J1484" s="63">
        <f>SUMIFS(StockInData[Value],StockInData[Product ID],ProductMaster!$B1484)-SUMIFS(StockOutData[Value],StockOutData[Product ID],ProductMaster!$B1484)</f>
        <v>0</v>
      </c>
    </row>
    <row r="1485" spans="1:10" hidden="1" x14ac:dyDescent="0.25">
      <c r="A1485" s="60">
        <v>1484</v>
      </c>
      <c r="B1485" s="85" t="s">
        <v>3017</v>
      </c>
      <c r="C1485" s="87" t="s">
        <v>3018</v>
      </c>
      <c r="D1485" s="47"/>
      <c r="E1485" s="47"/>
      <c r="F1485" s="48"/>
      <c r="G1485" s="62" t="str">
        <f>IFERROR(INDEX(StockInData[Expiry],MATCH(ProductMaster[[#This Row],[Product ID]],StockInData[Product ID],0)),"")</f>
        <v/>
      </c>
      <c r="H1485" s="47"/>
      <c r="I1485" s="61">
        <f>SUMIFS(StockInData[Quantity],StockInData[Product ID],ProductMaster!$B1485)-SUMIFS(StockOutData[Quantity],StockOutData[Product ID],ProductMaster!$B1485)</f>
        <v>0</v>
      </c>
      <c r="J1485" s="63">
        <f>SUMIFS(StockInData[Value],StockInData[Product ID],ProductMaster!$B1485)-SUMIFS(StockOutData[Value],StockOutData[Product ID],ProductMaster!$B1485)</f>
        <v>0</v>
      </c>
    </row>
    <row r="1486" spans="1:10" hidden="1" x14ac:dyDescent="0.25">
      <c r="A1486" s="84">
        <v>1485</v>
      </c>
      <c r="B1486" s="85" t="s">
        <v>3019</v>
      </c>
      <c r="C1486" s="87" t="s">
        <v>3020</v>
      </c>
      <c r="D1486" s="47"/>
      <c r="E1486" s="47"/>
      <c r="F1486" s="48"/>
      <c r="G1486" s="62" t="str">
        <f>IFERROR(INDEX(StockInData[Expiry],MATCH(ProductMaster[[#This Row],[Product ID]],StockInData[Product ID],0)),"")</f>
        <v/>
      </c>
      <c r="H1486" s="47"/>
      <c r="I1486" s="61">
        <f>SUMIFS(StockInData[Quantity],StockInData[Product ID],ProductMaster!$B1486)-SUMIFS(StockOutData[Quantity],StockOutData[Product ID],ProductMaster!$B1486)</f>
        <v>0</v>
      </c>
      <c r="J1486" s="63">
        <f>SUMIFS(StockInData[Value],StockInData[Product ID],ProductMaster!$B1486)-SUMIFS(StockOutData[Value],StockOutData[Product ID],ProductMaster!$B1486)</f>
        <v>0</v>
      </c>
    </row>
    <row r="1487" spans="1:10" hidden="1" x14ac:dyDescent="0.25">
      <c r="A1487" s="60">
        <v>1486</v>
      </c>
      <c r="B1487" s="85" t="s">
        <v>3021</v>
      </c>
      <c r="C1487" s="87" t="s">
        <v>3022</v>
      </c>
      <c r="D1487" s="47"/>
      <c r="E1487" s="47"/>
      <c r="F1487" s="48"/>
      <c r="G1487" s="62" t="str">
        <f>IFERROR(INDEX(StockInData[Expiry],MATCH(ProductMaster[[#This Row],[Product ID]],StockInData[Product ID],0)),"")</f>
        <v/>
      </c>
      <c r="H1487" s="47"/>
      <c r="I1487" s="61">
        <f>SUMIFS(StockInData[Quantity],StockInData[Product ID],ProductMaster!$B1487)-SUMIFS(StockOutData[Quantity],StockOutData[Product ID],ProductMaster!$B1487)</f>
        <v>0</v>
      </c>
      <c r="J1487" s="63">
        <f>SUMIFS(StockInData[Value],StockInData[Product ID],ProductMaster!$B1487)-SUMIFS(StockOutData[Value],StockOutData[Product ID],ProductMaster!$B1487)</f>
        <v>0</v>
      </c>
    </row>
    <row r="1488" spans="1:10" x14ac:dyDescent="0.25">
      <c r="A1488" s="84">
        <v>1487</v>
      </c>
      <c r="B1488" s="85" t="s">
        <v>3023</v>
      </c>
      <c r="C1488" s="87" t="s">
        <v>3024</v>
      </c>
      <c r="D1488" s="47"/>
      <c r="E1488" s="47"/>
      <c r="F1488" s="48"/>
      <c r="G1488" s="62">
        <f>IFERROR(INDEX(StockInData[Expiry],MATCH(ProductMaster[[#This Row],[Product ID]],StockInData[Product ID],0)),"")</f>
        <v>44106</v>
      </c>
      <c r="H1488" s="47"/>
      <c r="I1488" s="61">
        <f>SUMIFS(StockInData[Quantity],StockInData[Product ID],ProductMaster!$B1488)-SUMIFS(StockOutData[Quantity],StockOutData[Product ID],ProductMaster!$B1488)</f>
        <v>13</v>
      </c>
      <c r="J1488" s="63">
        <f>SUMIFS(StockInData[Value],StockInData[Product ID],ProductMaster!$B1488)-SUMIFS(StockOutData[Value],StockOutData[Product ID],ProductMaster!$B1488)</f>
        <v>42.19</v>
      </c>
    </row>
    <row r="1489" spans="1:10" hidden="1" x14ac:dyDescent="0.25">
      <c r="A1489" s="60">
        <v>1488</v>
      </c>
      <c r="B1489" s="85" t="s">
        <v>3025</v>
      </c>
      <c r="C1489" s="87" t="s">
        <v>3026</v>
      </c>
      <c r="D1489" s="47"/>
      <c r="E1489" s="47"/>
      <c r="F1489" s="48"/>
      <c r="G1489" s="62" t="str">
        <f>IFERROR(INDEX(StockInData[Expiry],MATCH(ProductMaster[[#This Row],[Product ID]],StockInData[Product ID],0)),"")</f>
        <v/>
      </c>
      <c r="H1489" s="47"/>
      <c r="I1489" s="61">
        <f>SUMIFS(StockInData[Quantity],StockInData[Product ID],ProductMaster!$B1489)-SUMIFS(StockOutData[Quantity],StockOutData[Product ID],ProductMaster!$B1489)</f>
        <v>0</v>
      </c>
      <c r="J1489" s="63">
        <f>SUMIFS(StockInData[Value],StockInData[Product ID],ProductMaster!$B1489)-SUMIFS(StockOutData[Value],StockOutData[Product ID],ProductMaster!$B1489)</f>
        <v>0</v>
      </c>
    </row>
    <row r="1490" spans="1:10" hidden="1" x14ac:dyDescent="0.25">
      <c r="A1490" s="84">
        <v>1489</v>
      </c>
      <c r="B1490" s="85" t="s">
        <v>3027</v>
      </c>
      <c r="C1490" s="87" t="s">
        <v>3028</v>
      </c>
      <c r="D1490" s="47"/>
      <c r="E1490" s="47"/>
      <c r="F1490" s="48"/>
      <c r="G1490" s="62" t="str">
        <f>IFERROR(INDEX(StockInData[Expiry],MATCH(ProductMaster[[#This Row],[Product ID]],StockInData[Product ID],0)),"")</f>
        <v/>
      </c>
      <c r="H1490" s="47"/>
      <c r="I1490" s="61">
        <f>SUMIFS(StockInData[Quantity],StockInData[Product ID],ProductMaster!$B1490)-SUMIFS(StockOutData[Quantity],StockOutData[Product ID],ProductMaster!$B1490)</f>
        <v>0</v>
      </c>
      <c r="J1490" s="63">
        <f>SUMIFS(StockInData[Value],StockInData[Product ID],ProductMaster!$B1490)-SUMIFS(StockOutData[Value],StockOutData[Product ID],ProductMaster!$B1490)</f>
        <v>0</v>
      </c>
    </row>
    <row r="1491" spans="1:10" hidden="1" x14ac:dyDescent="0.25">
      <c r="A1491" s="60">
        <v>1490</v>
      </c>
      <c r="B1491" s="85" t="s">
        <v>3029</v>
      </c>
      <c r="C1491" s="87" t="s">
        <v>3030</v>
      </c>
      <c r="D1491" s="47"/>
      <c r="E1491" s="47"/>
      <c r="F1491" s="48"/>
      <c r="G1491" s="62" t="str">
        <f>IFERROR(INDEX(StockInData[Expiry],MATCH(ProductMaster[[#This Row],[Product ID]],StockInData[Product ID],0)),"")</f>
        <v/>
      </c>
      <c r="H1491" s="47"/>
      <c r="I1491" s="61">
        <f>SUMIFS(StockInData[Quantity],StockInData[Product ID],ProductMaster!$B1491)-SUMIFS(StockOutData[Quantity],StockOutData[Product ID],ProductMaster!$B1491)</f>
        <v>0</v>
      </c>
      <c r="J1491" s="63">
        <f>SUMIFS(StockInData[Value],StockInData[Product ID],ProductMaster!$B1491)-SUMIFS(StockOutData[Value],StockOutData[Product ID],ProductMaster!$B1491)</f>
        <v>0</v>
      </c>
    </row>
    <row r="1492" spans="1:10" x14ac:dyDescent="0.25">
      <c r="A1492" s="84">
        <v>1491</v>
      </c>
      <c r="B1492" s="85" t="s">
        <v>3031</v>
      </c>
      <c r="C1492" s="87" t="s">
        <v>3032</v>
      </c>
      <c r="D1492" s="47"/>
      <c r="E1492" s="47"/>
      <c r="F1492" s="48"/>
      <c r="G1492" s="62">
        <f>IFERROR(INDEX(StockInData[Expiry],MATCH(ProductMaster[[#This Row],[Product ID]],StockInData[Product ID],0)),"")</f>
        <v>44469</v>
      </c>
      <c r="H1492" s="47"/>
      <c r="I1492" s="61">
        <f>SUMIFS(StockInData[Quantity],StockInData[Product ID],ProductMaster!$B1492)-SUMIFS(StockOutData[Quantity],StockOutData[Product ID],ProductMaster!$B1492)</f>
        <v>21</v>
      </c>
      <c r="J1492" s="63">
        <f>SUMIFS(StockInData[Value],StockInData[Product ID],ProductMaster!$B1492)-SUMIFS(StockOutData[Value],StockOutData[Product ID],ProductMaster!$B1492)</f>
        <v>-4512.4400000000005</v>
      </c>
    </row>
    <row r="1493" spans="1:10" x14ac:dyDescent="0.25">
      <c r="A1493" s="60">
        <v>1492</v>
      </c>
      <c r="B1493" s="85" t="s">
        <v>3033</v>
      </c>
      <c r="C1493" s="87" t="s">
        <v>3034</v>
      </c>
      <c r="D1493" s="47"/>
      <c r="E1493" s="47"/>
      <c r="F1493" s="48"/>
      <c r="G1493" s="62">
        <f>IFERROR(INDEX(StockInData[Expiry],MATCH(ProductMaster[[#This Row],[Product ID]],StockInData[Product ID],0)),"")</f>
        <v>44346</v>
      </c>
      <c r="H1493" s="47"/>
      <c r="I1493" s="61">
        <f>SUMIFS(StockInData[Quantity],StockInData[Product ID],ProductMaster!$B1493)-SUMIFS(StockOutData[Quantity],StockOutData[Product ID],ProductMaster!$B1493)</f>
        <v>1130</v>
      </c>
      <c r="J1493" s="63">
        <f>SUMIFS(StockInData[Value],StockInData[Product ID],ProductMaster!$B1493)-SUMIFS(StockOutData[Value],StockOutData[Product ID],ProductMaster!$B1493)</f>
        <v>-3881.4700000000012</v>
      </c>
    </row>
    <row r="1494" spans="1:10" x14ac:dyDescent="0.25">
      <c r="A1494" s="84">
        <v>1493</v>
      </c>
      <c r="B1494" s="85" t="s">
        <v>3035</v>
      </c>
      <c r="C1494" s="87" t="s">
        <v>3036</v>
      </c>
      <c r="D1494" s="47"/>
      <c r="E1494" s="47"/>
      <c r="F1494" s="48"/>
      <c r="G1494" s="62">
        <f>IFERROR(INDEX(StockInData[Expiry],MATCH(ProductMaster[[#This Row],[Product ID]],StockInData[Product ID],0)),"")</f>
        <v>44469</v>
      </c>
      <c r="H1494" s="47"/>
      <c r="I1494" s="61">
        <f>SUMIFS(StockInData[Quantity],StockInData[Product ID],ProductMaster!$B1494)-SUMIFS(StockOutData[Quantity],StockOutData[Product ID],ProductMaster!$B1494)</f>
        <v>460</v>
      </c>
      <c r="J1494" s="63">
        <f>SUMIFS(StockInData[Value],StockInData[Product ID],ProductMaster!$B1494)-SUMIFS(StockOutData[Value],StockOutData[Product ID],ProductMaster!$B1494)</f>
        <v>-1433.9000000000005</v>
      </c>
    </row>
    <row r="1495" spans="1:10" hidden="1" x14ac:dyDescent="0.25">
      <c r="A1495" s="60">
        <v>1494</v>
      </c>
      <c r="B1495" s="85" t="s">
        <v>3037</v>
      </c>
      <c r="C1495" s="87" t="s">
        <v>3038</v>
      </c>
      <c r="D1495" s="47"/>
      <c r="E1495" s="47"/>
      <c r="F1495" s="48"/>
      <c r="G1495" s="62">
        <f>IFERROR(INDEX(StockInData[Expiry],MATCH(ProductMaster[[#This Row],[Product ID]],StockInData[Product ID],0)),"")</f>
        <v>44530</v>
      </c>
      <c r="H1495" s="47"/>
      <c r="I1495" s="61">
        <f>SUMIFS(StockInData[Quantity],StockInData[Product ID],ProductMaster!$B1495)-SUMIFS(StockOutData[Quantity],StockOutData[Product ID],ProductMaster!$B1495)</f>
        <v>-706</v>
      </c>
      <c r="J1495" s="63">
        <f>SUMIFS(StockInData[Value],StockInData[Product ID],ProductMaster!$B1495)-SUMIFS(StockOutData[Value],StockOutData[Product ID],ProductMaster!$B1495)</f>
        <v>-29252.91999999994</v>
      </c>
    </row>
    <row r="1496" spans="1:10" hidden="1" x14ac:dyDescent="0.25">
      <c r="A1496" s="84">
        <v>1495</v>
      </c>
      <c r="B1496" s="85" t="s">
        <v>3039</v>
      </c>
      <c r="C1496" s="87" t="s">
        <v>3040</v>
      </c>
      <c r="D1496" s="47"/>
      <c r="E1496" s="47"/>
      <c r="F1496" s="48"/>
      <c r="G1496" s="62" t="str">
        <f>IFERROR(INDEX(StockInData[Expiry],MATCH(ProductMaster[[#This Row],[Product ID]],StockInData[Product ID],0)),"")</f>
        <v/>
      </c>
      <c r="H1496" s="47"/>
      <c r="I1496" s="61">
        <f>SUMIFS(StockInData[Quantity],StockInData[Product ID],ProductMaster!$B1496)-SUMIFS(StockOutData[Quantity],StockOutData[Product ID],ProductMaster!$B1496)</f>
        <v>0</v>
      </c>
      <c r="J1496" s="63">
        <f>SUMIFS(StockInData[Value],StockInData[Product ID],ProductMaster!$B1496)-SUMIFS(StockOutData[Value],StockOutData[Product ID],ProductMaster!$B1496)</f>
        <v>0</v>
      </c>
    </row>
    <row r="1497" spans="1:10" hidden="1" x14ac:dyDescent="0.25">
      <c r="A1497" s="60">
        <v>1496</v>
      </c>
      <c r="B1497" s="85" t="s">
        <v>3041</v>
      </c>
      <c r="C1497" s="87" t="s">
        <v>3042</v>
      </c>
      <c r="D1497" s="47"/>
      <c r="E1497" s="47"/>
      <c r="F1497" s="48"/>
      <c r="G1497" s="62" t="str">
        <f>IFERROR(INDEX(StockInData[Expiry],MATCH(ProductMaster[[#This Row],[Product ID]],StockInData[Product ID],0)),"")</f>
        <v/>
      </c>
      <c r="H1497" s="47"/>
      <c r="I1497" s="61">
        <f>SUMIFS(StockInData[Quantity],StockInData[Product ID],ProductMaster!$B1497)-SUMIFS(StockOutData[Quantity],StockOutData[Product ID],ProductMaster!$B1497)</f>
        <v>0</v>
      </c>
      <c r="J1497" s="63">
        <f>SUMIFS(StockInData[Value],StockInData[Product ID],ProductMaster!$B1497)-SUMIFS(StockOutData[Value],StockOutData[Product ID],ProductMaster!$B1497)</f>
        <v>0</v>
      </c>
    </row>
    <row r="1498" spans="1:10" x14ac:dyDescent="0.25">
      <c r="A1498" s="84">
        <v>1497</v>
      </c>
      <c r="B1498" s="85" t="s">
        <v>3043</v>
      </c>
      <c r="C1498" s="87" t="s">
        <v>3044</v>
      </c>
      <c r="D1498" s="47"/>
      <c r="E1498" s="47"/>
      <c r="F1498" s="48"/>
      <c r="G1498" s="62">
        <f>IFERROR(INDEX(StockInData[Expiry],MATCH(ProductMaster[[#This Row],[Product ID]],StockInData[Product ID],0)),"")</f>
        <v>44255</v>
      </c>
      <c r="H1498" s="47"/>
      <c r="I1498" s="61">
        <f>SUMIFS(StockInData[Quantity],StockInData[Product ID],ProductMaster!$B1498)-SUMIFS(StockOutData[Quantity],StockOutData[Product ID],ProductMaster!$B1498)</f>
        <v>107</v>
      </c>
      <c r="J1498" s="63">
        <f>SUMIFS(StockInData[Value],StockInData[Product ID],ProductMaster!$B1498)-SUMIFS(StockOutData[Value],StockOutData[Product ID],ProductMaster!$B1498)</f>
        <v>62.400000000000006</v>
      </c>
    </row>
    <row r="1499" spans="1:10" hidden="1" x14ac:dyDescent="0.25">
      <c r="A1499" s="60">
        <v>1498</v>
      </c>
      <c r="B1499" s="85" t="s">
        <v>3045</v>
      </c>
      <c r="C1499" s="87" t="s">
        <v>3046</v>
      </c>
      <c r="D1499" s="47"/>
      <c r="E1499" s="47"/>
      <c r="F1499" s="48"/>
      <c r="G1499" s="62" t="str">
        <f>IFERROR(INDEX(StockInData[Expiry],MATCH(ProductMaster[[#This Row],[Product ID]],StockInData[Product ID],0)),"")</f>
        <v/>
      </c>
      <c r="H1499" s="47"/>
      <c r="I1499" s="61">
        <f>SUMIFS(StockInData[Quantity],StockInData[Product ID],ProductMaster!$B1499)-SUMIFS(StockOutData[Quantity],StockOutData[Product ID],ProductMaster!$B1499)</f>
        <v>0</v>
      </c>
      <c r="J1499" s="63">
        <f>SUMIFS(StockInData[Value],StockInData[Product ID],ProductMaster!$B1499)-SUMIFS(StockOutData[Value],StockOutData[Product ID],ProductMaster!$B1499)</f>
        <v>0</v>
      </c>
    </row>
    <row r="1500" spans="1:10" x14ac:dyDescent="0.25">
      <c r="A1500" s="84">
        <v>1499</v>
      </c>
      <c r="B1500" s="85" t="s">
        <v>3047</v>
      </c>
      <c r="C1500" s="87" t="s">
        <v>3048</v>
      </c>
      <c r="D1500" s="47"/>
      <c r="E1500" s="47"/>
      <c r="F1500" s="48"/>
      <c r="G1500" s="62">
        <f>IFERROR(INDEX(StockInData[Expiry],MATCH(ProductMaster[[#This Row],[Product ID]],StockInData[Product ID],0)),"")</f>
        <v>44230</v>
      </c>
      <c r="H1500" s="47"/>
      <c r="I1500" s="61">
        <f>SUMIFS(StockInData[Quantity],StockInData[Product ID],ProductMaster!$B1500)-SUMIFS(StockOutData[Quantity],StockOutData[Product ID],ProductMaster!$B1500)</f>
        <v>165</v>
      </c>
      <c r="J1500" s="63">
        <f>SUMIFS(StockInData[Value],StockInData[Product ID],ProductMaster!$B1500)-SUMIFS(StockOutData[Value],StockOutData[Product ID],ProductMaster!$B1500)</f>
        <v>-26.879999999999995</v>
      </c>
    </row>
    <row r="1501" spans="1:10" x14ac:dyDescent="0.25">
      <c r="A1501" s="60">
        <v>1500</v>
      </c>
      <c r="B1501" s="85" t="s">
        <v>3049</v>
      </c>
      <c r="C1501" s="87" t="s">
        <v>3050</v>
      </c>
      <c r="D1501" s="47"/>
      <c r="E1501" s="47"/>
      <c r="F1501" s="48"/>
      <c r="G1501" s="62">
        <f>IFERROR(INDEX(StockInData[Expiry],MATCH(ProductMaster[[#This Row],[Product ID]],StockInData[Product ID],0)),"")</f>
        <v>44106</v>
      </c>
      <c r="H1501" s="47"/>
      <c r="I1501" s="61">
        <f>SUMIFS(StockInData[Quantity],StockInData[Product ID],ProductMaster!$B1501)-SUMIFS(StockOutData[Quantity],StockOutData[Product ID],ProductMaster!$B1501)</f>
        <v>21</v>
      </c>
      <c r="J1501" s="63">
        <f>SUMIFS(StockInData[Value],StockInData[Product ID],ProductMaster!$B1501)-SUMIFS(StockOutData[Value],StockOutData[Product ID],ProductMaster!$B1501)</f>
        <v>1</v>
      </c>
    </row>
    <row r="1502" spans="1:10" x14ac:dyDescent="0.25">
      <c r="A1502" s="84">
        <v>1501</v>
      </c>
      <c r="B1502" s="85" t="s">
        <v>3051</v>
      </c>
      <c r="C1502" s="87" t="s">
        <v>3052</v>
      </c>
      <c r="D1502" s="47"/>
      <c r="E1502" s="47"/>
      <c r="F1502" s="48"/>
      <c r="G1502" s="62">
        <f>IFERROR(INDEX(StockInData[Expiry],MATCH(ProductMaster[[#This Row],[Product ID]],StockInData[Product ID],0)),"")</f>
        <v>44134</v>
      </c>
      <c r="H1502" s="47"/>
      <c r="I1502" s="61">
        <f>SUMIFS(StockInData[Quantity],StockInData[Product ID],ProductMaster!$B1502)-SUMIFS(StockOutData[Quantity],StockOutData[Product ID],ProductMaster!$B1502)</f>
        <v>119</v>
      </c>
      <c r="J1502" s="63">
        <f>SUMIFS(StockInData[Value],StockInData[Product ID],ProductMaster!$B1502)-SUMIFS(StockOutData[Value],StockOutData[Product ID],ProductMaster!$B1502)</f>
        <v>0</v>
      </c>
    </row>
    <row r="1503" spans="1:10" x14ac:dyDescent="0.25">
      <c r="A1503" s="60">
        <v>1502</v>
      </c>
      <c r="B1503" s="85" t="s">
        <v>3053</v>
      </c>
      <c r="C1503" s="87" t="s">
        <v>3054</v>
      </c>
      <c r="D1503" s="47"/>
      <c r="E1503" s="47"/>
      <c r="F1503" s="48"/>
      <c r="G1503" s="62">
        <f>IFERROR(INDEX(StockInData[Expiry],MATCH(ProductMaster[[#This Row],[Product ID]],StockInData[Product ID],0)),"")</f>
        <v>44530</v>
      </c>
      <c r="H1503" s="47"/>
      <c r="I1503" s="61">
        <f>SUMIFS(StockInData[Quantity],StockInData[Product ID],ProductMaster!$B1503)-SUMIFS(StockOutData[Quantity],StockOutData[Product ID],ProductMaster!$B1503)</f>
        <v>32</v>
      </c>
      <c r="J1503" s="63">
        <f>SUMIFS(StockInData[Value],StockInData[Product ID],ProductMaster!$B1503)-SUMIFS(StockOutData[Value],StockOutData[Product ID],ProductMaster!$B1503)</f>
        <v>0</v>
      </c>
    </row>
    <row r="1504" spans="1:10" x14ac:dyDescent="0.25">
      <c r="A1504" s="84">
        <v>1503</v>
      </c>
      <c r="B1504" s="85" t="s">
        <v>3055</v>
      </c>
      <c r="C1504" s="87" t="s">
        <v>3056</v>
      </c>
      <c r="D1504" s="47"/>
      <c r="E1504" s="47"/>
      <c r="F1504" s="48"/>
      <c r="G1504" s="62">
        <f>IFERROR(INDEX(StockInData[Expiry],MATCH(ProductMaster[[#This Row],[Product ID]],StockInData[Product ID],0)),"")</f>
        <v>44346</v>
      </c>
      <c r="H1504" s="47"/>
      <c r="I1504" s="61">
        <f>SUMIFS(StockInData[Quantity],StockInData[Product ID],ProductMaster!$B1504)-SUMIFS(StockOutData[Quantity],StockOutData[Product ID],ProductMaster!$B1504)</f>
        <v>353</v>
      </c>
      <c r="J1504" s="63">
        <f>SUMIFS(StockInData[Value],StockInData[Product ID],ProductMaster!$B1504)-SUMIFS(StockOutData[Value],StockOutData[Product ID],ProductMaster!$B1504)</f>
        <v>-1667.9499999999998</v>
      </c>
    </row>
    <row r="1505" spans="1:10" x14ac:dyDescent="0.25">
      <c r="A1505" s="60">
        <v>1504</v>
      </c>
      <c r="B1505" s="85" t="s">
        <v>3057</v>
      </c>
      <c r="C1505" s="87" t="s">
        <v>3058</v>
      </c>
      <c r="D1505" s="47"/>
      <c r="E1505" s="47"/>
      <c r="F1505" s="48"/>
      <c r="G1505" s="62">
        <f>IFERROR(INDEX(StockInData[Expiry],MATCH(ProductMaster[[#This Row],[Product ID]],StockInData[Product ID],0)),"")</f>
        <v>43921</v>
      </c>
      <c r="H1505" s="47"/>
      <c r="I1505" s="61">
        <f>SUMIFS(StockInData[Quantity],StockInData[Product ID],ProductMaster!$B1505)-SUMIFS(StockOutData[Quantity],StockOutData[Product ID],ProductMaster!$B1505)</f>
        <v>23</v>
      </c>
      <c r="J1505" s="63">
        <f>SUMIFS(StockInData[Value],StockInData[Product ID],ProductMaster!$B1505)-SUMIFS(StockOutData[Value],StockOutData[Product ID],ProductMaster!$B1505)</f>
        <v>30</v>
      </c>
    </row>
    <row r="1506" spans="1:10" hidden="1" x14ac:dyDescent="0.25">
      <c r="A1506" s="84">
        <v>1505</v>
      </c>
      <c r="B1506" s="85" t="s">
        <v>3059</v>
      </c>
      <c r="C1506" s="87" t="s">
        <v>3060</v>
      </c>
      <c r="D1506" s="47"/>
      <c r="E1506" s="47"/>
      <c r="F1506" s="48"/>
      <c r="G1506" s="62" t="str">
        <f>IFERROR(INDEX(StockInData[Expiry],MATCH(ProductMaster[[#This Row],[Product ID]],StockInData[Product ID],0)),"")</f>
        <v/>
      </c>
      <c r="H1506" s="47"/>
      <c r="I1506" s="61">
        <f>SUMIFS(StockInData[Quantity],StockInData[Product ID],ProductMaster!$B1506)-SUMIFS(StockOutData[Quantity],StockOutData[Product ID],ProductMaster!$B1506)</f>
        <v>0</v>
      </c>
      <c r="J1506" s="63">
        <f>SUMIFS(StockInData[Value],StockInData[Product ID],ProductMaster!$B1506)-SUMIFS(StockOutData[Value],StockOutData[Product ID],ProductMaster!$B1506)</f>
        <v>0</v>
      </c>
    </row>
    <row r="1507" spans="1:10" x14ac:dyDescent="0.25">
      <c r="A1507" s="60">
        <v>1506</v>
      </c>
      <c r="B1507" s="85" t="s">
        <v>3061</v>
      </c>
      <c r="C1507" s="87" t="s">
        <v>3062</v>
      </c>
      <c r="D1507" s="47"/>
      <c r="E1507" s="47"/>
      <c r="F1507" s="48"/>
      <c r="G1507" s="62">
        <f>IFERROR(INDEX(StockInData[Expiry],MATCH(ProductMaster[[#This Row],[Product ID]],StockInData[Product ID],0)),"")</f>
        <v>44073</v>
      </c>
      <c r="H1507" s="47"/>
      <c r="I1507" s="61">
        <f>SUMIFS(StockInData[Quantity],StockInData[Product ID],ProductMaster!$B1507)-SUMIFS(StockOutData[Quantity],StockOutData[Product ID],ProductMaster!$B1507)</f>
        <v>22</v>
      </c>
      <c r="J1507" s="63">
        <f>SUMIFS(StockInData[Value],StockInData[Product ID],ProductMaster!$B1507)-SUMIFS(StockOutData[Value],StockOutData[Product ID],ProductMaster!$B1507)</f>
        <v>34.89</v>
      </c>
    </row>
    <row r="1508" spans="1:10" hidden="1" x14ac:dyDescent="0.25">
      <c r="A1508" s="84">
        <v>1507</v>
      </c>
      <c r="B1508" s="85" t="s">
        <v>3063</v>
      </c>
      <c r="C1508" s="87" t="s">
        <v>3064</v>
      </c>
      <c r="D1508" s="47"/>
      <c r="E1508" s="47"/>
      <c r="F1508" s="48"/>
      <c r="G1508" s="62" t="str">
        <f>IFERROR(INDEX(StockInData[Expiry],MATCH(ProductMaster[[#This Row],[Product ID]],StockInData[Product ID],0)),"")</f>
        <v/>
      </c>
      <c r="H1508" s="47"/>
      <c r="I1508" s="61">
        <f>SUMIFS(StockInData[Quantity],StockInData[Product ID],ProductMaster!$B1508)-SUMIFS(StockOutData[Quantity],StockOutData[Product ID],ProductMaster!$B1508)</f>
        <v>0</v>
      </c>
      <c r="J1508" s="63">
        <f>SUMIFS(StockInData[Value],StockInData[Product ID],ProductMaster!$B1508)-SUMIFS(StockOutData[Value],StockOutData[Product ID],ProductMaster!$B1508)</f>
        <v>0</v>
      </c>
    </row>
    <row r="1509" spans="1:10" x14ac:dyDescent="0.25">
      <c r="A1509" s="60">
        <v>1508</v>
      </c>
      <c r="B1509" s="85" t="s">
        <v>3065</v>
      </c>
      <c r="C1509" s="87" t="s">
        <v>3066</v>
      </c>
      <c r="D1509" s="47"/>
      <c r="E1509" s="47"/>
      <c r="F1509" s="48"/>
      <c r="G1509" s="62">
        <f>IFERROR(INDEX(StockInData[Expiry],MATCH(ProductMaster[[#This Row],[Product ID]],StockInData[Product ID],0)),"")</f>
        <v>44255</v>
      </c>
      <c r="H1509" s="47"/>
      <c r="I1509" s="61">
        <f>SUMIFS(StockInData[Quantity],StockInData[Product ID],ProductMaster!$B1509)-SUMIFS(StockOutData[Quantity],StockOutData[Product ID],ProductMaster!$B1509)</f>
        <v>660</v>
      </c>
      <c r="J1509" s="63">
        <f>SUMIFS(StockInData[Value],StockInData[Product ID],ProductMaster!$B1509)-SUMIFS(StockOutData[Value],StockOutData[Product ID],ProductMaster!$B1509)</f>
        <v>22.5</v>
      </c>
    </row>
    <row r="1510" spans="1:10" hidden="1" x14ac:dyDescent="0.25">
      <c r="A1510" s="84">
        <v>1509</v>
      </c>
      <c r="B1510" s="85" t="s">
        <v>3067</v>
      </c>
      <c r="C1510" s="87" t="s">
        <v>3068</v>
      </c>
      <c r="D1510" s="47"/>
      <c r="E1510" s="47"/>
      <c r="F1510" s="48"/>
      <c r="G1510" s="62" t="str">
        <f>IFERROR(INDEX(StockInData[Expiry],MATCH(ProductMaster[[#This Row],[Product ID]],StockInData[Product ID],0)),"")</f>
        <v/>
      </c>
      <c r="H1510" s="47"/>
      <c r="I1510" s="61">
        <f>SUMIFS(StockInData[Quantity],StockInData[Product ID],ProductMaster!$B1510)-SUMIFS(StockOutData[Quantity],StockOutData[Product ID],ProductMaster!$B1510)</f>
        <v>0</v>
      </c>
      <c r="J1510" s="63">
        <f>SUMIFS(StockInData[Value],StockInData[Product ID],ProductMaster!$B1510)-SUMIFS(StockOutData[Value],StockOutData[Product ID],ProductMaster!$B1510)</f>
        <v>0</v>
      </c>
    </row>
    <row r="1511" spans="1:10" hidden="1" x14ac:dyDescent="0.25">
      <c r="A1511" s="60">
        <v>1510</v>
      </c>
      <c r="B1511" s="85" t="s">
        <v>3069</v>
      </c>
      <c r="C1511" s="87" t="s">
        <v>3070</v>
      </c>
      <c r="D1511" s="47"/>
      <c r="E1511" s="47"/>
      <c r="F1511" s="48"/>
      <c r="G1511" s="62" t="str">
        <f>IFERROR(INDEX(StockInData[Expiry],MATCH(ProductMaster[[#This Row],[Product ID]],StockInData[Product ID],0)),"")</f>
        <v/>
      </c>
      <c r="H1511" s="47"/>
      <c r="I1511" s="61">
        <f>SUMIFS(StockInData[Quantity],StockInData[Product ID],ProductMaster!$B1511)-SUMIFS(StockOutData[Quantity],StockOutData[Product ID],ProductMaster!$B1511)</f>
        <v>0</v>
      </c>
      <c r="J1511" s="63">
        <f>SUMIFS(StockInData[Value],StockInData[Product ID],ProductMaster!$B1511)-SUMIFS(StockOutData[Value],StockOutData[Product ID],ProductMaster!$B1511)</f>
        <v>0</v>
      </c>
    </row>
    <row r="1512" spans="1:10" x14ac:dyDescent="0.25">
      <c r="A1512" s="84">
        <v>1511</v>
      </c>
      <c r="B1512" s="85" t="s">
        <v>3071</v>
      </c>
      <c r="C1512" s="87" t="s">
        <v>3072</v>
      </c>
      <c r="D1512" s="47"/>
      <c r="E1512" s="47"/>
      <c r="F1512" s="48"/>
      <c r="G1512" s="62">
        <f>IFERROR(INDEX(StockInData[Expiry],MATCH(ProductMaster[[#This Row],[Product ID]],StockInData[Product ID],0)),"")</f>
        <v>44255</v>
      </c>
      <c r="H1512" s="47"/>
      <c r="I1512" s="61">
        <f>SUMIFS(StockInData[Quantity],StockInData[Product ID],ProductMaster!$B1512)-SUMIFS(StockOutData[Quantity],StockOutData[Product ID],ProductMaster!$B1512)</f>
        <v>1</v>
      </c>
      <c r="J1512" s="63">
        <f>SUMIFS(StockInData[Value],StockInData[Product ID],ProductMaster!$B1512)-SUMIFS(StockOutData[Value],StockOutData[Product ID],ProductMaster!$B1512)</f>
        <v>75</v>
      </c>
    </row>
    <row r="1513" spans="1:10" hidden="1" x14ac:dyDescent="0.25">
      <c r="A1513" s="60">
        <v>1512</v>
      </c>
      <c r="B1513" s="85" t="s">
        <v>3073</v>
      </c>
      <c r="C1513" s="87" t="s">
        <v>3074</v>
      </c>
      <c r="D1513" s="47"/>
      <c r="E1513" s="47"/>
      <c r="F1513" s="48"/>
      <c r="G1513" s="62" t="str">
        <f>IFERROR(INDEX(StockInData[Expiry],MATCH(ProductMaster[[#This Row],[Product ID]],StockInData[Product ID],0)),"")</f>
        <v/>
      </c>
      <c r="H1513" s="47"/>
      <c r="I1513" s="61">
        <f>SUMIFS(StockInData[Quantity],StockInData[Product ID],ProductMaster!$B1513)-SUMIFS(StockOutData[Quantity],StockOutData[Product ID],ProductMaster!$B1513)</f>
        <v>-69</v>
      </c>
      <c r="J1513" s="63">
        <f>SUMIFS(StockInData[Value],StockInData[Product ID],ProductMaster!$B1513)-SUMIFS(StockOutData[Value],StockOutData[Product ID],ProductMaster!$B1513)</f>
        <v>-1653.2400000000002</v>
      </c>
    </row>
    <row r="1514" spans="1:10" x14ac:dyDescent="0.25">
      <c r="A1514" s="84">
        <v>1513</v>
      </c>
      <c r="B1514" s="85" t="s">
        <v>3075</v>
      </c>
      <c r="C1514" s="87" t="s">
        <v>3076</v>
      </c>
      <c r="D1514" s="47"/>
      <c r="E1514" s="47"/>
      <c r="F1514" s="48"/>
      <c r="G1514" s="62">
        <f>IFERROR(INDEX(StockInData[Expiry],MATCH(ProductMaster[[#This Row],[Product ID]],StockInData[Product ID],0)),"")</f>
        <v>44286</v>
      </c>
      <c r="H1514" s="47"/>
      <c r="I1514" s="61">
        <f>SUMIFS(StockInData[Quantity],StockInData[Product ID],ProductMaster!$B1514)-SUMIFS(StockOutData[Quantity],StockOutData[Product ID],ProductMaster!$B1514)</f>
        <v>583</v>
      </c>
      <c r="J1514" s="63">
        <f>SUMIFS(StockInData[Value],StockInData[Product ID],ProductMaster!$B1514)-SUMIFS(StockOutData[Value],StockOutData[Product ID],ProductMaster!$B1514)</f>
        <v>36.26</v>
      </c>
    </row>
    <row r="1515" spans="1:10" hidden="1" x14ac:dyDescent="0.25">
      <c r="A1515" s="60">
        <v>1514</v>
      </c>
      <c r="B1515" s="85" t="s">
        <v>3077</v>
      </c>
      <c r="C1515" s="87" t="s">
        <v>3078</v>
      </c>
      <c r="D1515" s="47"/>
      <c r="E1515" s="47"/>
      <c r="F1515" s="48"/>
      <c r="G1515" s="62" t="str">
        <f>IFERROR(INDEX(StockInData[Expiry],MATCH(ProductMaster[[#This Row],[Product ID]],StockInData[Product ID],0)),"")</f>
        <v/>
      </c>
      <c r="H1515" s="47"/>
      <c r="I1515" s="61">
        <f>SUMIFS(StockInData[Quantity],StockInData[Product ID],ProductMaster!$B1515)-SUMIFS(StockOutData[Quantity],StockOutData[Product ID],ProductMaster!$B1515)</f>
        <v>0</v>
      </c>
      <c r="J1515" s="63">
        <f>SUMIFS(StockInData[Value],StockInData[Product ID],ProductMaster!$B1515)-SUMIFS(StockOutData[Value],StockOutData[Product ID],ProductMaster!$B1515)</f>
        <v>0</v>
      </c>
    </row>
    <row r="1516" spans="1:10" x14ac:dyDescent="0.25">
      <c r="A1516" s="84">
        <v>1515</v>
      </c>
      <c r="B1516" s="85" t="s">
        <v>3079</v>
      </c>
      <c r="C1516" s="87" t="s">
        <v>3080</v>
      </c>
      <c r="D1516" s="47"/>
      <c r="E1516" s="47"/>
      <c r="F1516" s="48"/>
      <c r="G1516" s="62">
        <f>IFERROR(INDEX(StockInData[Expiry],MATCH(ProductMaster[[#This Row],[Product ID]],StockInData[Product ID],0)),"")</f>
        <v>44073</v>
      </c>
      <c r="H1516" s="47"/>
      <c r="I1516" s="61">
        <f>SUMIFS(StockInData[Quantity],StockInData[Product ID],ProductMaster!$B1516)-SUMIFS(StockOutData[Quantity],StockOutData[Product ID],ProductMaster!$B1516)</f>
        <v>10</v>
      </c>
      <c r="J1516" s="63">
        <f>SUMIFS(StockInData[Value],StockInData[Product ID],ProductMaster!$B1516)-SUMIFS(StockOutData[Value],StockOutData[Product ID],ProductMaster!$B1516)</f>
        <v>79.98</v>
      </c>
    </row>
    <row r="1517" spans="1:10" hidden="1" x14ac:dyDescent="0.25">
      <c r="A1517" s="60">
        <v>1516</v>
      </c>
      <c r="B1517" s="85" t="s">
        <v>3081</v>
      </c>
      <c r="C1517" s="87" t="s">
        <v>3082</v>
      </c>
      <c r="D1517" s="47"/>
      <c r="E1517" s="47"/>
      <c r="F1517" s="48"/>
      <c r="G1517" s="62" t="str">
        <f>IFERROR(INDEX(StockInData[Expiry],MATCH(ProductMaster[[#This Row],[Product ID]],StockInData[Product ID],0)),"")</f>
        <v/>
      </c>
      <c r="H1517" s="47"/>
      <c r="I1517" s="61">
        <f>SUMIFS(StockInData[Quantity],StockInData[Product ID],ProductMaster!$B1517)-SUMIFS(StockOutData[Quantity],StockOutData[Product ID],ProductMaster!$B1517)</f>
        <v>0</v>
      </c>
      <c r="J1517" s="63">
        <f>SUMIFS(StockInData[Value],StockInData[Product ID],ProductMaster!$B1517)-SUMIFS(StockOutData[Value],StockOutData[Product ID],ProductMaster!$B1517)</f>
        <v>0</v>
      </c>
    </row>
    <row r="1518" spans="1:10" hidden="1" x14ac:dyDescent="0.25">
      <c r="A1518" s="84">
        <v>1517</v>
      </c>
      <c r="B1518" s="85" t="s">
        <v>3083</v>
      </c>
      <c r="C1518" s="87" t="s">
        <v>3084</v>
      </c>
      <c r="D1518" s="47"/>
      <c r="E1518" s="47"/>
      <c r="F1518" s="48"/>
      <c r="G1518" s="62" t="str">
        <f>IFERROR(INDEX(StockInData[Expiry],MATCH(ProductMaster[[#This Row],[Product ID]],StockInData[Product ID],0)),"")</f>
        <v/>
      </c>
      <c r="H1518" s="47"/>
      <c r="I1518" s="61">
        <f>SUMIFS(StockInData[Quantity],StockInData[Product ID],ProductMaster!$B1518)-SUMIFS(StockOutData[Quantity],StockOutData[Product ID],ProductMaster!$B1518)</f>
        <v>0</v>
      </c>
      <c r="J1518" s="63">
        <f>SUMIFS(StockInData[Value],StockInData[Product ID],ProductMaster!$B1518)-SUMIFS(StockOutData[Value],StockOutData[Product ID],ProductMaster!$B1518)</f>
        <v>0</v>
      </c>
    </row>
    <row r="1519" spans="1:10" hidden="1" x14ac:dyDescent="0.25">
      <c r="A1519" s="60">
        <v>1518</v>
      </c>
      <c r="B1519" s="85" t="s">
        <v>3085</v>
      </c>
      <c r="C1519" s="87" t="s">
        <v>3086</v>
      </c>
      <c r="D1519" s="47"/>
      <c r="E1519" s="47"/>
      <c r="F1519" s="48"/>
      <c r="G1519" s="62" t="str">
        <f>IFERROR(INDEX(StockInData[Expiry],MATCH(ProductMaster[[#This Row],[Product ID]],StockInData[Product ID],0)),"")</f>
        <v/>
      </c>
      <c r="H1519" s="47"/>
      <c r="I1519" s="61">
        <f>SUMIFS(StockInData[Quantity],StockInData[Product ID],ProductMaster!$B1519)-SUMIFS(StockOutData[Quantity],StockOutData[Product ID],ProductMaster!$B1519)</f>
        <v>0</v>
      </c>
      <c r="J1519" s="63">
        <f>SUMIFS(StockInData[Value],StockInData[Product ID],ProductMaster!$B1519)-SUMIFS(StockOutData[Value],StockOutData[Product ID],ProductMaster!$B1519)</f>
        <v>0</v>
      </c>
    </row>
    <row r="1520" spans="1:10" x14ac:dyDescent="0.25">
      <c r="A1520" s="84">
        <v>1519</v>
      </c>
      <c r="B1520" s="85" t="s">
        <v>3087</v>
      </c>
      <c r="C1520" s="87" t="s">
        <v>3088</v>
      </c>
      <c r="D1520" s="47"/>
      <c r="E1520" s="47"/>
      <c r="F1520" s="48"/>
      <c r="G1520" s="62">
        <f>IFERROR(INDEX(StockInData[Expiry],MATCH(ProductMaster[[#This Row],[Product ID]],StockInData[Product ID],0)),"")</f>
        <v>44409</v>
      </c>
      <c r="H1520" s="47"/>
      <c r="I1520" s="61">
        <f>SUMIFS(StockInData[Quantity],StockInData[Product ID],ProductMaster!$B1520)-SUMIFS(StockOutData[Quantity],StockOutData[Product ID],ProductMaster!$B1520)</f>
        <v>714</v>
      </c>
      <c r="J1520" s="63">
        <f>SUMIFS(StockInData[Value],StockInData[Product ID],ProductMaster!$B1520)-SUMIFS(StockOutData[Value],StockOutData[Product ID],ProductMaster!$B1520)</f>
        <v>-648</v>
      </c>
    </row>
    <row r="1521" spans="1:10" hidden="1" x14ac:dyDescent="0.25">
      <c r="A1521" s="60">
        <v>1520</v>
      </c>
      <c r="B1521" s="85" t="s">
        <v>3089</v>
      </c>
      <c r="C1521" s="87" t="s">
        <v>3090</v>
      </c>
      <c r="D1521" s="47"/>
      <c r="E1521" s="47"/>
      <c r="F1521" s="48"/>
      <c r="G1521" s="62" t="str">
        <f>IFERROR(INDEX(StockInData[Expiry],MATCH(ProductMaster[[#This Row],[Product ID]],StockInData[Product ID],0)),"")</f>
        <v/>
      </c>
      <c r="H1521" s="47"/>
      <c r="I1521" s="61">
        <f>SUMIFS(StockInData[Quantity],StockInData[Product ID],ProductMaster!$B1521)-SUMIFS(StockOutData[Quantity],StockOutData[Product ID],ProductMaster!$B1521)</f>
        <v>0</v>
      </c>
      <c r="J1521" s="63">
        <f>SUMIFS(StockInData[Value],StockInData[Product ID],ProductMaster!$B1521)-SUMIFS(StockOutData[Value],StockOutData[Product ID],ProductMaster!$B1521)</f>
        <v>0</v>
      </c>
    </row>
    <row r="1522" spans="1:10" x14ac:dyDescent="0.25">
      <c r="A1522" s="84">
        <v>1521</v>
      </c>
      <c r="B1522" s="85" t="s">
        <v>3091</v>
      </c>
      <c r="C1522" s="87" t="s">
        <v>3092</v>
      </c>
      <c r="D1522" s="47"/>
      <c r="E1522" s="47"/>
      <c r="F1522" s="48"/>
      <c r="G1522" s="62">
        <f>IFERROR(INDEX(StockInData[Expiry],MATCH(ProductMaster[[#This Row],[Product ID]],StockInData[Product ID],0)),"")</f>
        <v>44409</v>
      </c>
      <c r="H1522" s="47"/>
      <c r="I1522" s="61">
        <f>SUMIFS(StockInData[Quantity],StockInData[Product ID],ProductMaster!$B1522)-SUMIFS(StockOutData[Quantity],StockOutData[Product ID],ProductMaster!$B1522)</f>
        <v>131</v>
      </c>
      <c r="J1522" s="63">
        <f>SUMIFS(StockInData[Value],StockInData[Product ID],ProductMaster!$B1522)-SUMIFS(StockOutData[Value],StockOutData[Product ID],ProductMaster!$B1522)</f>
        <v>3</v>
      </c>
    </row>
    <row r="1523" spans="1:10" x14ac:dyDescent="0.25">
      <c r="A1523" s="60">
        <v>1522</v>
      </c>
      <c r="B1523" s="85" t="s">
        <v>3093</v>
      </c>
      <c r="C1523" s="87" t="s">
        <v>3094</v>
      </c>
      <c r="D1523" s="47"/>
      <c r="E1523" s="47"/>
      <c r="F1523" s="48"/>
      <c r="G1523" s="62">
        <f>IFERROR(INDEX(StockInData[Expiry],MATCH(ProductMaster[[#This Row],[Product ID]],StockInData[Product ID],0)),"")</f>
        <v>44073</v>
      </c>
      <c r="H1523" s="47"/>
      <c r="I1523" s="61">
        <f>SUMIFS(StockInData[Quantity],StockInData[Product ID],ProductMaster!$B1523)-SUMIFS(StockOutData[Quantity],StockOutData[Product ID],ProductMaster!$B1523)</f>
        <v>654</v>
      </c>
      <c r="J1523" s="63">
        <f>SUMIFS(StockInData[Value],StockInData[Product ID],ProductMaster!$B1523)-SUMIFS(StockOutData[Value],StockOutData[Product ID],ProductMaster!$B1523)</f>
        <v>17.5</v>
      </c>
    </row>
    <row r="1524" spans="1:10" hidden="1" x14ac:dyDescent="0.25">
      <c r="A1524" s="84">
        <v>1523</v>
      </c>
      <c r="B1524" s="85" t="s">
        <v>3095</v>
      </c>
      <c r="C1524" s="87" t="s">
        <v>3096</v>
      </c>
      <c r="D1524" s="47"/>
      <c r="E1524" s="47"/>
      <c r="F1524" s="48"/>
      <c r="G1524" s="62" t="str">
        <f>IFERROR(INDEX(StockInData[Expiry],MATCH(ProductMaster[[#This Row],[Product ID]],StockInData[Product ID],0)),"")</f>
        <v/>
      </c>
      <c r="H1524" s="47"/>
      <c r="I1524" s="61">
        <f>SUMIFS(StockInData[Quantity],StockInData[Product ID],ProductMaster!$B1524)-SUMIFS(StockOutData[Quantity],StockOutData[Product ID],ProductMaster!$B1524)</f>
        <v>0</v>
      </c>
      <c r="J1524" s="63">
        <f>SUMIFS(StockInData[Value],StockInData[Product ID],ProductMaster!$B1524)-SUMIFS(StockOutData[Value],StockOutData[Product ID],ProductMaster!$B1524)</f>
        <v>0</v>
      </c>
    </row>
    <row r="1525" spans="1:10" x14ac:dyDescent="0.25">
      <c r="A1525" s="60">
        <v>1524</v>
      </c>
      <c r="B1525" s="85" t="s">
        <v>3097</v>
      </c>
      <c r="C1525" s="87" t="s">
        <v>3098</v>
      </c>
      <c r="D1525" s="47"/>
      <c r="E1525" s="47"/>
      <c r="F1525" s="48"/>
      <c r="G1525" s="62">
        <f>IFERROR(INDEX(StockInData[Expiry],MATCH(ProductMaster[[#This Row],[Product ID]],StockInData[Product ID],0)),"")</f>
        <v>44255</v>
      </c>
      <c r="H1525" s="47"/>
      <c r="I1525" s="61">
        <f>SUMIFS(StockInData[Quantity],StockInData[Product ID],ProductMaster!$B1525)-SUMIFS(StockOutData[Quantity],StockOutData[Product ID],ProductMaster!$B1525)</f>
        <v>16</v>
      </c>
      <c r="J1525" s="63">
        <f>SUMIFS(StockInData[Value],StockInData[Product ID],ProductMaster!$B1525)-SUMIFS(StockOutData[Value],StockOutData[Product ID],ProductMaster!$B1525)</f>
        <v>16.75</v>
      </c>
    </row>
    <row r="1526" spans="1:10" hidden="1" x14ac:dyDescent="0.25">
      <c r="A1526" s="84">
        <v>1525</v>
      </c>
      <c r="B1526" s="85" t="s">
        <v>3099</v>
      </c>
      <c r="C1526" s="87" t="s">
        <v>3100</v>
      </c>
      <c r="D1526" s="47"/>
      <c r="E1526" s="47"/>
      <c r="F1526" s="48"/>
      <c r="G1526" s="62" t="str">
        <f>IFERROR(INDEX(StockInData[Expiry],MATCH(ProductMaster[[#This Row],[Product ID]],StockInData[Product ID],0)),"")</f>
        <v/>
      </c>
      <c r="H1526" s="47"/>
      <c r="I1526" s="61">
        <f>SUMIFS(StockInData[Quantity],StockInData[Product ID],ProductMaster!$B1526)-SUMIFS(StockOutData[Quantity],StockOutData[Product ID],ProductMaster!$B1526)</f>
        <v>0</v>
      </c>
      <c r="J1526" s="63">
        <f>SUMIFS(StockInData[Value],StockInData[Product ID],ProductMaster!$B1526)-SUMIFS(StockOutData[Value],StockOutData[Product ID],ProductMaster!$B1526)</f>
        <v>0</v>
      </c>
    </row>
    <row r="1527" spans="1:10" hidden="1" x14ac:dyDescent="0.25">
      <c r="A1527" s="60">
        <v>1526</v>
      </c>
      <c r="B1527" s="85" t="s">
        <v>3101</v>
      </c>
      <c r="C1527" s="87" t="s">
        <v>3102</v>
      </c>
      <c r="D1527" s="47"/>
      <c r="E1527" s="47"/>
      <c r="F1527" s="48"/>
      <c r="G1527" s="62" t="str">
        <f>IFERROR(INDEX(StockInData[Expiry],MATCH(ProductMaster[[#This Row],[Product ID]],StockInData[Product ID],0)),"")</f>
        <v/>
      </c>
      <c r="H1527" s="47"/>
      <c r="I1527" s="61">
        <f>SUMIFS(StockInData[Quantity],StockInData[Product ID],ProductMaster!$B1527)-SUMIFS(StockOutData[Quantity],StockOutData[Product ID],ProductMaster!$B1527)</f>
        <v>0</v>
      </c>
      <c r="J1527" s="63">
        <f>SUMIFS(StockInData[Value],StockInData[Product ID],ProductMaster!$B1527)-SUMIFS(StockOutData[Value],StockOutData[Product ID],ProductMaster!$B1527)</f>
        <v>0</v>
      </c>
    </row>
    <row r="1528" spans="1:10" x14ac:dyDescent="0.25">
      <c r="A1528" s="84">
        <v>1527</v>
      </c>
      <c r="B1528" s="85" t="s">
        <v>3103</v>
      </c>
      <c r="C1528" s="87" t="s">
        <v>3104</v>
      </c>
      <c r="D1528" s="47"/>
      <c r="E1528" s="47"/>
      <c r="F1528" s="48"/>
      <c r="G1528" s="62">
        <f>IFERROR(INDEX(StockInData[Expiry],MATCH(ProductMaster[[#This Row],[Product ID]],StockInData[Product ID],0)),"")</f>
        <v>44532</v>
      </c>
      <c r="H1528" s="47"/>
      <c r="I1528" s="61">
        <f>SUMIFS(StockInData[Quantity],StockInData[Product ID],ProductMaster!$B1528)-SUMIFS(StockOutData[Quantity],StockOutData[Product ID],ProductMaster!$B1528)</f>
        <v>442</v>
      </c>
      <c r="J1528" s="63">
        <f>SUMIFS(StockInData[Value],StockInData[Product ID],ProductMaster!$B1528)-SUMIFS(StockOutData[Value],StockOutData[Product ID],ProductMaster!$B1528)</f>
        <v>50</v>
      </c>
    </row>
    <row r="1529" spans="1:10" x14ac:dyDescent="0.25">
      <c r="A1529" s="60">
        <v>1528</v>
      </c>
      <c r="B1529" s="85" t="s">
        <v>3105</v>
      </c>
      <c r="C1529" s="87" t="s">
        <v>3106</v>
      </c>
      <c r="D1529" s="47"/>
      <c r="E1529" s="47"/>
      <c r="F1529" s="48"/>
      <c r="G1529" s="62">
        <f>IFERROR(INDEX(StockInData[Expiry],MATCH(ProductMaster[[#This Row],[Product ID]],StockInData[Product ID],0)),"")</f>
        <v>43981</v>
      </c>
      <c r="H1529" s="47"/>
      <c r="I1529" s="61">
        <f>SUMIFS(StockInData[Quantity],StockInData[Product ID],ProductMaster!$B1529)-SUMIFS(StockOutData[Quantity],StockOutData[Product ID],ProductMaster!$B1529)</f>
        <v>251</v>
      </c>
      <c r="J1529" s="63">
        <f>SUMIFS(StockInData[Value],StockInData[Product ID],ProductMaster!$B1529)-SUMIFS(StockOutData[Value],StockOutData[Product ID],ProductMaster!$B1529)</f>
        <v>56</v>
      </c>
    </row>
    <row r="1530" spans="1:10" x14ac:dyDescent="0.25">
      <c r="A1530" s="84">
        <v>1529</v>
      </c>
      <c r="B1530" s="85" t="s">
        <v>3107</v>
      </c>
      <c r="C1530" s="87" t="s">
        <v>3108</v>
      </c>
      <c r="D1530" s="47"/>
      <c r="E1530" s="47"/>
      <c r="F1530" s="48"/>
      <c r="G1530" s="62">
        <f>IFERROR(INDEX(StockInData[Expiry],MATCH(ProductMaster[[#This Row],[Product ID]],StockInData[Product ID],0)),"")</f>
        <v>44134</v>
      </c>
      <c r="H1530" s="47"/>
      <c r="I1530" s="61">
        <f>SUMIFS(StockInData[Quantity],StockInData[Product ID],ProductMaster!$B1530)-SUMIFS(StockOutData[Quantity],StockOutData[Product ID],ProductMaster!$B1530)</f>
        <v>110</v>
      </c>
      <c r="J1530" s="63">
        <f>SUMIFS(StockInData[Value],StockInData[Product ID],ProductMaster!$B1530)-SUMIFS(StockOutData[Value],StockOutData[Product ID],ProductMaster!$B1530)</f>
        <v>78</v>
      </c>
    </row>
    <row r="1531" spans="1:10" x14ac:dyDescent="0.25">
      <c r="A1531" s="60">
        <v>1530</v>
      </c>
      <c r="B1531" s="85" t="s">
        <v>3109</v>
      </c>
      <c r="C1531" s="87" t="s">
        <v>3110</v>
      </c>
      <c r="D1531" s="47"/>
      <c r="E1531" s="47"/>
      <c r="F1531" s="48"/>
      <c r="G1531" s="62">
        <f>IFERROR(INDEX(StockInData[Expiry],MATCH(ProductMaster[[#This Row],[Product ID]],StockInData[Product ID],0)),"")</f>
        <v>44499</v>
      </c>
      <c r="H1531" s="47"/>
      <c r="I1531" s="61">
        <f>SUMIFS(StockInData[Quantity],StockInData[Product ID],ProductMaster!$B1531)-SUMIFS(StockOutData[Quantity],StockOutData[Product ID],ProductMaster!$B1531)</f>
        <v>885</v>
      </c>
      <c r="J1531" s="63">
        <f>SUMIFS(StockInData[Value],StockInData[Product ID],ProductMaster!$B1531)-SUMIFS(StockOutData[Value],StockOutData[Product ID],ProductMaster!$B1531)</f>
        <v>22.25</v>
      </c>
    </row>
    <row r="1532" spans="1:10" x14ac:dyDescent="0.25">
      <c r="A1532" s="84">
        <v>1531</v>
      </c>
      <c r="B1532" s="85" t="s">
        <v>3111</v>
      </c>
      <c r="C1532" s="87" t="s">
        <v>3112</v>
      </c>
      <c r="D1532" s="47"/>
      <c r="E1532" s="47"/>
      <c r="F1532" s="48"/>
      <c r="G1532" s="62">
        <f>IFERROR(INDEX(StockInData[Expiry],MATCH(ProductMaster[[#This Row],[Product ID]],StockInData[Product ID],0)),"")</f>
        <v>44255</v>
      </c>
      <c r="H1532" s="47"/>
      <c r="I1532" s="61">
        <f>SUMIFS(StockInData[Quantity],StockInData[Product ID],ProductMaster!$B1532)-SUMIFS(StockOutData[Quantity],StockOutData[Product ID],ProductMaster!$B1532)</f>
        <v>21</v>
      </c>
      <c r="J1532" s="63">
        <f>SUMIFS(StockInData[Value],StockInData[Product ID],ProductMaster!$B1532)-SUMIFS(StockOutData[Value],StockOutData[Product ID],ProductMaster!$B1532)</f>
        <v>37</v>
      </c>
    </row>
    <row r="1533" spans="1:10" hidden="1" x14ac:dyDescent="0.25">
      <c r="A1533" s="60">
        <v>1532</v>
      </c>
      <c r="B1533" s="85" t="s">
        <v>3113</v>
      </c>
      <c r="C1533" s="87" t="s">
        <v>3114</v>
      </c>
      <c r="D1533" s="47"/>
      <c r="E1533" s="47"/>
      <c r="F1533" s="48"/>
      <c r="G1533" s="62" t="str">
        <f>IFERROR(INDEX(StockInData[Expiry],MATCH(ProductMaster[[#This Row],[Product ID]],StockInData[Product ID],0)),"")</f>
        <v/>
      </c>
      <c r="H1533" s="47"/>
      <c r="I1533" s="61">
        <f>SUMIFS(StockInData[Quantity],StockInData[Product ID],ProductMaster!$B1533)-SUMIFS(StockOutData[Quantity],StockOutData[Product ID],ProductMaster!$B1533)</f>
        <v>0</v>
      </c>
      <c r="J1533" s="63">
        <f>SUMIFS(StockInData[Value],StockInData[Product ID],ProductMaster!$B1533)-SUMIFS(StockOutData[Value],StockOutData[Product ID],ProductMaster!$B1533)</f>
        <v>0</v>
      </c>
    </row>
    <row r="1534" spans="1:10" hidden="1" x14ac:dyDescent="0.25">
      <c r="A1534" s="84">
        <v>1533</v>
      </c>
      <c r="B1534" s="85" t="s">
        <v>3115</v>
      </c>
      <c r="C1534" s="87" t="s">
        <v>3116</v>
      </c>
      <c r="D1534" s="47"/>
      <c r="E1534" s="47"/>
      <c r="F1534" s="48"/>
      <c r="G1534" s="62" t="str">
        <f>IFERROR(INDEX(StockInData[Expiry],MATCH(ProductMaster[[#This Row],[Product ID]],StockInData[Product ID],0)),"")</f>
        <v/>
      </c>
      <c r="H1534" s="47"/>
      <c r="I1534" s="61">
        <f>SUMIFS(StockInData[Quantity],StockInData[Product ID],ProductMaster!$B1534)-SUMIFS(StockOutData[Quantity],StockOutData[Product ID],ProductMaster!$B1534)</f>
        <v>0</v>
      </c>
      <c r="J1534" s="63">
        <f>SUMIFS(StockInData[Value],StockInData[Product ID],ProductMaster!$B1534)-SUMIFS(StockOutData[Value],StockOutData[Product ID],ProductMaster!$B1534)</f>
        <v>0</v>
      </c>
    </row>
    <row r="1535" spans="1:10" hidden="1" x14ac:dyDescent="0.25">
      <c r="A1535" s="60">
        <v>1534</v>
      </c>
      <c r="B1535" s="85" t="s">
        <v>3117</v>
      </c>
      <c r="C1535" s="87" t="s">
        <v>3118</v>
      </c>
      <c r="D1535" s="47"/>
      <c r="E1535" s="47"/>
      <c r="F1535" s="48"/>
      <c r="G1535" s="62" t="str">
        <f>IFERROR(INDEX(StockInData[Expiry],MATCH(ProductMaster[[#This Row],[Product ID]],StockInData[Product ID],0)),"")</f>
        <v/>
      </c>
      <c r="H1535" s="47"/>
      <c r="I1535" s="61">
        <f>SUMIFS(StockInData[Quantity],StockInData[Product ID],ProductMaster!$B1535)-SUMIFS(StockOutData[Quantity],StockOutData[Product ID],ProductMaster!$B1535)</f>
        <v>0</v>
      </c>
      <c r="J1535" s="63">
        <f>SUMIFS(StockInData[Value],StockInData[Product ID],ProductMaster!$B1535)-SUMIFS(StockOutData[Value],StockOutData[Product ID],ProductMaster!$B1535)</f>
        <v>0</v>
      </c>
    </row>
    <row r="1536" spans="1:10" x14ac:dyDescent="0.25">
      <c r="A1536" s="84">
        <v>1535</v>
      </c>
      <c r="B1536" s="85" t="s">
        <v>3119</v>
      </c>
      <c r="C1536" s="87" t="s">
        <v>3120</v>
      </c>
      <c r="D1536" s="47"/>
      <c r="E1536" s="47"/>
      <c r="F1536" s="48"/>
      <c r="G1536" s="62">
        <f>IFERROR(INDEX(StockInData[Expiry],MATCH(ProductMaster[[#This Row],[Product ID]],StockInData[Product ID],0)),"")</f>
        <v>44012</v>
      </c>
      <c r="H1536" s="47"/>
      <c r="I1536" s="61">
        <f>SUMIFS(StockInData[Quantity],StockInData[Product ID],ProductMaster!$B1536)-SUMIFS(StockOutData[Quantity],StockOutData[Product ID],ProductMaster!$B1536)</f>
        <v>25</v>
      </c>
      <c r="J1536" s="63">
        <f>SUMIFS(StockInData[Value],StockInData[Product ID],ProductMaster!$B1536)-SUMIFS(StockOutData[Value],StockOutData[Product ID],ProductMaster!$B1536)</f>
        <v>0</v>
      </c>
    </row>
    <row r="1537" spans="1:10" hidden="1" x14ac:dyDescent="0.25">
      <c r="A1537" s="60">
        <v>1536</v>
      </c>
      <c r="B1537" s="85" t="s">
        <v>3121</v>
      </c>
      <c r="C1537" s="87" t="s">
        <v>3122</v>
      </c>
      <c r="D1537" s="47"/>
      <c r="E1537" s="47"/>
      <c r="F1537" s="48"/>
      <c r="G1537" s="62" t="str">
        <f>IFERROR(INDEX(StockInData[Expiry],MATCH(ProductMaster[[#This Row],[Product ID]],StockInData[Product ID],0)),"")</f>
        <v/>
      </c>
      <c r="H1537" s="47"/>
      <c r="I1537" s="61">
        <f>SUMIFS(StockInData[Quantity],StockInData[Product ID],ProductMaster!$B1537)-SUMIFS(StockOutData[Quantity],StockOutData[Product ID],ProductMaster!$B1537)</f>
        <v>0</v>
      </c>
      <c r="J1537" s="63">
        <f>SUMIFS(StockInData[Value],StockInData[Product ID],ProductMaster!$B1537)-SUMIFS(StockOutData[Value],StockOutData[Product ID],ProductMaster!$B1537)</f>
        <v>0</v>
      </c>
    </row>
    <row r="1538" spans="1:10" hidden="1" x14ac:dyDescent="0.25">
      <c r="A1538" s="84">
        <v>1537</v>
      </c>
      <c r="B1538" s="85" t="s">
        <v>3123</v>
      </c>
      <c r="C1538" s="87" t="s">
        <v>3124</v>
      </c>
      <c r="D1538" s="47"/>
      <c r="E1538" s="47"/>
      <c r="F1538" s="48"/>
      <c r="G1538" s="62" t="str">
        <f>IFERROR(INDEX(StockInData[Expiry],MATCH(ProductMaster[[#This Row],[Product ID]],StockInData[Product ID],0)),"")</f>
        <v/>
      </c>
      <c r="H1538" s="47"/>
      <c r="I1538" s="61">
        <f>SUMIFS(StockInData[Quantity],StockInData[Product ID],ProductMaster!$B1538)-SUMIFS(StockOutData[Quantity],StockOutData[Product ID],ProductMaster!$B1538)</f>
        <v>0</v>
      </c>
      <c r="J1538" s="63">
        <f>SUMIFS(StockInData[Value],StockInData[Product ID],ProductMaster!$B1538)-SUMIFS(StockOutData[Value],StockOutData[Product ID],ProductMaster!$B1538)</f>
        <v>0</v>
      </c>
    </row>
    <row r="1539" spans="1:10" hidden="1" x14ac:dyDescent="0.25">
      <c r="A1539" s="60">
        <v>1538</v>
      </c>
      <c r="B1539" s="85" t="s">
        <v>3125</v>
      </c>
      <c r="C1539" s="87" t="s">
        <v>3126</v>
      </c>
      <c r="D1539" s="47"/>
      <c r="E1539" s="47"/>
      <c r="F1539" s="48"/>
      <c r="G1539" s="62" t="str">
        <f>IFERROR(INDEX(StockInData[Expiry],MATCH(ProductMaster[[#This Row],[Product ID]],StockInData[Product ID],0)),"")</f>
        <v/>
      </c>
      <c r="H1539" s="47"/>
      <c r="I1539" s="61">
        <f>SUMIFS(StockInData[Quantity],StockInData[Product ID],ProductMaster!$B1539)-SUMIFS(StockOutData[Quantity],StockOutData[Product ID],ProductMaster!$B1539)</f>
        <v>0</v>
      </c>
      <c r="J1539" s="63">
        <f>SUMIFS(StockInData[Value],StockInData[Product ID],ProductMaster!$B1539)-SUMIFS(StockOutData[Value],StockOutData[Product ID],ProductMaster!$B1539)</f>
        <v>0</v>
      </c>
    </row>
    <row r="1540" spans="1:10" x14ac:dyDescent="0.25">
      <c r="A1540" s="84">
        <v>1539</v>
      </c>
      <c r="B1540" s="85" t="s">
        <v>3127</v>
      </c>
      <c r="C1540" s="87" t="s">
        <v>3128</v>
      </c>
      <c r="D1540" s="47"/>
      <c r="E1540" s="47"/>
      <c r="F1540" s="48"/>
      <c r="G1540" s="62">
        <f>IFERROR(INDEX(StockInData[Expiry],MATCH(ProductMaster[[#This Row],[Product ID]],StockInData[Product ID],0)),"")</f>
        <v>44285</v>
      </c>
      <c r="H1540" s="47"/>
      <c r="I1540" s="61">
        <f>SUMIFS(StockInData[Quantity],StockInData[Product ID],ProductMaster!$B1540)-SUMIFS(StockOutData[Quantity],StockOutData[Product ID],ProductMaster!$B1540)</f>
        <v>787</v>
      </c>
      <c r="J1540" s="63">
        <f>SUMIFS(StockInData[Value],StockInData[Product ID],ProductMaster!$B1540)-SUMIFS(StockOutData[Value],StockOutData[Product ID],ProductMaster!$B1540)</f>
        <v>45.2</v>
      </c>
    </row>
    <row r="1541" spans="1:10" hidden="1" x14ac:dyDescent="0.25">
      <c r="A1541" s="60">
        <v>1540</v>
      </c>
      <c r="B1541" s="85" t="s">
        <v>3129</v>
      </c>
      <c r="C1541" s="87" t="s">
        <v>3130</v>
      </c>
      <c r="D1541" s="47"/>
      <c r="E1541" s="47"/>
      <c r="F1541" s="48"/>
      <c r="G1541" s="62" t="str">
        <f>IFERROR(INDEX(StockInData[Expiry],MATCH(ProductMaster[[#This Row],[Product ID]],StockInData[Product ID],0)),"")</f>
        <v/>
      </c>
      <c r="H1541" s="47"/>
      <c r="I1541" s="61">
        <f>SUMIFS(StockInData[Quantity],StockInData[Product ID],ProductMaster!$B1541)-SUMIFS(StockOutData[Quantity],StockOutData[Product ID],ProductMaster!$B1541)</f>
        <v>0</v>
      </c>
      <c r="J1541" s="63">
        <f>SUMIFS(StockInData[Value],StockInData[Product ID],ProductMaster!$B1541)-SUMIFS(StockOutData[Value],StockOutData[Product ID],ProductMaster!$B1541)</f>
        <v>0</v>
      </c>
    </row>
    <row r="1542" spans="1:10" hidden="1" x14ac:dyDescent="0.25">
      <c r="A1542" s="84">
        <v>1541</v>
      </c>
      <c r="B1542" s="85" t="s">
        <v>3131</v>
      </c>
      <c r="C1542" s="87" t="s">
        <v>3132</v>
      </c>
      <c r="D1542" s="47"/>
      <c r="E1542" s="47"/>
      <c r="F1542" s="48"/>
      <c r="G1542" s="62" t="str">
        <f>IFERROR(INDEX(StockInData[Expiry],MATCH(ProductMaster[[#This Row],[Product ID]],StockInData[Product ID],0)),"")</f>
        <v/>
      </c>
      <c r="H1542" s="47"/>
      <c r="I1542" s="61">
        <f>SUMIFS(StockInData[Quantity],StockInData[Product ID],ProductMaster!$B1542)-SUMIFS(StockOutData[Quantity],StockOutData[Product ID],ProductMaster!$B1542)</f>
        <v>0</v>
      </c>
      <c r="J1542" s="63">
        <f>SUMIFS(StockInData[Value],StockInData[Product ID],ProductMaster!$B1542)-SUMIFS(StockOutData[Value],StockOutData[Product ID],ProductMaster!$B1542)</f>
        <v>0</v>
      </c>
    </row>
    <row r="1543" spans="1:10" hidden="1" x14ac:dyDescent="0.25">
      <c r="A1543" s="60">
        <v>1542</v>
      </c>
      <c r="B1543" s="85" t="s">
        <v>3133</v>
      </c>
      <c r="C1543" s="87" t="s">
        <v>3134</v>
      </c>
      <c r="D1543" s="47"/>
      <c r="E1543" s="47"/>
      <c r="F1543" s="48"/>
      <c r="G1543" s="62" t="str">
        <f>IFERROR(INDEX(StockInData[Expiry],MATCH(ProductMaster[[#This Row],[Product ID]],StockInData[Product ID],0)),"")</f>
        <v/>
      </c>
      <c r="H1543" s="47"/>
      <c r="I1543" s="61">
        <f>SUMIFS(StockInData[Quantity],StockInData[Product ID],ProductMaster!$B1543)-SUMIFS(StockOutData[Quantity],StockOutData[Product ID],ProductMaster!$B1543)</f>
        <v>0</v>
      </c>
      <c r="J1543" s="63">
        <f>SUMIFS(StockInData[Value],StockInData[Product ID],ProductMaster!$B1543)-SUMIFS(StockOutData[Value],StockOutData[Product ID],ProductMaster!$B1543)</f>
        <v>0</v>
      </c>
    </row>
    <row r="1544" spans="1:10" x14ac:dyDescent="0.25">
      <c r="A1544" s="84">
        <v>1543</v>
      </c>
      <c r="B1544" s="85" t="s">
        <v>3135</v>
      </c>
      <c r="C1544" s="87" t="s">
        <v>3136</v>
      </c>
      <c r="D1544" s="47"/>
      <c r="E1544" s="47"/>
      <c r="F1544" s="48"/>
      <c r="G1544" s="62">
        <f>IFERROR(INDEX(StockInData[Expiry],MATCH(ProductMaster[[#This Row],[Product ID]],StockInData[Product ID],0)),"")</f>
        <v>44074</v>
      </c>
      <c r="H1544" s="47"/>
      <c r="I1544" s="61">
        <f>SUMIFS(StockInData[Quantity],StockInData[Product ID],ProductMaster!$B1544)-SUMIFS(StockOutData[Quantity],StockOutData[Product ID],ProductMaster!$B1544)</f>
        <v>120</v>
      </c>
      <c r="J1544" s="63">
        <f>SUMIFS(StockInData[Value],StockInData[Product ID],ProductMaster!$B1544)-SUMIFS(StockOutData[Value],StockOutData[Product ID],ProductMaster!$B1544)</f>
        <v>1</v>
      </c>
    </row>
    <row r="1545" spans="1:10" hidden="1" x14ac:dyDescent="0.25">
      <c r="A1545" s="60">
        <v>1544</v>
      </c>
      <c r="B1545" s="85" t="s">
        <v>3137</v>
      </c>
      <c r="C1545" s="87" t="s">
        <v>3138</v>
      </c>
      <c r="D1545" s="47"/>
      <c r="E1545" s="47"/>
      <c r="F1545" s="48"/>
      <c r="G1545" s="62" t="str">
        <f>IFERROR(INDEX(StockInData[Expiry],MATCH(ProductMaster[[#This Row],[Product ID]],StockInData[Product ID],0)),"")</f>
        <v/>
      </c>
      <c r="H1545" s="47"/>
      <c r="I1545" s="61">
        <f>SUMIFS(StockInData[Quantity],StockInData[Product ID],ProductMaster!$B1545)-SUMIFS(StockOutData[Quantity],StockOutData[Product ID],ProductMaster!$B1545)</f>
        <v>0</v>
      </c>
      <c r="J1545" s="63">
        <f>SUMIFS(StockInData[Value],StockInData[Product ID],ProductMaster!$B1545)-SUMIFS(StockOutData[Value],StockOutData[Product ID],ProductMaster!$B1545)</f>
        <v>0</v>
      </c>
    </row>
    <row r="1546" spans="1:10" hidden="1" x14ac:dyDescent="0.25">
      <c r="A1546" s="84">
        <v>1545</v>
      </c>
      <c r="B1546" s="85" t="s">
        <v>3139</v>
      </c>
      <c r="C1546" s="87" t="s">
        <v>3140</v>
      </c>
      <c r="D1546" s="47"/>
      <c r="E1546" s="47"/>
      <c r="F1546" s="48"/>
      <c r="G1546" s="62" t="str">
        <f>IFERROR(INDEX(StockInData[Expiry],MATCH(ProductMaster[[#This Row],[Product ID]],StockInData[Product ID],0)),"")</f>
        <v/>
      </c>
      <c r="H1546" s="47"/>
      <c r="I1546" s="61">
        <f>SUMIFS(StockInData[Quantity],StockInData[Product ID],ProductMaster!$B1546)-SUMIFS(StockOutData[Quantity],StockOutData[Product ID],ProductMaster!$B1546)</f>
        <v>0</v>
      </c>
      <c r="J1546" s="63">
        <f>SUMIFS(StockInData[Value],StockInData[Product ID],ProductMaster!$B1546)-SUMIFS(StockOutData[Value],StockOutData[Product ID],ProductMaster!$B1546)</f>
        <v>0</v>
      </c>
    </row>
    <row r="1547" spans="1:10" x14ac:dyDescent="0.25">
      <c r="A1547" s="60">
        <v>1546</v>
      </c>
      <c r="B1547" s="85" t="s">
        <v>3141</v>
      </c>
      <c r="C1547" s="87" t="s">
        <v>3142</v>
      </c>
      <c r="D1547" s="47"/>
      <c r="E1547" s="47"/>
      <c r="F1547" s="48"/>
      <c r="G1547" s="62">
        <f>IFERROR(INDEX(StockInData[Expiry],MATCH(ProductMaster[[#This Row],[Product ID]],StockInData[Product ID],0)),"")</f>
        <v>44500</v>
      </c>
      <c r="H1547" s="47"/>
      <c r="I1547" s="61">
        <f>SUMIFS(StockInData[Quantity],StockInData[Product ID],ProductMaster!$B1547)-SUMIFS(StockOutData[Quantity],StockOutData[Product ID],ProductMaster!$B1547)</f>
        <v>10</v>
      </c>
      <c r="J1547" s="63">
        <f>SUMIFS(StockInData[Value],StockInData[Product ID],ProductMaster!$B1547)-SUMIFS(StockOutData[Value],StockOutData[Product ID],ProductMaster!$B1547)</f>
        <v>30</v>
      </c>
    </row>
    <row r="1548" spans="1:10" hidden="1" x14ac:dyDescent="0.25">
      <c r="A1548" s="84">
        <v>1547</v>
      </c>
      <c r="B1548" s="85" t="s">
        <v>3143</v>
      </c>
      <c r="C1548" s="87" t="s">
        <v>3144</v>
      </c>
      <c r="D1548" s="47"/>
      <c r="E1548" s="47"/>
      <c r="F1548" s="48"/>
      <c r="G1548" s="62" t="str">
        <f>IFERROR(INDEX(StockInData[Expiry],MATCH(ProductMaster[[#This Row],[Product ID]],StockInData[Product ID],0)),"")</f>
        <v/>
      </c>
      <c r="H1548" s="47"/>
      <c r="I1548" s="61">
        <f>SUMIFS(StockInData[Quantity],StockInData[Product ID],ProductMaster!$B1548)-SUMIFS(StockOutData[Quantity],StockOutData[Product ID],ProductMaster!$B1548)</f>
        <v>0</v>
      </c>
      <c r="J1548" s="63">
        <f>SUMIFS(StockInData[Value],StockInData[Product ID],ProductMaster!$B1548)-SUMIFS(StockOutData[Value],StockOutData[Product ID],ProductMaster!$B1548)</f>
        <v>0</v>
      </c>
    </row>
    <row r="1549" spans="1:10" hidden="1" x14ac:dyDescent="0.25">
      <c r="A1549" s="60">
        <v>1548</v>
      </c>
      <c r="B1549" s="85" t="s">
        <v>3145</v>
      </c>
      <c r="C1549" s="87" t="s">
        <v>3146</v>
      </c>
      <c r="D1549" s="47"/>
      <c r="E1549" s="47"/>
      <c r="F1549" s="48"/>
      <c r="G1549" s="62" t="str">
        <f>IFERROR(INDEX(StockInData[Expiry],MATCH(ProductMaster[[#This Row],[Product ID]],StockInData[Product ID],0)),"")</f>
        <v/>
      </c>
      <c r="H1549" s="47"/>
      <c r="I1549" s="61">
        <f>SUMIFS(StockInData[Quantity],StockInData[Product ID],ProductMaster!$B1549)-SUMIFS(StockOutData[Quantity],StockOutData[Product ID],ProductMaster!$B1549)</f>
        <v>0</v>
      </c>
      <c r="J1549" s="63">
        <f>SUMIFS(StockInData[Value],StockInData[Product ID],ProductMaster!$B1549)-SUMIFS(StockOutData[Value],StockOutData[Product ID],ProductMaster!$B1549)</f>
        <v>0</v>
      </c>
    </row>
    <row r="1550" spans="1:10" hidden="1" x14ac:dyDescent="0.25">
      <c r="A1550" s="84">
        <v>1549</v>
      </c>
      <c r="B1550" s="85" t="s">
        <v>3147</v>
      </c>
      <c r="C1550" s="87" t="s">
        <v>3148</v>
      </c>
      <c r="D1550" s="47"/>
      <c r="E1550" s="47"/>
      <c r="F1550" s="48"/>
      <c r="G1550" s="62" t="str">
        <f>IFERROR(INDEX(StockInData[Expiry],MATCH(ProductMaster[[#This Row],[Product ID]],StockInData[Product ID],0)),"")</f>
        <v/>
      </c>
      <c r="H1550" s="47"/>
      <c r="I1550" s="61">
        <f>SUMIFS(StockInData[Quantity],StockInData[Product ID],ProductMaster!$B1550)-SUMIFS(StockOutData[Quantity],StockOutData[Product ID],ProductMaster!$B1550)</f>
        <v>0</v>
      </c>
      <c r="J1550" s="63">
        <f>SUMIFS(StockInData[Value],StockInData[Product ID],ProductMaster!$B1550)-SUMIFS(StockOutData[Value],StockOutData[Product ID],ProductMaster!$B1550)</f>
        <v>0</v>
      </c>
    </row>
    <row r="1551" spans="1:10" hidden="1" x14ac:dyDescent="0.25">
      <c r="A1551" s="60">
        <v>1550</v>
      </c>
      <c r="B1551" s="85" t="s">
        <v>3149</v>
      </c>
      <c r="C1551" s="87" t="s">
        <v>3150</v>
      </c>
      <c r="D1551" s="47"/>
      <c r="E1551" s="47"/>
      <c r="F1551" s="48"/>
      <c r="G1551" s="62" t="str">
        <f>IFERROR(INDEX(StockInData[Expiry],MATCH(ProductMaster[[#This Row],[Product ID]],StockInData[Product ID],0)),"")</f>
        <v/>
      </c>
      <c r="H1551" s="47"/>
      <c r="I1551" s="61">
        <f>SUMIFS(StockInData[Quantity],StockInData[Product ID],ProductMaster!$B1551)-SUMIFS(StockOutData[Quantity],StockOutData[Product ID],ProductMaster!$B1551)</f>
        <v>0</v>
      </c>
      <c r="J1551" s="63">
        <f>SUMIFS(StockInData[Value],StockInData[Product ID],ProductMaster!$B1551)-SUMIFS(StockOutData[Value],StockOutData[Product ID],ProductMaster!$B1551)</f>
        <v>0</v>
      </c>
    </row>
    <row r="1552" spans="1:10" hidden="1" x14ac:dyDescent="0.25">
      <c r="A1552" s="84">
        <v>1551</v>
      </c>
      <c r="B1552" s="85" t="s">
        <v>3151</v>
      </c>
      <c r="C1552" s="87" t="s">
        <v>3152</v>
      </c>
      <c r="D1552" s="47"/>
      <c r="E1552" s="47"/>
      <c r="F1552" s="48"/>
      <c r="G1552" s="62" t="str">
        <f>IFERROR(INDEX(StockInData[Expiry],MATCH(ProductMaster[[#This Row],[Product ID]],StockInData[Product ID],0)),"")</f>
        <v/>
      </c>
      <c r="H1552" s="47"/>
      <c r="I1552" s="61">
        <f>SUMIFS(StockInData[Quantity],StockInData[Product ID],ProductMaster!$B1552)-SUMIFS(StockOutData[Quantity],StockOutData[Product ID],ProductMaster!$B1552)</f>
        <v>0</v>
      </c>
      <c r="J1552" s="63">
        <f>SUMIFS(StockInData[Value],StockInData[Product ID],ProductMaster!$B1552)-SUMIFS(StockOutData[Value],StockOutData[Product ID],ProductMaster!$B1552)</f>
        <v>0</v>
      </c>
    </row>
    <row r="1553" spans="1:10" x14ac:dyDescent="0.25">
      <c r="A1553" s="60">
        <v>1552</v>
      </c>
      <c r="B1553" s="85" t="s">
        <v>3153</v>
      </c>
      <c r="C1553" s="87" t="s">
        <v>3154</v>
      </c>
      <c r="D1553" s="47"/>
      <c r="E1553" s="47"/>
      <c r="F1553" s="48"/>
      <c r="G1553" s="62">
        <f>IFERROR(INDEX(StockInData[Expiry],MATCH(ProductMaster[[#This Row],[Product ID]],StockInData[Product ID],0)),"")</f>
        <v>44073</v>
      </c>
      <c r="H1553" s="47"/>
      <c r="I1553" s="61">
        <f>SUMIFS(StockInData[Quantity],StockInData[Product ID],ProductMaster!$B1553)-SUMIFS(StockOutData[Quantity],StockOutData[Product ID],ProductMaster!$B1553)</f>
        <v>65</v>
      </c>
      <c r="J1553" s="63">
        <f>SUMIFS(StockInData[Value],StockInData[Product ID],ProductMaster!$B1553)-SUMIFS(StockOutData[Value],StockOutData[Product ID],ProductMaster!$B1553)</f>
        <v>203.78</v>
      </c>
    </row>
    <row r="1554" spans="1:10" x14ac:dyDescent="0.25">
      <c r="A1554" s="84">
        <v>1553</v>
      </c>
      <c r="B1554" s="85" t="s">
        <v>3155</v>
      </c>
      <c r="C1554" s="87" t="s">
        <v>3156</v>
      </c>
      <c r="D1554" s="47"/>
      <c r="E1554" s="47"/>
      <c r="F1554" s="48"/>
      <c r="G1554" s="62">
        <f>IFERROR(INDEX(StockInData[Expiry],MATCH(ProductMaster[[#This Row],[Product ID]],StockInData[Product ID],0)),"")</f>
        <v>44198</v>
      </c>
      <c r="H1554" s="47"/>
      <c r="I1554" s="61">
        <f>SUMIFS(StockInData[Quantity],StockInData[Product ID],ProductMaster!$B1554)-SUMIFS(StockOutData[Quantity],StockOutData[Product ID],ProductMaster!$B1554)</f>
        <v>38</v>
      </c>
      <c r="J1554" s="63">
        <f>SUMIFS(StockInData[Value],StockInData[Product ID],ProductMaster!$B1554)-SUMIFS(StockOutData[Value],StockOutData[Product ID],ProductMaster!$B1554)</f>
        <v>38</v>
      </c>
    </row>
    <row r="1555" spans="1:10" x14ac:dyDescent="0.25">
      <c r="A1555" s="60">
        <v>1554</v>
      </c>
      <c r="B1555" s="85" t="s">
        <v>3157</v>
      </c>
      <c r="C1555" s="87" t="s">
        <v>3158</v>
      </c>
      <c r="D1555" s="47"/>
      <c r="E1555" s="47"/>
      <c r="F1555" s="48"/>
      <c r="G1555" s="62">
        <f>IFERROR(INDEX(StockInData[Expiry],MATCH(ProductMaster[[#This Row],[Product ID]],StockInData[Product ID],0)),"")</f>
        <v>44346</v>
      </c>
      <c r="H1555" s="47"/>
      <c r="I1555" s="61">
        <f>SUMIFS(StockInData[Quantity],StockInData[Product ID],ProductMaster!$B1555)-SUMIFS(StockOutData[Quantity],StockOutData[Product ID],ProductMaster!$B1555)</f>
        <v>16</v>
      </c>
      <c r="J1555" s="63">
        <f>SUMIFS(StockInData[Value],StockInData[Product ID],ProductMaster!$B1555)-SUMIFS(StockOutData[Value],StockOutData[Product ID],ProductMaster!$B1555)</f>
        <v>25</v>
      </c>
    </row>
    <row r="1556" spans="1:10" hidden="1" x14ac:dyDescent="0.25">
      <c r="A1556" s="84">
        <v>1555</v>
      </c>
      <c r="B1556" s="85" t="s">
        <v>3159</v>
      </c>
      <c r="C1556" s="87" t="s">
        <v>3160</v>
      </c>
      <c r="D1556" s="47"/>
      <c r="E1556" s="47"/>
      <c r="F1556" s="48"/>
      <c r="G1556" s="62" t="str">
        <f>IFERROR(INDEX(StockInData[Expiry],MATCH(ProductMaster[[#This Row],[Product ID]],StockInData[Product ID],0)),"")</f>
        <v/>
      </c>
      <c r="H1556" s="47"/>
      <c r="I1556" s="61">
        <f>SUMIFS(StockInData[Quantity],StockInData[Product ID],ProductMaster!$B1556)-SUMIFS(StockOutData[Quantity],StockOutData[Product ID],ProductMaster!$B1556)</f>
        <v>0</v>
      </c>
      <c r="J1556" s="63">
        <f>SUMIFS(StockInData[Value],StockInData[Product ID],ProductMaster!$B1556)-SUMIFS(StockOutData[Value],StockOutData[Product ID],ProductMaster!$B1556)</f>
        <v>0</v>
      </c>
    </row>
    <row r="1557" spans="1:10" hidden="1" x14ac:dyDescent="0.25">
      <c r="A1557" s="60">
        <v>1556</v>
      </c>
      <c r="B1557" s="85" t="s">
        <v>3161</v>
      </c>
      <c r="C1557" s="87" t="s">
        <v>3162</v>
      </c>
      <c r="D1557" s="47"/>
      <c r="E1557" s="47"/>
      <c r="F1557" s="48"/>
      <c r="G1557" s="62" t="str">
        <f>IFERROR(INDEX(StockInData[Expiry],MATCH(ProductMaster[[#This Row],[Product ID]],StockInData[Product ID],0)),"")</f>
        <v/>
      </c>
      <c r="H1557" s="47"/>
      <c r="I1557" s="61">
        <f>SUMIFS(StockInData[Quantity],StockInData[Product ID],ProductMaster!$B1557)-SUMIFS(StockOutData[Quantity],StockOutData[Product ID],ProductMaster!$B1557)</f>
        <v>0</v>
      </c>
      <c r="J1557" s="63">
        <f>SUMIFS(StockInData[Value],StockInData[Product ID],ProductMaster!$B1557)-SUMIFS(StockOutData[Value],StockOutData[Product ID],ProductMaster!$B1557)</f>
        <v>0</v>
      </c>
    </row>
    <row r="1558" spans="1:10" hidden="1" x14ac:dyDescent="0.25">
      <c r="A1558" s="84">
        <v>1557</v>
      </c>
      <c r="B1558" s="85" t="s">
        <v>3163</v>
      </c>
      <c r="C1558" s="87" t="s">
        <v>3164</v>
      </c>
      <c r="D1558" s="47"/>
      <c r="E1558" s="47"/>
      <c r="F1558" s="48"/>
      <c r="G1558" s="62" t="str">
        <f>IFERROR(INDEX(StockInData[Expiry],MATCH(ProductMaster[[#This Row],[Product ID]],StockInData[Product ID],0)),"")</f>
        <v/>
      </c>
      <c r="H1558" s="47"/>
      <c r="I1558" s="61">
        <f>SUMIFS(StockInData[Quantity],StockInData[Product ID],ProductMaster!$B1558)-SUMIFS(StockOutData[Quantity],StockOutData[Product ID],ProductMaster!$B1558)</f>
        <v>0</v>
      </c>
      <c r="J1558" s="63">
        <f>SUMIFS(StockInData[Value],StockInData[Product ID],ProductMaster!$B1558)-SUMIFS(StockOutData[Value],StockOutData[Product ID],ProductMaster!$B1558)</f>
        <v>0</v>
      </c>
    </row>
    <row r="1559" spans="1:10" x14ac:dyDescent="0.25">
      <c r="A1559" s="60">
        <v>1558</v>
      </c>
      <c r="B1559" s="85" t="s">
        <v>3165</v>
      </c>
      <c r="C1559" s="87" t="s">
        <v>3166</v>
      </c>
      <c r="D1559" s="47"/>
      <c r="E1559" s="47"/>
      <c r="F1559" s="48"/>
      <c r="G1559" s="62">
        <f>IFERROR(INDEX(StockInData[Expiry],MATCH(ProductMaster[[#This Row],[Product ID]],StockInData[Product ID],0)),"")</f>
        <v>44073</v>
      </c>
      <c r="H1559" s="47"/>
      <c r="I1559" s="61">
        <f>SUMIFS(StockInData[Quantity],StockInData[Product ID],ProductMaster!$B1559)-SUMIFS(StockOutData[Quantity],StockOutData[Product ID],ProductMaster!$B1559)</f>
        <v>1</v>
      </c>
      <c r="J1559" s="63">
        <f>SUMIFS(StockInData[Value],StockInData[Product ID],ProductMaster!$B1559)-SUMIFS(StockOutData[Value],StockOutData[Product ID],ProductMaster!$B1559)</f>
        <v>48</v>
      </c>
    </row>
    <row r="1560" spans="1:10" hidden="1" x14ac:dyDescent="0.25">
      <c r="A1560" s="84">
        <v>1559</v>
      </c>
      <c r="B1560" s="85" t="s">
        <v>3167</v>
      </c>
      <c r="C1560" s="87" t="s">
        <v>3168</v>
      </c>
      <c r="D1560" s="47"/>
      <c r="E1560" s="47"/>
      <c r="F1560" s="48"/>
      <c r="G1560" s="62" t="str">
        <f>IFERROR(INDEX(StockInData[Expiry],MATCH(ProductMaster[[#This Row],[Product ID]],StockInData[Product ID],0)),"")</f>
        <v/>
      </c>
      <c r="H1560" s="47"/>
      <c r="I1560" s="61">
        <f>SUMIFS(StockInData[Quantity],StockInData[Product ID],ProductMaster!$B1560)-SUMIFS(StockOutData[Quantity],StockOutData[Product ID],ProductMaster!$B1560)</f>
        <v>0</v>
      </c>
      <c r="J1560" s="63">
        <f>SUMIFS(StockInData[Value],StockInData[Product ID],ProductMaster!$B1560)-SUMIFS(StockOutData[Value],StockOutData[Product ID],ProductMaster!$B1560)</f>
        <v>0</v>
      </c>
    </row>
    <row r="1561" spans="1:10" x14ac:dyDescent="0.25">
      <c r="A1561" s="60">
        <v>1560</v>
      </c>
      <c r="B1561" s="85" t="s">
        <v>3169</v>
      </c>
      <c r="C1561" s="87" t="s">
        <v>3170</v>
      </c>
      <c r="D1561" s="47"/>
      <c r="E1561" s="47"/>
      <c r="F1561" s="48"/>
      <c r="G1561" s="62">
        <f>IFERROR(INDEX(StockInData[Expiry],MATCH(ProductMaster[[#This Row],[Product ID]],StockInData[Product ID],0)),"")</f>
        <v>44255</v>
      </c>
      <c r="H1561" s="47"/>
      <c r="I1561" s="61">
        <f>SUMIFS(StockInData[Quantity],StockInData[Product ID],ProductMaster!$B1561)-SUMIFS(StockOutData[Quantity],StockOutData[Product ID],ProductMaster!$B1561)</f>
        <v>23</v>
      </c>
      <c r="J1561" s="63">
        <f>SUMIFS(StockInData[Value],StockInData[Product ID],ProductMaster!$B1561)-SUMIFS(StockOutData[Value],StockOutData[Product ID],ProductMaster!$B1561)</f>
        <v>0</v>
      </c>
    </row>
    <row r="1562" spans="1:10" hidden="1" x14ac:dyDescent="0.25">
      <c r="A1562" s="84">
        <v>1561</v>
      </c>
      <c r="B1562" s="85" t="s">
        <v>3171</v>
      </c>
      <c r="C1562" s="87" t="s">
        <v>3172</v>
      </c>
      <c r="D1562" s="47"/>
      <c r="E1562" s="47"/>
      <c r="F1562" s="48"/>
      <c r="G1562" s="62" t="str">
        <f>IFERROR(INDEX(StockInData[Expiry],MATCH(ProductMaster[[#This Row],[Product ID]],StockInData[Product ID],0)),"")</f>
        <v/>
      </c>
      <c r="H1562" s="47"/>
      <c r="I1562" s="61">
        <f>SUMIFS(StockInData[Quantity],StockInData[Product ID],ProductMaster!$B1562)-SUMIFS(StockOutData[Quantity],StockOutData[Product ID],ProductMaster!$B1562)</f>
        <v>0</v>
      </c>
      <c r="J1562" s="63">
        <f>SUMIFS(StockInData[Value],StockInData[Product ID],ProductMaster!$B1562)-SUMIFS(StockOutData[Value],StockOutData[Product ID],ProductMaster!$B1562)</f>
        <v>0</v>
      </c>
    </row>
    <row r="1563" spans="1:10" x14ac:dyDescent="0.25">
      <c r="A1563" s="60">
        <v>1562</v>
      </c>
      <c r="B1563" s="85" t="s">
        <v>3173</v>
      </c>
      <c r="C1563" s="87" t="s">
        <v>3174</v>
      </c>
      <c r="D1563" s="47"/>
      <c r="E1563" s="47"/>
      <c r="F1563" s="48"/>
      <c r="G1563" s="62">
        <f>IFERROR(INDEX(StockInData[Expiry],MATCH(ProductMaster[[#This Row],[Product ID]],StockInData[Product ID],0)),"")</f>
        <v>44073</v>
      </c>
      <c r="H1563" s="47"/>
      <c r="I1563" s="61">
        <f>SUMIFS(StockInData[Quantity],StockInData[Product ID],ProductMaster!$B1563)-SUMIFS(StockOutData[Quantity],StockOutData[Product ID],ProductMaster!$B1563)</f>
        <v>10</v>
      </c>
      <c r="J1563" s="63">
        <f>SUMIFS(StockInData[Value],StockInData[Product ID],ProductMaster!$B1563)-SUMIFS(StockOutData[Value],StockOutData[Product ID],ProductMaster!$B1563)</f>
        <v>48.99</v>
      </c>
    </row>
    <row r="1564" spans="1:10" x14ac:dyDescent="0.25">
      <c r="A1564" s="84">
        <v>1563</v>
      </c>
      <c r="B1564" s="85" t="s">
        <v>3175</v>
      </c>
      <c r="C1564" s="87" t="s">
        <v>3176</v>
      </c>
      <c r="D1564" s="47"/>
      <c r="E1564" s="47"/>
      <c r="F1564" s="48"/>
      <c r="G1564" s="62">
        <f>IFERROR(INDEX(StockInData[Expiry],MATCH(ProductMaster[[#This Row],[Product ID]],StockInData[Product ID],0)),"")</f>
        <v>44377</v>
      </c>
      <c r="H1564" s="47"/>
      <c r="I1564" s="61">
        <f>SUMIFS(StockInData[Quantity],StockInData[Product ID],ProductMaster!$B1564)-SUMIFS(StockOutData[Quantity],StockOutData[Product ID],ProductMaster!$B1564)</f>
        <v>31</v>
      </c>
      <c r="J1564" s="63">
        <f>SUMIFS(StockInData[Value],StockInData[Product ID],ProductMaster!$B1564)-SUMIFS(StockOutData[Value],StockOutData[Product ID],ProductMaster!$B1564)</f>
        <v>19.5</v>
      </c>
    </row>
    <row r="1565" spans="1:10" x14ac:dyDescent="0.25">
      <c r="A1565" s="60">
        <v>1564</v>
      </c>
      <c r="B1565" s="85" t="s">
        <v>3177</v>
      </c>
      <c r="C1565" s="87" t="s">
        <v>3178</v>
      </c>
      <c r="D1565" s="47"/>
      <c r="E1565" s="47"/>
      <c r="F1565" s="48"/>
      <c r="G1565" s="62">
        <f>IFERROR(INDEX(StockInData[Expiry],MATCH(ProductMaster[[#This Row],[Product ID]],StockInData[Product ID],0)),"")</f>
        <v>44469</v>
      </c>
      <c r="H1565" s="47"/>
      <c r="I1565" s="61">
        <f>SUMIFS(StockInData[Quantity],StockInData[Product ID],ProductMaster!$B1565)-SUMIFS(StockOutData[Quantity],StockOutData[Product ID],ProductMaster!$B1565)</f>
        <v>280</v>
      </c>
      <c r="J1565" s="63">
        <f>SUMIFS(StockInData[Value],StockInData[Product ID],ProductMaster!$B1565)-SUMIFS(StockOutData[Value],StockOutData[Product ID],ProductMaster!$B1565)</f>
        <v>66</v>
      </c>
    </row>
    <row r="1566" spans="1:10" x14ac:dyDescent="0.25">
      <c r="A1566" s="84">
        <v>1565</v>
      </c>
      <c r="B1566" s="85" t="s">
        <v>3179</v>
      </c>
      <c r="C1566" s="87" t="s">
        <v>3180</v>
      </c>
      <c r="D1566" s="47"/>
      <c r="E1566" s="47"/>
      <c r="F1566" s="48"/>
      <c r="G1566" s="62">
        <f>IFERROR(INDEX(StockInData[Expiry],MATCH(ProductMaster[[#This Row],[Product ID]],StockInData[Product ID],0)),"")</f>
        <v>44377</v>
      </c>
      <c r="H1566" s="47"/>
      <c r="I1566" s="61">
        <f>SUMIFS(StockInData[Quantity],StockInData[Product ID],ProductMaster!$B1566)-SUMIFS(StockOutData[Quantity],StockOutData[Product ID],ProductMaster!$B1566)</f>
        <v>406</v>
      </c>
      <c r="J1566" s="63">
        <f>SUMIFS(StockInData[Value],StockInData[Product ID],ProductMaster!$B1566)-SUMIFS(StockOutData[Value],StockOutData[Product ID],ProductMaster!$B1566)</f>
        <v>21.25</v>
      </c>
    </row>
    <row r="1567" spans="1:10" hidden="1" x14ac:dyDescent="0.25">
      <c r="A1567" s="60">
        <v>1566</v>
      </c>
      <c r="B1567" s="85" t="s">
        <v>3181</v>
      </c>
      <c r="C1567" s="87" t="s">
        <v>3182</v>
      </c>
      <c r="D1567" s="47"/>
      <c r="E1567" s="47"/>
      <c r="F1567" s="48"/>
      <c r="G1567" s="62" t="str">
        <f>IFERROR(INDEX(StockInData[Expiry],MATCH(ProductMaster[[#This Row],[Product ID]],StockInData[Product ID],0)),"")</f>
        <v/>
      </c>
      <c r="H1567" s="47"/>
      <c r="I1567" s="61">
        <f>SUMIFS(StockInData[Quantity],StockInData[Product ID],ProductMaster!$B1567)-SUMIFS(StockOutData[Quantity],StockOutData[Product ID],ProductMaster!$B1567)</f>
        <v>0</v>
      </c>
      <c r="J1567" s="63">
        <f>SUMIFS(StockInData[Value],StockInData[Product ID],ProductMaster!$B1567)-SUMIFS(StockOutData[Value],StockOutData[Product ID],ProductMaster!$B1567)</f>
        <v>0</v>
      </c>
    </row>
    <row r="1568" spans="1:10" x14ac:dyDescent="0.25">
      <c r="A1568" s="84">
        <v>1567</v>
      </c>
      <c r="B1568" s="85" t="s">
        <v>3183</v>
      </c>
      <c r="C1568" s="87" t="s">
        <v>3184</v>
      </c>
      <c r="D1568" s="47"/>
      <c r="E1568" s="47"/>
      <c r="F1568" s="48"/>
      <c r="G1568" s="62">
        <f>IFERROR(INDEX(StockInData[Expiry],MATCH(ProductMaster[[#This Row],[Product ID]],StockInData[Product ID],0)),"")</f>
        <v>44074</v>
      </c>
      <c r="H1568" s="47"/>
      <c r="I1568" s="61">
        <f>SUMIFS(StockInData[Quantity],StockInData[Product ID],ProductMaster!$B1568)-SUMIFS(StockOutData[Quantity],StockOutData[Product ID],ProductMaster!$B1568)</f>
        <v>34</v>
      </c>
      <c r="J1568" s="63">
        <f>SUMIFS(StockInData[Value],StockInData[Product ID],ProductMaster!$B1568)-SUMIFS(StockOutData[Value],StockOutData[Product ID],ProductMaster!$B1568)</f>
        <v>15</v>
      </c>
    </row>
    <row r="1569" spans="1:10" x14ac:dyDescent="0.25">
      <c r="A1569" s="60">
        <v>1568</v>
      </c>
      <c r="B1569" s="85" t="s">
        <v>3185</v>
      </c>
      <c r="C1569" s="87" t="s">
        <v>3186</v>
      </c>
      <c r="D1569" s="47"/>
      <c r="E1569" s="47"/>
      <c r="F1569" s="48"/>
      <c r="G1569" s="62">
        <f>IFERROR(INDEX(StockInData[Expiry],MATCH(ProductMaster[[#This Row],[Product ID]],StockInData[Product ID],0)),"")</f>
        <v>44106</v>
      </c>
      <c r="H1569" s="47"/>
      <c r="I1569" s="61">
        <f>SUMIFS(StockInData[Quantity],StockInData[Product ID],ProductMaster!$B1569)-SUMIFS(StockOutData[Quantity],StockOutData[Product ID],ProductMaster!$B1569)</f>
        <v>65</v>
      </c>
      <c r="J1569" s="63">
        <f>SUMIFS(StockInData[Value],StockInData[Product ID],ProductMaster!$B1569)-SUMIFS(StockOutData[Value],StockOutData[Product ID],ProductMaster!$B1569)</f>
        <v>135.26</v>
      </c>
    </row>
    <row r="1570" spans="1:10" x14ac:dyDescent="0.25">
      <c r="A1570" s="84">
        <v>1569</v>
      </c>
      <c r="B1570" s="85" t="s">
        <v>3187</v>
      </c>
      <c r="C1570" s="87" t="s">
        <v>3188</v>
      </c>
      <c r="D1570" s="47"/>
      <c r="E1570" s="47"/>
      <c r="F1570" s="48"/>
      <c r="G1570" s="62">
        <f>IFERROR(INDEX(StockInData[Expiry],MATCH(ProductMaster[[#This Row],[Product ID]],StockInData[Product ID],0)),"")</f>
        <v>44255</v>
      </c>
      <c r="H1570" s="47"/>
      <c r="I1570" s="61">
        <f>SUMIFS(StockInData[Quantity],StockInData[Product ID],ProductMaster!$B1570)-SUMIFS(StockOutData[Quantity],StockOutData[Product ID],ProductMaster!$B1570)</f>
        <v>403</v>
      </c>
      <c r="J1570" s="63">
        <f>SUMIFS(StockInData[Value],StockInData[Product ID],ProductMaster!$B1570)-SUMIFS(StockOutData[Value],StockOutData[Product ID],ProductMaster!$B1570)</f>
        <v>31.5</v>
      </c>
    </row>
    <row r="1571" spans="1:10" x14ac:dyDescent="0.25">
      <c r="A1571" s="60">
        <v>1570</v>
      </c>
      <c r="B1571" s="85" t="s">
        <v>3189</v>
      </c>
      <c r="C1571" s="87" t="s">
        <v>3190</v>
      </c>
      <c r="D1571" s="47"/>
      <c r="E1571" s="47"/>
      <c r="F1571" s="48"/>
      <c r="G1571" s="62">
        <f>IFERROR(INDEX(StockInData[Expiry],MATCH(ProductMaster[[#This Row],[Product ID]],StockInData[Product ID],0)),"")</f>
        <v>44165</v>
      </c>
      <c r="H1571" s="47"/>
      <c r="I1571" s="61">
        <f>SUMIFS(StockInData[Quantity],StockInData[Product ID],ProductMaster!$B1571)-SUMIFS(StockOutData[Quantity],StockOutData[Product ID],ProductMaster!$B1571)</f>
        <v>6</v>
      </c>
      <c r="J1571" s="63">
        <f>SUMIFS(StockInData[Value],StockInData[Product ID],ProductMaster!$B1571)-SUMIFS(StockOutData[Value],StockOutData[Product ID],ProductMaster!$B1571)</f>
        <v>159</v>
      </c>
    </row>
    <row r="1572" spans="1:10" x14ac:dyDescent="0.25">
      <c r="A1572" s="84">
        <v>1571</v>
      </c>
      <c r="B1572" s="85" t="s">
        <v>3191</v>
      </c>
      <c r="C1572" s="87" t="s">
        <v>3192</v>
      </c>
      <c r="D1572" s="47"/>
      <c r="E1572" s="47"/>
      <c r="F1572" s="48"/>
      <c r="G1572" s="62">
        <f>IFERROR(INDEX(StockInData[Expiry],MATCH(ProductMaster[[#This Row],[Product ID]],StockInData[Product ID],0)),"")</f>
        <v>44104</v>
      </c>
      <c r="H1572" s="47"/>
      <c r="I1572" s="61">
        <f>SUMIFS(StockInData[Quantity],StockInData[Product ID],ProductMaster!$B1572)-SUMIFS(StockOutData[Quantity],StockOutData[Product ID],ProductMaster!$B1572)</f>
        <v>40</v>
      </c>
      <c r="J1572" s="63">
        <f>SUMIFS(StockInData[Value],StockInData[Product ID],ProductMaster!$B1572)-SUMIFS(StockOutData[Value],StockOutData[Product ID],ProductMaster!$B1572)</f>
        <v>0</v>
      </c>
    </row>
    <row r="1573" spans="1:10" x14ac:dyDescent="0.25">
      <c r="A1573" s="60">
        <v>1572</v>
      </c>
      <c r="B1573" s="85" t="s">
        <v>3193</v>
      </c>
      <c r="C1573" s="87" t="s">
        <v>3194</v>
      </c>
      <c r="D1573" s="47"/>
      <c r="E1573" s="47"/>
      <c r="F1573" s="48"/>
      <c r="G1573" s="62">
        <f>IFERROR(INDEX(StockInData[Expiry],MATCH(ProductMaster[[#This Row],[Product ID]],StockInData[Product ID],0)),"")</f>
        <v>44286</v>
      </c>
      <c r="H1573" s="47"/>
      <c r="I1573" s="61">
        <f>SUMIFS(StockInData[Quantity],StockInData[Product ID],ProductMaster!$B1573)-SUMIFS(StockOutData[Quantity],StockOutData[Product ID],ProductMaster!$B1573)</f>
        <v>175</v>
      </c>
      <c r="J1573" s="63">
        <f>SUMIFS(StockInData[Value],StockInData[Product ID],ProductMaster!$B1573)-SUMIFS(StockOutData[Value],StockOutData[Product ID],ProductMaster!$B1573)</f>
        <v>-36</v>
      </c>
    </row>
    <row r="1574" spans="1:10" hidden="1" x14ac:dyDescent="0.25">
      <c r="A1574" s="84">
        <v>1573</v>
      </c>
      <c r="B1574" s="85" t="s">
        <v>3195</v>
      </c>
      <c r="C1574" s="87" t="s">
        <v>3196</v>
      </c>
      <c r="D1574" s="47"/>
      <c r="E1574" s="47"/>
      <c r="F1574" s="48"/>
      <c r="G1574" s="62" t="str">
        <f>IFERROR(INDEX(StockInData[Expiry],MATCH(ProductMaster[[#This Row],[Product ID]],StockInData[Product ID],0)),"")</f>
        <v/>
      </c>
      <c r="H1574" s="47"/>
      <c r="I1574" s="61">
        <f>SUMIFS(StockInData[Quantity],StockInData[Product ID],ProductMaster!$B1574)-SUMIFS(StockOutData[Quantity],StockOutData[Product ID],ProductMaster!$B1574)</f>
        <v>0</v>
      </c>
      <c r="J1574" s="63">
        <f>SUMIFS(StockInData[Value],StockInData[Product ID],ProductMaster!$B1574)-SUMIFS(StockOutData[Value],StockOutData[Product ID],ProductMaster!$B1574)</f>
        <v>0</v>
      </c>
    </row>
    <row r="1575" spans="1:10" hidden="1" x14ac:dyDescent="0.25">
      <c r="A1575" s="60">
        <v>1574</v>
      </c>
      <c r="B1575" s="85" t="s">
        <v>3197</v>
      </c>
      <c r="C1575" s="87" t="s">
        <v>3198</v>
      </c>
      <c r="D1575" s="47"/>
      <c r="E1575" s="47"/>
      <c r="F1575" s="48"/>
      <c r="G1575" s="62" t="str">
        <f>IFERROR(INDEX(StockInData[Expiry],MATCH(ProductMaster[[#This Row],[Product ID]],StockInData[Product ID],0)),"")</f>
        <v/>
      </c>
      <c r="H1575" s="47"/>
      <c r="I1575" s="61">
        <f>SUMIFS(StockInData[Quantity],StockInData[Product ID],ProductMaster!$B1575)-SUMIFS(StockOutData[Quantity],StockOutData[Product ID],ProductMaster!$B1575)</f>
        <v>0</v>
      </c>
      <c r="J1575" s="63">
        <f>SUMIFS(StockInData[Value],StockInData[Product ID],ProductMaster!$B1575)-SUMIFS(StockOutData[Value],StockOutData[Product ID],ProductMaster!$B1575)</f>
        <v>0</v>
      </c>
    </row>
    <row r="1576" spans="1:10" x14ac:dyDescent="0.25">
      <c r="A1576" s="84">
        <v>1575</v>
      </c>
      <c r="B1576" s="85" t="s">
        <v>3199</v>
      </c>
      <c r="C1576" s="87" t="s">
        <v>3200</v>
      </c>
      <c r="D1576" s="47"/>
      <c r="E1576" s="47"/>
      <c r="F1576" s="48"/>
      <c r="G1576" s="62">
        <f>IFERROR(INDEX(StockInData[Expiry],MATCH(ProductMaster[[#This Row],[Product ID]],StockInData[Product ID],0)),"")</f>
        <v>44073</v>
      </c>
      <c r="H1576" s="47"/>
      <c r="I1576" s="61">
        <f>SUMIFS(StockInData[Quantity],StockInData[Product ID],ProductMaster!$B1576)-SUMIFS(StockOutData[Quantity],StockOutData[Product ID],ProductMaster!$B1576)</f>
        <v>26</v>
      </c>
      <c r="J1576" s="63">
        <f>SUMIFS(StockInData[Value],StockInData[Product ID],ProductMaster!$B1576)-SUMIFS(StockOutData[Value],StockOutData[Product ID],ProductMaster!$B1576)</f>
        <v>73.5</v>
      </c>
    </row>
    <row r="1577" spans="1:10" x14ac:dyDescent="0.25">
      <c r="A1577" s="60">
        <v>1576</v>
      </c>
      <c r="B1577" s="85" t="s">
        <v>3201</v>
      </c>
      <c r="C1577" s="87" t="s">
        <v>3202</v>
      </c>
      <c r="D1577" s="47"/>
      <c r="E1577" s="47"/>
      <c r="F1577" s="48"/>
      <c r="G1577" s="62">
        <f>IFERROR(INDEX(StockInData[Expiry],MATCH(ProductMaster[[#This Row],[Product ID]],StockInData[Product ID],0)),"")</f>
        <v>44499</v>
      </c>
      <c r="H1577" s="47"/>
      <c r="I1577" s="61">
        <f>SUMIFS(StockInData[Quantity],StockInData[Product ID],ProductMaster!$B1577)-SUMIFS(StockOutData[Quantity],StockOutData[Product ID],ProductMaster!$B1577)</f>
        <v>357</v>
      </c>
      <c r="J1577" s="63">
        <f>SUMIFS(StockInData[Value],StockInData[Product ID],ProductMaster!$B1577)-SUMIFS(StockOutData[Value],StockOutData[Product ID],ProductMaster!$B1577)</f>
        <v>60</v>
      </c>
    </row>
    <row r="1578" spans="1:10" hidden="1" x14ac:dyDescent="0.25">
      <c r="A1578" s="84">
        <v>1577</v>
      </c>
      <c r="B1578" s="85" t="s">
        <v>3203</v>
      </c>
      <c r="C1578" s="87" t="s">
        <v>3204</v>
      </c>
      <c r="D1578" s="47"/>
      <c r="E1578" s="47"/>
      <c r="F1578" s="48"/>
      <c r="G1578" s="62" t="str">
        <f>IFERROR(INDEX(StockInData[Expiry],MATCH(ProductMaster[[#This Row],[Product ID]],StockInData[Product ID],0)),"")</f>
        <v/>
      </c>
      <c r="H1578" s="47"/>
      <c r="I1578" s="61">
        <f>SUMIFS(StockInData[Quantity],StockInData[Product ID],ProductMaster!$B1578)-SUMIFS(StockOutData[Quantity],StockOutData[Product ID],ProductMaster!$B1578)</f>
        <v>0</v>
      </c>
      <c r="J1578" s="63">
        <f>SUMIFS(StockInData[Value],StockInData[Product ID],ProductMaster!$B1578)-SUMIFS(StockOutData[Value],StockOutData[Product ID],ProductMaster!$B1578)</f>
        <v>0</v>
      </c>
    </row>
    <row r="1579" spans="1:10" hidden="1" x14ac:dyDescent="0.25">
      <c r="A1579" s="60">
        <v>1578</v>
      </c>
      <c r="B1579" s="85" t="s">
        <v>3205</v>
      </c>
      <c r="C1579" s="87" t="s">
        <v>3206</v>
      </c>
      <c r="D1579" s="47"/>
      <c r="E1579" s="47"/>
      <c r="F1579" s="48"/>
      <c r="G1579" s="62" t="str">
        <f>IFERROR(INDEX(StockInData[Expiry],MATCH(ProductMaster[[#This Row],[Product ID]],StockInData[Product ID],0)),"")</f>
        <v/>
      </c>
      <c r="H1579" s="47"/>
      <c r="I1579" s="61">
        <f>SUMIFS(StockInData[Quantity],StockInData[Product ID],ProductMaster!$B1579)-SUMIFS(StockOutData[Quantity],StockOutData[Product ID],ProductMaster!$B1579)</f>
        <v>0</v>
      </c>
      <c r="J1579" s="63">
        <f>SUMIFS(StockInData[Value],StockInData[Product ID],ProductMaster!$B1579)-SUMIFS(StockOutData[Value],StockOutData[Product ID],ProductMaster!$B1579)</f>
        <v>0</v>
      </c>
    </row>
    <row r="1580" spans="1:10" x14ac:dyDescent="0.25">
      <c r="A1580" s="84">
        <v>1579</v>
      </c>
      <c r="B1580" s="85" t="s">
        <v>3207</v>
      </c>
      <c r="C1580" s="87" t="s">
        <v>3208</v>
      </c>
      <c r="D1580" s="47"/>
      <c r="E1580" s="47"/>
      <c r="F1580" s="48"/>
      <c r="G1580" s="62">
        <f>IFERROR(INDEX(StockInData[Expiry],MATCH(ProductMaster[[#This Row],[Product ID]],StockInData[Product ID],0)),"")</f>
        <v>44074</v>
      </c>
      <c r="H1580" s="47"/>
      <c r="I1580" s="61">
        <f>SUMIFS(StockInData[Quantity],StockInData[Product ID],ProductMaster!$B1580)-SUMIFS(StockOutData[Quantity],StockOutData[Product ID],ProductMaster!$B1580)</f>
        <v>40</v>
      </c>
      <c r="J1580" s="63">
        <f>SUMIFS(StockInData[Value],StockInData[Product ID],ProductMaster!$B1580)-SUMIFS(StockOutData[Value],StockOutData[Product ID],ProductMaster!$B1580)</f>
        <v>19.75</v>
      </c>
    </row>
    <row r="1581" spans="1:10" x14ac:dyDescent="0.25">
      <c r="A1581" s="60">
        <v>1580</v>
      </c>
      <c r="B1581" s="85" t="s">
        <v>3209</v>
      </c>
      <c r="C1581" s="87" t="s">
        <v>3210</v>
      </c>
      <c r="D1581" s="47"/>
      <c r="E1581" s="47"/>
      <c r="F1581" s="48"/>
      <c r="G1581" s="62">
        <f>IFERROR(INDEX(StockInData[Expiry],MATCH(ProductMaster[[#This Row],[Product ID]],StockInData[Product ID],0)),"")</f>
        <v>44073</v>
      </c>
      <c r="H1581" s="47"/>
      <c r="I1581" s="61">
        <f>SUMIFS(StockInData[Quantity],StockInData[Product ID],ProductMaster!$B1581)-SUMIFS(StockOutData[Quantity],StockOutData[Product ID],ProductMaster!$B1581)</f>
        <v>5</v>
      </c>
      <c r="J1581" s="63">
        <f>SUMIFS(StockInData[Value],StockInData[Product ID],ProductMaster!$B1581)-SUMIFS(StockOutData[Value],StockOutData[Product ID],ProductMaster!$B1581)</f>
        <v>235</v>
      </c>
    </row>
    <row r="1582" spans="1:10" hidden="1" x14ac:dyDescent="0.25">
      <c r="A1582" s="84">
        <v>1581</v>
      </c>
      <c r="B1582" s="85" t="s">
        <v>3211</v>
      </c>
      <c r="C1582" s="87" t="s">
        <v>3212</v>
      </c>
      <c r="D1582" s="47"/>
      <c r="E1582" s="47"/>
      <c r="F1582" s="48"/>
      <c r="G1582" s="62" t="str">
        <f>IFERROR(INDEX(StockInData[Expiry],MATCH(ProductMaster[[#This Row],[Product ID]],StockInData[Product ID],0)),"")</f>
        <v/>
      </c>
      <c r="H1582" s="47"/>
      <c r="I1582" s="61">
        <f>SUMIFS(StockInData[Quantity],StockInData[Product ID],ProductMaster!$B1582)-SUMIFS(StockOutData[Quantity],StockOutData[Product ID],ProductMaster!$B1582)</f>
        <v>0</v>
      </c>
      <c r="J1582" s="63">
        <f>SUMIFS(StockInData[Value],StockInData[Product ID],ProductMaster!$B1582)-SUMIFS(StockOutData[Value],StockOutData[Product ID],ProductMaster!$B1582)</f>
        <v>0</v>
      </c>
    </row>
    <row r="1583" spans="1:10" x14ac:dyDescent="0.25">
      <c r="A1583" s="60">
        <v>1582</v>
      </c>
      <c r="B1583" s="85" t="s">
        <v>3213</v>
      </c>
      <c r="C1583" s="87" t="s">
        <v>3214</v>
      </c>
      <c r="D1583" s="47"/>
      <c r="E1583" s="47"/>
      <c r="F1583" s="48"/>
      <c r="G1583" s="62">
        <f>IFERROR(INDEX(StockInData[Expiry],MATCH(ProductMaster[[#This Row],[Product ID]],StockInData[Product ID],0)),"")</f>
        <v>44227</v>
      </c>
      <c r="H1583" s="47"/>
      <c r="I1583" s="61">
        <f>SUMIFS(StockInData[Quantity],StockInData[Product ID],ProductMaster!$B1583)-SUMIFS(StockOutData[Quantity],StockOutData[Product ID],ProductMaster!$B1583)</f>
        <v>88</v>
      </c>
      <c r="J1583" s="63">
        <f>SUMIFS(StockInData[Value],StockInData[Product ID],ProductMaster!$B1583)-SUMIFS(StockOutData[Value],StockOutData[Product ID],ProductMaster!$B1583)</f>
        <v>0</v>
      </c>
    </row>
    <row r="1584" spans="1:10" hidden="1" x14ac:dyDescent="0.25">
      <c r="A1584" s="84">
        <v>1583</v>
      </c>
      <c r="B1584" s="85" t="s">
        <v>3215</v>
      </c>
      <c r="C1584" s="87" t="s">
        <v>3216</v>
      </c>
      <c r="D1584" s="47"/>
      <c r="E1584" s="47"/>
      <c r="F1584" s="48"/>
      <c r="G1584" s="62" t="str">
        <f>IFERROR(INDEX(StockInData[Expiry],MATCH(ProductMaster[[#This Row],[Product ID]],StockInData[Product ID],0)),"")</f>
        <v/>
      </c>
      <c r="H1584" s="47"/>
      <c r="I1584" s="61">
        <f>SUMIFS(StockInData[Quantity],StockInData[Product ID],ProductMaster!$B1584)-SUMIFS(StockOutData[Quantity],StockOutData[Product ID],ProductMaster!$B1584)</f>
        <v>0</v>
      </c>
      <c r="J1584" s="63">
        <f>SUMIFS(StockInData[Value],StockInData[Product ID],ProductMaster!$B1584)-SUMIFS(StockOutData[Value],StockOutData[Product ID],ProductMaster!$B1584)</f>
        <v>0</v>
      </c>
    </row>
    <row r="1585" spans="1:10" x14ac:dyDescent="0.25">
      <c r="A1585" s="60">
        <v>1584</v>
      </c>
      <c r="B1585" s="85" t="s">
        <v>3217</v>
      </c>
      <c r="C1585" s="87" t="s">
        <v>3218</v>
      </c>
      <c r="D1585" s="47"/>
      <c r="E1585" s="47"/>
      <c r="F1585" s="48"/>
      <c r="G1585" s="62">
        <f>IFERROR(INDEX(StockInData[Expiry],MATCH(ProductMaster[[#This Row],[Product ID]],StockInData[Product ID],0)),"")</f>
        <v>44106</v>
      </c>
      <c r="H1585" s="47"/>
      <c r="I1585" s="61">
        <f>SUMIFS(StockInData[Quantity],StockInData[Product ID],ProductMaster!$B1585)-SUMIFS(StockOutData[Quantity],StockOutData[Product ID],ProductMaster!$B1585)</f>
        <v>89</v>
      </c>
      <c r="J1585" s="63">
        <f>SUMIFS(StockInData[Value],StockInData[Product ID],ProductMaster!$B1585)-SUMIFS(StockOutData[Value],StockOutData[Product ID],ProductMaster!$B1585)</f>
        <v>90</v>
      </c>
    </row>
    <row r="1586" spans="1:10" x14ac:dyDescent="0.25">
      <c r="A1586" s="84">
        <v>1585</v>
      </c>
      <c r="B1586" s="85" t="s">
        <v>3219</v>
      </c>
      <c r="C1586" s="87" t="s">
        <v>3220</v>
      </c>
      <c r="D1586" s="47"/>
      <c r="E1586" s="47"/>
      <c r="F1586" s="48"/>
      <c r="G1586" s="62">
        <f>IFERROR(INDEX(StockInData[Expiry],MATCH(ProductMaster[[#This Row],[Product ID]],StockInData[Product ID],0)),"")</f>
        <v>44135</v>
      </c>
      <c r="H1586" s="47"/>
      <c r="I1586" s="61">
        <f>SUMIFS(StockInData[Quantity],StockInData[Product ID],ProductMaster!$B1586)-SUMIFS(StockOutData[Quantity],StockOutData[Product ID],ProductMaster!$B1586)</f>
        <v>53</v>
      </c>
      <c r="J1586" s="63">
        <f>SUMIFS(StockInData[Value],StockInData[Product ID],ProductMaster!$B1586)-SUMIFS(StockOutData[Value],StockOutData[Product ID],ProductMaster!$B1586)</f>
        <v>145</v>
      </c>
    </row>
    <row r="1587" spans="1:10" x14ac:dyDescent="0.25">
      <c r="A1587" s="60">
        <v>1586</v>
      </c>
      <c r="B1587" s="85" t="s">
        <v>3221</v>
      </c>
      <c r="C1587" s="87" t="s">
        <v>3222</v>
      </c>
      <c r="D1587" s="47"/>
      <c r="E1587" s="47"/>
      <c r="F1587" s="48"/>
      <c r="G1587" s="62">
        <f>IFERROR(INDEX(StockInData[Expiry],MATCH(ProductMaster[[#This Row],[Product ID]],StockInData[Product ID],0)),"")</f>
        <v>44134</v>
      </c>
      <c r="H1587" s="47"/>
      <c r="I1587" s="61">
        <f>SUMIFS(StockInData[Quantity],StockInData[Product ID],ProductMaster!$B1587)-SUMIFS(StockOutData[Quantity],StockOutData[Product ID],ProductMaster!$B1587)</f>
        <v>230</v>
      </c>
      <c r="J1587" s="63">
        <f>SUMIFS(StockInData[Value],StockInData[Product ID],ProductMaster!$B1587)-SUMIFS(StockOutData[Value],StockOutData[Product ID],ProductMaster!$B1587)</f>
        <v>39</v>
      </c>
    </row>
    <row r="1588" spans="1:10" x14ac:dyDescent="0.25">
      <c r="A1588" s="84">
        <v>1587</v>
      </c>
      <c r="B1588" s="85" t="s">
        <v>3223</v>
      </c>
      <c r="C1588" s="87" t="s">
        <v>3224</v>
      </c>
      <c r="D1588" s="47"/>
      <c r="E1588" s="47"/>
      <c r="F1588" s="48"/>
      <c r="G1588" s="62">
        <f>IFERROR(INDEX(StockInData[Expiry],MATCH(ProductMaster[[#This Row],[Product ID]],StockInData[Product ID],0)),"")</f>
        <v>43889</v>
      </c>
      <c r="H1588" s="47"/>
      <c r="I1588" s="61">
        <f>SUMIFS(StockInData[Quantity],StockInData[Product ID],ProductMaster!$B1588)-SUMIFS(StockOutData[Quantity],StockOutData[Product ID],ProductMaster!$B1588)</f>
        <v>75</v>
      </c>
      <c r="J1588" s="63">
        <f>SUMIFS(StockInData[Value],StockInData[Product ID],ProductMaster!$B1588)-SUMIFS(StockOutData[Value],StockOutData[Product ID],ProductMaster!$B1588)</f>
        <v>-25.86</v>
      </c>
    </row>
    <row r="1589" spans="1:10" x14ac:dyDescent="0.25">
      <c r="A1589" s="60">
        <v>1588</v>
      </c>
      <c r="B1589" s="85" t="s">
        <v>3225</v>
      </c>
      <c r="C1589" s="87" t="s">
        <v>3226</v>
      </c>
      <c r="D1589" s="47"/>
      <c r="E1589" s="47"/>
      <c r="F1589" s="48"/>
      <c r="G1589" s="62">
        <f>IFERROR(INDEX(StockInData[Expiry],MATCH(ProductMaster[[#This Row],[Product ID]],StockInData[Product ID],0)),"")</f>
        <v>44074</v>
      </c>
      <c r="H1589" s="47"/>
      <c r="I1589" s="61">
        <f>SUMIFS(StockInData[Quantity],StockInData[Product ID],ProductMaster!$B1589)-SUMIFS(StockOutData[Quantity],StockOutData[Product ID],ProductMaster!$B1589)</f>
        <v>78</v>
      </c>
      <c r="J1589" s="63">
        <f>SUMIFS(StockInData[Value],StockInData[Product ID],ProductMaster!$B1589)-SUMIFS(StockOutData[Value],StockOutData[Product ID],ProductMaster!$B1589)</f>
        <v>-15.57</v>
      </c>
    </row>
    <row r="1590" spans="1:10" x14ac:dyDescent="0.25">
      <c r="A1590" s="84">
        <v>1589</v>
      </c>
      <c r="B1590" s="85" t="s">
        <v>3227</v>
      </c>
      <c r="C1590" s="87" t="s">
        <v>3228</v>
      </c>
      <c r="D1590" s="47"/>
      <c r="E1590" s="47"/>
      <c r="F1590" s="48"/>
      <c r="G1590" s="62">
        <f>IFERROR(INDEX(StockInData[Expiry],MATCH(ProductMaster[[#This Row],[Product ID]],StockInData[Product ID],0)),"")</f>
        <v>44165</v>
      </c>
      <c r="H1590" s="47"/>
      <c r="I1590" s="61">
        <f>SUMIFS(StockInData[Quantity],StockInData[Product ID],ProductMaster!$B1590)-SUMIFS(StockOutData[Quantity],StockOutData[Product ID],ProductMaster!$B1590)</f>
        <v>216</v>
      </c>
      <c r="J1590" s="63">
        <f>SUMIFS(StockInData[Value],StockInData[Product ID],ProductMaster!$B1590)-SUMIFS(StockOutData[Value],StockOutData[Product ID],ProductMaster!$B1590)</f>
        <v>-97.070000000000022</v>
      </c>
    </row>
    <row r="1591" spans="1:10" x14ac:dyDescent="0.25">
      <c r="A1591" s="60">
        <v>1590</v>
      </c>
      <c r="B1591" s="85" t="s">
        <v>3229</v>
      </c>
      <c r="C1591" s="87" t="s">
        <v>3230</v>
      </c>
      <c r="D1591" s="47"/>
      <c r="E1591" s="47"/>
      <c r="F1591" s="48"/>
      <c r="G1591" s="62">
        <f>IFERROR(INDEX(StockInData[Expiry],MATCH(ProductMaster[[#This Row],[Product ID]],StockInData[Product ID],0)),"")</f>
        <v>44012</v>
      </c>
      <c r="H1591" s="47"/>
      <c r="I1591" s="61">
        <f>SUMIFS(StockInData[Quantity],StockInData[Product ID],ProductMaster!$B1591)-SUMIFS(StockOutData[Quantity],StockOutData[Product ID],ProductMaster!$B1591)</f>
        <v>39</v>
      </c>
      <c r="J1591" s="63">
        <f>SUMIFS(StockInData[Value],StockInData[Product ID],ProductMaster!$B1591)-SUMIFS(StockOutData[Value],StockOutData[Product ID],ProductMaster!$B1591)</f>
        <v>-3.0299999999999994</v>
      </c>
    </row>
    <row r="1592" spans="1:10" hidden="1" x14ac:dyDescent="0.25">
      <c r="A1592" s="84">
        <v>1591</v>
      </c>
      <c r="B1592" s="85" t="s">
        <v>3231</v>
      </c>
      <c r="C1592" s="87" t="s">
        <v>3232</v>
      </c>
      <c r="D1592" s="47"/>
      <c r="E1592" s="47"/>
      <c r="F1592" s="48"/>
      <c r="G1592" s="62" t="str">
        <f>IFERROR(INDEX(StockInData[Expiry],MATCH(ProductMaster[[#This Row],[Product ID]],StockInData[Product ID],0)),"")</f>
        <v/>
      </c>
      <c r="H1592" s="47"/>
      <c r="I1592" s="61">
        <f>SUMIFS(StockInData[Quantity],StockInData[Product ID],ProductMaster!$B1592)-SUMIFS(StockOutData[Quantity],StockOutData[Product ID],ProductMaster!$B1592)</f>
        <v>0</v>
      </c>
      <c r="J1592" s="63">
        <f>SUMIFS(StockInData[Value],StockInData[Product ID],ProductMaster!$B1592)-SUMIFS(StockOutData[Value],StockOutData[Product ID],ProductMaster!$B1592)</f>
        <v>0</v>
      </c>
    </row>
    <row r="1593" spans="1:10" x14ac:dyDescent="0.25">
      <c r="A1593" s="60">
        <v>1592</v>
      </c>
      <c r="B1593" s="85" t="s">
        <v>3233</v>
      </c>
      <c r="C1593" s="87" t="s">
        <v>3234</v>
      </c>
      <c r="D1593" s="47"/>
      <c r="E1593" s="47"/>
      <c r="F1593" s="48"/>
      <c r="G1593" s="62">
        <f>IFERROR(INDEX(StockInData[Expiry],MATCH(ProductMaster[[#This Row],[Product ID]],StockInData[Product ID],0)),"")</f>
        <v>43889</v>
      </c>
      <c r="H1593" s="47"/>
      <c r="I1593" s="61">
        <f>SUMIFS(StockInData[Quantity],StockInData[Product ID],ProductMaster!$B1593)-SUMIFS(StockOutData[Quantity],StockOutData[Product ID],ProductMaster!$B1593)</f>
        <v>83</v>
      </c>
      <c r="J1593" s="63">
        <f>SUMIFS(StockInData[Value],StockInData[Product ID],ProductMaster!$B1593)-SUMIFS(StockOutData[Value],StockOutData[Product ID],ProductMaster!$B1593)</f>
        <v>-9.5800000000000054</v>
      </c>
    </row>
    <row r="1594" spans="1:10" hidden="1" x14ac:dyDescent="0.25">
      <c r="A1594" s="84">
        <v>1593</v>
      </c>
      <c r="B1594" s="85" t="s">
        <v>3235</v>
      </c>
      <c r="C1594" s="87" t="s">
        <v>3236</v>
      </c>
      <c r="D1594" s="47"/>
      <c r="E1594" s="47"/>
      <c r="F1594" s="48"/>
      <c r="G1594" s="62" t="str">
        <f>IFERROR(INDEX(StockInData[Expiry],MATCH(ProductMaster[[#This Row],[Product ID]],StockInData[Product ID],0)),"")</f>
        <v/>
      </c>
      <c r="H1594" s="47"/>
      <c r="I1594" s="61">
        <f>SUMIFS(StockInData[Quantity],StockInData[Product ID],ProductMaster!$B1594)-SUMIFS(StockOutData[Quantity],StockOutData[Product ID],ProductMaster!$B1594)</f>
        <v>0</v>
      </c>
      <c r="J1594" s="63">
        <f>SUMIFS(StockInData[Value],StockInData[Product ID],ProductMaster!$B1594)-SUMIFS(StockOutData[Value],StockOutData[Product ID],ProductMaster!$B1594)</f>
        <v>0</v>
      </c>
    </row>
    <row r="1595" spans="1:10" hidden="1" x14ac:dyDescent="0.25">
      <c r="A1595" s="60">
        <v>1594</v>
      </c>
      <c r="B1595" s="85" t="s">
        <v>3237</v>
      </c>
      <c r="C1595" s="87" t="s">
        <v>3238</v>
      </c>
      <c r="D1595" s="47"/>
      <c r="E1595" s="47"/>
      <c r="F1595" s="48"/>
      <c r="G1595" s="62" t="str">
        <f>IFERROR(INDEX(StockInData[Expiry],MATCH(ProductMaster[[#This Row],[Product ID]],StockInData[Product ID],0)),"")</f>
        <v/>
      </c>
      <c r="H1595" s="47"/>
      <c r="I1595" s="61">
        <f>SUMIFS(StockInData[Quantity],StockInData[Product ID],ProductMaster!$B1595)-SUMIFS(StockOutData[Quantity],StockOutData[Product ID],ProductMaster!$B1595)</f>
        <v>0</v>
      </c>
      <c r="J1595" s="63">
        <f>SUMIFS(StockInData[Value],StockInData[Product ID],ProductMaster!$B1595)-SUMIFS(StockOutData[Value],StockOutData[Product ID],ProductMaster!$B1595)</f>
        <v>0</v>
      </c>
    </row>
    <row r="1596" spans="1:10" x14ac:dyDescent="0.25">
      <c r="A1596" s="84">
        <v>1595</v>
      </c>
      <c r="B1596" s="85" t="s">
        <v>3239</v>
      </c>
      <c r="C1596" s="87" t="s">
        <v>3240</v>
      </c>
      <c r="D1596" s="47"/>
      <c r="E1596" s="47"/>
      <c r="F1596" s="48"/>
      <c r="G1596" s="62">
        <f>IFERROR(INDEX(StockInData[Expiry],MATCH(ProductMaster[[#This Row],[Product ID]],StockInData[Product ID],0)),"")</f>
        <v>44165</v>
      </c>
      <c r="H1596" s="47"/>
      <c r="I1596" s="61">
        <f>SUMIFS(StockInData[Quantity],StockInData[Product ID],ProductMaster!$B1596)-SUMIFS(StockOutData[Quantity],StockOutData[Product ID],ProductMaster!$B1596)</f>
        <v>72</v>
      </c>
      <c r="J1596" s="63">
        <f>SUMIFS(StockInData[Value],StockInData[Product ID],ProductMaster!$B1596)-SUMIFS(StockOutData[Value],StockOutData[Product ID],ProductMaster!$B1596)</f>
        <v>-20.67</v>
      </c>
    </row>
    <row r="1597" spans="1:10" hidden="1" x14ac:dyDescent="0.25">
      <c r="A1597" s="60">
        <v>1596</v>
      </c>
      <c r="B1597" s="85" t="s">
        <v>3241</v>
      </c>
      <c r="C1597" s="87" t="s">
        <v>3242</v>
      </c>
      <c r="D1597" s="47"/>
      <c r="E1597" s="47"/>
      <c r="F1597" s="48"/>
      <c r="G1597" s="62" t="str">
        <f>IFERROR(INDEX(StockInData[Expiry],MATCH(ProductMaster[[#This Row],[Product ID]],StockInData[Product ID],0)),"")</f>
        <v/>
      </c>
      <c r="H1597" s="47"/>
      <c r="I1597" s="61">
        <f>SUMIFS(StockInData[Quantity],StockInData[Product ID],ProductMaster!$B1597)-SUMIFS(StockOutData[Quantity],StockOutData[Product ID],ProductMaster!$B1597)</f>
        <v>0</v>
      </c>
      <c r="J1597" s="63">
        <f>SUMIFS(StockInData[Value],StockInData[Product ID],ProductMaster!$B1597)-SUMIFS(StockOutData[Value],StockOutData[Product ID],ProductMaster!$B1597)</f>
        <v>0</v>
      </c>
    </row>
    <row r="1598" spans="1:10" hidden="1" x14ac:dyDescent="0.25">
      <c r="A1598" s="84">
        <v>1597</v>
      </c>
      <c r="B1598" s="85" t="s">
        <v>3243</v>
      </c>
      <c r="C1598" s="87" t="s">
        <v>3244</v>
      </c>
      <c r="D1598" s="47"/>
      <c r="E1598" s="47"/>
      <c r="F1598" s="48"/>
      <c r="G1598" s="62" t="str">
        <f>IFERROR(INDEX(StockInData[Expiry],MATCH(ProductMaster[[#This Row],[Product ID]],StockInData[Product ID],0)),"")</f>
        <v/>
      </c>
      <c r="H1598" s="47"/>
      <c r="I1598" s="61">
        <f>SUMIFS(StockInData[Quantity],StockInData[Product ID],ProductMaster!$B1598)-SUMIFS(StockOutData[Quantity],StockOutData[Product ID],ProductMaster!$B1598)</f>
        <v>0</v>
      </c>
      <c r="J1598" s="63">
        <f>SUMIFS(StockInData[Value],StockInData[Product ID],ProductMaster!$B1598)-SUMIFS(StockOutData[Value],StockOutData[Product ID],ProductMaster!$B1598)</f>
        <v>0</v>
      </c>
    </row>
    <row r="1599" spans="1:10" hidden="1" x14ac:dyDescent="0.25">
      <c r="A1599" s="60">
        <v>1598</v>
      </c>
      <c r="B1599" s="85" t="s">
        <v>3245</v>
      </c>
      <c r="C1599" s="87" t="s">
        <v>3246</v>
      </c>
      <c r="D1599" s="47"/>
      <c r="E1599" s="47"/>
      <c r="F1599" s="48"/>
      <c r="G1599" s="62" t="str">
        <f>IFERROR(INDEX(StockInData[Expiry],MATCH(ProductMaster[[#This Row],[Product ID]],StockInData[Product ID],0)),"")</f>
        <v/>
      </c>
      <c r="H1599" s="47"/>
      <c r="I1599" s="61">
        <f>SUMIFS(StockInData[Quantity],StockInData[Product ID],ProductMaster!$B1599)-SUMIFS(StockOutData[Quantity],StockOutData[Product ID],ProductMaster!$B1599)</f>
        <v>0</v>
      </c>
      <c r="J1599" s="63">
        <f>SUMIFS(StockInData[Value],StockInData[Product ID],ProductMaster!$B1599)-SUMIFS(StockOutData[Value],StockOutData[Product ID],ProductMaster!$B1599)</f>
        <v>0</v>
      </c>
    </row>
    <row r="1600" spans="1:10" x14ac:dyDescent="0.25">
      <c r="A1600" s="84">
        <v>1599</v>
      </c>
      <c r="B1600" s="85" t="s">
        <v>3247</v>
      </c>
      <c r="C1600" s="87" t="s">
        <v>3248</v>
      </c>
      <c r="D1600" s="47"/>
      <c r="E1600" s="47"/>
      <c r="F1600" s="48"/>
      <c r="G1600" s="62">
        <f>IFERROR(INDEX(StockInData[Expiry],MATCH(ProductMaster[[#This Row],[Product ID]],StockInData[Product ID],0)),"")</f>
        <v>43889</v>
      </c>
      <c r="H1600" s="47"/>
      <c r="I1600" s="61">
        <f>SUMIFS(StockInData[Quantity],StockInData[Product ID],ProductMaster!$B1600)-SUMIFS(StockOutData[Quantity],StockOutData[Product ID],ProductMaster!$B1600)</f>
        <v>87</v>
      </c>
      <c r="J1600" s="63">
        <f>SUMIFS(StockInData[Value],StockInData[Product ID],ProductMaster!$B1600)-SUMIFS(StockOutData[Value],StockOutData[Product ID],ProductMaster!$B1600)</f>
        <v>-6.5799999999999983</v>
      </c>
    </row>
    <row r="1601" spans="1:10" hidden="1" x14ac:dyDescent="0.25">
      <c r="A1601" s="60">
        <v>1600</v>
      </c>
      <c r="B1601" s="85" t="s">
        <v>3249</v>
      </c>
      <c r="C1601" s="87" t="s">
        <v>3250</v>
      </c>
      <c r="D1601" s="47"/>
      <c r="E1601" s="47"/>
      <c r="F1601" s="48"/>
      <c r="G1601" s="62" t="str">
        <f>IFERROR(INDEX(StockInData[Expiry],MATCH(ProductMaster[[#This Row],[Product ID]],StockInData[Product ID],0)),"")</f>
        <v/>
      </c>
      <c r="H1601" s="47"/>
      <c r="I1601" s="61">
        <f>SUMIFS(StockInData[Quantity],StockInData[Product ID],ProductMaster!$B1601)-SUMIFS(StockOutData[Quantity],StockOutData[Product ID],ProductMaster!$B1601)</f>
        <v>0</v>
      </c>
      <c r="J1601" s="63">
        <f>SUMIFS(StockInData[Value],StockInData[Product ID],ProductMaster!$B1601)-SUMIFS(StockOutData[Value],StockOutData[Product ID],ProductMaster!$B1601)</f>
        <v>0</v>
      </c>
    </row>
    <row r="1602" spans="1:10" x14ac:dyDescent="0.25">
      <c r="A1602" s="84">
        <v>1601</v>
      </c>
      <c r="B1602" s="85" t="s">
        <v>3251</v>
      </c>
      <c r="C1602" s="87" t="s">
        <v>3252</v>
      </c>
      <c r="D1602" s="47"/>
      <c r="E1602" s="47"/>
      <c r="F1602" s="48"/>
      <c r="G1602" s="62">
        <f>IFERROR(INDEX(StockInData[Expiry],MATCH(ProductMaster[[#This Row],[Product ID]],StockInData[Product ID],0)),"")</f>
        <v>44104</v>
      </c>
      <c r="H1602" s="47"/>
      <c r="I1602" s="61">
        <f>SUMIFS(StockInData[Quantity],StockInData[Product ID],ProductMaster!$B1602)-SUMIFS(StockOutData[Quantity],StockOutData[Product ID],ProductMaster!$B1602)</f>
        <v>19</v>
      </c>
      <c r="J1602" s="63">
        <f>SUMIFS(StockInData[Value],StockInData[Product ID],ProductMaster!$B1602)-SUMIFS(StockOutData[Value],StockOutData[Product ID],ProductMaster!$B1602)</f>
        <v>-3.6400000000000015</v>
      </c>
    </row>
    <row r="1603" spans="1:10" x14ac:dyDescent="0.25">
      <c r="A1603" s="60">
        <v>1602</v>
      </c>
      <c r="B1603" s="85" t="s">
        <v>3253</v>
      </c>
      <c r="C1603" s="87" t="s">
        <v>3254</v>
      </c>
      <c r="D1603" s="47"/>
      <c r="E1603" s="47"/>
      <c r="F1603" s="48"/>
      <c r="G1603" s="62">
        <f>IFERROR(INDEX(StockInData[Expiry],MATCH(ProductMaster[[#This Row],[Product ID]],StockInData[Product ID],0)),"")</f>
        <v>44012</v>
      </c>
      <c r="H1603" s="47"/>
      <c r="I1603" s="61">
        <f>SUMIFS(StockInData[Quantity],StockInData[Product ID],ProductMaster!$B1603)-SUMIFS(StockOutData[Quantity],StockOutData[Product ID],ProductMaster!$B1603)</f>
        <v>23</v>
      </c>
      <c r="J1603" s="63">
        <f>SUMIFS(StockInData[Value],StockInData[Product ID],ProductMaster!$B1603)-SUMIFS(StockOutData[Value],StockOutData[Product ID],ProductMaster!$B1603)</f>
        <v>-45.93</v>
      </c>
    </row>
    <row r="1604" spans="1:10" hidden="1" x14ac:dyDescent="0.25">
      <c r="A1604" s="84">
        <v>1603</v>
      </c>
      <c r="B1604" s="85" t="s">
        <v>3255</v>
      </c>
      <c r="C1604" s="87" t="s">
        <v>3256</v>
      </c>
      <c r="D1604" s="47"/>
      <c r="E1604" s="47"/>
      <c r="F1604" s="48"/>
      <c r="G1604" s="62" t="str">
        <f>IFERROR(INDEX(StockInData[Expiry],MATCH(ProductMaster[[#This Row],[Product ID]],StockInData[Product ID],0)),"")</f>
        <v/>
      </c>
      <c r="H1604" s="47"/>
      <c r="I1604" s="61">
        <f>SUMIFS(StockInData[Quantity],StockInData[Product ID],ProductMaster!$B1604)-SUMIFS(StockOutData[Quantity],StockOutData[Product ID],ProductMaster!$B1604)</f>
        <v>0</v>
      </c>
      <c r="J1604" s="63">
        <f>SUMIFS(StockInData[Value],StockInData[Product ID],ProductMaster!$B1604)-SUMIFS(StockOutData[Value],StockOutData[Product ID],ProductMaster!$B1604)</f>
        <v>0</v>
      </c>
    </row>
    <row r="1605" spans="1:10" x14ac:dyDescent="0.25">
      <c r="A1605" s="60">
        <v>1604</v>
      </c>
      <c r="B1605" s="85" t="s">
        <v>3257</v>
      </c>
      <c r="C1605" s="87" t="s">
        <v>3258</v>
      </c>
      <c r="D1605" s="47"/>
      <c r="E1605" s="47"/>
      <c r="F1605" s="48"/>
      <c r="G1605" s="62">
        <f>IFERROR(INDEX(StockInData[Expiry],MATCH(ProductMaster[[#This Row],[Product ID]],StockInData[Product ID],0)),"")</f>
        <v>43889</v>
      </c>
      <c r="H1605" s="47"/>
      <c r="I1605" s="61">
        <f>SUMIFS(StockInData[Quantity],StockInData[Product ID],ProductMaster!$B1605)-SUMIFS(StockOutData[Quantity],StockOutData[Product ID],ProductMaster!$B1605)</f>
        <v>150</v>
      </c>
      <c r="J1605" s="63">
        <f>SUMIFS(StockInData[Value],StockInData[Product ID],ProductMaster!$B1605)-SUMIFS(StockOutData[Value],StockOutData[Product ID],ProductMaster!$B1605)</f>
        <v>-35.740000000000009</v>
      </c>
    </row>
    <row r="1606" spans="1:10" hidden="1" x14ac:dyDescent="0.25">
      <c r="A1606" s="84">
        <v>1605</v>
      </c>
      <c r="B1606" s="85" t="s">
        <v>3259</v>
      </c>
      <c r="C1606" s="87" t="s">
        <v>3260</v>
      </c>
      <c r="D1606" s="47"/>
      <c r="E1606" s="47"/>
      <c r="F1606" s="48"/>
      <c r="G1606" s="62" t="str">
        <f>IFERROR(INDEX(StockInData[Expiry],MATCH(ProductMaster[[#This Row],[Product ID]],StockInData[Product ID],0)),"")</f>
        <v/>
      </c>
      <c r="H1606" s="47"/>
      <c r="I1606" s="61">
        <f>SUMIFS(StockInData[Quantity],StockInData[Product ID],ProductMaster!$B1606)-SUMIFS(StockOutData[Quantity],StockOutData[Product ID],ProductMaster!$B1606)</f>
        <v>0</v>
      </c>
      <c r="J1606" s="63">
        <f>SUMIFS(StockInData[Value],StockInData[Product ID],ProductMaster!$B1606)-SUMIFS(StockOutData[Value],StockOutData[Product ID],ProductMaster!$B1606)</f>
        <v>0</v>
      </c>
    </row>
    <row r="1607" spans="1:10" hidden="1" x14ac:dyDescent="0.25">
      <c r="A1607" s="60">
        <v>1606</v>
      </c>
      <c r="B1607" s="85" t="s">
        <v>3261</v>
      </c>
      <c r="C1607" s="87" t="s">
        <v>3262</v>
      </c>
      <c r="D1607" s="47"/>
      <c r="E1607" s="47"/>
      <c r="F1607" s="48"/>
      <c r="G1607" s="62" t="str">
        <f>IFERROR(INDEX(StockInData[Expiry],MATCH(ProductMaster[[#This Row],[Product ID]],StockInData[Product ID],0)),"")</f>
        <v/>
      </c>
      <c r="H1607" s="47"/>
      <c r="I1607" s="61">
        <f>SUMIFS(StockInData[Quantity],StockInData[Product ID],ProductMaster!$B1607)-SUMIFS(StockOutData[Quantity],StockOutData[Product ID],ProductMaster!$B1607)</f>
        <v>0</v>
      </c>
      <c r="J1607" s="63">
        <f>SUMIFS(StockInData[Value],StockInData[Product ID],ProductMaster!$B1607)-SUMIFS(StockOutData[Value],StockOutData[Product ID],ProductMaster!$B1607)</f>
        <v>0</v>
      </c>
    </row>
    <row r="1608" spans="1:10" hidden="1" x14ac:dyDescent="0.25">
      <c r="A1608" s="84">
        <v>1607</v>
      </c>
      <c r="B1608" s="85" t="s">
        <v>3263</v>
      </c>
      <c r="C1608" s="87" t="s">
        <v>3264</v>
      </c>
      <c r="D1608" s="47"/>
      <c r="E1608" s="47"/>
      <c r="F1608" s="48"/>
      <c r="G1608" s="62" t="str">
        <f>IFERROR(INDEX(StockInData[Expiry],MATCH(ProductMaster[[#This Row],[Product ID]],StockInData[Product ID],0)),"")</f>
        <v/>
      </c>
      <c r="H1608" s="47"/>
      <c r="I1608" s="61">
        <f>SUMIFS(StockInData[Quantity],StockInData[Product ID],ProductMaster!$B1608)-SUMIFS(StockOutData[Quantity],StockOutData[Product ID],ProductMaster!$B1608)</f>
        <v>0</v>
      </c>
      <c r="J1608" s="63">
        <f>SUMIFS(StockInData[Value],StockInData[Product ID],ProductMaster!$B1608)-SUMIFS(StockOutData[Value],StockOutData[Product ID],ProductMaster!$B1608)</f>
        <v>0</v>
      </c>
    </row>
    <row r="1609" spans="1:10" x14ac:dyDescent="0.25">
      <c r="A1609" s="60">
        <v>1608</v>
      </c>
      <c r="B1609" s="85" t="s">
        <v>3265</v>
      </c>
      <c r="C1609" s="87" t="s">
        <v>3266</v>
      </c>
      <c r="D1609" s="47"/>
      <c r="E1609" s="47"/>
      <c r="F1609" s="48"/>
      <c r="G1609" s="62">
        <f>IFERROR(INDEX(StockInData[Expiry],MATCH(ProductMaster[[#This Row],[Product ID]],StockInData[Product ID],0)),"")</f>
        <v>43849</v>
      </c>
      <c r="H1609" s="47"/>
      <c r="I1609" s="61">
        <f>SUMIFS(StockInData[Quantity],StockInData[Product ID],ProductMaster!$B1609)-SUMIFS(StockOutData[Quantity],StockOutData[Product ID],ProductMaster!$B1609)</f>
        <v>65</v>
      </c>
      <c r="J1609" s="63">
        <f>SUMIFS(StockInData[Value],StockInData[Product ID],ProductMaster!$B1609)-SUMIFS(StockOutData[Value],StockOutData[Product ID],ProductMaster!$B1609)</f>
        <v>17.2</v>
      </c>
    </row>
    <row r="1610" spans="1:10" hidden="1" x14ac:dyDescent="0.25">
      <c r="A1610" s="84">
        <v>1609</v>
      </c>
      <c r="B1610" s="85" t="s">
        <v>3267</v>
      </c>
      <c r="C1610" s="87" t="s">
        <v>3268</v>
      </c>
      <c r="D1610" s="47"/>
      <c r="E1610" s="47"/>
      <c r="F1610" s="48"/>
      <c r="G1610" s="62" t="str">
        <f>IFERROR(INDEX(StockInData[Expiry],MATCH(ProductMaster[[#This Row],[Product ID]],StockInData[Product ID],0)),"")</f>
        <v/>
      </c>
      <c r="H1610" s="47"/>
      <c r="I1610" s="61">
        <f>SUMIFS(StockInData[Quantity],StockInData[Product ID],ProductMaster!$B1610)-SUMIFS(StockOutData[Quantity],StockOutData[Product ID],ProductMaster!$B1610)</f>
        <v>0</v>
      </c>
      <c r="J1610" s="63">
        <f>SUMIFS(StockInData[Value],StockInData[Product ID],ProductMaster!$B1610)-SUMIFS(StockOutData[Value],StockOutData[Product ID],ProductMaster!$B1610)</f>
        <v>0</v>
      </c>
    </row>
    <row r="1611" spans="1:10" hidden="1" x14ac:dyDescent="0.25">
      <c r="A1611" s="60">
        <v>1610</v>
      </c>
      <c r="B1611" s="85" t="s">
        <v>3269</v>
      </c>
      <c r="C1611" s="87" t="s">
        <v>3270</v>
      </c>
      <c r="D1611" s="47"/>
      <c r="E1611" s="47"/>
      <c r="F1611" s="48"/>
      <c r="G1611" s="62" t="str">
        <f>IFERROR(INDEX(StockInData[Expiry],MATCH(ProductMaster[[#This Row],[Product ID]],StockInData[Product ID],0)),"")</f>
        <v/>
      </c>
      <c r="H1611" s="47"/>
      <c r="I1611" s="61">
        <f>SUMIFS(StockInData[Quantity],StockInData[Product ID],ProductMaster!$B1611)-SUMIFS(StockOutData[Quantity],StockOutData[Product ID],ProductMaster!$B1611)</f>
        <v>0</v>
      </c>
      <c r="J1611" s="63">
        <f>SUMIFS(StockInData[Value],StockInData[Product ID],ProductMaster!$B1611)-SUMIFS(StockOutData[Value],StockOutData[Product ID],ProductMaster!$B1611)</f>
        <v>0</v>
      </c>
    </row>
    <row r="1612" spans="1:10" hidden="1" x14ac:dyDescent="0.25">
      <c r="A1612" s="84">
        <v>1611</v>
      </c>
      <c r="B1612" s="85" t="s">
        <v>3271</v>
      </c>
      <c r="C1612" s="87" t="s">
        <v>3272</v>
      </c>
      <c r="D1612" s="47"/>
      <c r="E1612" s="47"/>
      <c r="F1612" s="48"/>
      <c r="G1612" s="62" t="str">
        <f>IFERROR(INDEX(StockInData[Expiry],MATCH(ProductMaster[[#This Row],[Product ID]],StockInData[Product ID],0)),"")</f>
        <v/>
      </c>
      <c r="H1612" s="47"/>
      <c r="I1612" s="61">
        <f>SUMIFS(StockInData[Quantity],StockInData[Product ID],ProductMaster!$B1612)-SUMIFS(StockOutData[Quantity],StockOutData[Product ID],ProductMaster!$B1612)</f>
        <v>0</v>
      </c>
      <c r="J1612" s="63">
        <f>SUMIFS(StockInData[Value],StockInData[Product ID],ProductMaster!$B1612)-SUMIFS(StockOutData[Value],StockOutData[Product ID],ProductMaster!$B1612)</f>
        <v>0</v>
      </c>
    </row>
    <row r="1613" spans="1:10" hidden="1" x14ac:dyDescent="0.25">
      <c r="A1613" s="60">
        <v>1612</v>
      </c>
      <c r="B1613" s="85" t="s">
        <v>3273</v>
      </c>
      <c r="C1613" s="87" t="s">
        <v>3274</v>
      </c>
      <c r="D1613" s="47"/>
      <c r="E1613" s="47"/>
      <c r="F1613" s="48"/>
      <c r="G1613" s="62" t="str">
        <f>IFERROR(INDEX(StockInData[Expiry],MATCH(ProductMaster[[#This Row],[Product ID]],StockInData[Product ID],0)),"")</f>
        <v/>
      </c>
      <c r="H1613" s="47"/>
      <c r="I1613" s="61">
        <f>SUMIFS(StockInData[Quantity],StockInData[Product ID],ProductMaster!$B1613)-SUMIFS(StockOutData[Quantity],StockOutData[Product ID],ProductMaster!$B1613)</f>
        <v>0</v>
      </c>
      <c r="J1613" s="63">
        <f>SUMIFS(StockInData[Value],StockInData[Product ID],ProductMaster!$B1613)-SUMIFS(StockOutData[Value],StockOutData[Product ID],ProductMaster!$B1613)</f>
        <v>0</v>
      </c>
    </row>
    <row r="1614" spans="1:10" hidden="1" x14ac:dyDescent="0.25">
      <c r="A1614" s="84">
        <v>1613</v>
      </c>
      <c r="B1614" s="85" t="s">
        <v>3275</v>
      </c>
      <c r="C1614" s="87" t="s">
        <v>3276</v>
      </c>
      <c r="D1614" s="47"/>
      <c r="E1614" s="47"/>
      <c r="F1614" s="48"/>
      <c r="G1614" s="62" t="str">
        <f>IFERROR(INDEX(StockInData[Expiry],MATCH(ProductMaster[[#This Row],[Product ID]],StockInData[Product ID],0)),"")</f>
        <v/>
      </c>
      <c r="H1614" s="47"/>
      <c r="I1614" s="61">
        <f>SUMIFS(StockInData[Quantity],StockInData[Product ID],ProductMaster!$B1614)-SUMIFS(StockOutData[Quantity],StockOutData[Product ID],ProductMaster!$B1614)</f>
        <v>0</v>
      </c>
      <c r="J1614" s="63">
        <f>SUMIFS(StockInData[Value],StockInData[Product ID],ProductMaster!$B1614)-SUMIFS(StockOutData[Value],StockOutData[Product ID],ProductMaster!$B1614)</f>
        <v>0</v>
      </c>
    </row>
    <row r="1615" spans="1:10" hidden="1" x14ac:dyDescent="0.25">
      <c r="A1615" s="60">
        <v>1614</v>
      </c>
      <c r="B1615" s="85" t="s">
        <v>3277</v>
      </c>
      <c r="C1615" s="87" t="s">
        <v>3278</v>
      </c>
      <c r="D1615" s="47"/>
      <c r="E1615" s="47"/>
      <c r="F1615" s="48"/>
      <c r="G1615" s="62" t="str">
        <f>IFERROR(INDEX(StockInData[Expiry],MATCH(ProductMaster[[#This Row],[Product ID]],StockInData[Product ID],0)),"")</f>
        <v/>
      </c>
      <c r="H1615" s="47"/>
      <c r="I1615" s="61">
        <f>SUMIFS(StockInData[Quantity],StockInData[Product ID],ProductMaster!$B1615)-SUMIFS(StockOutData[Quantity],StockOutData[Product ID],ProductMaster!$B1615)</f>
        <v>0</v>
      </c>
      <c r="J1615" s="63">
        <f>SUMIFS(StockInData[Value],StockInData[Product ID],ProductMaster!$B1615)-SUMIFS(StockOutData[Value],StockOutData[Product ID],ProductMaster!$B1615)</f>
        <v>0</v>
      </c>
    </row>
    <row r="1616" spans="1:10" hidden="1" x14ac:dyDescent="0.25">
      <c r="A1616" s="84">
        <v>1615</v>
      </c>
      <c r="B1616" s="85" t="s">
        <v>3279</v>
      </c>
      <c r="C1616" s="87" t="s">
        <v>3280</v>
      </c>
      <c r="D1616" s="47"/>
      <c r="E1616" s="47"/>
      <c r="F1616" s="48"/>
      <c r="G1616" s="62" t="str">
        <f>IFERROR(INDEX(StockInData[Expiry],MATCH(ProductMaster[[#This Row],[Product ID]],StockInData[Product ID],0)),"")</f>
        <v/>
      </c>
      <c r="H1616" s="47"/>
      <c r="I1616" s="61">
        <f>SUMIFS(StockInData[Quantity],StockInData[Product ID],ProductMaster!$B1616)-SUMIFS(StockOutData[Quantity],StockOutData[Product ID],ProductMaster!$B1616)</f>
        <v>0</v>
      </c>
      <c r="J1616" s="63">
        <f>SUMIFS(StockInData[Value],StockInData[Product ID],ProductMaster!$B1616)-SUMIFS(StockOutData[Value],StockOutData[Product ID],ProductMaster!$B1616)</f>
        <v>0</v>
      </c>
    </row>
    <row r="1617" spans="1:10" hidden="1" x14ac:dyDescent="0.25">
      <c r="A1617" s="60">
        <v>1616</v>
      </c>
      <c r="B1617" s="85" t="s">
        <v>3281</v>
      </c>
      <c r="C1617" s="87" t="s">
        <v>3282</v>
      </c>
      <c r="D1617" s="47"/>
      <c r="E1617" s="47"/>
      <c r="F1617" s="48"/>
      <c r="G1617" s="62" t="str">
        <f>IFERROR(INDEX(StockInData[Expiry],MATCH(ProductMaster[[#This Row],[Product ID]],StockInData[Product ID],0)),"")</f>
        <v/>
      </c>
      <c r="H1617" s="47"/>
      <c r="I1617" s="61">
        <f>SUMIFS(StockInData[Quantity],StockInData[Product ID],ProductMaster!$B1617)-SUMIFS(StockOutData[Quantity],StockOutData[Product ID],ProductMaster!$B1617)</f>
        <v>0</v>
      </c>
      <c r="J1617" s="63">
        <f>SUMIFS(StockInData[Value],StockInData[Product ID],ProductMaster!$B1617)-SUMIFS(StockOutData[Value],StockOutData[Product ID],ProductMaster!$B1617)</f>
        <v>0</v>
      </c>
    </row>
    <row r="1618" spans="1:10" hidden="1" x14ac:dyDescent="0.25">
      <c r="A1618" s="84">
        <v>1617</v>
      </c>
      <c r="B1618" s="85" t="s">
        <v>3283</v>
      </c>
      <c r="C1618" s="87" t="s">
        <v>3284</v>
      </c>
      <c r="D1618" s="47"/>
      <c r="E1618" s="47"/>
      <c r="F1618" s="48"/>
      <c r="G1618" s="62" t="str">
        <f>IFERROR(INDEX(StockInData[Expiry],MATCH(ProductMaster[[#This Row],[Product ID]],StockInData[Product ID],0)),"")</f>
        <v/>
      </c>
      <c r="H1618" s="47"/>
      <c r="I1618" s="61">
        <f>SUMIFS(StockInData[Quantity],StockInData[Product ID],ProductMaster!$B1618)-SUMIFS(StockOutData[Quantity],StockOutData[Product ID],ProductMaster!$B1618)</f>
        <v>0</v>
      </c>
      <c r="J1618" s="63">
        <f>SUMIFS(StockInData[Value],StockInData[Product ID],ProductMaster!$B1618)-SUMIFS(StockOutData[Value],StockOutData[Product ID],ProductMaster!$B1618)</f>
        <v>0</v>
      </c>
    </row>
    <row r="1619" spans="1:10" hidden="1" x14ac:dyDescent="0.25">
      <c r="A1619" s="60">
        <v>1618</v>
      </c>
      <c r="B1619" s="85" t="s">
        <v>3285</v>
      </c>
      <c r="C1619" s="87" t="s">
        <v>3286</v>
      </c>
      <c r="D1619" s="47"/>
      <c r="E1619" s="47"/>
      <c r="F1619" s="48"/>
      <c r="G1619" s="62" t="str">
        <f>IFERROR(INDEX(StockInData[Expiry],MATCH(ProductMaster[[#This Row],[Product ID]],StockInData[Product ID],0)),"")</f>
        <v/>
      </c>
      <c r="H1619" s="47"/>
      <c r="I1619" s="61">
        <f>SUMIFS(StockInData[Quantity],StockInData[Product ID],ProductMaster!$B1619)-SUMIFS(StockOutData[Quantity],StockOutData[Product ID],ProductMaster!$B1619)</f>
        <v>0</v>
      </c>
      <c r="J1619" s="63">
        <f>SUMIFS(StockInData[Value],StockInData[Product ID],ProductMaster!$B1619)-SUMIFS(StockOutData[Value],StockOutData[Product ID],ProductMaster!$B1619)</f>
        <v>0</v>
      </c>
    </row>
    <row r="1620" spans="1:10" hidden="1" x14ac:dyDescent="0.25">
      <c r="A1620" s="84">
        <v>1619</v>
      </c>
      <c r="B1620" s="85" t="s">
        <v>3287</v>
      </c>
      <c r="C1620" s="87" t="s">
        <v>3288</v>
      </c>
      <c r="D1620" s="47"/>
      <c r="E1620" s="47"/>
      <c r="F1620" s="48"/>
      <c r="G1620" s="62" t="str">
        <f>IFERROR(INDEX(StockInData[Expiry],MATCH(ProductMaster[[#This Row],[Product ID]],StockInData[Product ID],0)),"")</f>
        <v/>
      </c>
      <c r="H1620" s="47"/>
      <c r="I1620" s="61">
        <f>SUMIFS(StockInData[Quantity],StockInData[Product ID],ProductMaster!$B1620)-SUMIFS(StockOutData[Quantity],StockOutData[Product ID],ProductMaster!$B1620)</f>
        <v>0</v>
      </c>
      <c r="J1620" s="63">
        <f>SUMIFS(StockInData[Value],StockInData[Product ID],ProductMaster!$B1620)-SUMIFS(StockOutData[Value],StockOutData[Product ID],ProductMaster!$B1620)</f>
        <v>0</v>
      </c>
    </row>
    <row r="1621" spans="1:10" hidden="1" x14ac:dyDescent="0.25">
      <c r="A1621" s="60">
        <v>1620</v>
      </c>
      <c r="B1621" s="85" t="s">
        <v>3289</v>
      </c>
      <c r="C1621" s="87" t="s">
        <v>3290</v>
      </c>
      <c r="D1621" s="47"/>
      <c r="E1621" s="47"/>
      <c r="F1621" s="48"/>
      <c r="G1621" s="62" t="str">
        <f>IFERROR(INDEX(StockInData[Expiry],MATCH(ProductMaster[[#This Row],[Product ID]],StockInData[Product ID],0)),"")</f>
        <v/>
      </c>
      <c r="H1621" s="47"/>
      <c r="I1621" s="61">
        <f>SUMIFS(StockInData[Quantity],StockInData[Product ID],ProductMaster!$B1621)-SUMIFS(StockOutData[Quantity],StockOutData[Product ID],ProductMaster!$B1621)</f>
        <v>0</v>
      </c>
      <c r="J1621" s="63">
        <f>SUMIFS(StockInData[Value],StockInData[Product ID],ProductMaster!$B1621)-SUMIFS(StockOutData[Value],StockOutData[Product ID],ProductMaster!$B1621)</f>
        <v>0</v>
      </c>
    </row>
    <row r="1622" spans="1:10" hidden="1" x14ac:dyDescent="0.25">
      <c r="A1622" s="84">
        <v>1621</v>
      </c>
      <c r="B1622" s="85" t="s">
        <v>3291</v>
      </c>
      <c r="C1622" s="87" t="s">
        <v>3292</v>
      </c>
      <c r="D1622" s="47"/>
      <c r="E1622" s="47"/>
      <c r="F1622" s="48"/>
      <c r="G1622" s="62" t="str">
        <f>IFERROR(INDEX(StockInData[Expiry],MATCH(ProductMaster[[#This Row],[Product ID]],StockInData[Product ID],0)),"")</f>
        <v/>
      </c>
      <c r="H1622" s="47"/>
      <c r="I1622" s="61">
        <f>SUMIFS(StockInData[Quantity],StockInData[Product ID],ProductMaster!$B1622)-SUMIFS(StockOutData[Quantity],StockOutData[Product ID],ProductMaster!$B1622)</f>
        <v>0</v>
      </c>
      <c r="J1622" s="63">
        <f>SUMIFS(StockInData[Value],StockInData[Product ID],ProductMaster!$B1622)-SUMIFS(StockOutData[Value],StockOutData[Product ID],ProductMaster!$B1622)</f>
        <v>0</v>
      </c>
    </row>
    <row r="1623" spans="1:10" hidden="1" x14ac:dyDescent="0.25">
      <c r="A1623" s="60">
        <v>1622</v>
      </c>
      <c r="B1623" s="85" t="s">
        <v>3293</v>
      </c>
      <c r="C1623" s="87" t="s">
        <v>3294</v>
      </c>
      <c r="D1623" s="47"/>
      <c r="E1623" s="47"/>
      <c r="F1623" s="48"/>
      <c r="G1623" s="62" t="str">
        <f>IFERROR(INDEX(StockInData[Expiry],MATCH(ProductMaster[[#This Row],[Product ID]],StockInData[Product ID],0)),"")</f>
        <v/>
      </c>
      <c r="H1623" s="47"/>
      <c r="I1623" s="61">
        <f>SUMIFS(StockInData[Quantity],StockInData[Product ID],ProductMaster!$B1623)-SUMIFS(StockOutData[Quantity],StockOutData[Product ID],ProductMaster!$B1623)</f>
        <v>0</v>
      </c>
      <c r="J1623" s="63">
        <f>SUMIFS(StockInData[Value],StockInData[Product ID],ProductMaster!$B1623)-SUMIFS(StockOutData[Value],StockOutData[Product ID],ProductMaster!$B1623)</f>
        <v>0</v>
      </c>
    </row>
    <row r="1624" spans="1:10" hidden="1" x14ac:dyDescent="0.25">
      <c r="A1624" s="84">
        <v>1623</v>
      </c>
      <c r="B1624" s="85" t="s">
        <v>3295</v>
      </c>
      <c r="C1624" s="87" t="s">
        <v>3296</v>
      </c>
      <c r="D1624" s="47"/>
      <c r="E1624" s="47"/>
      <c r="F1624" s="48"/>
      <c r="G1624" s="62" t="str">
        <f>IFERROR(INDEX(StockInData[Expiry],MATCH(ProductMaster[[#This Row],[Product ID]],StockInData[Product ID],0)),"")</f>
        <v/>
      </c>
      <c r="H1624" s="47"/>
      <c r="I1624" s="61">
        <f>SUMIFS(StockInData[Quantity],StockInData[Product ID],ProductMaster!$B1624)-SUMIFS(StockOutData[Quantity],StockOutData[Product ID],ProductMaster!$B1624)</f>
        <v>0</v>
      </c>
      <c r="J1624" s="63">
        <f>SUMIFS(StockInData[Value],StockInData[Product ID],ProductMaster!$B1624)-SUMIFS(StockOutData[Value],StockOutData[Product ID],ProductMaster!$B1624)</f>
        <v>0</v>
      </c>
    </row>
    <row r="1625" spans="1:10" hidden="1" x14ac:dyDescent="0.25">
      <c r="A1625" s="60">
        <v>1624</v>
      </c>
      <c r="B1625" s="85" t="s">
        <v>3297</v>
      </c>
      <c r="C1625" s="87" t="s">
        <v>3298</v>
      </c>
      <c r="D1625" s="47"/>
      <c r="E1625" s="47"/>
      <c r="F1625" s="48"/>
      <c r="G1625" s="62" t="str">
        <f>IFERROR(INDEX(StockInData[Expiry],MATCH(ProductMaster[[#This Row],[Product ID]],StockInData[Product ID],0)),"")</f>
        <v/>
      </c>
      <c r="H1625" s="47"/>
      <c r="I1625" s="61">
        <f>SUMIFS(StockInData[Quantity],StockInData[Product ID],ProductMaster!$B1625)-SUMIFS(StockOutData[Quantity],StockOutData[Product ID],ProductMaster!$B1625)</f>
        <v>0</v>
      </c>
      <c r="J1625" s="63">
        <f>SUMIFS(StockInData[Value],StockInData[Product ID],ProductMaster!$B1625)-SUMIFS(StockOutData[Value],StockOutData[Product ID],ProductMaster!$B1625)</f>
        <v>0</v>
      </c>
    </row>
    <row r="1626" spans="1:10" hidden="1" x14ac:dyDescent="0.25">
      <c r="A1626" s="84">
        <v>1625</v>
      </c>
      <c r="B1626" s="85" t="s">
        <v>3299</v>
      </c>
      <c r="C1626" s="87" t="s">
        <v>3300</v>
      </c>
      <c r="D1626" s="47"/>
      <c r="E1626" s="47"/>
      <c r="F1626" s="48"/>
      <c r="G1626" s="62" t="str">
        <f>IFERROR(INDEX(StockInData[Expiry],MATCH(ProductMaster[[#This Row],[Product ID]],StockInData[Product ID],0)),"")</f>
        <v/>
      </c>
      <c r="H1626" s="47"/>
      <c r="I1626" s="61">
        <f>SUMIFS(StockInData[Quantity],StockInData[Product ID],ProductMaster!$B1626)-SUMIFS(StockOutData[Quantity],StockOutData[Product ID],ProductMaster!$B1626)</f>
        <v>0</v>
      </c>
      <c r="J1626" s="63">
        <f>SUMIFS(StockInData[Value],StockInData[Product ID],ProductMaster!$B1626)-SUMIFS(StockOutData[Value],StockOutData[Product ID],ProductMaster!$B1626)</f>
        <v>0</v>
      </c>
    </row>
    <row r="1627" spans="1:10" hidden="1" x14ac:dyDescent="0.25">
      <c r="A1627" s="60">
        <v>1626</v>
      </c>
      <c r="B1627" s="85" t="s">
        <v>3301</v>
      </c>
      <c r="C1627" s="87" t="s">
        <v>3302</v>
      </c>
      <c r="D1627" s="47"/>
      <c r="E1627" s="47"/>
      <c r="F1627" s="48"/>
      <c r="G1627" s="62" t="str">
        <f>IFERROR(INDEX(StockInData[Expiry],MATCH(ProductMaster[[#This Row],[Product ID]],StockInData[Product ID],0)),"")</f>
        <v/>
      </c>
      <c r="H1627" s="47"/>
      <c r="I1627" s="61">
        <f>SUMIFS(StockInData[Quantity],StockInData[Product ID],ProductMaster!$B1627)-SUMIFS(StockOutData[Quantity],StockOutData[Product ID],ProductMaster!$B1627)</f>
        <v>0</v>
      </c>
      <c r="J1627" s="63">
        <f>SUMIFS(StockInData[Value],StockInData[Product ID],ProductMaster!$B1627)-SUMIFS(StockOutData[Value],StockOutData[Product ID],ProductMaster!$B1627)</f>
        <v>0</v>
      </c>
    </row>
    <row r="1628" spans="1:10" hidden="1" x14ac:dyDescent="0.25">
      <c r="A1628" s="84">
        <v>1627</v>
      </c>
      <c r="B1628" s="85" t="s">
        <v>3303</v>
      </c>
      <c r="C1628" s="87" t="s">
        <v>3304</v>
      </c>
      <c r="D1628" s="47"/>
      <c r="E1628" s="47"/>
      <c r="F1628" s="48"/>
      <c r="G1628" s="62" t="str">
        <f>IFERROR(INDEX(StockInData[Expiry],MATCH(ProductMaster[[#This Row],[Product ID]],StockInData[Product ID],0)),"")</f>
        <v/>
      </c>
      <c r="H1628" s="47"/>
      <c r="I1628" s="61">
        <f>SUMIFS(StockInData[Quantity],StockInData[Product ID],ProductMaster!$B1628)-SUMIFS(StockOutData[Quantity],StockOutData[Product ID],ProductMaster!$B1628)</f>
        <v>0</v>
      </c>
      <c r="J1628" s="63">
        <f>SUMIFS(StockInData[Value],StockInData[Product ID],ProductMaster!$B1628)-SUMIFS(StockOutData[Value],StockOutData[Product ID],ProductMaster!$B1628)</f>
        <v>0</v>
      </c>
    </row>
    <row r="1629" spans="1:10" hidden="1" x14ac:dyDescent="0.25">
      <c r="A1629" s="60">
        <v>1628</v>
      </c>
      <c r="B1629" s="85" t="s">
        <v>3305</v>
      </c>
      <c r="C1629" s="87" t="s">
        <v>3306</v>
      </c>
      <c r="D1629" s="47"/>
      <c r="E1629" s="47"/>
      <c r="F1629" s="48"/>
      <c r="G1629" s="62" t="str">
        <f>IFERROR(INDEX(StockInData[Expiry],MATCH(ProductMaster[[#This Row],[Product ID]],StockInData[Product ID],0)),"")</f>
        <v/>
      </c>
      <c r="H1629" s="47"/>
      <c r="I1629" s="61">
        <f>SUMIFS(StockInData[Quantity],StockInData[Product ID],ProductMaster!$B1629)-SUMIFS(StockOutData[Quantity],StockOutData[Product ID],ProductMaster!$B1629)</f>
        <v>0</v>
      </c>
      <c r="J1629" s="63">
        <f>SUMIFS(StockInData[Value],StockInData[Product ID],ProductMaster!$B1629)-SUMIFS(StockOutData[Value],StockOutData[Product ID],ProductMaster!$B1629)</f>
        <v>0</v>
      </c>
    </row>
    <row r="1630" spans="1:10" hidden="1" x14ac:dyDescent="0.25">
      <c r="A1630" s="84">
        <v>1629</v>
      </c>
      <c r="B1630" s="85" t="s">
        <v>3307</v>
      </c>
      <c r="C1630" s="87" t="s">
        <v>3308</v>
      </c>
      <c r="D1630" s="47"/>
      <c r="E1630" s="47"/>
      <c r="F1630" s="48"/>
      <c r="G1630" s="62" t="str">
        <f>IFERROR(INDEX(StockInData[Expiry],MATCH(ProductMaster[[#This Row],[Product ID]],StockInData[Product ID],0)),"")</f>
        <v/>
      </c>
      <c r="H1630" s="47"/>
      <c r="I1630" s="61">
        <f>SUMIFS(StockInData[Quantity],StockInData[Product ID],ProductMaster!$B1630)-SUMIFS(StockOutData[Quantity],StockOutData[Product ID],ProductMaster!$B1630)</f>
        <v>0</v>
      </c>
      <c r="J1630" s="63">
        <f>SUMIFS(StockInData[Value],StockInData[Product ID],ProductMaster!$B1630)-SUMIFS(StockOutData[Value],StockOutData[Product ID],ProductMaster!$B1630)</f>
        <v>0</v>
      </c>
    </row>
    <row r="1631" spans="1:10" x14ac:dyDescent="0.25">
      <c r="A1631" s="60">
        <v>1630</v>
      </c>
      <c r="B1631" s="85" t="s">
        <v>3309</v>
      </c>
      <c r="C1631" s="87" t="s">
        <v>3310</v>
      </c>
      <c r="D1631" s="47"/>
      <c r="E1631" s="47"/>
      <c r="F1631" s="48"/>
      <c r="G1631" s="62">
        <f>IFERROR(INDEX(StockInData[Expiry],MATCH(ProductMaster[[#This Row],[Product ID]],StockInData[Product ID],0)),"")</f>
        <v>44016</v>
      </c>
      <c r="H1631" s="47"/>
      <c r="I1631" s="61">
        <f>SUMIFS(StockInData[Quantity],StockInData[Product ID],ProductMaster!$B1631)-SUMIFS(StockOutData[Quantity],StockOutData[Product ID],ProductMaster!$B1631)</f>
        <v>28</v>
      </c>
      <c r="J1631" s="63">
        <f>SUMIFS(StockInData[Value],StockInData[Product ID],ProductMaster!$B1631)-SUMIFS(StockOutData[Value],StockOutData[Product ID],ProductMaster!$B1631)</f>
        <v>-46</v>
      </c>
    </row>
    <row r="1632" spans="1:10" hidden="1" x14ac:dyDescent="0.25">
      <c r="A1632" s="84">
        <v>1631</v>
      </c>
      <c r="B1632" s="85" t="s">
        <v>3311</v>
      </c>
      <c r="C1632" s="87" t="s">
        <v>3312</v>
      </c>
      <c r="D1632" s="47"/>
      <c r="E1632" s="47"/>
      <c r="F1632" s="48"/>
      <c r="G1632" s="62" t="str">
        <f>IFERROR(INDEX(StockInData[Expiry],MATCH(ProductMaster[[#This Row],[Product ID]],StockInData[Product ID],0)),"")</f>
        <v/>
      </c>
      <c r="H1632" s="47"/>
      <c r="I1632" s="61">
        <f>SUMIFS(StockInData[Quantity],StockInData[Product ID],ProductMaster!$B1632)-SUMIFS(StockOutData[Quantity],StockOutData[Product ID],ProductMaster!$B1632)</f>
        <v>0</v>
      </c>
      <c r="J1632" s="63">
        <f>SUMIFS(StockInData[Value],StockInData[Product ID],ProductMaster!$B1632)-SUMIFS(StockOutData[Value],StockOutData[Product ID],ProductMaster!$B1632)</f>
        <v>0</v>
      </c>
    </row>
    <row r="1633" spans="1:10" hidden="1" x14ac:dyDescent="0.25">
      <c r="A1633" s="60">
        <v>1632</v>
      </c>
      <c r="B1633" s="85" t="s">
        <v>3313</v>
      </c>
      <c r="C1633" s="87" t="s">
        <v>3314</v>
      </c>
      <c r="D1633" s="47"/>
      <c r="E1633" s="47"/>
      <c r="F1633" s="48"/>
      <c r="G1633" s="62" t="str">
        <f>IFERROR(INDEX(StockInData[Expiry],MATCH(ProductMaster[[#This Row],[Product ID]],StockInData[Product ID],0)),"")</f>
        <v/>
      </c>
      <c r="H1633" s="47"/>
      <c r="I1633" s="61">
        <f>SUMIFS(StockInData[Quantity],StockInData[Product ID],ProductMaster!$B1633)-SUMIFS(StockOutData[Quantity],StockOutData[Product ID],ProductMaster!$B1633)</f>
        <v>0</v>
      </c>
      <c r="J1633" s="63">
        <f>SUMIFS(StockInData[Value],StockInData[Product ID],ProductMaster!$B1633)-SUMIFS(StockOutData[Value],StockOutData[Product ID],ProductMaster!$B1633)</f>
        <v>0</v>
      </c>
    </row>
    <row r="1634" spans="1:10" hidden="1" x14ac:dyDescent="0.25">
      <c r="A1634" s="84">
        <v>1633</v>
      </c>
      <c r="B1634" s="85" t="s">
        <v>3315</v>
      </c>
      <c r="C1634" s="87" t="s">
        <v>3316</v>
      </c>
      <c r="D1634" s="47"/>
      <c r="E1634" s="47"/>
      <c r="F1634" s="48"/>
      <c r="G1634" s="62" t="str">
        <f>IFERROR(INDEX(StockInData[Expiry],MATCH(ProductMaster[[#This Row],[Product ID]],StockInData[Product ID],0)),"")</f>
        <v/>
      </c>
      <c r="H1634" s="47"/>
      <c r="I1634" s="61">
        <f>SUMIFS(StockInData[Quantity],StockInData[Product ID],ProductMaster!$B1634)-SUMIFS(StockOutData[Quantity],StockOutData[Product ID],ProductMaster!$B1634)</f>
        <v>0</v>
      </c>
      <c r="J1634" s="63">
        <f>SUMIFS(StockInData[Value],StockInData[Product ID],ProductMaster!$B1634)-SUMIFS(StockOutData[Value],StockOutData[Product ID],ProductMaster!$B1634)</f>
        <v>0</v>
      </c>
    </row>
    <row r="1635" spans="1:10" hidden="1" x14ac:dyDescent="0.25">
      <c r="A1635" s="60">
        <v>1634</v>
      </c>
      <c r="B1635" s="85" t="s">
        <v>3317</v>
      </c>
      <c r="C1635" s="87" t="s">
        <v>3318</v>
      </c>
      <c r="D1635" s="47"/>
      <c r="E1635" s="47"/>
      <c r="F1635" s="48"/>
      <c r="G1635" s="62" t="str">
        <f>IFERROR(INDEX(StockInData[Expiry],MATCH(ProductMaster[[#This Row],[Product ID]],StockInData[Product ID],0)),"")</f>
        <v/>
      </c>
      <c r="H1635" s="47"/>
      <c r="I1635" s="61">
        <f>SUMIFS(StockInData[Quantity],StockInData[Product ID],ProductMaster!$B1635)-SUMIFS(StockOutData[Quantity],StockOutData[Product ID],ProductMaster!$B1635)</f>
        <v>0</v>
      </c>
      <c r="J1635" s="63">
        <f>SUMIFS(StockInData[Value],StockInData[Product ID],ProductMaster!$B1635)-SUMIFS(StockOutData[Value],StockOutData[Product ID],ProductMaster!$B1635)</f>
        <v>0</v>
      </c>
    </row>
    <row r="1636" spans="1:10" hidden="1" x14ac:dyDescent="0.25">
      <c r="A1636" s="84">
        <v>1635</v>
      </c>
      <c r="B1636" s="85" t="s">
        <v>3319</v>
      </c>
      <c r="C1636" s="87" t="s">
        <v>3320</v>
      </c>
      <c r="D1636" s="47"/>
      <c r="E1636" s="47"/>
      <c r="F1636" s="48"/>
      <c r="G1636" s="62" t="str">
        <f>IFERROR(INDEX(StockInData[Expiry],MATCH(ProductMaster[[#This Row],[Product ID]],StockInData[Product ID],0)),"")</f>
        <v/>
      </c>
      <c r="H1636" s="47"/>
      <c r="I1636" s="61">
        <f>SUMIFS(StockInData[Quantity],StockInData[Product ID],ProductMaster!$B1636)-SUMIFS(StockOutData[Quantity],StockOutData[Product ID],ProductMaster!$B1636)</f>
        <v>0</v>
      </c>
      <c r="J1636" s="63">
        <f>SUMIFS(StockInData[Value],StockInData[Product ID],ProductMaster!$B1636)-SUMIFS(StockOutData[Value],StockOutData[Product ID],ProductMaster!$B1636)</f>
        <v>0</v>
      </c>
    </row>
    <row r="1637" spans="1:10" hidden="1" x14ac:dyDescent="0.25">
      <c r="A1637" s="60">
        <v>1636</v>
      </c>
      <c r="B1637" s="85" t="s">
        <v>3321</v>
      </c>
      <c r="C1637" s="87" t="s">
        <v>3322</v>
      </c>
      <c r="D1637" s="47"/>
      <c r="E1637" s="47"/>
      <c r="F1637" s="48"/>
      <c r="G1637" s="62" t="str">
        <f>IFERROR(INDEX(StockInData[Expiry],MATCH(ProductMaster[[#This Row],[Product ID]],StockInData[Product ID],0)),"")</f>
        <v/>
      </c>
      <c r="H1637" s="47"/>
      <c r="I1637" s="61">
        <f>SUMIFS(StockInData[Quantity],StockInData[Product ID],ProductMaster!$B1637)-SUMIFS(StockOutData[Quantity],StockOutData[Product ID],ProductMaster!$B1637)</f>
        <v>0</v>
      </c>
      <c r="J1637" s="63">
        <f>SUMIFS(StockInData[Value],StockInData[Product ID],ProductMaster!$B1637)-SUMIFS(StockOutData[Value],StockOutData[Product ID],ProductMaster!$B1637)</f>
        <v>0</v>
      </c>
    </row>
    <row r="1638" spans="1:10" hidden="1" x14ac:dyDescent="0.25">
      <c r="A1638" s="84">
        <v>1637</v>
      </c>
      <c r="B1638" s="85" t="s">
        <v>3323</v>
      </c>
      <c r="C1638" s="87" t="s">
        <v>3324</v>
      </c>
      <c r="D1638" s="47"/>
      <c r="E1638" s="47"/>
      <c r="F1638" s="48"/>
      <c r="G1638" s="62" t="str">
        <f>IFERROR(INDEX(StockInData[Expiry],MATCH(ProductMaster[[#This Row],[Product ID]],StockInData[Product ID],0)),"")</f>
        <v/>
      </c>
      <c r="H1638" s="47"/>
      <c r="I1638" s="61">
        <f>SUMIFS(StockInData[Quantity],StockInData[Product ID],ProductMaster!$B1638)-SUMIFS(StockOutData[Quantity],StockOutData[Product ID],ProductMaster!$B1638)</f>
        <v>0</v>
      </c>
      <c r="J1638" s="63">
        <f>SUMIFS(StockInData[Value],StockInData[Product ID],ProductMaster!$B1638)-SUMIFS(StockOutData[Value],StockOutData[Product ID],ProductMaster!$B1638)</f>
        <v>0</v>
      </c>
    </row>
    <row r="1639" spans="1:10" x14ac:dyDescent="0.25">
      <c r="A1639" s="60">
        <v>1638</v>
      </c>
      <c r="B1639" s="85" t="s">
        <v>3325</v>
      </c>
      <c r="C1639" s="87" t="s">
        <v>3326</v>
      </c>
      <c r="D1639" s="47"/>
      <c r="E1639" s="47"/>
      <c r="F1639" s="48"/>
      <c r="G1639" s="62">
        <f>IFERROR(INDEX(StockInData[Expiry],MATCH(ProductMaster[[#This Row],[Product ID]],StockInData[Product ID],0)),"")</f>
        <v>44073</v>
      </c>
      <c r="H1639" s="47"/>
      <c r="I1639" s="61">
        <f>SUMIFS(StockInData[Quantity],StockInData[Product ID],ProductMaster!$B1639)-SUMIFS(StockOutData[Quantity],StockOutData[Product ID],ProductMaster!$B1639)</f>
        <v>5</v>
      </c>
      <c r="J1639" s="63">
        <f>SUMIFS(StockInData[Value],StockInData[Product ID],ProductMaster!$B1639)-SUMIFS(StockOutData[Value],StockOutData[Product ID],ProductMaster!$B1639)</f>
        <v>0.79</v>
      </c>
    </row>
    <row r="1640" spans="1:10" hidden="1" x14ac:dyDescent="0.25">
      <c r="A1640" s="84">
        <v>1639</v>
      </c>
      <c r="B1640" s="85" t="s">
        <v>3327</v>
      </c>
      <c r="C1640" s="87" t="s">
        <v>3328</v>
      </c>
      <c r="D1640" s="47"/>
      <c r="E1640" s="47"/>
      <c r="F1640" s="48"/>
      <c r="G1640" s="62" t="str">
        <f>IFERROR(INDEX(StockInData[Expiry],MATCH(ProductMaster[[#This Row],[Product ID]],StockInData[Product ID],0)),"")</f>
        <v/>
      </c>
      <c r="H1640" s="47"/>
      <c r="I1640" s="61">
        <f>SUMIFS(StockInData[Quantity],StockInData[Product ID],ProductMaster!$B1640)-SUMIFS(StockOutData[Quantity],StockOutData[Product ID],ProductMaster!$B1640)</f>
        <v>0</v>
      </c>
      <c r="J1640" s="63">
        <f>SUMIFS(StockInData[Value],StockInData[Product ID],ProductMaster!$B1640)-SUMIFS(StockOutData[Value],StockOutData[Product ID],ProductMaster!$B1640)</f>
        <v>0</v>
      </c>
    </row>
    <row r="1641" spans="1:10" hidden="1" x14ac:dyDescent="0.25">
      <c r="A1641" s="60">
        <v>1640</v>
      </c>
      <c r="B1641" s="85" t="s">
        <v>3329</v>
      </c>
      <c r="C1641" s="87" t="s">
        <v>3330</v>
      </c>
      <c r="D1641" s="47"/>
      <c r="E1641" s="47"/>
      <c r="F1641" s="48"/>
      <c r="G1641" s="62" t="str">
        <f>IFERROR(INDEX(StockInData[Expiry],MATCH(ProductMaster[[#This Row],[Product ID]],StockInData[Product ID],0)),"")</f>
        <v/>
      </c>
      <c r="H1641" s="47"/>
      <c r="I1641" s="61">
        <f>SUMIFS(StockInData[Quantity],StockInData[Product ID],ProductMaster!$B1641)-SUMIFS(StockOutData[Quantity],StockOutData[Product ID],ProductMaster!$B1641)</f>
        <v>0</v>
      </c>
      <c r="J1641" s="63">
        <f>SUMIFS(StockInData[Value],StockInData[Product ID],ProductMaster!$B1641)-SUMIFS(StockOutData[Value],StockOutData[Product ID],ProductMaster!$B1641)</f>
        <v>0</v>
      </c>
    </row>
    <row r="1642" spans="1:10" hidden="1" x14ac:dyDescent="0.25">
      <c r="A1642" s="84">
        <v>1641</v>
      </c>
      <c r="B1642" s="85" t="s">
        <v>3331</v>
      </c>
      <c r="C1642" s="87" t="s">
        <v>3332</v>
      </c>
      <c r="D1642" s="47"/>
      <c r="E1642" s="47"/>
      <c r="F1642" s="48"/>
      <c r="G1642" s="62" t="str">
        <f>IFERROR(INDEX(StockInData[Expiry],MATCH(ProductMaster[[#This Row],[Product ID]],StockInData[Product ID],0)),"")</f>
        <v/>
      </c>
      <c r="H1642" s="47"/>
      <c r="I1642" s="61">
        <f>SUMIFS(StockInData[Quantity],StockInData[Product ID],ProductMaster!$B1642)-SUMIFS(StockOutData[Quantity],StockOutData[Product ID],ProductMaster!$B1642)</f>
        <v>0</v>
      </c>
      <c r="J1642" s="63">
        <f>SUMIFS(StockInData[Value],StockInData[Product ID],ProductMaster!$B1642)-SUMIFS(StockOutData[Value],StockOutData[Product ID],ProductMaster!$B1642)</f>
        <v>0</v>
      </c>
    </row>
    <row r="1643" spans="1:10" hidden="1" x14ac:dyDescent="0.25">
      <c r="A1643" s="60">
        <v>1642</v>
      </c>
      <c r="B1643" s="85" t="s">
        <v>3333</v>
      </c>
      <c r="C1643" s="87" t="s">
        <v>3334</v>
      </c>
      <c r="D1643" s="47"/>
      <c r="E1643" s="47"/>
      <c r="F1643" s="48"/>
      <c r="G1643" s="62" t="str">
        <f>IFERROR(INDEX(StockInData[Expiry],MATCH(ProductMaster[[#This Row],[Product ID]],StockInData[Product ID],0)),"")</f>
        <v/>
      </c>
      <c r="H1643" s="47"/>
      <c r="I1643" s="61">
        <f>SUMIFS(StockInData[Quantity],StockInData[Product ID],ProductMaster!$B1643)-SUMIFS(StockOutData[Quantity],StockOutData[Product ID],ProductMaster!$B1643)</f>
        <v>0</v>
      </c>
      <c r="J1643" s="63">
        <f>SUMIFS(StockInData[Value],StockInData[Product ID],ProductMaster!$B1643)-SUMIFS(StockOutData[Value],StockOutData[Product ID],ProductMaster!$B1643)</f>
        <v>0</v>
      </c>
    </row>
    <row r="1644" spans="1:10" hidden="1" x14ac:dyDescent="0.25">
      <c r="A1644" s="84">
        <v>1643</v>
      </c>
      <c r="B1644" s="85" t="s">
        <v>3335</v>
      </c>
      <c r="C1644" s="87" t="s">
        <v>3336</v>
      </c>
      <c r="D1644" s="47"/>
      <c r="E1644" s="47"/>
      <c r="F1644" s="48"/>
      <c r="G1644" s="62" t="str">
        <f>IFERROR(INDEX(StockInData[Expiry],MATCH(ProductMaster[[#This Row],[Product ID]],StockInData[Product ID],0)),"")</f>
        <v/>
      </c>
      <c r="H1644" s="47"/>
      <c r="I1644" s="61">
        <f>SUMIFS(StockInData[Quantity],StockInData[Product ID],ProductMaster!$B1644)-SUMIFS(StockOutData[Quantity],StockOutData[Product ID],ProductMaster!$B1644)</f>
        <v>0</v>
      </c>
      <c r="J1644" s="63">
        <f>SUMIFS(StockInData[Value],StockInData[Product ID],ProductMaster!$B1644)-SUMIFS(StockOutData[Value],StockOutData[Product ID],ProductMaster!$B1644)</f>
        <v>0</v>
      </c>
    </row>
    <row r="1645" spans="1:10" hidden="1" x14ac:dyDescent="0.25">
      <c r="A1645" s="60">
        <v>1644</v>
      </c>
      <c r="B1645" s="85" t="s">
        <v>3337</v>
      </c>
      <c r="C1645" s="87" t="s">
        <v>3338</v>
      </c>
      <c r="D1645" s="47"/>
      <c r="E1645" s="47"/>
      <c r="F1645" s="48"/>
      <c r="G1645" s="62" t="str">
        <f>IFERROR(INDEX(StockInData[Expiry],MATCH(ProductMaster[[#This Row],[Product ID]],StockInData[Product ID],0)),"")</f>
        <v/>
      </c>
      <c r="H1645" s="47"/>
      <c r="I1645" s="61">
        <f>SUMIFS(StockInData[Quantity],StockInData[Product ID],ProductMaster!$B1645)-SUMIFS(StockOutData[Quantity],StockOutData[Product ID],ProductMaster!$B1645)</f>
        <v>0</v>
      </c>
      <c r="J1645" s="63">
        <f>SUMIFS(StockInData[Value],StockInData[Product ID],ProductMaster!$B1645)-SUMIFS(StockOutData[Value],StockOutData[Product ID],ProductMaster!$B1645)</f>
        <v>0</v>
      </c>
    </row>
    <row r="1646" spans="1:10" hidden="1" x14ac:dyDescent="0.25">
      <c r="A1646" s="84">
        <v>1645</v>
      </c>
      <c r="B1646" s="85" t="s">
        <v>3339</v>
      </c>
      <c r="C1646" s="87" t="s">
        <v>3340</v>
      </c>
      <c r="D1646" s="47"/>
      <c r="E1646" s="47"/>
      <c r="F1646" s="48"/>
      <c r="G1646" s="62" t="str">
        <f>IFERROR(INDEX(StockInData[Expiry],MATCH(ProductMaster[[#This Row],[Product ID]],StockInData[Product ID],0)),"")</f>
        <v/>
      </c>
      <c r="H1646" s="47"/>
      <c r="I1646" s="61">
        <f>SUMIFS(StockInData[Quantity],StockInData[Product ID],ProductMaster!$B1646)-SUMIFS(StockOutData[Quantity],StockOutData[Product ID],ProductMaster!$B1646)</f>
        <v>0</v>
      </c>
      <c r="J1646" s="63">
        <f>SUMIFS(StockInData[Value],StockInData[Product ID],ProductMaster!$B1646)-SUMIFS(StockOutData[Value],StockOutData[Product ID],ProductMaster!$B1646)</f>
        <v>0</v>
      </c>
    </row>
    <row r="1647" spans="1:10" hidden="1" x14ac:dyDescent="0.25">
      <c r="A1647" s="60">
        <v>1646</v>
      </c>
      <c r="B1647" s="85" t="s">
        <v>3341</v>
      </c>
      <c r="C1647" s="87" t="s">
        <v>3342</v>
      </c>
      <c r="D1647" s="47"/>
      <c r="E1647" s="47"/>
      <c r="F1647" s="48"/>
      <c r="G1647" s="62" t="str">
        <f>IFERROR(INDEX(StockInData[Expiry],MATCH(ProductMaster[[#This Row],[Product ID]],StockInData[Product ID],0)),"")</f>
        <v/>
      </c>
      <c r="H1647" s="47"/>
      <c r="I1647" s="61">
        <f>SUMIFS(StockInData[Quantity],StockInData[Product ID],ProductMaster!$B1647)-SUMIFS(StockOutData[Quantity],StockOutData[Product ID],ProductMaster!$B1647)</f>
        <v>0</v>
      </c>
      <c r="J1647" s="63">
        <f>SUMIFS(StockInData[Value],StockInData[Product ID],ProductMaster!$B1647)-SUMIFS(StockOutData[Value],StockOutData[Product ID],ProductMaster!$B1647)</f>
        <v>0</v>
      </c>
    </row>
    <row r="1648" spans="1:10" hidden="1" x14ac:dyDescent="0.25">
      <c r="A1648" s="84">
        <v>1647</v>
      </c>
      <c r="B1648" s="85" t="s">
        <v>3343</v>
      </c>
      <c r="C1648" s="87" t="s">
        <v>3344</v>
      </c>
      <c r="D1648" s="47"/>
      <c r="E1648" s="47"/>
      <c r="F1648" s="48"/>
      <c r="G1648" s="62" t="str">
        <f>IFERROR(INDEX(StockInData[Expiry],MATCH(ProductMaster[[#This Row],[Product ID]],StockInData[Product ID],0)),"")</f>
        <v/>
      </c>
      <c r="H1648" s="47"/>
      <c r="I1648" s="61">
        <f>SUMIFS(StockInData[Quantity],StockInData[Product ID],ProductMaster!$B1648)-SUMIFS(StockOutData[Quantity],StockOutData[Product ID],ProductMaster!$B1648)</f>
        <v>0</v>
      </c>
      <c r="J1648" s="63">
        <f>SUMIFS(StockInData[Value],StockInData[Product ID],ProductMaster!$B1648)-SUMIFS(StockOutData[Value],StockOutData[Product ID],ProductMaster!$B1648)</f>
        <v>0</v>
      </c>
    </row>
    <row r="1649" spans="1:10" hidden="1" x14ac:dyDescent="0.25">
      <c r="A1649" s="60">
        <v>1648</v>
      </c>
      <c r="B1649" s="85" t="s">
        <v>3345</v>
      </c>
      <c r="C1649" s="87" t="s">
        <v>3346</v>
      </c>
      <c r="D1649" s="47"/>
      <c r="E1649" s="47"/>
      <c r="F1649" s="48"/>
      <c r="G1649" s="62" t="str">
        <f>IFERROR(INDEX(StockInData[Expiry],MATCH(ProductMaster[[#This Row],[Product ID]],StockInData[Product ID],0)),"")</f>
        <v/>
      </c>
      <c r="H1649" s="47"/>
      <c r="I1649" s="61">
        <f>SUMIFS(StockInData[Quantity],StockInData[Product ID],ProductMaster!$B1649)-SUMIFS(StockOutData[Quantity],StockOutData[Product ID],ProductMaster!$B1649)</f>
        <v>0</v>
      </c>
      <c r="J1649" s="63">
        <f>SUMIFS(StockInData[Value],StockInData[Product ID],ProductMaster!$B1649)-SUMIFS(StockOutData[Value],StockOutData[Product ID],ProductMaster!$B1649)</f>
        <v>0</v>
      </c>
    </row>
    <row r="1650" spans="1:10" hidden="1" x14ac:dyDescent="0.25">
      <c r="A1650" s="84">
        <v>1649</v>
      </c>
      <c r="B1650" s="85" t="s">
        <v>3347</v>
      </c>
      <c r="C1650" s="87" t="s">
        <v>3348</v>
      </c>
      <c r="D1650" s="47"/>
      <c r="E1650" s="47"/>
      <c r="F1650" s="48"/>
      <c r="G1650" s="62" t="str">
        <f>IFERROR(INDEX(StockInData[Expiry],MATCH(ProductMaster[[#This Row],[Product ID]],StockInData[Product ID],0)),"")</f>
        <v/>
      </c>
      <c r="H1650" s="47"/>
      <c r="I1650" s="61">
        <f>SUMIFS(StockInData[Quantity],StockInData[Product ID],ProductMaster!$B1650)-SUMIFS(StockOutData[Quantity],StockOutData[Product ID],ProductMaster!$B1650)</f>
        <v>0</v>
      </c>
      <c r="J1650" s="63">
        <f>SUMIFS(StockInData[Value],StockInData[Product ID],ProductMaster!$B1650)-SUMIFS(StockOutData[Value],StockOutData[Product ID],ProductMaster!$B1650)</f>
        <v>0</v>
      </c>
    </row>
    <row r="1651" spans="1:10" hidden="1" x14ac:dyDescent="0.25">
      <c r="A1651" s="60">
        <v>1650</v>
      </c>
      <c r="B1651" s="85" t="s">
        <v>3349</v>
      </c>
      <c r="C1651" s="87" t="s">
        <v>3350</v>
      </c>
      <c r="D1651" s="47"/>
      <c r="E1651" s="47"/>
      <c r="F1651" s="48"/>
      <c r="G1651" s="62" t="str">
        <f>IFERROR(INDEX(StockInData[Expiry],MATCH(ProductMaster[[#This Row],[Product ID]],StockInData[Product ID],0)),"")</f>
        <v/>
      </c>
      <c r="H1651" s="47"/>
      <c r="I1651" s="61">
        <f>SUMIFS(StockInData[Quantity],StockInData[Product ID],ProductMaster!$B1651)-SUMIFS(StockOutData[Quantity],StockOutData[Product ID],ProductMaster!$B1651)</f>
        <v>0</v>
      </c>
      <c r="J1651" s="63">
        <f>SUMIFS(StockInData[Value],StockInData[Product ID],ProductMaster!$B1651)-SUMIFS(StockOutData[Value],StockOutData[Product ID],ProductMaster!$B1651)</f>
        <v>0</v>
      </c>
    </row>
    <row r="1652" spans="1:10" hidden="1" x14ac:dyDescent="0.25">
      <c r="A1652" s="84">
        <v>1651</v>
      </c>
      <c r="B1652" s="85" t="s">
        <v>3351</v>
      </c>
      <c r="C1652" s="87" t="s">
        <v>3352</v>
      </c>
      <c r="D1652" s="47"/>
      <c r="E1652" s="47"/>
      <c r="F1652" s="48"/>
      <c r="G1652" s="62" t="str">
        <f>IFERROR(INDEX(StockInData[Expiry],MATCH(ProductMaster[[#This Row],[Product ID]],StockInData[Product ID],0)),"")</f>
        <v/>
      </c>
      <c r="H1652" s="47"/>
      <c r="I1652" s="61">
        <f>SUMIFS(StockInData[Quantity],StockInData[Product ID],ProductMaster!$B1652)-SUMIFS(StockOutData[Quantity],StockOutData[Product ID],ProductMaster!$B1652)</f>
        <v>0</v>
      </c>
      <c r="J1652" s="63">
        <f>SUMIFS(StockInData[Value],StockInData[Product ID],ProductMaster!$B1652)-SUMIFS(StockOutData[Value],StockOutData[Product ID],ProductMaster!$B1652)</f>
        <v>0</v>
      </c>
    </row>
    <row r="1653" spans="1:10" hidden="1" x14ac:dyDescent="0.25">
      <c r="A1653" s="60">
        <v>1652</v>
      </c>
      <c r="B1653" s="85" t="s">
        <v>3353</v>
      </c>
      <c r="C1653" s="87" t="s">
        <v>3354</v>
      </c>
      <c r="D1653" s="47"/>
      <c r="E1653" s="47"/>
      <c r="F1653" s="48"/>
      <c r="G1653" s="62" t="str">
        <f>IFERROR(INDEX(StockInData[Expiry],MATCH(ProductMaster[[#This Row],[Product ID]],StockInData[Product ID],0)),"")</f>
        <v/>
      </c>
      <c r="H1653" s="47"/>
      <c r="I1653" s="61">
        <f>SUMIFS(StockInData[Quantity],StockInData[Product ID],ProductMaster!$B1653)-SUMIFS(StockOutData[Quantity],StockOutData[Product ID],ProductMaster!$B1653)</f>
        <v>0</v>
      </c>
      <c r="J1653" s="63">
        <f>SUMIFS(StockInData[Value],StockInData[Product ID],ProductMaster!$B1653)-SUMIFS(StockOutData[Value],StockOutData[Product ID],ProductMaster!$B1653)</f>
        <v>0</v>
      </c>
    </row>
    <row r="1654" spans="1:10" hidden="1" x14ac:dyDescent="0.25">
      <c r="A1654" s="84">
        <v>1653</v>
      </c>
      <c r="B1654" s="85" t="s">
        <v>3355</v>
      </c>
      <c r="C1654" s="87" t="s">
        <v>3356</v>
      </c>
      <c r="D1654" s="47"/>
      <c r="E1654" s="47"/>
      <c r="F1654" s="48"/>
      <c r="G1654" s="62" t="str">
        <f>IFERROR(INDEX(StockInData[Expiry],MATCH(ProductMaster[[#This Row],[Product ID]],StockInData[Product ID],0)),"")</f>
        <v/>
      </c>
      <c r="H1654" s="47"/>
      <c r="I1654" s="61">
        <f>SUMIFS(StockInData[Quantity],StockInData[Product ID],ProductMaster!$B1654)-SUMIFS(StockOutData[Quantity],StockOutData[Product ID],ProductMaster!$B1654)</f>
        <v>0</v>
      </c>
      <c r="J1654" s="63">
        <f>SUMIFS(StockInData[Value],StockInData[Product ID],ProductMaster!$B1654)-SUMIFS(StockOutData[Value],StockOutData[Product ID],ProductMaster!$B1654)</f>
        <v>0</v>
      </c>
    </row>
    <row r="1655" spans="1:10" hidden="1" x14ac:dyDescent="0.25">
      <c r="A1655" s="60">
        <v>1654</v>
      </c>
      <c r="B1655" s="85" t="s">
        <v>3357</v>
      </c>
      <c r="C1655" s="87" t="s">
        <v>3358</v>
      </c>
      <c r="D1655" s="47"/>
      <c r="E1655" s="47"/>
      <c r="F1655" s="48"/>
      <c r="G1655" s="62" t="str">
        <f>IFERROR(INDEX(StockInData[Expiry],MATCH(ProductMaster[[#This Row],[Product ID]],StockInData[Product ID],0)),"")</f>
        <v/>
      </c>
      <c r="H1655" s="47"/>
      <c r="I1655" s="61">
        <f>SUMIFS(StockInData[Quantity],StockInData[Product ID],ProductMaster!$B1655)-SUMIFS(StockOutData[Quantity],StockOutData[Product ID],ProductMaster!$B1655)</f>
        <v>0</v>
      </c>
      <c r="J1655" s="63">
        <f>SUMIFS(StockInData[Value],StockInData[Product ID],ProductMaster!$B1655)-SUMIFS(StockOutData[Value],StockOutData[Product ID],ProductMaster!$B1655)</f>
        <v>0</v>
      </c>
    </row>
    <row r="1656" spans="1:10" hidden="1" x14ac:dyDescent="0.25">
      <c r="A1656" s="84">
        <v>1655</v>
      </c>
      <c r="B1656" s="85" t="s">
        <v>3359</v>
      </c>
      <c r="C1656" s="87" t="s">
        <v>3360</v>
      </c>
      <c r="D1656" s="47"/>
      <c r="E1656" s="47"/>
      <c r="F1656" s="48"/>
      <c r="G1656" s="62" t="str">
        <f>IFERROR(INDEX(StockInData[Expiry],MATCH(ProductMaster[[#This Row],[Product ID]],StockInData[Product ID],0)),"")</f>
        <v/>
      </c>
      <c r="H1656" s="47"/>
      <c r="I1656" s="61">
        <f>SUMIFS(StockInData[Quantity],StockInData[Product ID],ProductMaster!$B1656)-SUMIFS(StockOutData[Quantity],StockOutData[Product ID],ProductMaster!$B1656)</f>
        <v>0</v>
      </c>
      <c r="J1656" s="63">
        <f>SUMIFS(StockInData[Value],StockInData[Product ID],ProductMaster!$B1656)-SUMIFS(StockOutData[Value],StockOutData[Product ID],ProductMaster!$B1656)</f>
        <v>0</v>
      </c>
    </row>
    <row r="1657" spans="1:10" hidden="1" x14ac:dyDescent="0.25">
      <c r="A1657" s="60">
        <v>1656</v>
      </c>
      <c r="B1657" s="85" t="s">
        <v>3361</v>
      </c>
      <c r="C1657" s="87" t="s">
        <v>3362</v>
      </c>
      <c r="D1657" s="47"/>
      <c r="E1657" s="47"/>
      <c r="F1657" s="48"/>
      <c r="G1657" s="62" t="str">
        <f>IFERROR(INDEX(StockInData[Expiry],MATCH(ProductMaster[[#This Row],[Product ID]],StockInData[Product ID],0)),"")</f>
        <v/>
      </c>
      <c r="H1657" s="47"/>
      <c r="I1657" s="61">
        <f>SUMIFS(StockInData[Quantity],StockInData[Product ID],ProductMaster!$B1657)-SUMIFS(StockOutData[Quantity],StockOutData[Product ID],ProductMaster!$B1657)</f>
        <v>0</v>
      </c>
      <c r="J1657" s="63">
        <f>SUMIFS(StockInData[Value],StockInData[Product ID],ProductMaster!$B1657)-SUMIFS(StockOutData[Value],StockOutData[Product ID],ProductMaster!$B1657)</f>
        <v>0</v>
      </c>
    </row>
    <row r="1658" spans="1:10" hidden="1" x14ac:dyDescent="0.25">
      <c r="A1658" s="84">
        <v>1657</v>
      </c>
      <c r="B1658" s="85" t="s">
        <v>3363</v>
      </c>
      <c r="C1658" s="87" t="s">
        <v>3364</v>
      </c>
      <c r="D1658" s="47"/>
      <c r="E1658" s="47"/>
      <c r="F1658" s="48"/>
      <c r="G1658" s="62" t="str">
        <f>IFERROR(INDEX(StockInData[Expiry],MATCH(ProductMaster[[#This Row],[Product ID]],StockInData[Product ID],0)),"")</f>
        <v/>
      </c>
      <c r="H1658" s="47"/>
      <c r="I1658" s="61">
        <f>SUMIFS(StockInData[Quantity],StockInData[Product ID],ProductMaster!$B1658)-SUMIFS(StockOutData[Quantity],StockOutData[Product ID],ProductMaster!$B1658)</f>
        <v>0</v>
      </c>
      <c r="J1658" s="63">
        <f>SUMIFS(StockInData[Value],StockInData[Product ID],ProductMaster!$B1658)-SUMIFS(StockOutData[Value],StockOutData[Product ID],ProductMaster!$B1658)</f>
        <v>0</v>
      </c>
    </row>
    <row r="1659" spans="1:10" x14ac:dyDescent="0.25">
      <c r="A1659" s="60">
        <v>1658</v>
      </c>
      <c r="B1659" s="85" t="s">
        <v>3365</v>
      </c>
      <c r="C1659" s="87" t="s">
        <v>3366</v>
      </c>
      <c r="D1659" s="47"/>
      <c r="E1659" s="47"/>
      <c r="F1659" s="48"/>
      <c r="G1659" s="62">
        <f>IFERROR(INDEX(StockInData[Expiry],MATCH(ProductMaster[[#This Row],[Product ID]],StockInData[Product ID],0)),"")</f>
        <v>44073</v>
      </c>
      <c r="H1659" s="47"/>
      <c r="I1659" s="61">
        <f>SUMIFS(StockInData[Quantity],StockInData[Product ID],ProductMaster!$B1659)-SUMIFS(StockOutData[Quantity],StockOutData[Product ID],ProductMaster!$B1659)</f>
        <v>8</v>
      </c>
      <c r="J1659" s="63">
        <f>SUMIFS(StockInData[Value],StockInData[Product ID],ProductMaster!$B1659)-SUMIFS(StockOutData[Value],StockOutData[Product ID],ProductMaster!$B1659)</f>
        <v>1</v>
      </c>
    </row>
    <row r="1660" spans="1:10" x14ac:dyDescent="0.25">
      <c r="A1660" s="84">
        <v>1659</v>
      </c>
      <c r="B1660" s="85" t="s">
        <v>3367</v>
      </c>
      <c r="C1660" s="87" t="s">
        <v>3368</v>
      </c>
      <c r="D1660" s="47"/>
      <c r="E1660" s="47"/>
      <c r="F1660" s="48"/>
      <c r="G1660" s="62">
        <f>IFERROR(INDEX(StockInData[Expiry],MATCH(ProductMaster[[#This Row],[Product ID]],StockInData[Product ID],0)),"")</f>
        <v>44073</v>
      </c>
      <c r="H1660" s="47"/>
      <c r="I1660" s="61">
        <f>SUMIFS(StockInData[Quantity],StockInData[Product ID],ProductMaster!$B1660)-SUMIFS(StockOutData[Quantity],StockOutData[Product ID],ProductMaster!$B1660)</f>
        <v>6</v>
      </c>
      <c r="J1660" s="63">
        <f>SUMIFS(StockInData[Value],StockInData[Product ID],ProductMaster!$B1660)-SUMIFS(StockOutData[Value],StockOutData[Product ID],ProductMaster!$B1660)</f>
        <v>0</v>
      </c>
    </row>
    <row r="1661" spans="1:10" hidden="1" x14ac:dyDescent="0.25">
      <c r="A1661" s="60">
        <v>1660</v>
      </c>
      <c r="B1661" s="85" t="s">
        <v>3369</v>
      </c>
      <c r="C1661" s="87" t="s">
        <v>3370</v>
      </c>
      <c r="D1661" s="47"/>
      <c r="E1661" s="47"/>
      <c r="F1661" s="48"/>
      <c r="G1661" s="62" t="str">
        <f>IFERROR(INDEX(StockInData[Expiry],MATCH(ProductMaster[[#This Row],[Product ID]],StockInData[Product ID],0)),"")</f>
        <v/>
      </c>
      <c r="H1661" s="47"/>
      <c r="I1661" s="61">
        <f>SUMIFS(StockInData[Quantity],StockInData[Product ID],ProductMaster!$B1661)-SUMIFS(StockOutData[Quantity],StockOutData[Product ID],ProductMaster!$B1661)</f>
        <v>0</v>
      </c>
      <c r="J1661" s="63">
        <f>SUMIFS(StockInData[Value],StockInData[Product ID],ProductMaster!$B1661)-SUMIFS(StockOutData[Value],StockOutData[Product ID],ProductMaster!$B1661)</f>
        <v>0</v>
      </c>
    </row>
    <row r="1662" spans="1:10" hidden="1" x14ac:dyDescent="0.25">
      <c r="A1662" s="84">
        <v>1661</v>
      </c>
      <c r="B1662" s="85" t="s">
        <v>3371</v>
      </c>
      <c r="C1662" s="87" t="s">
        <v>3372</v>
      </c>
      <c r="D1662" s="47"/>
      <c r="E1662" s="47"/>
      <c r="F1662" s="48"/>
      <c r="G1662" s="62" t="str">
        <f>IFERROR(INDEX(StockInData[Expiry],MATCH(ProductMaster[[#This Row],[Product ID]],StockInData[Product ID],0)),"")</f>
        <v/>
      </c>
      <c r="H1662" s="47"/>
      <c r="I1662" s="61">
        <f>SUMIFS(StockInData[Quantity],StockInData[Product ID],ProductMaster!$B1662)-SUMIFS(StockOutData[Quantity],StockOutData[Product ID],ProductMaster!$B1662)</f>
        <v>0</v>
      </c>
      <c r="J1662" s="63">
        <f>SUMIFS(StockInData[Value],StockInData[Product ID],ProductMaster!$B1662)-SUMIFS(StockOutData[Value],StockOutData[Product ID],ProductMaster!$B1662)</f>
        <v>0</v>
      </c>
    </row>
    <row r="1663" spans="1:10" hidden="1" x14ac:dyDescent="0.25">
      <c r="A1663" s="60">
        <v>1662</v>
      </c>
      <c r="B1663" s="85" t="s">
        <v>3373</v>
      </c>
      <c r="C1663" s="87" t="s">
        <v>3374</v>
      </c>
      <c r="D1663" s="47"/>
      <c r="E1663" s="47"/>
      <c r="F1663" s="48"/>
      <c r="G1663" s="62" t="str">
        <f>IFERROR(INDEX(StockInData[Expiry],MATCH(ProductMaster[[#This Row],[Product ID]],StockInData[Product ID],0)),"")</f>
        <v/>
      </c>
      <c r="H1663" s="47"/>
      <c r="I1663" s="61">
        <f>SUMIFS(StockInData[Quantity],StockInData[Product ID],ProductMaster!$B1663)-SUMIFS(StockOutData[Quantity],StockOutData[Product ID],ProductMaster!$B1663)</f>
        <v>0</v>
      </c>
      <c r="J1663" s="63">
        <f>SUMIFS(StockInData[Value],StockInData[Product ID],ProductMaster!$B1663)-SUMIFS(StockOutData[Value],StockOutData[Product ID],ProductMaster!$B1663)</f>
        <v>0</v>
      </c>
    </row>
    <row r="1664" spans="1:10" x14ac:dyDescent="0.25">
      <c r="A1664" s="84">
        <v>1663</v>
      </c>
      <c r="B1664" s="85" t="s">
        <v>3375</v>
      </c>
      <c r="C1664" s="87" t="s">
        <v>3376</v>
      </c>
      <c r="D1664" s="47"/>
      <c r="E1664" s="47"/>
      <c r="F1664" s="48"/>
      <c r="G1664" s="62">
        <f>IFERROR(INDEX(StockInData[Expiry],MATCH(ProductMaster[[#This Row],[Product ID]],StockInData[Product ID],0)),"")</f>
        <v>44021</v>
      </c>
      <c r="H1664" s="47"/>
      <c r="I1664" s="61">
        <f>SUMIFS(StockInData[Quantity],StockInData[Product ID],ProductMaster!$B1664)-SUMIFS(StockOutData[Quantity],StockOutData[Product ID],ProductMaster!$B1664)</f>
        <v>62</v>
      </c>
      <c r="J1664" s="63">
        <f>SUMIFS(StockInData[Value],StockInData[Product ID],ProductMaster!$B1664)-SUMIFS(StockOutData[Value],StockOutData[Product ID],ProductMaster!$B1664)</f>
        <v>-72.459999999999994</v>
      </c>
    </row>
    <row r="1665" spans="1:10" hidden="1" x14ac:dyDescent="0.25">
      <c r="A1665" s="60">
        <v>1664</v>
      </c>
      <c r="B1665" s="85" t="s">
        <v>3377</v>
      </c>
      <c r="C1665" s="87" t="s">
        <v>3378</v>
      </c>
      <c r="D1665" s="47"/>
      <c r="E1665" s="47"/>
      <c r="F1665" s="48"/>
      <c r="G1665" s="62" t="str">
        <f>IFERROR(INDEX(StockInData[Expiry],MATCH(ProductMaster[[#This Row],[Product ID]],StockInData[Product ID],0)),"")</f>
        <v/>
      </c>
      <c r="H1665" s="47"/>
      <c r="I1665" s="61">
        <f>SUMIFS(StockInData[Quantity],StockInData[Product ID],ProductMaster!$B1665)-SUMIFS(StockOutData[Quantity],StockOutData[Product ID],ProductMaster!$B1665)</f>
        <v>0</v>
      </c>
      <c r="J1665" s="63">
        <f>SUMIFS(StockInData[Value],StockInData[Product ID],ProductMaster!$B1665)-SUMIFS(StockOutData[Value],StockOutData[Product ID],ProductMaster!$B1665)</f>
        <v>0</v>
      </c>
    </row>
    <row r="1666" spans="1:10" hidden="1" x14ac:dyDescent="0.25">
      <c r="A1666" s="84">
        <v>1665</v>
      </c>
      <c r="B1666" s="85" t="s">
        <v>3379</v>
      </c>
      <c r="C1666" s="87" t="s">
        <v>3380</v>
      </c>
      <c r="D1666" s="47"/>
      <c r="E1666" s="47"/>
      <c r="F1666" s="48"/>
      <c r="G1666" s="62" t="str">
        <f>IFERROR(INDEX(StockInData[Expiry],MATCH(ProductMaster[[#This Row],[Product ID]],StockInData[Product ID],0)),"")</f>
        <v/>
      </c>
      <c r="H1666" s="47"/>
      <c r="I1666" s="61">
        <f>SUMIFS(StockInData[Quantity],StockInData[Product ID],ProductMaster!$B1666)-SUMIFS(StockOutData[Quantity],StockOutData[Product ID],ProductMaster!$B1666)</f>
        <v>0</v>
      </c>
      <c r="J1666" s="63">
        <f>SUMIFS(StockInData[Value],StockInData[Product ID],ProductMaster!$B1666)-SUMIFS(StockOutData[Value],StockOutData[Product ID],ProductMaster!$B1666)</f>
        <v>0</v>
      </c>
    </row>
    <row r="1667" spans="1:10" x14ac:dyDescent="0.25">
      <c r="A1667" s="60">
        <v>1666</v>
      </c>
      <c r="B1667" s="85" t="s">
        <v>3381</v>
      </c>
      <c r="C1667" s="87" t="s">
        <v>3382</v>
      </c>
      <c r="D1667" s="47"/>
      <c r="E1667" s="47"/>
      <c r="F1667" s="48"/>
      <c r="G1667" s="62">
        <f>IFERROR(INDEX(StockInData[Expiry],MATCH(ProductMaster[[#This Row],[Product ID]],StockInData[Product ID],0)),"")</f>
        <v>43833</v>
      </c>
      <c r="H1667" s="47"/>
      <c r="I1667" s="61">
        <f>SUMIFS(StockInData[Quantity],StockInData[Product ID],ProductMaster!$B1667)-SUMIFS(StockOutData[Quantity],StockOutData[Product ID],ProductMaster!$B1667)</f>
        <v>121</v>
      </c>
      <c r="J1667" s="63">
        <f>SUMIFS(StockInData[Value],StockInData[Product ID],ProductMaster!$B1667)-SUMIFS(StockOutData[Value],StockOutData[Product ID],ProductMaster!$B1667)</f>
        <v>-32.28</v>
      </c>
    </row>
    <row r="1668" spans="1:10" hidden="1" x14ac:dyDescent="0.25">
      <c r="A1668" s="84">
        <v>1667</v>
      </c>
      <c r="B1668" s="85" t="s">
        <v>3383</v>
      </c>
      <c r="C1668" s="87" t="s">
        <v>3384</v>
      </c>
      <c r="D1668" s="47"/>
      <c r="E1668" s="47"/>
      <c r="F1668" s="48"/>
      <c r="G1668" s="62" t="str">
        <f>IFERROR(INDEX(StockInData[Expiry],MATCH(ProductMaster[[#This Row],[Product ID]],StockInData[Product ID],0)),"")</f>
        <v/>
      </c>
      <c r="H1668" s="47"/>
      <c r="I1668" s="61">
        <f>SUMIFS(StockInData[Quantity],StockInData[Product ID],ProductMaster!$B1668)-SUMIFS(StockOutData[Quantity],StockOutData[Product ID],ProductMaster!$B1668)</f>
        <v>0</v>
      </c>
      <c r="J1668" s="63">
        <f>SUMIFS(StockInData[Value],StockInData[Product ID],ProductMaster!$B1668)-SUMIFS(StockOutData[Value],StockOutData[Product ID],ProductMaster!$B1668)</f>
        <v>0</v>
      </c>
    </row>
    <row r="1669" spans="1:10" x14ac:dyDescent="0.25">
      <c r="A1669" s="60">
        <v>1668</v>
      </c>
      <c r="B1669" s="85" t="s">
        <v>3385</v>
      </c>
      <c r="C1669" s="87" t="s">
        <v>3386</v>
      </c>
      <c r="D1669" s="47"/>
      <c r="E1669" s="47"/>
      <c r="F1669" s="48"/>
      <c r="G1669" s="62">
        <f>IFERROR(INDEX(StockInData[Expiry],MATCH(ProductMaster[[#This Row],[Product ID]],StockInData[Product ID],0)),"")</f>
        <v>44438</v>
      </c>
      <c r="H1669" s="47"/>
      <c r="I1669" s="61">
        <f>SUMIFS(StockInData[Quantity],StockInData[Product ID],ProductMaster!$B1669)-SUMIFS(StockOutData[Quantity],StockOutData[Product ID],ProductMaster!$B1669)</f>
        <v>1720</v>
      </c>
      <c r="J1669" s="63">
        <f>SUMIFS(StockInData[Value],StockInData[Product ID],ProductMaster!$B1669)-SUMIFS(StockOutData[Value],StockOutData[Product ID],ProductMaster!$B1669)</f>
        <v>-7506.4699999999993</v>
      </c>
    </row>
    <row r="1670" spans="1:10" hidden="1" x14ac:dyDescent="0.25">
      <c r="A1670" s="84">
        <v>1669</v>
      </c>
      <c r="B1670" s="85" t="s">
        <v>3387</v>
      </c>
      <c r="C1670" s="87" t="s">
        <v>3388</v>
      </c>
      <c r="D1670" s="47"/>
      <c r="E1670" s="47"/>
      <c r="F1670" s="48"/>
      <c r="G1670" s="62" t="str">
        <f>IFERROR(INDEX(StockInData[Expiry],MATCH(ProductMaster[[#This Row],[Product ID]],StockInData[Product ID],0)),"")</f>
        <v/>
      </c>
      <c r="H1670" s="47"/>
      <c r="I1670" s="61">
        <f>SUMIFS(StockInData[Quantity],StockInData[Product ID],ProductMaster!$B1670)-SUMIFS(StockOutData[Quantity],StockOutData[Product ID],ProductMaster!$B1670)</f>
        <v>0</v>
      </c>
      <c r="J1670" s="63">
        <f>SUMIFS(StockInData[Value],StockInData[Product ID],ProductMaster!$B1670)-SUMIFS(StockOutData[Value],StockOutData[Product ID],ProductMaster!$B1670)</f>
        <v>0</v>
      </c>
    </row>
    <row r="1671" spans="1:10" hidden="1" x14ac:dyDescent="0.25">
      <c r="A1671" s="60">
        <v>1670</v>
      </c>
      <c r="B1671" s="85" t="s">
        <v>3389</v>
      </c>
      <c r="C1671" s="87" t="s">
        <v>3390</v>
      </c>
      <c r="D1671" s="47"/>
      <c r="E1671" s="47"/>
      <c r="F1671" s="48"/>
      <c r="G1671" s="62">
        <f>IFERROR(INDEX(StockInData[Expiry],MATCH(ProductMaster[[#This Row],[Product ID]],StockInData[Product ID],0)),"")</f>
        <v>44042</v>
      </c>
      <c r="H1671" s="47"/>
      <c r="I1671" s="61">
        <f>SUMIFS(StockInData[Quantity],StockInData[Product ID],ProductMaster!$B1671)-SUMIFS(StockOutData[Quantity],StockOutData[Product ID],ProductMaster!$B1671)</f>
        <v>-37</v>
      </c>
      <c r="J1671" s="63">
        <f>SUMIFS(StockInData[Value],StockInData[Product ID],ProductMaster!$B1671)-SUMIFS(StockOutData[Value],StockOutData[Product ID],ProductMaster!$B1671)</f>
        <v>-803.00999999999988</v>
      </c>
    </row>
    <row r="1672" spans="1:10" x14ac:dyDescent="0.25">
      <c r="A1672" s="84">
        <v>1671</v>
      </c>
      <c r="B1672" s="85" t="s">
        <v>3391</v>
      </c>
      <c r="C1672" s="87" t="s">
        <v>3392</v>
      </c>
      <c r="D1672" s="47"/>
      <c r="E1672" s="47"/>
      <c r="F1672" s="48"/>
      <c r="G1672" s="62">
        <f>IFERROR(INDEX(StockInData[Expiry],MATCH(ProductMaster[[#This Row],[Product ID]],StockInData[Product ID],0)),"")</f>
        <v>44021</v>
      </c>
      <c r="H1672" s="47"/>
      <c r="I1672" s="61">
        <f>SUMIFS(StockInData[Quantity],StockInData[Product ID],ProductMaster!$B1672)-SUMIFS(StockOutData[Quantity],StockOutData[Product ID],ProductMaster!$B1672)</f>
        <v>67</v>
      </c>
      <c r="J1672" s="63">
        <f>SUMIFS(StockInData[Value],StockInData[Product ID],ProductMaster!$B1672)-SUMIFS(StockOutData[Value],StockOutData[Product ID],ProductMaster!$B1672)</f>
        <v>-40.94</v>
      </c>
    </row>
    <row r="1673" spans="1:10" x14ac:dyDescent="0.25">
      <c r="A1673" s="60">
        <v>1672</v>
      </c>
      <c r="B1673" s="85" t="s">
        <v>3393</v>
      </c>
      <c r="C1673" s="87" t="s">
        <v>3394</v>
      </c>
      <c r="D1673" s="47"/>
      <c r="E1673" s="47"/>
      <c r="F1673" s="48"/>
      <c r="G1673" s="62">
        <f>IFERROR(INDEX(StockInData[Expiry],MATCH(ProductMaster[[#This Row],[Product ID]],StockInData[Product ID],0)),"")</f>
        <v>43830</v>
      </c>
      <c r="H1673" s="47"/>
      <c r="I1673" s="61">
        <f>SUMIFS(StockInData[Quantity],StockInData[Product ID],ProductMaster!$B1673)-SUMIFS(StockOutData[Quantity],StockOutData[Product ID],ProductMaster!$B1673)</f>
        <v>303</v>
      </c>
      <c r="J1673" s="63">
        <f>SUMIFS(StockInData[Value],StockInData[Product ID],ProductMaster!$B1673)-SUMIFS(StockOutData[Value],StockOutData[Product ID],ProductMaster!$B1673)</f>
        <v>-760.91</v>
      </c>
    </row>
    <row r="1674" spans="1:10" hidden="1" x14ac:dyDescent="0.25">
      <c r="A1674" s="84">
        <v>1673</v>
      </c>
      <c r="B1674" s="85" t="s">
        <v>3395</v>
      </c>
      <c r="C1674" s="87" t="s">
        <v>3396</v>
      </c>
      <c r="D1674" s="47"/>
      <c r="E1674" s="47"/>
      <c r="F1674" s="48"/>
      <c r="G1674" s="62" t="str">
        <f>IFERROR(INDEX(StockInData[Expiry],MATCH(ProductMaster[[#This Row],[Product ID]],StockInData[Product ID],0)),"")</f>
        <v/>
      </c>
      <c r="H1674" s="47"/>
      <c r="I1674" s="61">
        <f>SUMIFS(StockInData[Quantity],StockInData[Product ID],ProductMaster!$B1674)-SUMIFS(StockOutData[Quantity],StockOutData[Product ID],ProductMaster!$B1674)</f>
        <v>0</v>
      </c>
      <c r="J1674" s="63">
        <f>SUMIFS(StockInData[Value],StockInData[Product ID],ProductMaster!$B1674)-SUMIFS(StockOutData[Value],StockOutData[Product ID],ProductMaster!$B1674)</f>
        <v>0</v>
      </c>
    </row>
    <row r="1675" spans="1:10" x14ac:dyDescent="0.25">
      <c r="A1675" s="60">
        <v>1674</v>
      </c>
      <c r="B1675" s="85" t="s">
        <v>3397</v>
      </c>
      <c r="C1675" s="87" t="s">
        <v>3398</v>
      </c>
      <c r="D1675" s="47"/>
      <c r="E1675" s="47"/>
      <c r="F1675" s="48"/>
      <c r="G1675" s="62">
        <f>IFERROR(INDEX(StockInData[Expiry],MATCH(ProductMaster[[#This Row],[Product ID]],StockInData[Product ID],0)),"")</f>
        <v>43951</v>
      </c>
      <c r="H1675" s="47"/>
      <c r="I1675" s="61">
        <f>SUMIFS(StockInData[Quantity],StockInData[Product ID],ProductMaster!$B1675)-SUMIFS(StockOutData[Quantity],StockOutData[Product ID],ProductMaster!$B1675)</f>
        <v>140</v>
      </c>
      <c r="J1675" s="63">
        <f>SUMIFS(StockInData[Value],StockInData[Product ID],ProductMaster!$B1675)-SUMIFS(StockOutData[Value],StockOutData[Product ID],ProductMaster!$B1675)</f>
        <v>29.4</v>
      </c>
    </row>
    <row r="1676" spans="1:10" hidden="1" x14ac:dyDescent="0.25">
      <c r="A1676" s="84">
        <v>1675</v>
      </c>
      <c r="B1676" s="85" t="s">
        <v>3399</v>
      </c>
      <c r="C1676" s="87" t="s">
        <v>3400</v>
      </c>
      <c r="D1676" s="47"/>
      <c r="E1676" s="47"/>
      <c r="F1676" s="48"/>
      <c r="G1676" s="62" t="str">
        <f>IFERROR(INDEX(StockInData[Expiry],MATCH(ProductMaster[[#This Row],[Product ID]],StockInData[Product ID],0)),"")</f>
        <v/>
      </c>
      <c r="H1676" s="47"/>
      <c r="I1676" s="61">
        <f>SUMIFS(StockInData[Quantity],StockInData[Product ID],ProductMaster!$B1676)-SUMIFS(StockOutData[Quantity],StockOutData[Product ID],ProductMaster!$B1676)</f>
        <v>0</v>
      </c>
      <c r="J1676" s="63">
        <f>SUMIFS(StockInData[Value],StockInData[Product ID],ProductMaster!$B1676)-SUMIFS(StockOutData[Value],StockOutData[Product ID],ProductMaster!$B1676)</f>
        <v>0</v>
      </c>
    </row>
    <row r="1677" spans="1:10" hidden="1" x14ac:dyDescent="0.25">
      <c r="A1677" s="60">
        <v>1676</v>
      </c>
      <c r="B1677" s="85" t="s">
        <v>3401</v>
      </c>
      <c r="C1677" s="87" t="s">
        <v>3402</v>
      </c>
      <c r="D1677" s="47"/>
      <c r="E1677" s="47"/>
      <c r="F1677" s="48"/>
      <c r="G1677" s="62" t="str">
        <f>IFERROR(INDEX(StockInData[Expiry],MATCH(ProductMaster[[#This Row],[Product ID]],StockInData[Product ID],0)),"")</f>
        <v/>
      </c>
      <c r="H1677" s="47"/>
      <c r="I1677" s="61">
        <f>SUMIFS(StockInData[Quantity],StockInData[Product ID],ProductMaster!$B1677)-SUMIFS(StockOutData[Quantity],StockOutData[Product ID],ProductMaster!$B1677)</f>
        <v>0</v>
      </c>
      <c r="J1677" s="63">
        <f>SUMIFS(StockInData[Value],StockInData[Product ID],ProductMaster!$B1677)-SUMIFS(StockOutData[Value],StockOutData[Product ID],ProductMaster!$B1677)</f>
        <v>0</v>
      </c>
    </row>
    <row r="1678" spans="1:10" hidden="1" x14ac:dyDescent="0.25">
      <c r="A1678" s="84">
        <v>1677</v>
      </c>
      <c r="B1678" s="85" t="s">
        <v>3403</v>
      </c>
      <c r="C1678" s="87" t="s">
        <v>3404</v>
      </c>
      <c r="D1678" s="47"/>
      <c r="E1678" s="47"/>
      <c r="F1678" s="48"/>
      <c r="G1678" s="62" t="str">
        <f>IFERROR(INDEX(StockInData[Expiry],MATCH(ProductMaster[[#This Row],[Product ID]],StockInData[Product ID],0)),"")</f>
        <v/>
      </c>
      <c r="H1678" s="47"/>
      <c r="I1678" s="61">
        <f>SUMIFS(StockInData[Quantity],StockInData[Product ID],ProductMaster!$B1678)-SUMIFS(StockOutData[Quantity],StockOutData[Product ID],ProductMaster!$B1678)</f>
        <v>0</v>
      </c>
      <c r="J1678" s="63">
        <f>SUMIFS(StockInData[Value],StockInData[Product ID],ProductMaster!$B1678)-SUMIFS(StockOutData[Value],StockOutData[Product ID],ProductMaster!$B1678)</f>
        <v>0</v>
      </c>
    </row>
    <row r="1679" spans="1:10" hidden="1" x14ac:dyDescent="0.25">
      <c r="A1679" s="60">
        <v>1678</v>
      </c>
      <c r="B1679" s="85" t="s">
        <v>3405</v>
      </c>
      <c r="C1679" s="87" t="s">
        <v>3406</v>
      </c>
      <c r="D1679" s="47"/>
      <c r="E1679" s="47"/>
      <c r="F1679" s="48"/>
      <c r="G1679" s="62" t="str">
        <f>IFERROR(INDEX(StockInData[Expiry],MATCH(ProductMaster[[#This Row],[Product ID]],StockInData[Product ID],0)),"")</f>
        <v/>
      </c>
      <c r="H1679" s="47"/>
      <c r="I1679" s="61">
        <f>SUMIFS(StockInData[Quantity],StockInData[Product ID],ProductMaster!$B1679)-SUMIFS(StockOutData[Quantity],StockOutData[Product ID],ProductMaster!$B1679)</f>
        <v>0</v>
      </c>
      <c r="J1679" s="63">
        <f>SUMIFS(StockInData[Value],StockInData[Product ID],ProductMaster!$B1679)-SUMIFS(StockOutData[Value],StockOutData[Product ID],ProductMaster!$B1679)</f>
        <v>0</v>
      </c>
    </row>
    <row r="1680" spans="1:10" hidden="1" x14ac:dyDescent="0.25">
      <c r="A1680" s="84">
        <v>1679</v>
      </c>
      <c r="B1680" s="85" t="s">
        <v>3407</v>
      </c>
      <c r="C1680" s="87" t="s">
        <v>3408</v>
      </c>
      <c r="D1680" s="47"/>
      <c r="E1680" s="47"/>
      <c r="F1680" s="48"/>
      <c r="G1680" s="62" t="str">
        <f>IFERROR(INDEX(StockInData[Expiry],MATCH(ProductMaster[[#This Row],[Product ID]],StockInData[Product ID],0)),"")</f>
        <v/>
      </c>
      <c r="H1680" s="47"/>
      <c r="I1680" s="61">
        <f>SUMIFS(StockInData[Quantity],StockInData[Product ID],ProductMaster!$B1680)-SUMIFS(StockOutData[Quantity],StockOutData[Product ID],ProductMaster!$B1680)</f>
        <v>0</v>
      </c>
      <c r="J1680" s="63">
        <f>SUMIFS(StockInData[Value],StockInData[Product ID],ProductMaster!$B1680)-SUMIFS(StockOutData[Value],StockOutData[Product ID],ProductMaster!$B1680)</f>
        <v>0</v>
      </c>
    </row>
    <row r="1681" spans="1:10" hidden="1" x14ac:dyDescent="0.25">
      <c r="A1681" s="60">
        <v>1680</v>
      </c>
      <c r="B1681" s="85" t="s">
        <v>3409</v>
      </c>
      <c r="C1681" s="87" t="s">
        <v>3410</v>
      </c>
      <c r="D1681" s="47"/>
      <c r="E1681" s="47"/>
      <c r="F1681" s="48"/>
      <c r="G1681" s="62" t="str">
        <f>IFERROR(INDEX(StockInData[Expiry],MATCH(ProductMaster[[#This Row],[Product ID]],StockInData[Product ID],0)),"")</f>
        <v/>
      </c>
      <c r="H1681" s="47"/>
      <c r="I1681" s="61">
        <f>SUMIFS(StockInData[Quantity],StockInData[Product ID],ProductMaster!$B1681)-SUMIFS(StockOutData[Quantity],StockOutData[Product ID],ProductMaster!$B1681)</f>
        <v>0</v>
      </c>
      <c r="J1681" s="63">
        <f>SUMIFS(StockInData[Value],StockInData[Product ID],ProductMaster!$B1681)-SUMIFS(StockOutData[Value],StockOutData[Product ID],ProductMaster!$B1681)</f>
        <v>0</v>
      </c>
    </row>
    <row r="1682" spans="1:10" hidden="1" x14ac:dyDescent="0.25">
      <c r="A1682" s="84">
        <v>1681</v>
      </c>
      <c r="B1682" s="85" t="s">
        <v>3411</v>
      </c>
      <c r="C1682" s="87" t="s">
        <v>3412</v>
      </c>
      <c r="D1682" s="47"/>
      <c r="E1682" s="47"/>
      <c r="F1682" s="48"/>
      <c r="G1682" s="62" t="str">
        <f>IFERROR(INDEX(StockInData[Expiry],MATCH(ProductMaster[[#This Row],[Product ID]],StockInData[Product ID],0)),"")</f>
        <v/>
      </c>
      <c r="H1682" s="47"/>
      <c r="I1682" s="61">
        <f>SUMIFS(StockInData[Quantity],StockInData[Product ID],ProductMaster!$B1682)-SUMIFS(StockOutData[Quantity],StockOutData[Product ID],ProductMaster!$B1682)</f>
        <v>0</v>
      </c>
      <c r="J1682" s="63">
        <f>SUMIFS(StockInData[Value],StockInData[Product ID],ProductMaster!$B1682)-SUMIFS(StockOutData[Value],StockOutData[Product ID],ProductMaster!$B1682)</f>
        <v>0</v>
      </c>
    </row>
    <row r="1683" spans="1:10" hidden="1" x14ac:dyDescent="0.25">
      <c r="A1683" s="60">
        <v>1682</v>
      </c>
      <c r="B1683" s="85" t="s">
        <v>3413</v>
      </c>
      <c r="C1683" s="87" t="s">
        <v>3414</v>
      </c>
      <c r="D1683" s="47"/>
      <c r="E1683" s="47"/>
      <c r="F1683" s="48"/>
      <c r="G1683" s="62" t="str">
        <f>IFERROR(INDEX(StockInData[Expiry],MATCH(ProductMaster[[#This Row],[Product ID]],StockInData[Product ID],0)),"")</f>
        <v/>
      </c>
      <c r="H1683" s="47"/>
      <c r="I1683" s="61">
        <f>SUMIFS(StockInData[Quantity],StockInData[Product ID],ProductMaster!$B1683)-SUMIFS(StockOutData[Quantity],StockOutData[Product ID],ProductMaster!$B1683)</f>
        <v>0</v>
      </c>
      <c r="J1683" s="63">
        <f>SUMIFS(StockInData[Value],StockInData[Product ID],ProductMaster!$B1683)-SUMIFS(StockOutData[Value],StockOutData[Product ID],ProductMaster!$B1683)</f>
        <v>0</v>
      </c>
    </row>
    <row r="1684" spans="1:10" x14ac:dyDescent="0.25">
      <c r="A1684" s="84">
        <v>1683</v>
      </c>
      <c r="B1684" s="85" t="s">
        <v>3415</v>
      </c>
      <c r="C1684" s="87" t="s">
        <v>3416</v>
      </c>
      <c r="D1684" s="47"/>
      <c r="E1684" s="47"/>
      <c r="F1684" s="48"/>
      <c r="G1684" s="62">
        <f>IFERROR(INDEX(StockInData[Expiry],MATCH(ProductMaster[[#This Row],[Product ID]],StockInData[Product ID],0)),"")</f>
        <v>43833</v>
      </c>
      <c r="H1684" s="47"/>
      <c r="I1684" s="61">
        <f>SUMIFS(StockInData[Quantity],StockInData[Product ID],ProductMaster!$B1684)-SUMIFS(StockOutData[Quantity],StockOutData[Product ID],ProductMaster!$B1684)</f>
        <v>94</v>
      </c>
      <c r="J1684" s="63">
        <f>SUMIFS(StockInData[Value],StockInData[Product ID],ProductMaster!$B1684)-SUMIFS(StockOutData[Value],StockOutData[Product ID],ProductMaster!$B1684)</f>
        <v>-184.86000000000004</v>
      </c>
    </row>
    <row r="1685" spans="1:10" x14ac:dyDescent="0.25">
      <c r="A1685" s="60">
        <v>1684</v>
      </c>
      <c r="B1685" s="85" t="s">
        <v>3417</v>
      </c>
      <c r="C1685" s="87" t="s">
        <v>3418</v>
      </c>
      <c r="D1685" s="47"/>
      <c r="E1685" s="47"/>
      <c r="F1685" s="48"/>
      <c r="G1685" s="62">
        <f>IFERROR(INDEX(StockInData[Expiry],MATCH(ProductMaster[[#This Row],[Product ID]],StockInData[Product ID],0)),"")</f>
        <v>43833</v>
      </c>
      <c r="H1685" s="47"/>
      <c r="I1685" s="61">
        <f>SUMIFS(StockInData[Quantity],StockInData[Product ID],ProductMaster!$B1685)-SUMIFS(StockOutData[Quantity],StockOutData[Product ID],ProductMaster!$B1685)</f>
        <v>249</v>
      </c>
      <c r="J1685" s="63">
        <f>SUMIFS(StockInData[Value],StockInData[Product ID],ProductMaster!$B1685)-SUMIFS(StockOutData[Value],StockOutData[Product ID],ProductMaster!$B1685)</f>
        <v>-10.139999999999997</v>
      </c>
    </row>
    <row r="1686" spans="1:10" x14ac:dyDescent="0.25">
      <c r="A1686" s="84">
        <v>1685</v>
      </c>
      <c r="B1686" s="85" t="s">
        <v>3419</v>
      </c>
      <c r="C1686" s="87" t="s">
        <v>3420</v>
      </c>
      <c r="D1686" s="47"/>
      <c r="E1686" s="47"/>
      <c r="F1686" s="48"/>
      <c r="G1686" s="62">
        <f>IFERROR(INDEX(StockInData[Expiry],MATCH(ProductMaster[[#This Row],[Product ID]],StockInData[Product ID],0)),"")</f>
        <v>43833</v>
      </c>
      <c r="H1686" s="47"/>
      <c r="I1686" s="61">
        <f>SUMIFS(StockInData[Quantity],StockInData[Product ID],ProductMaster!$B1686)-SUMIFS(StockOutData[Quantity],StockOutData[Product ID],ProductMaster!$B1686)</f>
        <v>98</v>
      </c>
      <c r="J1686" s="63">
        <f>SUMIFS(StockInData[Value],StockInData[Product ID],ProductMaster!$B1686)-SUMIFS(StockOutData[Value],StockOutData[Product ID],ProductMaster!$B1686)</f>
        <v>-94.73</v>
      </c>
    </row>
    <row r="1687" spans="1:10" x14ac:dyDescent="0.25">
      <c r="A1687" s="60">
        <v>1686</v>
      </c>
      <c r="B1687" s="85" t="s">
        <v>3421</v>
      </c>
      <c r="C1687" s="87" t="s">
        <v>3422</v>
      </c>
      <c r="D1687" s="47"/>
      <c r="E1687" s="47"/>
      <c r="F1687" s="48"/>
      <c r="G1687" s="62">
        <f>IFERROR(INDEX(StockInData[Expiry],MATCH(ProductMaster[[#This Row],[Product ID]],StockInData[Product ID],0)),"")</f>
        <v>43982</v>
      </c>
      <c r="H1687" s="47"/>
      <c r="I1687" s="61">
        <f>SUMIFS(StockInData[Quantity],StockInData[Product ID],ProductMaster!$B1687)-SUMIFS(StockOutData[Quantity],StockOutData[Product ID],ProductMaster!$B1687)</f>
        <v>93</v>
      </c>
      <c r="J1687" s="63">
        <f>SUMIFS(StockInData[Value],StockInData[Product ID],ProductMaster!$B1687)-SUMIFS(StockOutData[Value],StockOutData[Product ID],ProductMaster!$B1687)</f>
        <v>2.3200000000000003</v>
      </c>
    </row>
    <row r="1688" spans="1:10" x14ac:dyDescent="0.25">
      <c r="A1688" s="84">
        <v>1687</v>
      </c>
      <c r="B1688" s="85" t="s">
        <v>3423</v>
      </c>
      <c r="C1688" s="87" t="s">
        <v>3424</v>
      </c>
      <c r="D1688" s="47"/>
      <c r="E1688" s="47"/>
      <c r="F1688" s="48"/>
      <c r="G1688" s="62">
        <f>IFERROR(INDEX(StockInData[Expiry],MATCH(ProductMaster[[#This Row],[Product ID]],StockInData[Product ID],0)),"")</f>
        <v>43833</v>
      </c>
      <c r="H1688" s="47"/>
      <c r="I1688" s="61">
        <f>SUMIFS(StockInData[Quantity],StockInData[Product ID],ProductMaster!$B1688)-SUMIFS(StockOutData[Quantity],StockOutData[Product ID],ProductMaster!$B1688)</f>
        <v>194</v>
      </c>
      <c r="J1688" s="63">
        <f>SUMIFS(StockInData[Value],StockInData[Product ID],ProductMaster!$B1688)-SUMIFS(StockOutData[Value],StockOutData[Product ID],ProductMaster!$B1688)</f>
        <v>-57.76</v>
      </c>
    </row>
    <row r="1689" spans="1:10" x14ac:dyDescent="0.25">
      <c r="A1689" s="60">
        <v>1688</v>
      </c>
      <c r="B1689" s="85" t="s">
        <v>3425</v>
      </c>
      <c r="C1689" s="87" t="s">
        <v>3426</v>
      </c>
      <c r="D1689" s="47"/>
      <c r="E1689" s="47"/>
      <c r="F1689" s="48"/>
      <c r="G1689" s="62">
        <f>IFERROR(INDEX(StockInData[Expiry],MATCH(ProductMaster[[#This Row],[Product ID]],StockInData[Product ID],0)),"")</f>
        <v>43997</v>
      </c>
      <c r="H1689" s="47"/>
      <c r="I1689" s="61">
        <f>SUMIFS(StockInData[Quantity],StockInData[Product ID],ProductMaster!$B1689)-SUMIFS(StockOutData[Quantity],StockOutData[Product ID],ProductMaster!$B1689)</f>
        <v>45</v>
      </c>
      <c r="J1689" s="63">
        <f>SUMIFS(StockInData[Value],StockInData[Product ID],ProductMaster!$B1689)-SUMIFS(StockOutData[Value],StockOutData[Product ID],ProductMaster!$B1689)</f>
        <v>2.3200000000000003</v>
      </c>
    </row>
    <row r="1690" spans="1:10" hidden="1" x14ac:dyDescent="0.25">
      <c r="A1690" s="84">
        <v>1689</v>
      </c>
      <c r="B1690" s="85" t="s">
        <v>3427</v>
      </c>
      <c r="C1690" s="87" t="s">
        <v>3428</v>
      </c>
      <c r="D1690" s="47"/>
      <c r="E1690" s="47"/>
      <c r="F1690" s="48"/>
      <c r="G1690" s="62" t="str">
        <f>IFERROR(INDEX(StockInData[Expiry],MATCH(ProductMaster[[#This Row],[Product ID]],StockInData[Product ID],0)),"")</f>
        <v/>
      </c>
      <c r="H1690" s="47"/>
      <c r="I1690" s="61">
        <f>SUMIFS(StockInData[Quantity],StockInData[Product ID],ProductMaster!$B1690)-SUMIFS(StockOutData[Quantity],StockOutData[Product ID],ProductMaster!$B1690)</f>
        <v>0</v>
      </c>
      <c r="J1690" s="63">
        <f>SUMIFS(StockInData[Value],StockInData[Product ID],ProductMaster!$B1690)-SUMIFS(StockOutData[Value],StockOutData[Product ID],ProductMaster!$B1690)</f>
        <v>0</v>
      </c>
    </row>
    <row r="1691" spans="1:10" hidden="1" x14ac:dyDescent="0.25">
      <c r="A1691" s="60">
        <v>1690</v>
      </c>
      <c r="B1691" s="85" t="s">
        <v>3429</v>
      </c>
      <c r="C1691" s="87" t="s">
        <v>3430</v>
      </c>
      <c r="D1691" s="47"/>
      <c r="E1691" s="47"/>
      <c r="F1691" s="48"/>
      <c r="G1691" s="62" t="str">
        <f>IFERROR(INDEX(StockInData[Expiry],MATCH(ProductMaster[[#This Row],[Product ID]],StockInData[Product ID],0)),"")</f>
        <v/>
      </c>
      <c r="H1691" s="47"/>
      <c r="I1691" s="61">
        <f>SUMIFS(StockInData[Quantity],StockInData[Product ID],ProductMaster!$B1691)-SUMIFS(StockOutData[Quantity],StockOutData[Product ID],ProductMaster!$B1691)</f>
        <v>0</v>
      </c>
      <c r="J1691" s="63">
        <f>SUMIFS(StockInData[Value],StockInData[Product ID],ProductMaster!$B1691)-SUMIFS(StockOutData[Value],StockOutData[Product ID],ProductMaster!$B1691)</f>
        <v>0</v>
      </c>
    </row>
    <row r="1692" spans="1:10" x14ac:dyDescent="0.25">
      <c r="A1692" s="84">
        <v>1691</v>
      </c>
      <c r="B1692" s="85" t="s">
        <v>3431</v>
      </c>
      <c r="C1692" s="87" t="s">
        <v>3432</v>
      </c>
      <c r="D1692" s="47"/>
      <c r="E1692" s="47"/>
      <c r="F1692" s="48"/>
      <c r="G1692" s="62">
        <f>IFERROR(INDEX(StockInData[Expiry],MATCH(ProductMaster[[#This Row],[Product ID]],StockInData[Product ID],0)),"")</f>
        <v>43997</v>
      </c>
      <c r="H1692" s="47"/>
      <c r="I1692" s="61">
        <f>SUMIFS(StockInData[Quantity],StockInData[Product ID],ProductMaster!$B1692)-SUMIFS(StockOutData[Quantity],StockOutData[Product ID],ProductMaster!$B1692)</f>
        <v>68</v>
      </c>
      <c r="J1692" s="63">
        <f>SUMIFS(StockInData[Value],StockInData[Product ID],ProductMaster!$B1692)-SUMIFS(StockOutData[Value],StockOutData[Product ID],ProductMaster!$B1692)</f>
        <v>2.3200000000000003</v>
      </c>
    </row>
    <row r="1693" spans="1:10" hidden="1" x14ac:dyDescent="0.25">
      <c r="A1693" s="60">
        <v>1692</v>
      </c>
      <c r="B1693" s="85" t="s">
        <v>3433</v>
      </c>
      <c r="C1693" s="87" t="s">
        <v>3434</v>
      </c>
      <c r="D1693" s="47"/>
      <c r="E1693" s="47"/>
      <c r="F1693" s="48"/>
      <c r="G1693" s="62" t="str">
        <f>IFERROR(INDEX(StockInData[Expiry],MATCH(ProductMaster[[#This Row],[Product ID]],StockInData[Product ID],0)),"")</f>
        <v/>
      </c>
      <c r="H1693" s="47"/>
      <c r="I1693" s="61">
        <f>SUMIFS(StockInData[Quantity],StockInData[Product ID],ProductMaster!$B1693)-SUMIFS(StockOutData[Quantity],StockOutData[Product ID],ProductMaster!$B1693)</f>
        <v>0</v>
      </c>
      <c r="J1693" s="63">
        <f>SUMIFS(StockInData[Value],StockInData[Product ID],ProductMaster!$B1693)-SUMIFS(StockOutData[Value],StockOutData[Product ID],ProductMaster!$B1693)</f>
        <v>0</v>
      </c>
    </row>
    <row r="1694" spans="1:10" x14ac:dyDescent="0.25">
      <c r="A1694" s="84">
        <v>1693</v>
      </c>
      <c r="B1694" s="85" t="s">
        <v>3435</v>
      </c>
      <c r="C1694" s="87" t="s">
        <v>3436</v>
      </c>
      <c r="D1694" s="47"/>
      <c r="E1694" s="47"/>
      <c r="F1694" s="48"/>
      <c r="G1694" s="62">
        <f>IFERROR(INDEX(StockInData[Expiry],MATCH(ProductMaster[[#This Row],[Product ID]],StockInData[Product ID],0)),"")</f>
        <v>43833</v>
      </c>
      <c r="H1694" s="47"/>
      <c r="I1694" s="61">
        <f>SUMIFS(StockInData[Quantity],StockInData[Product ID],ProductMaster!$B1694)-SUMIFS(StockOutData[Quantity],StockOutData[Product ID],ProductMaster!$B1694)</f>
        <v>98</v>
      </c>
      <c r="J1694" s="63">
        <f>SUMIFS(StockInData[Value],StockInData[Product ID],ProductMaster!$B1694)-SUMIFS(StockOutData[Value],StockOutData[Product ID],ProductMaster!$B1694)</f>
        <v>-21.590000000000003</v>
      </c>
    </row>
    <row r="1695" spans="1:10" x14ac:dyDescent="0.25">
      <c r="A1695" s="60">
        <v>1694</v>
      </c>
      <c r="B1695" s="85" t="s">
        <v>3437</v>
      </c>
      <c r="C1695" s="87" t="s">
        <v>3438</v>
      </c>
      <c r="D1695" s="47"/>
      <c r="E1695" s="47"/>
      <c r="F1695" s="48"/>
      <c r="G1695" s="62">
        <f>IFERROR(INDEX(StockInData[Expiry],MATCH(ProductMaster[[#This Row],[Product ID]],StockInData[Product ID],0)),"")</f>
        <v>44166</v>
      </c>
      <c r="H1695" s="47"/>
      <c r="I1695" s="61">
        <f>SUMIFS(StockInData[Quantity],StockInData[Product ID],ProductMaster!$B1695)-SUMIFS(StockOutData[Quantity],StockOutData[Product ID],ProductMaster!$B1695)</f>
        <v>54</v>
      </c>
      <c r="J1695" s="63">
        <f>SUMIFS(StockInData[Value],StockInData[Product ID],ProductMaster!$B1695)-SUMIFS(StockOutData[Value],StockOutData[Product ID],ProductMaster!$B1695)</f>
        <v>-39.42</v>
      </c>
    </row>
    <row r="1696" spans="1:10" x14ac:dyDescent="0.25">
      <c r="A1696" s="84">
        <v>1695</v>
      </c>
      <c r="B1696" s="85" t="s">
        <v>3439</v>
      </c>
      <c r="C1696" s="87" t="s">
        <v>3440</v>
      </c>
      <c r="D1696" s="47"/>
      <c r="E1696" s="47"/>
      <c r="F1696" s="48"/>
      <c r="G1696" s="62">
        <f>IFERROR(INDEX(StockInData[Expiry],MATCH(ProductMaster[[#This Row],[Product ID]],StockInData[Product ID],0)),"")</f>
        <v>43983</v>
      </c>
      <c r="H1696" s="47"/>
      <c r="I1696" s="61">
        <f>SUMIFS(StockInData[Quantity],StockInData[Product ID],ProductMaster!$B1696)-SUMIFS(StockOutData[Quantity],StockOutData[Product ID],ProductMaster!$B1696)</f>
        <v>23</v>
      </c>
      <c r="J1696" s="63">
        <f>SUMIFS(StockInData[Value],StockInData[Product ID],ProductMaster!$B1696)-SUMIFS(StockOutData[Value],StockOutData[Product ID],ProductMaster!$B1696)</f>
        <v>0</v>
      </c>
    </row>
    <row r="1697" spans="1:10" x14ac:dyDescent="0.25">
      <c r="A1697" s="60">
        <v>1696</v>
      </c>
      <c r="B1697" s="85" t="s">
        <v>3441</v>
      </c>
      <c r="C1697" s="87" t="s">
        <v>3442</v>
      </c>
      <c r="D1697" s="47"/>
      <c r="E1697" s="47"/>
      <c r="F1697" s="48"/>
      <c r="G1697" s="62">
        <f>IFERROR(INDEX(StockInData[Expiry],MATCH(ProductMaster[[#This Row],[Product ID]],StockInData[Product ID],0)),"")</f>
        <v>43983</v>
      </c>
      <c r="H1697" s="47"/>
      <c r="I1697" s="61">
        <f>SUMIFS(StockInData[Quantity],StockInData[Product ID],ProductMaster!$B1697)-SUMIFS(StockOutData[Quantity],StockOutData[Product ID],ProductMaster!$B1697)</f>
        <v>12</v>
      </c>
      <c r="J1697" s="63">
        <f>SUMIFS(StockInData[Value],StockInData[Product ID],ProductMaster!$B1697)-SUMIFS(StockOutData[Value],StockOutData[Product ID],ProductMaster!$B1697)</f>
        <v>0</v>
      </c>
    </row>
    <row r="1698" spans="1:10" x14ac:dyDescent="0.25">
      <c r="A1698" s="84">
        <v>1697</v>
      </c>
      <c r="B1698" s="85" t="s">
        <v>3443</v>
      </c>
      <c r="C1698" s="87" t="s">
        <v>3444</v>
      </c>
      <c r="D1698" s="47"/>
      <c r="E1698" s="47"/>
      <c r="F1698" s="48"/>
      <c r="G1698" s="62">
        <f>IFERROR(INDEX(StockInData[Expiry],MATCH(ProductMaster[[#This Row],[Product ID]],StockInData[Product ID],0)),"")</f>
        <v>44286</v>
      </c>
      <c r="H1698" s="47"/>
      <c r="I1698" s="61">
        <f>SUMIFS(StockInData[Quantity],StockInData[Product ID],ProductMaster!$B1698)-SUMIFS(StockOutData[Quantity],StockOutData[Product ID],ProductMaster!$B1698)</f>
        <v>12</v>
      </c>
      <c r="J1698" s="63">
        <f>SUMIFS(StockInData[Value],StockInData[Product ID],ProductMaster!$B1698)-SUMIFS(StockOutData[Value],StockOutData[Product ID],ProductMaster!$B1698)</f>
        <v>0</v>
      </c>
    </row>
    <row r="1699" spans="1:10" x14ac:dyDescent="0.25">
      <c r="A1699" s="60">
        <v>1698</v>
      </c>
      <c r="B1699" s="85" t="s">
        <v>3445</v>
      </c>
      <c r="C1699" s="87" t="s">
        <v>3446</v>
      </c>
      <c r="D1699" s="47"/>
      <c r="E1699" s="47"/>
      <c r="F1699" s="48"/>
      <c r="G1699" s="62">
        <f>IFERROR(INDEX(StockInData[Expiry],MATCH(ProductMaster[[#This Row],[Product ID]],StockInData[Product ID],0)),"")</f>
        <v>44561</v>
      </c>
      <c r="H1699" s="47"/>
      <c r="I1699" s="61">
        <f>SUMIFS(StockInData[Quantity],StockInData[Product ID],ProductMaster!$B1699)-SUMIFS(StockOutData[Quantity],StockOutData[Product ID],ProductMaster!$B1699)</f>
        <v>17</v>
      </c>
      <c r="J1699" s="63">
        <f>SUMIFS(StockInData[Value],StockInData[Product ID],ProductMaster!$B1699)-SUMIFS(StockOutData[Value],StockOutData[Product ID],ProductMaster!$B1699)</f>
        <v>0</v>
      </c>
    </row>
    <row r="1700" spans="1:10" hidden="1" x14ac:dyDescent="0.25">
      <c r="A1700" s="84">
        <v>1699</v>
      </c>
      <c r="B1700" s="85" t="s">
        <v>3447</v>
      </c>
      <c r="C1700" s="87" t="s">
        <v>3448</v>
      </c>
      <c r="D1700" s="47"/>
      <c r="E1700" s="47"/>
      <c r="F1700" s="48"/>
      <c r="G1700" s="62" t="str">
        <f>IFERROR(INDEX(StockInData[Expiry],MATCH(ProductMaster[[#This Row],[Product ID]],StockInData[Product ID],0)),"")</f>
        <v/>
      </c>
      <c r="H1700" s="47"/>
      <c r="I1700" s="61">
        <f>SUMIFS(StockInData[Quantity],StockInData[Product ID],ProductMaster!$B1700)-SUMIFS(StockOutData[Quantity],StockOutData[Product ID],ProductMaster!$B1700)</f>
        <v>0</v>
      </c>
      <c r="J1700" s="63">
        <f>SUMIFS(StockInData[Value],StockInData[Product ID],ProductMaster!$B1700)-SUMIFS(StockOutData[Value],StockOutData[Product ID],ProductMaster!$B1700)</f>
        <v>0</v>
      </c>
    </row>
    <row r="1701" spans="1:10" x14ac:dyDescent="0.25">
      <c r="A1701" s="60">
        <v>1700</v>
      </c>
      <c r="B1701" s="85" t="s">
        <v>3449</v>
      </c>
      <c r="C1701" s="87" t="s">
        <v>3450</v>
      </c>
      <c r="D1701" s="47"/>
      <c r="E1701" s="47"/>
      <c r="F1701" s="48"/>
      <c r="G1701" s="62">
        <f>IFERROR(INDEX(StockInData[Expiry],MATCH(ProductMaster[[#This Row],[Product ID]],StockInData[Product ID],0)),"")</f>
        <v>44561</v>
      </c>
      <c r="H1701" s="47"/>
      <c r="I1701" s="61">
        <f>SUMIFS(StockInData[Quantity],StockInData[Product ID],ProductMaster!$B1701)-SUMIFS(StockOutData[Quantity],StockOutData[Product ID],ProductMaster!$B1701)</f>
        <v>6</v>
      </c>
      <c r="J1701" s="63">
        <f>SUMIFS(StockInData[Value],StockInData[Product ID],ProductMaster!$B1701)-SUMIFS(StockOutData[Value],StockOutData[Product ID],ProductMaster!$B1701)</f>
        <v>1</v>
      </c>
    </row>
    <row r="1702" spans="1:10" x14ac:dyDescent="0.25">
      <c r="A1702" s="84">
        <v>1701</v>
      </c>
      <c r="B1702" s="85" t="s">
        <v>3451</v>
      </c>
      <c r="C1702" s="87" t="s">
        <v>3452</v>
      </c>
      <c r="D1702" s="47"/>
      <c r="E1702" s="47"/>
      <c r="F1702" s="48"/>
      <c r="G1702" s="62">
        <f>IFERROR(INDEX(StockInData[Expiry],MATCH(ProductMaster[[#This Row],[Product ID]],StockInData[Product ID],0)),"")</f>
        <v>44136</v>
      </c>
      <c r="H1702" s="47"/>
      <c r="I1702" s="61">
        <f>SUMIFS(StockInData[Quantity],StockInData[Product ID],ProductMaster!$B1702)-SUMIFS(StockOutData[Quantity],StockOutData[Product ID],ProductMaster!$B1702)</f>
        <v>3</v>
      </c>
      <c r="J1702" s="63">
        <f>SUMIFS(StockInData[Value],StockInData[Product ID],ProductMaster!$B1702)-SUMIFS(StockOutData[Value],StockOutData[Product ID],ProductMaster!$B1702)</f>
        <v>0</v>
      </c>
    </row>
    <row r="1703" spans="1:10" x14ac:dyDescent="0.25">
      <c r="A1703" s="60">
        <v>1702</v>
      </c>
      <c r="B1703" s="85" t="s">
        <v>3453</v>
      </c>
      <c r="C1703" s="87" t="s">
        <v>3454</v>
      </c>
      <c r="D1703" s="47"/>
      <c r="E1703" s="47"/>
      <c r="F1703" s="48"/>
      <c r="G1703" s="62">
        <f>IFERROR(INDEX(StockInData[Expiry],MATCH(ProductMaster[[#This Row],[Product ID]],StockInData[Product ID],0)),"")</f>
        <v>44326</v>
      </c>
      <c r="H1703" s="47"/>
      <c r="I1703" s="61">
        <f>SUMIFS(StockInData[Quantity],StockInData[Product ID],ProductMaster!$B1703)-SUMIFS(StockOutData[Quantity],StockOutData[Product ID],ProductMaster!$B1703)</f>
        <v>10.33</v>
      </c>
      <c r="J1703" s="63">
        <f>SUMIFS(StockInData[Value],StockInData[Product ID],ProductMaster!$B1703)-SUMIFS(StockOutData[Value],StockOutData[Product ID],ProductMaster!$B1703)</f>
        <v>0</v>
      </c>
    </row>
    <row r="1704" spans="1:10" x14ac:dyDescent="0.25">
      <c r="A1704" s="84">
        <v>1703</v>
      </c>
      <c r="B1704" s="85" t="s">
        <v>3455</v>
      </c>
      <c r="C1704" s="87" t="s">
        <v>3456</v>
      </c>
      <c r="D1704" s="47"/>
      <c r="E1704" s="47"/>
      <c r="F1704" s="48"/>
      <c r="G1704" s="62">
        <f>IFERROR(INDEX(StockInData[Expiry],MATCH(ProductMaster[[#This Row],[Product ID]],StockInData[Product ID],0)),"")</f>
        <v>44326</v>
      </c>
      <c r="H1704" s="47"/>
      <c r="I1704" s="61">
        <f>SUMIFS(StockInData[Quantity],StockInData[Product ID],ProductMaster!$B1704)-SUMIFS(StockOutData[Quantity],StockOutData[Product ID],ProductMaster!$B1704)</f>
        <v>5</v>
      </c>
      <c r="J1704" s="63">
        <f>SUMIFS(StockInData[Value],StockInData[Product ID],ProductMaster!$B1704)-SUMIFS(StockOutData[Value],StockOutData[Product ID],ProductMaster!$B1704)</f>
        <v>0</v>
      </c>
    </row>
    <row r="1705" spans="1:10" x14ac:dyDescent="0.25">
      <c r="A1705" s="60">
        <v>1704</v>
      </c>
      <c r="B1705" s="85" t="s">
        <v>3457</v>
      </c>
      <c r="C1705" s="87" t="s">
        <v>3458</v>
      </c>
      <c r="D1705" s="47"/>
      <c r="E1705" s="47"/>
      <c r="F1705" s="48"/>
      <c r="G1705" s="62">
        <f>IFERROR(INDEX(StockInData[Expiry],MATCH(ProductMaster[[#This Row],[Product ID]],StockInData[Product ID],0)),"")</f>
        <v>43849</v>
      </c>
      <c r="H1705" s="47"/>
      <c r="I1705" s="61">
        <f>SUMIFS(StockInData[Quantity],StockInData[Product ID],ProductMaster!$B1705)-SUMIFS(StockOutData[Quantity],StockOutData[Product ID],ProductMaster!$B1705)</f>
        <v>35</v>
      </c>
      <c r="J1705" s="63">
        <f>SUMIFS(StockInData[Value],StockInData[Product ID],ProductMaster!$B1705)-SUMIFS(StockOutData[Value],StockOutData[Product ID],ProductMaster!$B1705)</f>
        <v>1</v>
      </c>
    </row>
    <row r="1706" spans="1:10" x14ac:dyDescent="0.25">
      <c r="A1706" s="84">
        <v>1705</v>
      </c>
      <c r="B1706" s="85" t="s">
        <v>3459</v>
      </c>
      <c r="C1706" s="87" t="s">
        <v>3460</v>
      </c>
      <c r="D1706" s="47"/>
      <c r="E1706" s="47"/>
      <c r="F1706" s="48"/>
      <c r="G1706" s="62">
        <f>IFERROR(INDEX(StockInData[Expiry],MATCH(ProductMaster[[#This Row],[Product ID]],StockInData[Product ID],0)),"")</f>
        <v>44317</v>
      </c>
      <c r="H1706" s="47"/>
      <c r="I1706" s="61">
        <f>SUMIFS(StockInData[Quantity],StockInData[Product ID],ProductMaster!$B1706)-SUMIFS(StockOutData[Quantity],StockOutData[Product ID],ProductMaster!$B1706)</f>
        <v>68</v>
      </c>
      <c r="J1706" s="63">
        <f>SUMIFS(StockInData[Value],StockInData[Product ID],ProductMaster!$B1706)-SUMIFS(StockOutData[Value],StockOutData[Product ID],ProductMaster!$B1706)</f>
        <v>-78.84</v>
      </c>
    </row>
    <row r="1707" spans="1:10" x14ac:dyDescent="0.25">
      <c r="A1707" s="60">
        <v>1706</v>
      </c>
      <c r="B1707" s="85" t="s">
        <v>3461</v>
      </c>
      <c r="C1707" s="87" t="s">
        <v>3462</v>
      </c>
      <c r="D1707" s="47"/>
      <c r="E1707" s="47"/>
      <c r="F1707" s="48"/>
      <c r="G1707" s="62">
        <f>IFERROR(INDEX(StockInData[Expiry],MATCH(ProductMaster[[#This Row],[Product ID]],StockInData[Product ID],0)),"")</f>
        <v>43857</v>
      </c>
      <c r="H1707" s="47"/>
      <c r="I1707" s="61">
        <f>SUMIFS(StockInData[Quantity],StockInData[Product ID],ProductMaster!$B1707)-SUMIFS(StockOutData[Quantity],StockOutData[Product ID],ProductMaster!$B1707)</f>
        <v>2</v>
      </c>
      <c r="J1707" s="63">
        <f>SUMIFS(StockInData[Value],StockInData[Product ID],ProductMaster!$B1707)-SUMIFS(StockOutData[Value],StockOutData[Product ID],ProductMaster!$B1707)</f>
        <v>0</v>
      </c>
    </row>
    <row r="1708" spans="1:10" x14ac:dyDescent="0.25">
      <c r="A1708" s="84">
        <v>1707</v>
      </c>
      <c r="B1708" s="85" t="s">
        <v>3463</v>
      </c>
      <c r="C1708" s="87" t="s">
        <v>3464</v>
      </c>
      <c r="D1708" s="47"/>
      <c r="E1708" s="47"/>
      <c r="F1708" s="48"/>
      <c r="G1708" s="62">
        <f>IFERROR(INDEX(StockInData[Expiry],MATCH(ProductMaster[[#This Row],[Product ID]],StockInData[Product ID],0)),"")</f>
        <v>44227</v>
      </c>
      <c r="H1708" s="47"/>
      <c r="I1708" s="61">
        <f>SUMIFS(StockInData[Quantity],StockInData[Product ID],ProductMaster!$B1708)-SUMIFS(StockOutData[Quantity],StockOutData[Product ID],ProductMaster!$B1708)</f>
        <v>15</v>
      </c>
      <c r="J1708" s="63">
        <f>SUMIFS(StockInData[Value],StockInData[Product ID],ProductMaster!$B1708)-SUMIFS(StockOutData[Value],StockOutData[Product ID],ProductMaster!$B1708)</f>
        <v>0</v>
      </c>
    </row>
    <row r="1709" spans="1:10" x14ac:dyDescent="0.25">
      <c r="A1709" s="60">
        <v>1708</v>
      </c>
      <c r="B1709" s="85" t="s">
        <v>3465</v>
      </c>
      <c r="C1709" s="87" t="s">
        <v>3466</v>
      </c>
      <c r="D1709" s="47"/>
      <c r="E1709" s="47"/>
      <c r="F1709" s="48"/>
      <c r="G1709" s="62">
        <f>IFERROR(INDEX(StockInData[Expiry],MATCH(ProductMaster[[#This Row],[Product ID]],StockInData[Product ID],0)),"")</f>
        <v>44346</v>
      </c>
      <c r="H1709" s="47"/>
      <c r="I1709" s="61">
        <f>SUMIFS(StockInData[Quantity],StockInData[Product ID],ProductMaster!$B1709)-SUMIFS(StockOutData[Quantity],StockOutData[Product ID],ProductMaster!$B1709)</f>
        <v>13</v>
      </c>
      <c r="J1709" s="63">
        <f>SUMIFS(StockInData[Value],StockInData[Product ID],ProductMaster!$B1709)-SUMIFS(StockOutData[Value],StockOutData[Product ID],ProductMaster!$B1709)</f>
        <v>0</v>
      </c>
    </row>
    <row r="1710" spans="1:10" x14ac:dyDescent="0.25">
      <c r="A1710" s="84">
        <v>1709</v>
      </c>
      <c r="B1710" s="85" t="s">
        <v>3467</v>
      </c>
      <c r="C1710" s="87" t="s">
        <v>3468</v>
      </c>
      <c r="D1710" s="47"/>
      <c r="E1710" s="47"/>
      <c r="F1710" s="48"/>
      <c r="G1710" s="62">
        <f>IFERROR(INDEX(StockInData[Expiry],MATCH(ProductMaster[[#This Row],[Product ID]],StockInData[Product ID],0)),"")</f>
        <v>44326</v>
      </c>
      <c r="H1710" s="47"/>
      <c r="I1710" s="61">
        <f>SUMIFS(StockInData[Quantity],StockInData[Product ID],ProductMaster!$B1710)-SUMIFS(StockOutData[Quantity],StockOutData[Product ID],ProductMaster!$B1710)</f>
        <v>9.33</v>
      </c>
      <c r="J1710" s="63">
        <f>SUMIFS(StockInData[Value],StockInData[Product ID],ProductMaster!$B1710)-SUMIFS(StockOutData[Value],StockOutData[Product ID],ProductMaster!$B1710)</f>
        <v>-4.58</v>
      </c>
    </row>
    <row r="1711" spans="1:10" hidden="1" x14ac:dyDescent="0.25">
      <c r="A1711" s="60">
        <v>1710</v>
      </c>
      <c r="B1711" s="85" t="s">
        <v>3469</v>
      </c>
      <c r="C1711" s="87" t="s">
        <v>3470</v>
      </c>
      <c r="D1711" s="47"/>
      <c r="E1711" s="47"/>
      <c r="F1711" s="48"/>
      <c r="G1711" s="62" t="str">
        <f>IFERROR(INDEX(StockInData[Expiry],MATCH(ProductMaster[[#This Row],[Product ID]],StockInData[Product ID],0)),"")</f>
        <v/>
      </c>
      <c r="H1711" s="47"/>
      <c r="I1711" s="61">
        <f>SUMIFS(StockInData[Quantity],StockInData[Product ID],ProductMaster!$B1711)-SUMIFS(StockOutData[Quantity],StockOutData[Product ID],ProductMaster!$B1711)</f>
        <v>0</v>
      </c>
      <c r="J1711" s="63">
        <f>SUMIFS(StockInData[Value],StockInData[Product ID],ProductMaster!$B1711)-SUMIFS(StockOutData[Value],StockOutData[Product ID],ProductMaster!$B1711)</f>
        <v>0</v>
      </c>
    </row>
    <row r="1712" spans="1:10" hidden="1" x14ac:dyDescent="0.25">
      <c r="A1712" s="84">
        <v>1711</v>
      </c>
      <c r="B1712" s="85" t="s">
        <v>3471</v>
      </c>
      <c r="C1712" s="87" t="s">
        <v>3472</v>
      </c>
      <c r="D1712" s="47"/>
      <c r="E1712" s="47"/>
      <c r="F1712" s="48"/>
      <c r="G1712" s="62" t="str">
        <f>IFERROR(INDEX(StockInData[Expiry],MATCH(ProductMaster[[#This Row],[Product ID]],StockInData[Product ID],0)),"")</f>
        <v/>
      </c>
      <c r="H1712" s="47"/>
      <c r="I1712" s="61">
        <f>SUMIFS(StockInData[Quantity],StockInData[Product ID],ProductMaster!$B1712)-SUMIFS(StockOutData[Quantity],StockOutData[Product ID],ProductMaster!$B1712)</f>
        <v>0</v>
      </c>
      <c r="J1712" s="63">
        <f>SUMIFS(StockInData[Value],StockInData[Product ID],ProductMaster!$B1712)-SUMIFS(StockOutData[Value],StockOutData[Product ID],ProductMaster!$B1712)</f>
        <v>0</v>
      </c>
    </row>
    <row r="1713" spans="1:10" x14ac:dyDescent="0.25">
      <c r="A1713" s="60">
        <v>1712</v>
      </c>
      <c r="B1713" s="85" t="s">
        <v>3473</v>
      </c>
      <c r="C1713" s="87" t="s">
        <v>3474</v>
      </c>
      <c r="D1713" s="47"/>
      <c r="E1713" s="47"/>
      <c r="F1713" s="48"/>
      <c r="G1713" s="62">
        <f>IFERROR(INDEX(StockInData[Expiry],MATCH(ProductMaster[[#This Row],[Product ID]],StockInData[Product ID],0)),"")</f>
        <v>44105</v>
      </c>
      <c r="H1713" s="47"/>
      <c r="I1713" s="61">
        <f>SUMIFS(StockInData[Quantity],StockInData[Product ID],ProductMaster!$B1713)-SUMIFS(StockOutData[Quantity],StockOutData[Product ID],ProductMaster!$B1713)</f>
        <v>2</v>
      </c>
      <c r="J1713" s="63">
        <f>SUMIFS(StockInData[Value],StockInData[Product ID],ProductMaster!$B1713)-SUMIFS(StockOutData[Value],StockOutData[Product ID],ProductMaster!$B1713)</f>
        <v>1.55</v>
      </c>
    </row>
    <row r="1714" spans="1:10" hidden="1" x14ac:dyDescent="0.25">
      <c r="A1714" s="84">
        <v>1713</v>
      </c>
      <c r="B1714" s="85" t="s">
        <v>3475</v>
      </c>
      <c r="C1714" s="87" t="s">
        <v>3476</v>
      </c>
      <c r="D1714" s="47"/>
      <c r="E1714" s="47"/>
      <c r="F1714" s="48"/>
      <c r="G1714" s="62" t="str">
        <f>IFERROR(INDEX(StockInData[Expiry],MATCH(ProductMaster[[#This Row],[Product ID]],StockInData[Product ID],0)),"")</f>
        <v/>
      </c>
      <c r="H1714" s="47"/>
      <c r="I1714" s="61">
        <f>SUMIFS(StockInData[Quantity],StockInData[Product ID],ProductMaster!$B1714)-SUMIFS(StockOutData[Quantity],StockOutData[Product ID],ProductMaster!$B1714)</f>
        <v>0</v>
      </c>
      <c r="J1714" s="63">
        <f>SUMIFS(StockInData[Value],StockInData[Product ID],ProductMaster!$B1714)-SUMIFS(StockOutData[Value],StockOutData[Product ID],ProductMaster!$B1714)</f>
        <v>0</v>
      </c>
    </row>
    <row r="1715" spans="1:10" hidden="1" x14ac:dyDescent="0.25">
      <c r="A1715" s="60">
        <v>1714</v>
      </c>
      <c r="B1715" s="85" t="s">
        <v>3477</v>
      </c>
      <c r="C1715" s="87" t="s">
        <v>3478</v>
      </c>
      <c r="D1715" s="47"/>
      <c r="E1715" s="47"/>
      <c r="F1715" s="48"/>
      <c r="G1715" s="62" t="str">
        <f>IFERROR(INDEX(StockInData[Expiry],MATCH(ProductMaster[[#This Row],[Product ID]],StockInData[Product ID],0)),"")</f>
        <v/>
      </c>
      <c r="H1715" s="47"/>
      <c r="I1715" s="61">
        <f>SUMIFS(StockInData[Quantity],StockInData[Product ID],ProductMaster!$B1715)-SUMIFS(StockOutData[Quantity],StockOutData[Product ID],ProductMaster!$B1715)</f>
        <v>0</v>
      </c>
      <c r="J1715" s="63">
        <f>SUMIFS(StockInData[Value],StockInData[Product ID],ProductMaster!$B1715)-SUMIFS(StockOutData[Value],StockOutData[Product ID],ProductMaster!$B1715)</f>
        <v>0</v>
      </c>
    </row>
    <row r="1716" spans="1:10" hidden="1" x14ac:dyDescent="0.25">
      <c r="A1716" s="84">
        <v>1715</v>
      </c>
      <c r="B1716" s="85" t="s">
        <v>3479</v>
      </c>
      <c r="C1716" s="87" t="s">
        <v>3480</v>
      </c>
      <c r="D1716" s="47"/>
      <c r="E1716" s="47"/>
      <c r="F1716" s="48"/>
      <c r="G1716" s="62" t="str">
        <f>IFERROR(INDEX(StockInData[Expiry],MATCH(ProductMaster[[#This Row],[Product ID]],StockInData[Product ID],0)),"")</f>
        <v/>
      </c>
      <c r="H1716" s="47"/>
      <c r="I1716" s="61">
        <f>SUMIFS(StockInData[Quantity],StockInData[Product ID],ProductMaster!$B1716)-SUMIFS(StockOutData[Quantity],StockOutData[Product ID],ProductMaster!$B1716)</f>
        <v>0</v>
      </c>
      <c r="J1716" s="63">
        <f>SUMIFS(StockInData[Value],StockInData[Product ID],ProductMaster!$B1716)-SUMIFS(StockOutData[Value],StockOutData[Product ID],ProductMaster!$B1716)</f>
        <v>0</v>
      </c>
    </row>
    <row r="1717" spans="1:10" x14ac:dyDescent="0.25">
      <c r="A1717" s="60">
        <v>1716</v>
      </c>
      <c r="B1717" s="85" t="s">
        <v>3481</v>
      </c>
      <c r="C1717" s="87" t="s">
        <v>3482</v>
      </c>
      <c r="D1717" s="47"/>
      <c r="E1717" s="47"/>
      <c r="F1717" s="48"/>
      <c r="G1717" s="62">
        <f>IFERROR(INDEX(StockInData[Expiry],MATCH(ProductMaster[[#This Row],[Product ID]],StockInData[Product ID],0)),"")</f>
        <v>44043</v>
      </c>
      <c r="H1717" s="47"/>
      <c r="I1717" s="61">
        <f>SUMIFS(StockInData[Quantity],StockInData[Product ID],ProductMaster!$B1717)-SUMIFS(StockOutData[Quantity],StockOutData[Product ID],ProductMaster!$B1717)</f>
        <v>38</v>
      </c>
      <c r="J1717" s="63">
        <f>SUMIFS(StockInData[Value],StockInData[Product ID],ProductMaster!$B1717)-SUMIFS(StockOutData[Value],StockOutData[Product ID],ProductMaster!$B1717)</f>
        <v>0</v>
      </c>
    </row>
    <row r="1718" spans="1:10" hidden="1" x14ac:dyDescent="0.25">
      <c r="A1718" s="84">
        <v>1717</v>
      </c>
      <c r="B1718" s="85" t="s">
        <v>3483</v>
      </c>
      <c r="C1718" s="87" t="s">
        <v>3484</v>
      </c>
      <c r="D1718" s="47"/>
      <c r="E1718" s="47"/>
      <c r="F1718" s="48"/>
      <c r="G1718" s="62" t="str">
        <f>IFERROR(INDEX(StockInData[Expiry],MATCH(ProductMaster[[#This Row],[Product ID]],StockInData[Product ID],0)),"")</f>
        <v/>
      </c>
      <c r="H1718" s="47"/>
      <c r="I1718" s="61">
        <f>SUMIFS(StockInData[Quantity],StockInData[Product ID],ProductMaster!$B1718)-SUMIFS(StockOutData[Quantity],StockOutData[Product ID],ProductMaster!$B1718)</f>
        <v>0</v>
      </c>
      <c r="J1718" s="63">
        <f>SUMIFS(StockInData[Value],StockInData[Product ID],ProductMaster!$B1718)-SUMIFS(StockOutData[Value],StockOutData[Product ID],ProductMaster!$B1718)</f>
        <v>0</v>
      </c>
    </row>
    <row r="1719" spans="1:10" hidden="1" x14ac:dyDescent="0.25">
      <c r="A1719" s="60">
        <v>1718</v>
      </c>
      <c r="B1719" s="85" t="s">
        <v>3485</v>
      </c>
      <c r="C1719" s="87" t="s">
        <v>3486</v>
      </c>
      <c r="D1719" s="47"/>
      <c r="E1719" s="47"/>
      <c r="F1719" s="48"/>
      <c r="G1719" s="62" t="str">
        <f>IFERROR(INDEX(StockInData[Expiry],MATCH(ProductMaster[[#This Row],[Product ID]],StockInData[Product ID],0)),"")</f>
        <v/>
      </c>
      <c r="H1719" s="47"/>
      <c r="I1719" s="61">
        <f>SUMIFS(StockInData[Quantity],StockInData[Product ID],ProductMaster!$B1719)-SUMIFS(StockOutData[Quantity],StockOutData[Product ID],ProductMaster!$B1719)</f>
        <v>0</v>
      </c>
      <c r="J1719" s="63">
        <f>SUMIFS(StockInData[Value],StockInData[Product ID],ProductMaster!$B1719)-SUMIFS(StockOutData[Value],StockOutData[Product ID],ProductMaster!$B1719)</f>
        <v>0</v>
      </c>
    </row>
    <row r="1720" spans="1:10" hidden="1" x14ac:dyDescent="0.25">
      <c r="A1720" s="84">
        <v>1719</v>
      </c>
      <c r="B1720" s="85" t="s">
        <v>3487</v>
      </c>
      <c r="C1720" s="87" t="s">
        <v>3488</v>
      </c>
      <c r="D1720" s="47"/>
      <c r="E1720" s="47"/>
      <c r="F1720" s="48"/>
      <c r="G1720" s="62" t="str">
        <f>IFERROR(INDEX(StockInData[Expiry],MATCH(ProductMaster[[#This Row],[Product ID]],StockInData[Product ID],0)),"")</f>
        <v/>
      </c>
      <c r="H1720" s="47"/>
      <c r="I1720" s="61">
        <f>SUMIFS(StockInData[Quantity],StockInData[Product ID],ProductMaster!$B1720)-SUMIFS(StockOutData[Quantity],StockOutData[Product ID],ProductMaster!$B1720)</f>
        <v>0</v>
      </c>
      <c r="J1720" s="63">
        <f>SUMIFS(StockInData[Value],StockInData[Product ID],ProductMaster!$B1720)-SUMIFS(StockOutData[Value],StockOutData[Product ID],ProductMaster!$B1720)</f>
        <v>0</v>
      </c>
    </row>
    <row r="1721" spans="1:10" hidden="1" x14ac:dyDescent="0.25">
      <c r="A1721" s="60">
        <v>1720</v>
      </c>
      <c r="B1721" s="85" t="s">
        <v>3489</v>
      </c>
      <c r="C1721" s="87" t="s">
        <v>3490</v>
      </c>
      <c r="D1721" s="47"/>
      <c r="E1721" s="47"/>
      <c r="F1721" s="48"/>
      <c r="G1721" s="62" t="str">
        <f>IFERROR(INDEX(StockInData[Expiry],MATCH(ProductMaster[[#This Row],[Product ID]],StockInData[Product ID],0)),"")</f>
        <v/>
      </c>
      <c r="H1721" s="47"/>
      <c r="I1721" s="61">
        <f>SUMIFS(StockInData[Quantity],StockInData[Product ID],ProductMaster!$B1721)-SUMIFS(StockOutData[Quantity],StockOutData[Product ID],ProductMaster!$B1721)</f>
        <v>0</v>
      </c>
      <c r="J1721" s="63">
        <f>SUMIFS(StockInData[Value],StockInData[Product ID],ProductMaster!$B1721)-SUMIFS(StockOutData[Value],StockOutData[Product ID],ProductMaster!$B1721)</f>
        <v>0</v>
      </c>
    </row>
    <row r="1722" spans="1:10" hidden="1" x14ac:dyDescent="0.25">
      <c r="A1722" s="84">
        <v>1721</v>
      </c>
      <c r="B1722" s="85" t="s">
        <v>3491</v>
      </c>
      <c r="C1722" s="87" t="s">
        <v>3492</v>
      </c>
      <c r="D1722" s="47"/>
      <c r="E1722" s="47"/>
      <c r="F1722" s="48"/>
      <c r="G1722" s="62" t="str">
        <f>IFERROR(INDEX(StockInData[Expiry],MATCH(ProductMaster[[#This Row],[Product ID]],StockInData[Product ID],0)),"")</f>
        <v/>
      </c>
      <c r="H1722" s="47"/>
      <c r="I1722" s="61">
        <f>SUMIFS(StockInData[Quantity],StockInData[Product ID],ProductMaster!$B1722)-SUMIFS(StockOutData[Quantity],StockOutData[Product ID],ProductMaster!$B1722)</f>
        <v>0</v>
      </c>
      <c r="J1722" s="63">
        <f>SUMIFS(StockInData[Value],StockInData[Product ID],ProductMaster!$B1722)-SUMIFS(StockOutData[Value],StockOutData[Product ID],ProductMaster!$B1722)</f>
        <v>0</v>
      </c>
    </row>
    <row r="1723" spans="1:10" hidden="1" x14ac:dyDescent="0.25">
      <c r="A1723" s="60">
        <v>1722</v>
      </c>
      <c r="B1723" s="85" t="s">
        <v>3493</v>
      </c>
      <c r="C1723" s="87" t="s">
        <v>3494</v>
      </c>
      <c r="D1723" s="47"/>
      <c r="E1723" s="47"/>
      <c r="F1723" s="48"/>
      <c r="G1723" s="62" t="str">
        <f>IFERROR(INDEX(StockInData[Expiry],MATCH(ProductMaster[[#This Row],[Product ID]],StockInData[Product ID],0)),"")</f>
        <v/>
      </c>
      <c r="H1723" s="47"/>
      <c r="I1723" s="61">
        <f>SUMIFS(StockInData[Quantity],StockInData[Product ID],ProductMaster!$B1723)-SUMIFS(StockOutData[Quantity],StockOutData[Product ID],ProductMaster!$B1723)</f>
        <v>0</v>
      </c>
      <c r="J1723" s="63">
        <f>SUMIFS(StockInData[Value],StockInData[Product ID],ProductMaster!$B1723)-SUMIFS(StockOutData[Value],StockOutData[Product ID],ProductMaster!$B1723)</f>
        <v>0</v>
      </c>
    </row>
    <row r="1724" spans="1:10" hidden="1" x14ac:dyDescent="0.25">
      <c r="A1724" s="84">
        <v>1723</v>
      </c>
      <c r="B1724" s="85" t="s">
        <v>3495</v>
      </c>
      <c r="C1724" s="87" t="s">
        <v>3496</v>
      </c>
      <c r="D1724" s="47"/>
      <c r="E1724" s="47"/>
      <c r="F1724" s="48"/>
      <c r="G1724" s="62" t="str">
        <f>IFERROR(INDEX(StockInData[Expiry],MATCH(ProductMaster[[#This Row],[Product ID]],StockInData[Product ID],0)),"")</f>
        <v/>
      </c>
      <c r="H1724" s="47"/>
      <c r="I1724" s="61">
        <f>SUMIFS(StockInData[Quantity],StockInData[Product ID],ProductMaster!$B1724)-SUMIFS(StockOutData[Quantity],StockOutData[Product ID],ProductMaster!$B1724)</f>
        <v>0</v>
      </c>
      <c r="J1724" s="63">
        <f>SUMIFS(StockInData[Value],StockInData[Product ID],ProductMaster!$B1724)-SUMIFS(StockOutData[Value],StockOutData[Product ID],ProductMaster!$B1724)</f>
        <v>0</v>
      </c>
    </row>
    <row r="1725" spans="1:10" hidden="1" x14ac:dyDescent="0.25">
      <c r="A1725" s="60">
        <v>1724</v>
      </c>
      <c r="B1725" s="85" t="s">
        <v>3497</v>
      </c>
      <c r="C1725" s="87" t="s">
        <v>3498</v>
      </c>
      <c r="D1725" s="47"/>
      <c r="E1725" s="47"/>
      <c r="F1725" s="48"/>
      <c r="G1725" s="62" t="str">
        <f>IFERROR(INDEX(StockInData[Expiry],MATCH(ProductMaster[[#This Row],[Product ID]],StockInData[Product ID],0)),"")</f>
        <v/>
      </c>
      <c r="H1725" s="47"/>
      <c r="I1725" s="61">
        <f>SUMIFS(StockInData[Quantity],StockInData[Product ID],ProductMaster!$B1725)-SUMIFS(StockOutData[Quantity],StockOutData[Product ID],ProductMaster!$B1725)</f>
        <v>0</v>
      </c>
      <c r="J1725" s="63">
        <f>SUMIFS(StockInData[Value],StockInData[Product ID],ProductMaster!$B1725)-SUMIFS(StockOutData[Value],StockOutData[Product ID],ProductMaster!$B1725)</f>
        <v>0</v>
      </c>
    </row>
    <row r="1726" spans="1:10" hidden="1" x14ac:dyDescent="0.25">
      <c r="A1726" s="84">
        <v>1725</v>
      </c>
      <c r="B1726" s="85" t="s">
        <v>3499</v>
      </c>
      <c r="C1726" s="87" t="s">
        <v>3500</v>
      </c>
      <c r="D1726" s="47"/>
      <c r="E1726" s="47"/>
      <c r="F1726" s="48"/>
      <c r="G1726" s="62" t="str">
        <f>IFERROR(INDEX(StockInData[Expiry],MATCH(ProductMaster[[#This Row],[Product ID]],StockInData[Product ID],0)),"")</f>
        <v/>
      </c>
      <c r="H1726" s="47"/>
      <c r="I1726" s="61">
        <f>SUMIFS(StockInData[Quantity],StockInData[Product ID],ProductMaster!$B1726)-SUMIFS(StockOutData[Quantity],StockOutData[Product ID],ProductMaster!$B1726)</f>
        <v>0</v>
      </c>
      <c r="J1726" s="63">
        <f>SUMIFS(StockInData[Value],StockInData[Product ID],ProductMaster!$B1726)-SUMIFS(StockOutData[Value],StockOutData[Product ID],ProductMaster!$B1726)</f>
        <v>0</v>
      </c>
    </row>
    <row r="1727" spans="1:10" hidden="1" x14ac:dyDescent="0.25">
      <c r="A1727" s="60">
        <v>1726</v>
      </c>
      <c r="B1727" s="85" t="s">
        <v>3501</v>
      </c>
      <c r="C1727" s="87" t="s">
        <v>3502</v>
      </c>
      <c r="D1727" s="47"/>
      <c r="E1727" s="47"/>
      <c r="F1727" s="48"/>
      <c r="G1727" s="62" t="str">
        <f>IFERROR(INDEX(StockInData[Expiry],MATCH(ProductMaster[[#This Row],[Product ID]],StockInData[Product ID],0)),"")</f>
        <v/>
      </c>
      <c r="H1727" s="47"/>
      <c r="I1727" s="61">
        <f>SUMIFS(StockInData[Quantity],StockInData[Product ID],ProductMaster!$B1727)-SUMIFS(StockOutData[Quantity],StockOutData[Product ID],ProductMaster!$B1727)</f>
        <v>0</v>
      </c>
      <c r="J1727" s="63">
        <f>SUMIFS(StockInData[Value],StockInData[Product ID],ProductMaster!$B1727)-SUMIFS(StockOutData[Value],StockOutData[Product ID],ProductMaster!$B1727)</f>
        <v>0</v>
      </c>
    </row>
    <row r="1728" spans="1:10" hidden="1" x14ac:dyDescent="0.25">
      <c r="A1728" s="84">
        <v>1727</v>
      </c>
      <c r="B1728" s="85" t="s">
        <v>3503</v>
      </c>
      <c r="C1728" s="87" t="s">
        <v>3504</v>
      </c>
      <c r="D1728" s="47"/>
      <c r="E1728" s="47"/>
      <c r="F1728" s="48"/>
      <c r="G1728" s="62" t="str">
        <f>IFERROR(INDEX(StockInData[Expiry],MATCH(ProductMaster[[#This Row],[Product ID]],StockInData[Product ID],0)),"")</f>
        <v/>
      </c>
      <c r="H1728" s="47"/>
      <c r="I1728" s="61">
        <f>SUMIFS(StockInData[Quantity],StockInData[Product ID],ProductMaster!$B1728)-SUMIFS(StockOutData[Quantity],StockOutData[Product ID],ProductMaster!$B1728)</f>
        <v>0</v>
      </c>
      <c r="J1728" s="63">
        <f>SUMIFS(StockInData[Value],StockInData[Product ID],ProductMaster!$B1728)-SUMIFS(StockOutData[Value],StockOutData[Product ID],ProductMaster!$B1728)</f>
        <v>0</v>
      </c>
    </row>
    <row r="1729" spans="1:10" hidden="1" x14ac:dyDescent="0.25">
      <c r="A1729" s="60">
        <v>1728</v>
      </c>
      <c r="B1729" s="85" t="s">
        <v>3505</v>
      </c>
      <c r="C1729" s="87" t="s">
        <v>3506</v>
      </c>
      <c r="D1729" s="47"/>
      <c r="E1729" s="47"/>
      <c r="F1729" s="48"/>
      <c r="G1729" s="62" t="str">
        <f>IFERROR(INDEX(StockInData[Expiry],MATCH(ProductMaster[[#This Row],[Product ID]],StockInData[Product ID],0)),"")</f>
        <v/>
      </c>
      <c r="H1729" s="47"/>
      <c r="I1729" s="61">
        <f>SUMIFS(StockInData[Quantity],StockInData[Product ID],ProductMaster!$B1729)-SUMIFS(StockOutData[Quantity],StockOutData[Product ID],ProductMaster!$B1729)</f>
        <v>0</v>
      </c>
      <c r="J1729" s="63">
        <f>SUMIFS(StockInData[Value],StockInData[Product ID],ProductMaster!$B1729)-SUMIFS(StockOutData[Value],StockOutData[Product ID],ProductMaster!$B1729)</f>
        <v>0</v>
      </c>
    </row>
    <row r="1730" spans="1:10" hidden="1" x14ac:dyDescent="0.25">
      <c r="A1730" s="84">
        <v>1729</v>
      </c>
      <c r="B1730" s="85" t="s">
        <v>3507</v>
      </c>
      <c r="C1730" s="87" t="s">
        <v>3508</v>
      </c>
      <c r="D1730" s="47"/>
      <c r="E1730" s="47"/>
      <c r="F1730" s="48"/>
      <c r="G1730" s="62" t="str">
        <f>IFERROR(INDEX(StockInData[Expiry],MATCH(ProductMaster[[#This Row],[Product ID]],StockInData[Product ID],0)),"")</f>
        <v/>
      </c>
      <c r="H1730" s="47"/>
      <c r="I1730" s="61">
        <f>SUMIFS(StockInData[Quantity],StockInData[Product ID],ProductMaster!$B1730)-SUMIFS(StockOutData[Quantity],StockOutData[Product ID],ProductMaster!$B1730)</f>
        <v>0</v>
      </c>
      <c r="J1730" s="63">
        <f>SUMIFS(StockInData[Value],StockInData[Product ID],ProductMaster!$B1730)-SUMIFS(StockOutData[Value],StockOutData[Product ID],ProductMaster!$B1730)</f>
        <v>0</v>
      </c>
    </row>
    <row r="1731" spans="1:10" x14ac:dyDescent="0.25">
      <c r="A1731" s="60">
        <v>1730</v>
      </c>
      <c r="B1731" s="85" t="s">
        <v>3509</v>
      </c>
      <c r="C1731" s="87" t="s">
        <v>3510</v>
      </c>
      <c r="D1731" s="47"/>
      <c r="E1731" s="47"/>
      <c r="F1731" s="48"/>
      <c r="G1731" s="62">
        <f>IFERROR(INDEX(StockInData[Expiry],MATCH(ProductMaster[[#This Row],[Product ID]],StockInData[Product ID],0)),"")</f>
        <v>44226</v>
      </c>
      <c r="H1731" s="47"/>
      <c r="I1731" s="61">
        <f>SUMIFS(StockInData[Quantity],StockInData[Product ID],ProductMaster!$B1731)-SUMIFS(StockOutData[Quantity],StockOutData[Product ID],ProductMaster!$B1731)</f>
        <v>256</v>
      </c>
      <c r="J1731" s="63">
        <f>SUMIFS(StockInData[Value],StockInData[Product ID],ProductMaster!$B1731)-SUMIFS(StockOutData[Value],StockOutData[Product ID],ProductMaster!$B1731)</f>
        <v>-15.18</v>
      </c>
    </row>
    <row r="1732" spans="1:10" x14ac:dyDescent="0.25">
      <c r="A1732" s="84">
        <v>1731</v>
      </c>
      <c r="B1732" s="85" t="s">
        <v>3511</v>
      </c>
      <c r="C1732" s="87" t="s">
        <v>3512</v>
      </c>
      <c r="D1732" s="47"/>
      <c r="E1732" s="47"/>
      <c r="F1732" s="48"/>
      <c r="G1732" s="62">
        <f>IFERROR(INDEX(StockInData[Expiry],MATCH(ProductMaster[[#This Row],[Product ID]],StockInData[Product ID],0)),"")</f>
        <v>43833</v>
      </c>
      <c r="H1732" s="47"/>
      <c r="I1732" s="61">
        <f>SUMIFS(StockInData[Quantity],StockInData[Product ID],ProductMaster!$B1732)-SUMIFS(StockOutData[Quantity],StockOutData[Product ID],ProductMaster!$B1732)</f>
        <v>243</v>
      </c>
      <c r="J1732" s="63">
        <f>SUMIFS(StockInData[Value],StockInData[Product ID],ProductMaster!$B1732)-SUMIFS(StockOutData[Value],StockOutData[Product ID],ProductMaster!$B1732)</f>
        <v>-44.260000000000005</v>
      </c>
    </row>
    <row r="1733" spans="1:10" x14ac:dyDescent="0.25">
      <c r="A1733" s="60">
        <v>1732</v>
      </c>
      <c r="B1733" s="85" t="s">
        <v>3513</v>
      </c>
      <c r="C1733" s="87" t="s">
        <v>3514</v>
      </c>
      <c r="D1733" s="47"/>
      <c r="E1733" s="47"/>
      <c r="F1733" s="48"/>
      <c r="G1733" s="62">
        <f>IFERROR(INDEX(StockInData[Expiry],MATCH(ProductMaster[[#This Row],[Product ID]],StockInData[Product ID],0)),"")</f>
        <v>43833</v>
      </c>
      <c r="H1733" s="47"/>
      <c r="I1733" s="61">
        <f>SUMIFS(StockInData[Quantity],StockInData[Product ID],ProductMaster!$B1733)-SUMIFS(StockOutData[Quantity],StockOutData[Product ID],ProductMaster!$B1733)</f>
        <v>225</v>
      </c>
      <c r="J1733" s="63">
        <f>SUMIFS(StockInData[Value],StockInData[Product ID],ProductMaster!$B1733)-SUMIFS(StockOutData[Value],StockOutData[Product ID],ProductMaster!$B1733)</f>
        <v>-644.29</v>
      </c>
    </row>
    <row r="1734" spans="1:10" x14ac:dyDescent="0.25">
      <c r="A1734" s="84">
        <v>1733</v>
      </c>
      <c r="B1734" s="85" t="s">
        <v>3515</v>
      </c>
      <c r="C1734" s="87" t="s">
        <v>3516</v>
      </c>
      <c r="D1734" s="47"/>
      <c r="E1734" s="47"/>
      <c r="F1734" s="48"/>
      <c r="G1734" s="62">
        <f>IFERROR(INDEX(StockInData[Expiry],MATCH(ProductMaster[[#This Row],[Product ID]],StockInData[Product ID],0)),"")</f>
        <v>44255</v>
      </c>
      <c r="H1734" s="47"/>
      <c r="I1734" s="61">
        <f>SUMIFS(StockInData[Quantity],StockInData[Product ID],ProductMaster!$B1734)-SUMIFS(StockOutData[Quantity],StockOutData[Product ID],ProductMaster!$B1734)</f>
        <v>91</v>
      </c>
      <c r="J1734" s="63">
        <f>SUMIFS(StockInData[Value],StockInData[Product ID],ProductMaster!$B1734)-SUMIFS(StockOutData[Value],StockOutData[Product ID],ProductMaster!$B1734)</f>
        <v>-162.64000000000001</v>
      </c>
    </row>
    <row r="1735" spans="1:10" hidden="1" x14ac:dyDescent="0.25">
      <c r="A1735" s="60">
        <v>1734</v>
      </c>
      <c r="B1735" s="85" t="s">
        <v>3517</v>
      </c>
      <c r="C1735" s="87" t="s">
        <v>3518</v>
      </c>
      <c r="D1735" s="47"/>
      <c r="E1735" s="47"/>
      <c r="F1735" s="48"/>
      <c r="G1735" s="62">
        <f>IFERROR(INDEX(StockInData[Expiry],MATCH(ProductMaster[[#This Row],[Product ID]],StockInData[Product ID],0)),"")</f>
        <v>44285</v>
      </c>
      <c r="H1735" s="47"/>
      <c r="I1735" s="61">
        <f>SUMIFS(StockInData[Quantity],StockInData[Product ID],ProductMaster!$B1735)-SUMIFS(StockOutData[Quantity],StockOutData[Product ID],ProductMaster!$B1735)</f>
        <v>-6</v>
      </c>
      <c r="J1735" s="63">
        <f>SUMIFS(StockInData[Value],StockInData[Product ID],ProductMaster!$B1735)-SUMIFS(StockOutData[Value],StockOutData[Product ID],ProductMaster!$B1735)</f>
        <v>-498.96000000000009</v>
      </c>
    </row>
    <row r="1736" spans="1:10" x14ac:dyDescent="0.25">
      <c r="A1736" s="84">
        <v>1735</v>
      </c>
      <c r="B1736" s="85" t="s">
        <v>3519</v>
      </c>
      <c r="C1736" s="87" t="s">
        <v>3520</v>
      </c>
      <c r="D1736" s="47"/>
      <c r="E1736" s="47"/>
      <c r="F1736" s="48"/>
      <c r="G1736" s="62">
        <f>IFERROR(INDEX(StockInData[Expiry],MATCH(ProductMaster[[#This Row],[Product ID]],StockInData[Product ID],0)),"")</f>
        <v>44228</v>
      </c>
      <c r="H1736" s="47"/>
      <c r="I1736" s="61">
        <f>SUMIFS(StockInData[Quantity],StockInData[Product ID],ProductMaster!$B1736)-SUMIFS(StockOutData[Quantity],StockOutData[Product ID],ProductMaster!$B1736)</f>
        <v>276</v>
      </c>
      <c r="J1736" s="63">
        <f>SUMIFS(StockInData[Value],StockInData[Product ID],ProductMaster!$B1736)-SUMIFS(StockOutData[Value],StockOutData[Product ID],ProductMaster!$B1736)</f>
        <v>35.32</v>
      </c>
    </row>
    <row r="1737" spans="1:10" x14ac:dyDescent="0.25">
      <c r="A1737" s="60">
        <v>1736</v>
      </c>
      <c r="B1737" s="85" t="s">
        <v>3521</v>
      </c>
      <c r="C1737" s="87" t="s">
        <v>3522</v>
      </c>
      <c r="D1737" s="47"/>
      <c r="E1737" s="47"/>
      <c r="F1737" s="48"/>
      <c r="G1737" s="62">
        <f>IFERROR(INDEX(StockInData[Expiry],MATCH(ProductMaster[[#This Row],[Product ID]],StockInData[Product ID],0)),"")</f>
        <v>44255</v>
      </c>
      <c r="H1737" s="47"/>
      <c r="I1737" s="61">
        <f>SUMIFS(StockInData[Quantity],StockInData[Product ID],ProductMaster!$B1737)-SUMIFS(StockOutData[Quantity],StockOutData[Product ID],ProductMaster!$B1737)</f>
        <v>88</v>
      </c>
      <c r="J1737" s="63">
        <f>SUMIFS(StockInData[Value],StockInData[Product ID],ProductMaster!$B1737)-SUMIFS(StockOutData[Value],StockOutData[Product ID],ProductMaster!$B1737)</f>
        <v>41.04</v>
      </c>
    </row>
    <row r="1738" spans="1:10" x14ac:dyDescent="0.25">
      <c r="A1738" s="84">
        <v>1737</v>
      </c>
      <c r="B1738" s="85" t="s">
        <v>3523</v>
      </c>
      <c r="C1738" s="87" t="s">
        <v>3524</v>
      </c>
      <c r="D1738" s="47"/>
      <c r="E1738" s="47"/>
      <c r="F1738" s="48"/>
      <c r="G1738" s="62">
        <f>IFERROR(INDEX(StockInData[Expiry],MATCH(ProductMaster[[#This Row],[Product ID]],StockInData[Product ID],0)),"")</f>
        <v>43833</v>
      </c>
      <c r="H1738" s="47"/>
      <c r="I1738" s="61">
        <f>SUMIFS(StockInData[Quantity],StockInData[Product ID],ProductMaster!$B1738)-SUMIFS(StockOutData[Quantity],StockOutData[Product ID],ProductMaster!$B1738)</f>
        <v>181</v>
      </c>
      <c r="J1738" s="63">
        <f>SUMIFS(StockInData[Value],StockInData[Product ID],ProductMaster!$B1738)-SUMIFS(StockOutData[Value],StockOutData[Product ID],ProductMaster!$B1738)</f>
        <v>-121.47000000000001</v>
      </c>
    </row>
    <row r="1739" spans="1:10" x14ac:dyDescent="0.25">
      <c r="A1739" s="60">
        <v>1738</v>
      </c>
      <c r="B1739" s="85" t="s">
        <v>3525</v>
      </c>
      <c r="C1739" s="87" t="s">
        <v>3526</v>
      </c>
      <c r="D1739" s="47"/>
      <c r="E1739" s="47"/>
      <c r="F1739" s="48"/>
      <c r="G1739" s="62">
        <f>IFERROR(INDEX(StockInData[Expiry],MATCH(ProductMaster[[#This Row],[Product ID]],StockInData[Product ID],0)),"")</f>
        <v>43833</v>
      </c>
      <c r="H1739" s="47"/>
      <c r="I1739" s="61">
        <f>SUMIFS(StockInData[Quantity],StockInData[Product ID],ProductMaster!$B1739)-SUMIFS(StockOutData[Quantity],StockOutData[Product ID],ProductMaster!$B1739)</f>
        <v>31</v>
      </c>
      <c r="J1739" s="63">
        <f>SUMIFS(StockInData[Value],StockInData[Product ID],ProductMaster!$B1739)-SUMIFS(StockOutData[Value],StockOutData[Product ID],ProductMaster!$B1739)</f>
        <v>-138.93</v>
      </c>
    </row>
    <row r="1740" spans="1:10" x14ac:dyDescent="0.25">
      <c r="A1740" s="84">
        <v>1739</v>
      </c>
      <c r="B1740" s="85" t="s">
        <v>3527</v>
      </c>
      <c r="C1740" s="87" t="s">
        <v>3528</v>
      </c>
      <c r="D1740" s="47"/>
      <c r="E1740" s="47"/>
      <c r="F1740" s="48"/>
      <c r="G1740" s="62">
        <f>IFERROR(INDEX(StockInData[Expiry],MATCH(ProductMaster[[#This Row],[Product ID]],StockInData[Product ID],0)),"")</f>
        <v>44227</v>
      </c>
      <c r="H1740" s="47"/>
      <c r="I1740" s="61">
        <f>SUMIFS(StockInData[Quantity],StockInData[Product ID],ProductMaster!$B1740)-SUMIFS(StockOutData[Quantity],StockOutData[Product ID],ProductMaster!$B1740)</f>
        <v>20</v>
      </c>
      <c r="J1740" s="63">
        <f>SUMIFS(StockInData[Value],StockInData[Product ID],ProductMaster!$B1740)-SUMIFS(StockOutData[Value],StockOutData[Product ID],ProductMaster!$B1740)</f>
        <v>0</v>
      </c>
    </row>
    <row r="1741" spans="1:10" hidden="1" x14ac:dyDescent="0.25">
      <c r="A1741" s="60">
        <v>1740</v>
      </c>
      <c r="B1741" s="85" t="s">
        <v>3529</v>
      </c>
      <c r="C1741" s="87" t="s">
        <v>3530</v>
      </c>
      <c r="D1741" s="47"/>
      <c r="E1741" s="47"/>
      <c r="F1741" s="48"/>
      <c r="G1741" s="62" t="str">
        <f>IFERROR(INDEX(StockInData[Expiry],MATCH(ProductMaster[[#This Row],[Product ID]],StockInData[Product ID],0)),"")</f>
        <v/>
      </c>
      <c r="H1741" s="47"/>
      <c r="I1741" s="61">
        <f>SUMIFS(StockInData[Quantity],StockInData[Product ID],ProductMaster!$B1741)-SUMIFS(StockOutData[Quantity],StockOutData[Product ID],ProductMaster!$B1741)</f>
        <v>0</v>
      </c>
      <c r="J1741" s="63">
        <f>SUMIFS(StockInData[Value],StockInData[Product ID],ProductMaster!$B1741)-SUMIFS(StockOutData[Value],StockOutData[Product ID],ProductMaster!$B1741)</f>
        <v>0</v>
      </c>
    </row>
    <row r="1742" spans="1:10" hidden="1" x14ac:dyDescent="0.25">
      <c r="A1742" s="84">
        <v>1741</v>
      </c>
      <c r="B1742" s="85" t="s">
        <v>3531</v>
      </c>
      <c r="C1742" s="87" t="s">
        <v>3532</v>
      </c>
      <c r="D1742" s="47"/>
      <c r="E1742" s="47"/>
      <c r="F1742" s="48"/>
      <c r="G1742" s="62" t="str">
        <f>IFERROR(INDEX(StockInData[Expiry],MATCH(ProductMaster[[#This Row],[Product ID]],StockInData[Product ID],0)),"")</f>
        <v/>
      </c>
      <c r="H1742" s="47"/>
      <c r="I1742" s="61">
        <f>SUMIFS(StockInData[Quantity],StockInData[Product ID],ProductMaster!$B1742)-SUMIFS(StockOutData[Quantity],StockOutData[Product ID],ProductMaster!$B1742)</f>
        <v>0</v>
      </c>
      <c r="J1742" s="63">
        <f>SUMIFS(StockInData[Value],StockInData[Product ID],ProductMaster!$B1742)-SUMIFS(StockOutData[Value],StockOutData[Product ID],ProductMaster!$B1742)</f>
        <v>0</v>
      </c>
    </row>
    <row r="1743" spans="1:10" hidden="1" x14ac:dyDescent="0.25">
      <c r="A1743" s="60">
        <v>1742</v>
      </c>
      <c r="B1743" s="85" t="s">
        <v>3533</v>
      </c>
      <c r="C1743" s="87" t="s">
        <v>3534</v>
      </c>
      <c r="D1743" s="47"/>
      <c r="E1743" s="47"/>
      <c r="F1743" s="48"/>
      <c r="G1743" s="62" t="str">
        <f>IFERROR(INDEX(StockInData[Expiry],MATCH(ProductMaster[[#This Row],[Product ID]],StockInData[Product ID],0)),"")</f>
        <v/>
      </c>
      <c r="H1743" s="47"/>
      <c r="I1743" s="61">
        <f>SUMIFS(StockInData[Quantity],StockInData[Product ID],ProductMaster!$B1743)-SUMIFS(StockOutData[Quantity],StockOutData[Product ID],ProductMaster!$B1743)</f>
        <v>0</v>
      </c>
      <c r="J1743" s="63">
        <f>SUMIFS(StockInData[Value],StockInData[Product ID],ProductMaster!$B1743)-SUMIFS(StockOutData[Value],StockOutData[Product ID],ProductMaster!$B1743)</f>
        <v>0</v>
      </c>
    </row>
    <row r="1744" spans="1:10" hidden="1" x14ac:dyDescent="0.25">
      <c r="A1744" s="84">
        <v>1743</v>
      </c>
      <c r="B1744" s="85" t="s">
        <v>3535</v>
      </c>
      <c r="C1744" s="87" t="s">
        <v>3536</v>
      </c>
      <c r="D1744" s="47"/>
      <c r="E1744" s="47"/>
      <c r="F1744" s="48"/>
      <c r="G1744" s="62" t="str">
        <f>IFERROR(INDEX(StockInData[Expiry],MATCH(ProductMaster[[#This Row],[Product ID]],StockInData[Product ID],0)),"")</f>
        <v/>
      </c>
      <c r="H1744" s="47"/>
      <c r="I1744" s="61">
        <f>SUMIFS(StockInData[Quantity],StockInData[Product ID],ProductMaster!$B1744)-SUMIFS(StockOutData[Quantity],StockOutData[Product ID],ProductMaster!$B1744)</f>
        <v>0</v>
      </c>
      <c r="J1744" s="63">
        <f>SUMIFS(StockInData[Value],StockInData[Product ID],ProductMaster!$B1744)-SUMIFS(StockOutData[Value],StockOutData[Product ID],ProductMaster!$B1744)</f>
        <v>0</v>
      </c>
    </row>
    <row r="1745" spans="1:10" hidden="1" x14ac:dyDescent="0.25">
      <c r="A1745" s="60">
        <v>1744</v>
      </c>
      <c r="B1745" s="85" t="s">
        <v>3537</v>
      </c>
      <c r="C1745" s="87" t="s">
        <v>3538</v>
      </c>
      <c r="D1745" s="47"/>
      <c r="E1745" s="47"/>
      <c r="F1745" s="48"/>
      <c r="G1745" s="62" t="str">
        <f>IFERROR(INDEX(StockInData[Expiry],MATCH(ProductMaster[[#This Row],[Product ID]],StockInData[Product ID],0)),"")</f>
        <v/>
      </c>
      <c r="H1745" s="47"/>
      <c r="I1745" s="61">
        <f>SUMIFS(StockInData[Quantity],StockInData[Product ID],ProductMaster!$B1745)-SUMIFS(StockOutData[Quantity],StockOutData[Product ID],ProductMaster!$B1745)</f>
        <v>0</v>
      </c>
      <c r="J1745" s="63">
        <f>SUMIFS(StockInData[Value],StockInData[Product ID],ProductMaster!$B1745)-SUMIFS(StockOutData[Value],StockOutData[Product ID],ProductMaster!$B1745)</f>
        <v>0</v>
      </c>
    </row>
    <row r="1746" spans="1:10" hidden="1" x14ac:dyDescent="0.25">
      <c r="A1746" s="84">
        <v>1745</v>
      </c>
      <c r="B1746" s="85" t="s">
        <v>3539</v>
      </c>
      <c r="C1746" s="87" t="s">
        <v>3540</v>
      </c>
      <c r="D1746" s="47"/>
      <c r="E1746" s="47"/>
      <c r="F1746" s="48"/>
      <c r="G1746" s="62" t="str">
        <f>IFERROR(INDEX(StockInData[Expiry],MATCH(ProductMaster[[#This Row],[Product ID]],StockInData[Product ID],0)),"")</f>
        <v/>
      </c>
      <c r="H1746" s="47"/>
      <c r="I1746" s="61">
        <f>SUMIFS(StockInData[Quantity],StockInData[Product ID],ProductMaster!$B1746)-SUMIFS(StockOutData[Quantity],StockOutData[Product ID],ProductMaster!$B1746)</f>
        <v>0</v>
      </c>
      <c r="J1746" s="63">
        <f>SUMIFS(StockInData[Value],StockInData[Product ID],ProductMaster!$B1746)-SUMIFS(StockOutData[Value],StockOutData[Product ID],ProductMaster!$B1746)</f>
        <v>0</v>
      </c>
    </row>
    <row r="1747" spans="1:10" x14ac:dyDescent="0.25">
      <c r="A1747" s="60">
        <v>1746</v>
      </c>
      <c r="B1747" s="85" t="s">
        <v>3541</v>
      </c>
      <c r="C1747" s="87" t="s">
        <v>3542</v>
      </c>
      <c r="D1747" s="47"/>
      <c r="E1747" s="47"/>
      <c r="F1747" s="48"/>
      <c r="G1747" s="62">
        <f>IFERROR(INDEX(StockInData[Expiry],MATCH(ProductMaster[[#This Row],[Product ID]],StockInData[Product ID],0)),"")</f>
        <v>44773</v>
      </c>
      <c r="H1747" s="47"/>
      <c r="I1747" s="61">
        <f>SUMIFS(StockInData[Quantity],StockInData[Product ID],ProductMaster!$B1747)-SUMIFS(StockOutData[Quantity],StockOutData[Product ID],ProductMaster!$B1747)</f>
        <v>47</v>
      </c>
      <c r="J1747" s="63">
        <f>SUMIFS(StockInData[Value],StockInData[Product ID],ProductMaster!$B1747)-SUMIFS(StockOutData[Value],StockOutData[Product ID],ProductMaster!$B1747)</f>
        <v>-574.97</v>
      </c>
    </row>
    <row r="1748" spans="1:10" x14ac:dyDescent="0.25">
      <c r="A1748" s="84">
        <v>1747</v>
      </c>
      <c r="B1748" s="85" t="s">
        <v>3543</v>
      </c>
      <c r="C1748" s="87" t="s">
        <v>3544</v>
      </c>
      <c r="D1748" s="47"/>
      <c r="E1748" s="47"/>
      <c r="F1748" s="48"/>
      <c r="G1748" s="62">
        <f>IFERROR(INDEX(StockInData[Expiry],MATCH(ProductMaster[[#This Row],[Product ID]],StockInData[Product ID],0)),"")</f>
        <v>43861</v>
      </c>
      <c r="H1748" s="47"/>
      <c r="I1748" s="61">
        <f>SUMIFS(StockInData[Quantity],StockInData[Product ID],ProductMaster!$B1748)-SUMIFS(StockOutData[Quantity],StockOutData[Product ID],ProductMaster!$B1748)</f>
        <v>1211.73</v>
      </c>
      <c r="J1748" s="63">
        <f>SUMIFS(StockInData[Value],StockInData[Product ID],ProductMaster!$B1748)-SUMIFS(StockOutData[Value],StockOutData[Product ID],ProductMaster!$B1748)</f>
        <v>-1104.8999999999999</v>
      </c>
    </row>
    <row r="1749" spans="1:10" x14ac:dyDescent="0.25">
      <c r="A1749" s="60">
        <v>1748</v>
      </c>
      <c r="B1749" s="85" t="s">
        <v>3545</v>
      </c>
      <c r="C1749" s="87" t="s">
        <v>3546</v>
      </c>
      <c r="D1749" s="47"/>
      <c r="E1749" s="47"/>
      <c r="F1749" s="48"/>
      <c r="G1749" s="62">
        <f>IFERROR(INDEX(StockInData[Expiry],MATCH(ProductMaster[[#This Row],[Product ID]],StockInData[Product ID],0)),"")</f>
        <v>44449</v>
      </c>
      <c r="H1749" s="47"/>
      <c r="I1749" s="61">
        <f>SUMIFS(StockInData[Quantity],StockInData[Product ID],ProductMaster!$B1749)-SUMIFS(StockOutData[Quantity],StockOutData[Product ID],ProductMaster!$B1749)</f>
        <v>5.0999999999999996</v>
      </c>
      <c r="J1749" s="63">
        <f>SUMIFS(StockInData[Value],StockInData[Product ID],ProductMaster!$B1749)-SUMIFS(StockOutData[Value],StockOutData[Product ID],ProductMaster!$B1749)</f>
        <v>0</v>
      </c>
    </row>
    <row r="1750" spans="1:10" x14ac:dyDescent="0.25">
      <c r="A1750" s="84">
        <v>1749</v>
      </c>
      <c r="B1750" s="85" t="s">
        <v>3547</v>
      </c>
      <c r="C1750" s="87" t="s">
        <v>3548</v>
      </c>
      <c r="D1750" s="47"/>
      <c r="E1750" s="47"/>
      <c r="F1750" s="48"/>
      <c r="G1750" s="62">
        <f>IFERROR(INDEX(StockInData[Expiry],MATCH(ProductMaster[[#This Row],[Product ID]],StockInData[Product ID],0)),"")</f>
        <v>44408</v>
      </c>
      <c r="H1750" s="47"/>
      <c r="I1750" s="61">
        <f>SUMIFS(StockInData[Quantity],StockInData[Product ID],ProductMaster!$B1750)-SUMIFS(StockOutData[Quantity],StockOutData[Product ID],ProductMaster!$B1750)</f>
        <v>161</v>
      </c>
      <c r="J1750" s="63">
        <f>SUMIFS(StockInData[Value],StockInData[Product ID],ProductMaster!$B1750)-SUMIFS(StockOutData[Value],StockOutData[Product ID],ProductMaster!$B1750)</f>
        <v>-155.82</v>
      </c>
    </row>
    <row r="1751" spans="1:10" x14ac:dyDescent="0.25">
      <c r="A1751" s="60">
        <v>1750</v>
      </c>
      <c r="B1751" s="85" t="s">
        <v>3549</v>
      </c>
      <c r="C1751" s="87" t="s">
        <v>3550</v>
      </c>
      <c r="D1751" s="47"/>
      <c r="E1751" s="47"/>
      <c r="F1751" s="48"/>
      <c r="G1751" s="62">
        <f>IFERROR(INDEX(StockInData[Expiry],MATCH(ProductMaster[[#This Row],[Product ID]],StockInData[Product ID],0)),"")</f>
        <v>44500</v>
      </c>
      <c r="H1751" s="47"/>
      <c r="I1751" s="61">
        <f>SUMIFS(StockInData[Quantity],StockInData[Product ID],ProductMaster!$B1751)-SUMIFS(StockOutData[Quantity],StockOutData[Product ID],ProductMaster!$B1751)</f>
        <v>37</v>
      </c>
      <c r="J1751" s="63">
        <f>SUMIFS(StockInData[Value],StockInData[Product ID],ProductMaster!$B1751)-SUMIFS(StockOutData[Value],StockOutData[Product ID],ProductMaster!$B1751)</f>
        <v>-37</v>
      </c>
    </row>
    <row r="1752" spans="1:10" x14ac:dyDescent="0.25">
      <c r="A1752" s="84">
        <v>1751</v>
      </c>
      <c r="B1752" s="85" t="s">
        <v>3551</v>
      </c>
      <c r="C1752" s="87" t="s">
        <v>3552</v>
      </c>
      <c r="D1752" s="47"/>
      <c r="E1752" s="47"/>
      <c r="F1752" s="48"/>
      <c r="G1752" s="62">
        <f>IFERROR(INDEX(StockInData[Expiry],MATCH(ProductMaster[[#This Row],[Product ID]],StockInData[Product ID],0)),"")</f>
        <v>44469</v>
      </c>
      <c r="H1752" s="47"/>
      <c r="I1752" s="61">
        <f>SUMIFS(StockInData[Quantity],StockInData[Product ID],ProductMaster!$B1752)-SUMIFS(StockOutData[Quantity],StockOutData[Product ID],ProductMaster!$B1752)</f>
        <v>129</v>
      </c>
      <c r="J1752" s="63">
        <f>SUMIFS(StockInData[Value],StockInData[Product ID],ProductMaster!$B1752)-SUMIFS(StockOutData[Value],StockOutData[Product ID],ProductMaster!$B1752)</f>
        <v>-451.20000000000005</v>
      </c>
    </row>
    <row r="1753" spans="1:10" x14ac:dyDescent="0.25">
      <c r="A1753" s="60">
        <v>1752</v>
      </c>
      <c r="B1753" s="85" t="s">
        <v>3553</v>
      </c>
      <c r="C1753" s="87" t="s">
        <v>3554</v>
      </c>
      <c r="D1753" s="47"/>
      <c r="E1753" s="47"/>
      <c r="F1753" s="48"/>
      <c r="G1753" s="62">
        <f>IFERROR(INDEX(StockInData[Expiry],MATCH(ProductMaster[[#This Row],[Product ID]],StockInData[Product ID],0)),"")</f>
        <v>44469</v>
      </c>
      <c r="H1753" s="47"/>
      <c r="I1753" s="61">
        <f>SUMIFS(StockInData[Quantity],StockInData[Product ID],ProductMaster!$B1753)-SUMIFS(StockOutData[Quantity],StockOutData[Product ID],ProductMaster!$B1753)</f>
        <v>217</v>
      </c>
      <c r="J1753" s="63">
        <f>SUMIFS(StockInData[Value],StockInData[Product ID],ProductMaster!$B1753)-SUMIFS(StockOutData[Value],StockOutData[Product ID],ProductMaster!$B1753)</f>
        <v>-154.18</v>
      </c>
    </row>
    <row r="1754" spans="1:10" x14ac:dyDescent="0.25">
      <c r="A1754" s="84">
        <v>1753</v>
      </c>
      <c r="B1754" s="85" t="s">
        <v>3555</v>
      </c>
      <c r="C1754" s="87" t="s">
        <v>3556</v>
      </c>
      <c r="D1754" s="47"/>
      <c r="E1754" s="47"/>
      <c r="F1754" s="48"/>
      <c r="G1754" s="62">
        <f>IFERROR(INDEX(StockInData[Expiry],MATCH(ProductMaster[[#This Row],[Product ID]],StockInData[Product ID],0)),"")</f>
        <v>44500</v>
      </c>
      <c r="H1754" s="47"/>
      <c r="I1754" s="61">
        <f>SUMIFS(StockInData[Quantity],StockInData[Product ID],ProductMaster!$B1754)-SUMIFS(StockOutData[Quantity],StockOutData[Product ID],ProductMaster!$B1754)</f>
        <v>210</v>
      </c>
      <c r="J1754" s="63">
        <f>SUMIFS(StockInData[Value],StockInData[Product ID],ProductMaster!$B1754)-SUMIFS(StockOutData[Value],StockOutData[Product ID],ProductMaster!$B1754)</f>
        <v>-853.19999999999959</v>
      </c>
    </row>
    <row r="1755" spans="1:10" hidden="1" x14ac:dyDescent="0.25">
      <c r="A1755" s="60">
        <v>1754</v>
      </c>
      <c r="B1755" s="85" t="s">
        <v>3557</v>
      </c>
      <c r="C1755" s="87" t="s">
        <v>3558</v>
      </c>
      <c r="D1755" s="47"/>
      <c r="E1755" s="47"/>
      <c r="F1755" s="48"/>
      <c r="G1755" s="62" t="str">
        <f>IFERROR(INDEX(StockInData[Expiry],MATCH(ProductMaster[[#This Row],[Product ID]],StockInData[Product ID],0)),"")</f>
        <v/>
      </c>
      <c r="H1755" s="47"/>
      <c r="I1755" s="61">
        <f>SUMIFS(StockInData[Quantity],StockInData[Product ID],ProductMaster!$B1755)-SUMIFS(StockOutData[Quantity],StockOutData[Product ID],ProductMaster!$B1755)</f>
        <v>0</v>
      </c>
      <c r="J1755" s="63">
        <f>SUMIFS(StockInData[Value],StockInData[Product ID],ProductMaster!$B1755)-SUMIFS(StockOutData[Value],StockOutData[Product ID],ProductMaster!$B1755)</f>
        <v>0</v>
      </c>
    </row>
    <row r="1756" spans="1:10" hidden="1" x14ac:dyDescent="0.25">
      <c r="A1756" s="84">
        <v>1755</v>
      </c>
      <c r="B1756" s="85" t="s">
        <v>3559</v>
      </c>
      <c r="C1756" s="87" t="s">
        <v>3560</v>
      </c>
      <c r="D1756" s="47"/>
      <c r="E1756" s="47"/>
      <c r="F1756" s="48"/>
      <c r="G1756" s="62" t="str">
        <f>IFERROR(INDEX(StockInData[Expiry],MATCH(ProductMaster[[#This Row],[Product ID]],StockInData[Product ID],0)),"")</f>
        <v/>
      </c>
      <c r="H1756" s="47"/>
      <c r="I1756" s="61">
        <f>SUMIFS(StockInData[Quantity],StockInData[Product ID],ProductMaster!$B1756)-SUMIFS(StockOutData[Quantity],StockOutData[Product ID],ProductMaster!$B1756)</f>
        <v>0</v>
      </c>
      <c r="J1756" s="63">
        <f>SUMIFS(StockInData[Value],StockInData[Product ID],ProductMaster!$B1756)-SUMIFS(StockOutData[Value],StockOutData[Product ID],ProductMaster!$B1756)</f>
        <v>0</v>
      </c>
    </row>
    <row r="1757" spans="1:10" x14ac:dyDescent="0.25">
      <c r="A1757" s="60">
        <v>1756</v>
      </c>
      <c r="B1757" s="85" t="s">
        <v>3561</v>
      </c>
      <c r="C1757" s="87" t="s">
        <v>3562</v>
      </c>
      <c r="D1757" s="47"/>
      <c r="E1757" s="47"/>
      <c r="F1757" s="48"/>
      <c r="G1757" s="62">
        <f>IFERROR(INDEX(StockInData[Expiry],MATCH(ProductMaster[[#This Row],[Product ID]],StockInData[Product ID],0)),"")</f>
        <v>44377</v>
      </c>
      <c r="H1757" s="47"/>
      <c r="I1757" s="61">
        <f>SUMIFS(StockInData[Quantity],StockInData[Product ID],ProductMaster!$B1757)-SUMIFS(StockOutData[Quantity],StockOutData[Product ID],ProductMaster!$B1757)</f>
        <v>28</v>
      </c>
      <c r="J1757" s="63">
        <f>SUMIFS(StockInData[Value],StockInData[Product ID],ProductMaster!$B1757)-SUMIFS(StockOutData[Value],StockOutData[Product ID],ProductMaster!$B1757)</f>
        <v>-65.400000000000006</v>
      </c>
    </row>
    <row r="1758" spans="1:10" hidden="1" x14ac:dyDescent="0.25">
      <c r="A1758" s="84">
        <v>1757</v>
      </c>
      <c r="B1758" s="85" t="s">
        <v>3563</v>
      </c>
      <c r="C1758" s="87" t="s">
        <v>3564</v>
      </c>
      <c r="D1758" s="47"/>
      <c r="E1758" s="47"/>
      <c r="F1758" s="48"/>
      <c r="G1758" s="62" t="str">
        <f>IFERROR(INDEX(StockInData[Expiry],MATCH(ProductMaster[[#This Row],[Product ID]],StockInData[Product ID],0)),"")</f>
        <v/>
      </c>
      <c r="H1758" s="47"/>
      <c r="I1758" s="61">
        <f>SUMIFS(StockInData[Quantity],StockInData[Product ID],ProductMaster!$B1758)-SUMIFS(StockOutData[Quantity],StockOutData[Product ID],ProductMaster!$B1758)</f>
        <v>0</v>
      </c>
      <c r="J1758" s="63">
        <f>SUMIFS(StockInData[Value],StockInData[Product ID],ProductMaster!$B1758)-SUMIFS(StockOutData[Value],StockOutData[Product ID],ProductMaster!$B1758)</f>
        <v>0</v>
      </c>
    </row>
    <row r="1759" spans="1:10" x14ac:dyDescent="0.25">
      <c r="A1759" s="60">
        <v>1758</v>
      </c>
      <c r="B1759" s="85" t="s">
        <v>3565</v>
      </c>
      <c r="C1759" s="87" t="s">
        <v>3566</v>
      </c>
      <c r="D1759" s="47"/>
      <c r="E1759" s="47"/>
      <c r="F1759" s="48"/>
      <c r="G1759" s="62">
        <f>IFERROR(INDEX(StockInData[Expiry],MATCH(ProductMaster[[#This Row],[Product ID]],StockInData[Product ID],0)),"")</f>
        <v>44470</v>
      </c>
      <c r="H1759" s="47"/>
      <c r="I1759" s="61">
        <f>SUMIFS(StockInData[Quantity],StockInData[Product ID],ProductMaster!$B1759)-SUMIFS(StockOutData[Quantity],StockOutData[Product ID],ProductMaster!$B1759)</f>
        <v>99</v>
      </c>
      <c r="J1759" s="63">
        <f>SUMIFS(StockInData[Value],StockInData[Product ID],ProductMaster!$B1759)-SUMIFS(StockOutData[Value],StockOutData[Product ID],ProductMaster!$B1759)</f>
        <v>-321.2000000000001</v>
      </c>
    </row>
    <row r="1760" spans="1:10" x14ac:dyDescent="0.25">
      <c r="A1760" s="84">
        <v>1759</v>
      </c>
      <c r="B1760" s="85" t="s">
        <v>3567</v>
      </c>
      <c r="C1760" s="87" t="s">
        <v>3568</v>
      </c>
      <c r="D1760" s="47"/>
      <c r="E1760" s="47"/>
      <c r="F1760" s="48"/>
      <c r="G1760" s="62">
        <f>IFERROR(INDEX(StockInData[Expiry],MATCH(ProductMaster[[#This Row],[Product ID]],StockInData[Product ID],0)),"")</f>
        <v>44500</v>
      </c>
      <c r="H1760" s="47"/>
      <c r="I1760" s="61">
        <f>SUMIFS(StockInData[Quantity],StockInData[Product ID],ProductMaster!$B1760)-SUMIFS(StockOutData[Quantity],StockOutData[Product ID],ProductMaster!$B1760)</f>
        <v>72</v>
      </c>
      <c r="J1760" s="63">
        <f>SUMIFS(StockInData[Value],StockInData[Product ID],ProductMaster!$B1760)-SUMIFS(StockOutData[Value],StockOutData[Product ID],ProductMaster!$B1760)</f>
        <v>-246.42000000000004</v>
      </c>
    </row>
    <row r="1761" spans="1:10" x14ac:dyDescent="0.25">
      <c r="A1761" s="60">
        <v>1760</v>
      </c>
      <c r="B1761" s="85" t="s">
        <v>3569</v>
      </c>
      <c r="C1761" s="87" t="s">
        <v>3570</v>
      </c>
      <c r="D1761" s="47"/>
      <c r="E1761" s="47"/>
      <c r="F1761" s="48"/>
      <c r="G1761" s="62">
        <f>IFERROR(INDEX(StockInData[Expiry],MATCH(ProductMaster[[#This Row],[Product ID]],StockInData[Product ID],0)),"")</f>
        <v>44490</v>
      </c>
      <c r="H1761" s="47"/>
      <c r="I1761" s="61">
        <f>SUMIFS(StockInData[Quantity],StockInData[Product ID],ProductMaster!$B1761)-SUMIFS(StockOutData[Quantity],StockOutData[Product ID],ProductMaster!$B1761)</f>
        <v>47</v>
      </c>
      <c r="J1761" s="63">
        <f>SUMIFS(StockInData[Value],StockInData[Product ID],ProductMaster!$B1761)-SUMIFS(StockOutData[Value],StockOutData[Product ID],ProductMaster!$B1761)</f>
        <v>-195.6</v>
      </c>
    </row>
    <row r="1762" spans="1:10" x14ac:dyDescent="0.25">
      <c r="A1762" s="84">
        <v>1761</v>
      </c>
      <c r="B1762" s="85" t="s">
        <v>3571</v>
      </c>
      <c r="C1762" s="87" t="s">
        <v>3572</v>
      </c>
      <c r="D1762" s="47"/>
      <c r="E1762" s="47"/>
      <c r="F1762" s="48"/>
      <c r="G1762" s="62">
        <f>IFERROR(INDEX(StockInData[Expiry],MATCH(ProductMaster[[#This Row],[Product ID]],StockInData[Product ID],0)),"")</f>
        <v>44469</v>
      </c>
      <c r="H1762" s="47"/>
      <c r="I1762" s="61">
        <f>SUMIFS(StockInData[Quantity],StockInData[Product ID],ProductMaster!$B1762)-SUMIFS(StockOutData[Quantity],StockOutData[Product ID],ProductMaster!$B1762)</f>
        <v>38</v>
      </c>
      <c r="J1762" s="63">
        <f>SUMIFS(StockInData[Value],StockInData[Product ID],ProductMaster!$B1762)-SUMIFS(StockOutData[Value],StockOutData[Product ID],ProductMaster!$B1762)</f>
        <v>-76.649999999999991</v>
      </c>
    </row>
    <row r="1763" spans="1:10" x14ac:dyDescent="0.25">
      <c r="A1763" s="60">
        <v>1762</v>
      </c>
      <c r="B1763" s="85" t="s">
        <v>3573</v>
      </c>
      <c r="C1763" s="87" t="s">
        <v>3574</v>
      </c>
      <c r="D1763" s="47"/>
      <c r="E1763" s="47"/>
      <c r="F1763" s="48"/>
      <c r="G1763" s="62">
        <f>IFERROR(INDEX(StockInData[Expiry],MATCH(ProductMaster[[#This Row],[Product ID]],StockInData[Product ID],0)),"")</f>
        <v>44500</v>
      </c>
      <c r="H1763" s="47"/>
      <c r="I1763" s="61">
        <f>SUMIFS(StockInData[Quantity],StockInData[Product ID],ProductMaster!$B1763)-SUMIFS(StockOutData[Quantity],StockOutData[Product ID],ProductMaster!$B1763)</f>
        <v>173</v>
      </c>
      <c r="J1763" s="63">
        <f>SUMIFS(StockInData[Value],StockInData[Product ID],ProductMaster!$B1763)-SUMIFS(StockOutData[Value],StockOutData[Product ID],ProductMaster!$B1763)</f>
        <v>-508.45</v>
      </c>
    </row>
    <row r="1764" spans="1:10" x14ac:dyDescent="0.25">
      <c r="A1764" s="84">
        <v>1763</v>
      </c>
      <c r="B1764" s="85" t="s">
        <v>3575</v>
      </c>
      <c r="C1764" s="87" t="s">
        <v>3576</v>
      </c>
      <c r="D1764" s="47"/>
      <c r="E1764" s="47"/>
      <c r="F1764" s="48"/>
      <c r="G1764" s="62">
        <f>IFERROR(INDEX(StockInData[Expiry],MATCH(ProductMaster[[#This Row],[Product ID]],StockInData[Product ID],0)),"")</f>
        <v>44439</v>
      </c>
      <c r="H1764" s="47"/>
      <c r="I1764" s="61">
        <f>SUMIFS(StockInData[Quantity],StockInData[Product ID],ProductMaster!$B1764)-SUMIFS(StockOutData[Quantity],StockOutData[Product ID],ProductMaster!$B1764)</f>
        <v>38</v>
      </c>
      <c r="J1764" s="63">
        <f>SUMIFS(StockInData[Value],StockInData[Product ID],ProductMaster!$B1764)-SUMIFS(StockOutData[Value],StockOutData[Product ID],ProductMaster!$B1764)</f>
        <v>-175.58999999999997</v>
      </c>
    </row>
    <row r="1765" spans="1:10" x14ac:dyDescent="0.25">
      <c r="A1765" s="60">
        <v>1764</v>
      </c>
      <c r="B1765" s="85" t="s">
        <v>3577</v>
      </c>
      <c r="C1765" s="87" t="s">
        <v>3578</v>
      </c>
      <c r="D1765" s="47"/>
      <c r="E1765" s="47"/>
      <c r="F1765" s="48"/>
      <c r="G1765" s="62">
        <f>IFERROR(INDEX(StockInData[Expiry],MATCH(ProductMaster[[#This Row],[Product ID]],StockInData[Product ID],0)),"")</f>
        <v>44408</v>
      </c>
      <c r="H1765" s="47"/>
      <c r="I1765" s="61">
        <f>SUMIFS(StockInData[Quantity],StockInData[Product ID],ProductMaster!$B1765)-SUMIFS(StockOutData[Quantity],StockOutData[Product ID],ProductMaster!$B1765)</f>
        <v>154</v>
      </c>
      <c r="J1765" s="63">
        <f>SUMIFS(StockInData[Value],StockInData[Product ID],ProductMaster!$B1765)-SUMIFS(StockOutData[Value],StockOutData[Product ID],ProductMaster!$B1765)</f>
        <v>-898.99999999999955</v>
      </c>
    </row>
    <row r="1766" spans="1:10" x14ac:dyDescent="0.25">
      <c r="A1766" s="84">
        <v>1765</v>
      </c>
      <c r="B1766" s="85" t="s">
        <v>3579</v>
      </c>
      <c r="C1766" s="87" t="s">
        <v>3580</v>
      </c>
      <c r="D1766" s="47"/>
      <c r="E1766" s="47"/>
      <c r="F1766" s="48"/>
      <c r="G1766" s="62">
        <f>IFERROR(INDEX(StockInData[Expiry],MATCH(ProductMaster[[#This Row],[Product ID]],StockInData[Product ID],0)),"")</f>
        <v>44408</v>
      </c>
      <c r="H1766" s="47"/>
      <c r="I1766" s="61">
        <f>SUMIFS(StockInData[Quantity],StockInData[Product ID],ProductMaster!$B1766)-SUMIFS(StockOutData[Quantity],StockOutData[Product ID],ProductMaster!$B1766)</f>
        <v>96</v>
      </c>
      <c r="J1766" s="63">
        <f>SUMIFS(StockInData[Value],StockInData[Product ID],ProductMaster!$B1766)-SUMIFS(StockOutData[Value],StockOutData[Product ID],ProductMaster!$B1766)</f>
        <v>-92.399999999999991</v>
      </c>
    </row>
    <row r="1767" spans="1:10" x14ac:dyDescent="0.25">
      <c r="A1767" s="60">
        <v>1766</v>
      </c>
      <c r="B1767" s="85" t="s">
        <v>3581</v>
      </c>
      <c r="C1767" s="87" t="s">
        <v>3582</v>
      </c>
      <c r="D1767" s="47"/>
      <c r="E1767" s="47"/>
      <c r="F1767" s="48"/>
      <c r="G1767" s="62">
        <f>IFERROR(INDEX(StockInData[Expiry],MATCH(ProductMaster[[#This Row],[Product ID]],StockInData[Product ID],0)),"")</f>
        <v>44470</v>
      </c>
      <c r="H1767" s="47"/>
      <c r="I1767" s="61">
        <f>SUMIFS(StockInData[Quantity],StockInData[Product ID],ProductMaster!$B1767)-SUMIFS(StockOutData[Quantity],StockOutData[Product ID],ProductMaster!$B1767)</f>
        <v>113</v>
      </c>
      <c r="J1767" s="63">
        <f>SUMIFS(StockInData[Value],StockInData[Product ID],ProductMaster!$B1767)-SUMIFS(StockOutData[Value],StockOutData[Product ID],ProductMaster!$B1767)</f>
        <v>-274.82000000000005</v>
      </c>
    </row>
    <row r="1768" spans="1:10" x14ac:dyDescent="0.25">
      <c r="A1768" s="84">
        <v>1767</v>
      </c>
      <c r="B1768" s="85" t="s">
        <v>3583</v>
      </c>
      <c r="C1768" s="87" t="s">
        <v>3584</v>
      </c>
      <c r="D1768" s="47"/>
      <c r="E1768" s="47"/>
      <c r="F1768" s="48"/>
      <c r="G1768" s="62">
        <f>IFERROR(INDEX(StockInData[Expiry],MATCH(ProductMaster[[#This Row],[Product ID]],StockInData[Product ID],0)),"")</f>
        <v>44438</v>
      </c>
      <c r="H1768" s="47"/>
      <c r="I1768" s="61">
        <f>SUMIFS(StockInData[Quantity],StockInData[Product ID],ProductMaster!$B1768)-SUMIFS(StockOutData[Quantity],StockOutData[Product ID],ProductMaster!$B1768)</f>
        <v>36</v>
      </c>
      <c r="J1768" s="63">
        <f>SUMIFS(StockInData[Value],StockInData[Product ID],ProductMaster!$B1768)-SUMIFS(StockOutData[Value],StockOutData[Product ID],ProductMaster!$B1768)</f>
        <v>21.8</v>
      </c>
    </row>
    <row r="1769" spans="1:10" x14ac:dyDescent="0.25">
      <c r="A1769" s="60">
        <v>1768</v>
      </c>
      <c r="B1769" s="85" t="s">
        <v>3585</v>
      </c>
      <c r="C1769" s="87" t="s">
        <v>3586</v>
      </c>
      <c r="D1769" s="47"/>
      <c r="E1769" s="47"/>
      <c r="F1769" s="48"/>
      <c r="G1769" s="62">
        <f>IFERROR(INDEX(StockInData[Expiry],MATCH(ProductMaster[[#This Row],[Product ID]],StockInData[Product ID],0)),"")</f>
        <v>44651</v>
      </c>
      <c r="H1769" s="47"/>
      <c r="I1769" s="61">
        <f>SUMIFS(StockInData[Quantity],StockInData[Product ID],ProductMaster!$B1769)-SUMIFS(StockOutData[Quantity],StockOutData[Product ID],ProductMaster!$B1769)</f>
        <v>17</v>
      </c>
      <c r="J1769" s="63">
        <f>SUMIFS(StockInData[Value],StockInData[Product ID],ProductMaster!$B1769)-SUMIFS(StockOutData[Value],StockOutData[Product ID],ProductMaster!$B1769)</f>
        <v>8.5999999999999979</v>
      </c>
    </row>
    <row r="1770" spans="1:10" x14ac:dyDescent="0.25">
      <c r="A1770" s="84">
        <v>1769</v>
      </c>
      <c r="B1770" s="85" t="s">
        <v>3587</v>
      </c>
      <c r="C1770" s="87" t="s">
        <v>3588</v>
      </c>
      <c r="D1770" s="47"/>
      <c r="E1770" s="47"/>
      <c r="F1770" s="48"/>
      <c r="G1770" s="62">
        <f>IFERROR(INDEX(StockInData[Expiry],MATCH(ProductMaster[[#This Row],[Product ID]],StockInData[Product ID],0)),"")</f>
        <v>44439</v>
      </c>
      <c r="H1770" s="47"/>
      <c r="I1770" s="61">
        <f>SUMIFS(StockInData[Quantity],StockInData[Product ID],ProductMaster!$B1770)-SUMIFS(StockOutData[Quantity],StockOutData[Product ID],ProductMaster!$B1770)</f>
        <v>80</v>
      </c>
      <c r="J1770" s="63">
        <f>SUMIFS(StockInData[Value],StockInData[Product ID],ProductMaster!$B1770)-SUMIFS(StockOutData[Value],StockOutData[Product ID],ProductMaster!$B1770)</f>
        <v>-85.999999999999986</v>
      </c>
    </row>
    <row r="1771" spans="1:10" x14ac:dyDescent="0.25">
      <c r="A1771" s="60">
        <v>1770</v>
      </c>
      <c r="B1771" s="85" t="s">
        <v>3589</v>
      </c>
      <c r="C1771" s="87" t="s">
        <v>3590</v>
      </c>
      <c r="D1771" s="47"/>
      <c r="E1771" s="47"/>
      <c r="F1771" s="48"/>
      <c r="G1771" s="62">
        <f>IFERROR(INDEX(StockInData[Expiry],MATCH(ProductMaster[[#This Row],[Product ID]],StockInData[Product ID],0)),"")</f>
        <v>44500</v>
      </c>
      <c r="H1771" s="47"/>
      <c r="I1771" s="61">
        <f>SUMIFS(StockInData[Quantity],StockInData[Product ID],ProductMaster!$B1771)-SUMIFS(StockOutData[Quantity],StockOutData[Product ID],ProductMaster!$B1771)</f>
        <v>26</v>
      </c>
      <c r="J1771" s="63">
        <f>SUMIFS(StockInData[Value],StockInData[Product ID],ProductMaster!$B1771)-SUMIFS(StockOutData[Value],StockOutData[Product ID],ProductMaster!$B1771)</f>
        <v>-82.8</v>
      </c>
    </row>
    <row r="1772" spans="1:10" x14ac:dyDescent="0.25">
      <c r="A1772" s="84">
        <v>1771</v>
      </c>
      <c r="B1772" s="85" t="s">
        <v>3591</v>
      </c>
      <c r="C1772" s="87" t="s">
        <v>3592</v>
      </c>
      <c r="D1772" s="47"/>
      <c r="E1772" s="47"/>
      <c r="F1772" s="48"/>
      <c r="G1772" s="62">
        <f>IFERROR(INDEX(StockInData[Expiry],MATCH(ProductMaster[[#This Row],[Product ID]],StockInData[Product ID],0)),"")</f>
        <v>44378</v>
      </c>
      <c r="H1772" s="47"/>
      <c r="I1772" s="61">
        <f>SUMIFS(StockInData[Quantity],StockInData[Product ID],ProductMaster!$B1772)-SUMIFS(StockOutData[Quantity],StockOutData[Product ID],ProductMaster!$B1772)</f>
        <v>71</v>
      </c>
      <c r="J1772" s="63">
        <f>SUMIFS(StockInData[Value],StockInData[Product ID],ProductMaster!$B1772)-SUMIFS(StockOutData[Value],StockOutData[Product ID],ProductMaster!$B1772)</f>
        <v>-53.879999999999995</v>
      </c>
    </row>
    <row r="1773" spans="1:10" x14ac:dyDescent="0.25">
      <c r="A1773" s="60">
        <v>1772</v>
      </c>
      <c r="B1773" s="85" t="s">
        <v>3593</v>
      </c>
      <c r="C1773" s="87" t="s">
        <v>3594</v>
      </c>
      <c r="D1773" s="47"/>
      <c r="E1773" s="47"/>
      <c r="F1773" s="48"/>
      <c r="G1773" s="62">
        <f>IFERROR(INDEX(StockInData[Expiry],MATCH(ProductMaster[[#This Row],[Product ID]],StockInData[Product ID],0)),"")</f>
        <v>44469</v>
      </c>
      <c r="H1773" s="47"/>
      <c r="I1773" s="61">
        <f>SUMIFS(StockInData[Quantity],StockInData[Product ID],ProductMaster!$B1773)-SUMIFS(StockOutData[Quantity],StockOutData[Product ID],ProductMaster!$B1773)</f>
        <v>36</v>
      </c>
      <c r="J1773" s="63">
        <f>SUMIFS(StockInData[Value],StockInData[Product ID],ProductMaster!$B1773)-SUMIFS(StockOutData[Value],StockOutData[Product ID],ProductMaster!$B1773)</f>
        <v>-4.1000000000000005</v>
      </c>
    </row>
    <row r="1774" spans="1:10" hidden="1" x14ac:dyDescent="0.25">
      <c r="A1774" s="84">
        <v>1773</v>
      </c>
      <c r="B1774" s="85" t="s">
        <v>3595</v>
      </c>
      <c r="C1774" s="87" t="s">
        <v>3596</v>
      </c>
      <c r="D1774" s="47"/>
      <c r="E1774" s="47"/>
      <c r="F1774" s="48"/>
      <c r="G1774" s="62" t="str">
        <f>IFERROR(INDEX(StockInData[Expiry],MATCH(ProductMaster[[#This Row],[Product ID]],StockInData[Product ID],0)),"")</f>
        <v/>
      </c>
      <c r="H1774" s="47"/>
      <c r="I1774" s="61">
        <f>SUMIFS(StockInData[Quantity],StockInData[Product ID],ProductMaster!$B1774)-SUMIFS(StockOutData[Quantity],StockOutData[Product ID],ProductMaster!$B1774)</f>
        <v>0</v>
      </c>
      <c r="J1774" s="63">
        <f>SUMIFS(StockInData[Value],StockInData[Product ID],ProductMaster!$B1774)-SUMIFS(StockOutData[Value],StockOutData[Product ID],ProductMaster!$B1774)</f>
        <v>0</v>
      </c>
    </row>
    <row r="1775" spans="1:10" hidden="1" x14ac:dyDescent="0.25">
      <c r="A1775" s="60">
        <v>1774</v>
      </c>
      <c r="B1775" s="85" t="s">
        <v>3597</v>
      </c>
      <c r="C1775" s="87" t="s">
        <v>3598</v>
      </c>
      <c r="D1775" s="47"/>
      <c r="E1775" s="47"/>
      <c r="F1775" s="48"/>
      <c r="G1775" s="62" t="str">
        <f>IFERROR(INDEX(StockInData[Expiry],MATCH(ProductMaster[[#This Row],[Product ID]],StockInData[Product ID],0)),"")</f>
        <v/>
      </c>
      <c r="H1775" s="47"/>
      <c r="I1775" s="61">
        <f>SUMIFS(StockInData[Quantity],StockInData[Product ID],ProductMaster!$B1775)-SUMIFS(StockOutData[Quantity],StockOutData[Product ID],ProductMaster!$B1775)</f>
        <v>0</v>
      </c>
      <c r="J1775" s="63">
        <f>SUMIFS(StockInData[Value],StockInData[Product ID],ProductMaster!$B1775)-SUMIFS(StockOutData[Value],StockOutData[Product ID],ProductMaster!$B1775)</f>
        <v>0</v>
      </c>
    </row>
    <row r="1776" spans="1:10" hidden="1" x14ac:dyDescent="0.25">
      <c r="A1776" s="84">
        <v>1775</v>
      </c>
      <c r="B1776" s="85" t="s">
        <v>3599</v>
      </c>
      <c r="C1776" s="87" t="s">
        <v>3600</v>
      </c>
      <c r="D1776" s="47"/>
      <c r="E1776" s="47"/>
      <c r="F1776" s="48"/>
      <c r="G1776" s="62" t="str">
        <f>IFERROR(INDEX(StockInData[Expiry],MATCH(ProductMaster[[#This Row],[Product ID]],StockInData[Product ID],0)),"")</f>
        <v/>
      </c>
      <c r="H1776" s="47"/>
      <c r="I1776" s="61">
        <f>SUMIFS(StockInData[Quantity],StockInData[Product ID],ProductMaster!$B1776)-SUMIFS(StockOutData[Quantity],StockOutData[Product ID],ProductMaster!$B1776)</f>
        <v>0</v>
      </c>
      <c r="J1776" s="63">
        <f>SUMIFS(StockInData[Value],StockInData[Product ID],ProductMaster!$B1776)-SUMIFS(StockOutData[Value],StockOutData[Product ID],ProductMaster!$B1776)</f>
        <v>0</v>
      </c>
    </row>
    <row r="1777" spans="1:10" x14ac:dyDescent="0.25">
      <c r="A1777" s="60">
        <v>1776</v>
      </c>
      <c r="B1777" s="85" t="s">
        <v>3601</v>
      </c>
      <c r="C1777" s="87" t="s">
        <v>3602</v>
      </c>
      <c r="D1777" s="47"/>
      <c r="E1777" s="47"/>
      <c r="F1777" s="48"/>
      <c r="G1777" s="62">
        <f>IFERROR(INDEX(StockInData[Expiry],MATCH(ProductMaster[[#This Row],[Product ID]],StockInData[Product ID],0)),"")</f>
        <v>44346</v>
      </c>
      <c r="H1777" s="47"/>
      <c r="I1777" s="61">
        <f>SUMIFS(StockInData[Quantity],StockInData[Product ID],ProductMaster!$B1777)-SUMIFS(StockOutData[Quantity],StockOutData[Product ID],ProductMaster!$B1777)</f>
        <v>67</v>
      </c>
      <c r="J1777" s="63">
        <f>SUMIFS(StockInData[Value],StockInData[Product ID],ProductMaster!$B1777)-SUMIFS(StockOutData[Value],StockOutData[Product ID],ProductMaster!$B1777)</f>
        <v>9.84</v>
      </c>
    </row>
    <row r="1778" spans="1:10" hidden="1" x14ac:dyDescent="0.25">
      <c r="A1778" s="84">
        <v>1777</v>
      </c>
      <c r="B1778" s="85" t="s">
        <v>3603</v>
      </c>
      <c r="C1778" s="87" t="s">
        <v>3604</v>
      </c>
      <c r="D1778" s="47"/>
      <c r="E1778" s="47"/>
      <c r="F1778" s="48"/>
      <c r="G1778" s="62" t="str">
        <f>IFERROR(INDEX(StockInData[Expiry],MATCH(ProductMaster[[#This Row],[Product ID]],StockInData[Product ID],0)),"")</f>
        <v/>
      </c>
      <c r="H1778" s="47"/>
      <c r="I1778" s="61">
        <f>SUMIFS(StockInData[Quantity],StockInData[Product ID],ProductMaster!$B1778)-SUMIFS(StockOutData[Quantity],StockOutData[Product ID],ProductMaster!$B1778)</f>
        <v>0</v>
      </c>
      <c r="J1778" s="63">
        <f>SUMIFS(StockInData[Value],StockInData[Product ID],ProductMaster!$B1778)-SUMIFS(StockOutData[Value],StockOutData[Product ID],ProductMaster!$B1778)</f>
        <v>0</v>
      </c>
    </row>
    <row r="1779" spans="1:10" x14ac:dyDescent="0.25">
      <c r="A1779" s="60">
        <v>1778</v>
      </c>
      <c r="B1779" s="85" t="s">
        <v>3605</v>
      </c>
      <c r="C1779" s="87" t="s">
        <v>3606</v>
      </c>
      <c r="D1779" s="47"/>
      <c r="E1779" s="47"/>
      <c r="F1779" s="48"/>
      <c r="G1779" s="62">
        <f>IFERROR(INDEX(StockInData[Expiry],MATCH(ProductMaster[[#This Row],[Product ID]],StockInData[Product ID],0)),"")</f>
        <v>44408</v>
      </c>
      <c r="H1779" s="47"/>
      <c r="I1779" s="61">
        <f>SUMIFS(StockInData[Quantity],StockInData[Product ID],ProductMaster!$B1779)-SUMIFS(StockOutData[Quantity],StockOutData[Product ID],ProductMaster!$B1779)</f>
        <v>64</v>
      </c>
      <c r="J1779" s="63">
        <f>SUMIFS(StockInData[Value],StockInData[Product ID],ProductMaster!$B1779)-SUMIFS(StockOutData[Value],StockOutData[Product ID],ProductMaster!$B1779)</f>
        <v>-126.80000000000003</v>
      </c>
    </row>
    <row r="1780" spans="1:10" x14ac:dyDescent="0.25">
      <c r="A1780" s="84">
        <v>1779</v>
      </c>
      <c r="B1780" s="85" t="s">
        <v>3607</v>
      </c>
      <c r="C1780" s="87" t="s">
        <v>3608</v>
      </c>
      <c r="D1780" s="47"/>
      <c r="E1780" s="47"/>
      <c r="F1780" s="48"/>
      <c r="G1780" s="62">
        <f>IFERROR(INDEX(StockInData[Expiry],MATCH(ProductMaster[[#This Row],[Product ID]],StockInData[Product ID],0)),"")</f>
        <v>44408</v>
      </c>
      <c r="H1780" s="47"/>
      <c r="I1780" s="61">
        <f>SUMIFS(StockInData[Quantity],StockInData[Product ID],ProductMaster!$B1780)-SUMIFS(StockOutData[Quantity],StockOutData[Product ID],ProductMaster!$B1780)</f>
        <v>47</v>
      </c>
      <c r="J1780" s="63">
        <f>SUMIFS(StockInData[Value],StockInData[Product ID],ProductMaster!$B1780)-SUMIFS(StockOutData[Value],StockOutData[Product ID],ProductMaster!$B1780)</f>
        <v>-67.2</v>
      </c>
    </row>
    <row r="1781" spans="1:10" x14ac:dyDescent="0.25">
      <c r="A1781" s="60">
        <v>1780</v>
      </c>
      <c r="B1781" s="85" t="s">
        <v>3609</v>
      </c>
      <c r="C1781" s="87" t="s">
        <v>3610</v>
      </c>
      <c r="D1781" s="47"/>
      <c r="E1781" s="47"/>
      <c r="F1781" s="48"/>
      <c r="G1781" s="62">
        <f>IFERROR(INDEX(StockInData[Expiry],MATCH(ProductMaster[[#This Row],[Product ID]],StockInData[Product ID],0)),"")</f>
        <v>44346</v>
      </c>
      <c r="H1781" s="47"/>
      <c r="I1781" s="61">
        <f>SUMIFS(StockInData[Quantity],StockInData[Product ID],ProductMaster!$B1781)-SUMIFS(StockOutData[Quantity],StockOutData[Product ID],ProductMaster!$B1781)</f>
        <v>123</v>
      </c>
      <c r="J1781" s="63">
        <f>SUMIFS(StockInData[Value],StockInData[Product ID],ProductMaster!$B1781)-SUMIFS(StockOutData[Value],StockOutData[Product ID],ProductMaster!$B1781)</f>
        <v>-35.099999999999994</v>
      </c>
    </row>
    <row r="1782" spans="1:10" x14ac:dyDescent="0.25">
      <c r="A1782" s="84">
        <v>1781</v>
      </c>
      <c r="B1782" s="85" t="s">
        <v>3611</v>
      </c>
      <c r="C1782" s="87" t="s">
        <v>3612</v>
      </c>
      <c r="D1782" s="47"/>
      <c r="E1782" s="47"/>
      <c r="F1782" s="48"/>
      <c r="G1782" s="62">
        <f>IFERROR(INDEX(StockInData[Expiry],MATCH(ProductMaster[[#This Row],[Product ID]],StockInData[Product ID],0)),"")</f>
        <v>44346</v>
      </c>
      <c r="H1782" s="47"/>
      <c r="I1782" s="61">
        <f>SUMIFS(StockInData[Quantity],StockInData[Product ID],ProductMaster!$B1782)-SUMIFS(StockOutData[Quantity],StockOutData[Product ID],ProductMaster!$B1782)</f>
        <v>66</v>
      </c>
      <c r="J1782" s="63">
        <f>SUMIFS(StockInData[Value],StockInData[Product ID],ProductMaster!$B1782)-SUMIFS(StockOutData[Value],StockOutData[Product ID],ProductMaster!$B1782)</f>
        <v>-26.300000000000004</v>
      </c>
    </row>
    <row r="1783" spans="1:10" x14ac:dyDescent="0.25">
      <c r="A1783" s="60">
        <v>1782</v>
      </c>
      <c r="B1783" s="85" t="s">
        <v>3613</v>
      </c>
      <c r="C1783" s="87" t="s">
        <v>3614</v>
      </c>
      <c r="D1783" s="47"/>
      <c r="E1783" s="47"/>
      <c r="F1783" s="48"/>
      <c r="G1783" s="62">
        <f>IFERROR(INDEX(StockInData[Expiry],MATCH(ProductMaster[[#This Row],[Product ID]],StockInData[Product ID],0)),"")</f>
        <v>44487</v>
      </c>
      <c r="H1783" s="47"/>
      <c r="I1783" s="61">
        <f>SUMIFS(StockInData[Quantity],StockInData[Product ID],ProductMaster!$B1783)-SUMIFS(StockOutData[Quantity],StockOutData[Product ID],ProductMaster!$B1783)</f>
        <v>124</v>
      </c>
      <c r="J1783" s="63">
        <f>SUMIFS(StockInData[Value],StockInData[Product ID],ProductMaster!$B1783)-SUMIFS(StockOutData[Value],StockOutData[Product ID],ProductMaster!$B1783)</f>
        <v>-246.35</v>
      </c>
    </row>
    <row r="1784" spans="1:10" x14ac:dyDescent="0.25">
      <c r="A1784" s="84">
        <v>1783</v>
      </c>
      <c r="B1784" s="85" t="s">
        <v>3615</v>
      </c>
      <c r="C1784" s="87" t="s">
        <v>3616</v>
      </c>
      <c r="D1784" s="47"/>
      <c r="E1784" s="47"/>
      <c r="F1784" s="48"/>
      <c r="G1784" s="62">
        <f>IFERROR(INDEX(StockInData[Expiry],MATCH(ProductMaster[[#This Row],[Product ID]],StockInData[Product ID],0)),"")</f>
        <v>44439</v>
      </c>
      <c r="H1784" s="47"/>
      <c r="I1784" s="61">
        <f>SUMIFS(StockInData[Quantity],StockInData[Product ID],ProductMaster!$B1784)-SUMIFS(StockOutData[Quantity],StockOutData[Product ID],ProductMaster!$B1784)</f>
        <v>66</v>
      </c>
      <c r="J1784" s="63">
        <f>SUMIFS(StockInData[Value],StockInData[Product ID],ProductMaster!$B1784)-SUMIFS(StockOutData[Value],StockOutData[Product ID],ProductMaster!$B1784)</f>
        <v>11.959999999999997</v>
      </c>
    </row>
    <row r="1785" spans="1:10" x14ac:dyDescent="0.25">
      <c r="A1785" s="60">
        <v>1784</v>
      </c>
      <c r="B1785" s="85" t="s">
        <v>3617</v>
      </c>
      <c r="C1785" s="87" t="s">
        <v>3618</v>
      </c>
      <c r="D1785" s="47"/>
      <c r="E1785" s="47"/>
      <c r="F1785" s="48"/>
      <c r="G1785" s="62">
        <f>IFERROR(INDEX(StockInData[Expiry],MATCH(ProductMaster[[#This Row],[Product ID]],StockInData[Product ID],0)),"")</f>
        <v>44457</v>
      </c>
      <c r="H1785" s="47"/>
      <c r="I1785" s="61">
        <f>SUMIFS(StockInData[Quantity],StockInData[Product ID],ProductMaster!$B1785)-SUMIFS(StockOutData[Quantity],StockOutData[Product ID],ProductMaster!$B1785)</f>
        <v>123</v>
      </c>
      <c r="J1785" s="63">
        <f>SUMIFS(StockInData[Value],StockInData[Product ID],ProductMaster!$B1785)-SUMIFS(StockOutData[Value],StockOutData[Product ID],ProductMaster!$B1785)</f>
        <v>-284.87999999999988</v>
      </c>
    </row>
    <row r="1786" spans="1:10" x14ac:dyDescent="0.25">
      <c r="A1786" s="84">
        <v>1785</v>
      </c>
      <c r="B1786" s="85" t="s">
        <v>3619</v>
      </c>
      <c r="C1786" s="87" t="s">
        <v>3620</v>
      </c>
      <c r="D1786" s="47"/>
      <c r="E1786" s="47"/>
      <c r="F1786" s="48"/>
      <c r="G1786" s="62">
        <f>IFERROR(INDEX(StockInData[Expiry],MATCH(ProductMaster[[#This Row],[Product ID]],StockInData[Product ID],0)),"")</f>
        <v>44530</v>
      </c>
      <c r="H1786" s="47"/>
      <c r="I1786" s="61">
        <f>SUMIFS(StockInData[Quantity],StockInData[Product ID],ProductMaster!$B1786)-SUMIFS(StockOutData[Quantity],StockOutData[Product ID],ProductMaster!$B1786)</f>
        <v>45</v>
      </c>
      <c r="J1786" s="63">
        <f>SUMIFS(StockInData[Value],StockInData[Product ID],ProductMaster!$B1786)-SUMIFS(StockOutData[Value],StockOutData[Product ID],ProductMaster!$B1786)</f>
        <v>-31.849999999999998</v>
      </c>
    </row>
    <row r="1787" spans="1:10" x14ac:dyDescent="0.25">
      <c r="A1787" s="60">
        <v>1786</v>
      </c>
      <c r="B1787" s="85" t="s">
        <v>3621</v>
      </c>
      <c r="C1787" s="87" t="s">
        <v>3622</v>
      </c>
      <c r="D1787" s="47"/>
      <c r="E1787" s="47"/>
      <c r="F1787" s="48"/>
      <c r="G1787" s="62">
        <f>IFERROR(INDEX(StockInData[Expiry],MATCH(ProductMaster[[#This Row],[Product ID]],StockInData[Product ID],0)),"")</f>
        <v>44408</v>
      </c>
      <c r="H1787" s="47"/>
      <c r="I1787" s="61">
        <f>SUMIFS(StockInData[Quantity],StockInData[Product ID],ProductMaster!$B1787)-SUMIFS(StockOutData[Quantity],StockOutData[Product ID],ProductMaster!$B1787)</f>
        <v>16</v>
      </c>
      <c r="J1787" s="63">
        <f>SUMIFS(StockInData[Value],StockInData[Product ID],ProductMaster!$B1787)-SUMIFS(StockOutData[Value],StockOutData[Product ID],ProductMaster!$B1787)</f>
        <v>-5.6</v>
      </c>
    </row>
    <row r="1788" spans="1:10" x14ac:dyDescent="0.25">
      <c r="A1788" s="84">
        <v>1787</v>
      </c>
      <c r="B1788" s="85" t="s">
        <v>3623</v>
      </c>
      <c r="C1788" s="87" t="s">
        <v>3624</v>
      </c>
      <c r="D1788" s="47"/>
      <c r="E1788" s="47"/>
      <c r="F1788" s="48"/>
      <c r="G1788" s="62">
        <f>IFERROR(INDEX(StockInData[Expiry],MATCH(ProductMaster[[#This Row],[Product ID]],StockInData[Product ID],0)),"")</f>
        <v>44352</v>
      </c>
      <c r="H1788" s="47"/>
      <c r="I1788" s="61">
        <f>SUMIFS(StockInData[Quantity],StockInData[Product ID],ProductMaster!$B1788)-SUMIFS(StockOutData[Quantity],StockOutData[Product ID],ProductMaster!$B1788)</f>
        <v>47</v>
      </c>
      <c r="J1788" s="63">
        <f>SUMIFS(StockInData[Value],StockInData[Product ID],ProductMaster!$B1788)-SUMIFS(StockOutData[Value],StockOutData[Product ID],ProductMaster!$B1788)</f>
        <v>-114.30000000000001</v>
      </c>
    </row>
    <row r="1789" spans="1:10" x14ac:dyDescent="0.25">
      <c r="A1789" s="60">
        <v>1788</v>
      </c>
      <c r="B1789" s="85" t="s">
        <v>3625</v>
      </c>
      <c r="C1789" s="87" t="s">
        <v>3626</v>
      </c>
      <c r="D1789" s="47"/>
      <c r="E1789" s="47"/>
      <c r="F1789" s="48"/>
      <c r="G1789" s="62">
        <f>IFERROR(INDEX(StockInData[Expiry],MATCH(ProductMaster[[#This Row],[Product ID]],StockInData[Product ID],0)),"")</f>
        <v>44712</v>
      </c>
      <c r="H1789" s="47"/>
      <c r="I1789" s="61">
        <f>SUMIFS(StockInData[Quantity],StockInData[Product ID],ProductMaster!$B1789)-SUMIFS(StockOutData[Quantity],StockOutData[Product ID],ProductMaster!$B1789)</f>
        <v>43</v>
      </c>
      <c r="J1789" s="63">
        <f>SUMIFS(StockInData[Value],StockInData[Product ID],ProductMaster!$B1789)-SUMIFS(StockOutData[Value],StockOutData[Product ID],ProductMaster!$B1789)</f>
        <v>-41.64</v>
      </c>
    </row>
    <row r="1790" spans="1:10" hidden="1" x14ac:dyDescent="0.25">
      <c r="A1790" s="84">
        <v>1789</v>
      </c>
      <c r="B1790" s="85" t="s">
        <v>3627</v>
      </c>
      <c r="C1790" s="87" t="s">
        <v>3628</v>
      </c>
      <c r="D1790" s="47"/>
      <c r="E1790" s="47"/>
      <c r="F1790" s="48"/>
      <c r="G1790" s="62" t="str">
        <f>IFERROR(INDEX(StockInData[Expiry],MATCH(ProductMaster[[#This Row],[Product ID]],StockInData[Product ID],0)),"")</f>
        <v/>
      </c>
      <c r="H1790" s="47"/>
      <c r="I1790" s="61">
        <f>SUMIFS(StockInData[Quantity],StockInData[Product ID],ProductMaster!$B1790)-SUMIFS(StockOutData[Quantity],StockOutData[Product ID],ProductMaster!$B1790)</f>
        <v>0</v>
      </c>
      <c r="J1790" s="63">
        <f>SUMIFS(StockInData[Value],StockInData[Product ID],ProductMaster!$B1790)-SUMIFS(StockOutData[Value],StockOutData[Product ID],ProductMaster!$B1790)</f>
        <v>0</v>
      </c>
    </row>
    <row r="1791" spans="1:10" x14ac:dyDescent="0.25">
      <c r="A1791" s="60">
        <v>1790</v>
      </c>
      <c r="B1791" s="85" t="s">
        <v>3629</v>
      </c>
      <c r="C1791" s="87" t="s">
        <v>3630</v>
      </c>
      <c r="D1791" s="47"/>
      <c r="E1791" s="47"/>
      <c r="F1791" s="48"/>
      <c r="G1791" s="62">
        <f>IFERROR(INDEX(StockInData[Expiry],MATCH(ProductMaster[[#This Row],[Product ID]],StockInData[Product ID],0)),"")</f>
        <v>44256</v>
      </c>
      <c r="H1791" s="47"/>
      <c r="I1791" s="61">
        <f>SUMIFS(StockInData[Quantity],StockInData[Product ID],ProductMaster!$B1791)-SUMIFS(StockOutData[Quantity],StockOutData[Product ID],ProductMaster!$B1791)</f>
        <v>74</v>
      </c>
      <c r="J1791" s="63">
        <f>SUMIFS(StockInData[Value],StockInData[Product ID],ProductMaster!$B1791)-SUMIFS(StockOutData[Value],StockOutData[Product ID],ProductMaster!$B1791)</f>
        <v>-59.199999999999989</v>
      </c>
    </row>
    <row r="1792" spans="1:10" hidden="1" x14ac:dyDescent="0.25">
      <c r="A1792" s="84">
        <v>1791</v>
      </c>
      <c r="B1792" s="85" t="s">
        <v>3631</v>
      </c>
      <c r="C1792" s="87" t="s">
        <v>3632</v>
      </c>
      <c r="D1792" s="47"/>
      <c r="E1792" s="47"/>
      <c r="F1792" s="48"/>
      <c r="G1792" s="62" t="str">
        <f>IFERROR(INDEX(StockInData[Expiry],MATCH(ProductMaster[[#This Row],[Product ID]],StockInData[Product ID],0)),"")</f>
        <v/>
      </c>
      <c r="H1792" s="47"/>
      <c r="I1792" s="61">
        <f>SUMIFS(StockInData[Quantity],StockInData[Product ID],ProductMaster!$B1792)-SUMIFS(StockOutData[Quantity],StockOutData[Product ID],ProductMaster!$B1792)</f>
        <v>0</v>
      </c>
      <c r="J1792" s="63">
        <f>SUMIFS(StockInData[Value],StockInData[Product ID],ProductMaster!$B1792)-SUMIFS(StockOutData[Value],StockOutData[Product ID],ProductMaster!$B1792)</f>
        <v>0</v>
      </c>
    </row>
    <row r="1793" spans="1:10" hidden="1" x14ac:dyDescent="0.25">
      <c r="A1793" s="60">
        <v>1792</v>
      </c>
      <c r="B1793" s="85" t="s">
        <v>3633</v>
      </c>
      <c r="C1793" s="87" t="s">
        <v>3634</v>
      </c>
      <c r="D1793" s="47"/>
      <c r="E1793" s="47"/>
      <c r="F1793" s="48"/>
      <c r="G1793" s="62" t="str">
        <f>IFERROR(INDEX(StockInData[Expiry],MATCH(ProductMaster[[#This Row],[Product ID]],StockInData[Product ID],0)),"")</f>
        <v/>
      </c>
      <c r="H1793" s="47"/>
      <c r="I1793" s="61">
        <f>SUMIFS(StockInData[Quantity],StockInData[Product ID],ProductMaster!$B1793)-SUMIFS(StockOutData[Quantity],StockOutData[Product ID],ProductMaster!$B1793)</f>
        <v>0</v>
      </c>
      <c r="J1793" s="63">
        <f>SUMIFS(StockInData[Value],StockInData[Product ID],ProductMaster!$B1793)-SUMIFS(StockOutData[Value],StockOutData[Product ID],ProductMaster!$B1793)</f>
        <v>0</v>
      </c>
    </row>
    <row r="1794" spans="1:10" hidden="1" x14ac:dyDescent="0.25">
      <c r="A1794" s="84">
        <v>1793</v>
      </c>
      <c r="B1794" s="85" t="s">
        <v>3635</v>
      </c>
      <c r="C1794" s="87" t="s">
        <v>3636</v>
      </c>
      <c r="D1794" s="47"/>
      <c r="E1794" s="47"/>
      <c r="F1794" s="48"/>
      <c r="G1794" s="62" t="str">
        <f>IFERROR(INDEX(StockInData[Expiry],MATCH(ProductMaster[[#This Row],[Product ID]],StockInData[Product ID],0)),"")</f>
        <v/>
      </c>
      <c r="H1794" s="47"/>
      <c r="I1794" s="61">
        <f>SUMIFS(StockInData[Quantity],StockInData[Product ID],ProductMaster!$B1794)-SUMIFS(StockOutData[Quantity],StockOutData[Product ID],ProductMaster!$B1794)</f>
        <v>0</v>
      </c>
      <c r="J1794" s="63">
        <f>SUMIFS(StockInData[Value],StockInData[Product ID],ProductMaster!$B1794)-SUMIFS(StockOutData[Value],StockOutData[Product ID],ProductMaster!$B1794)</f>
        <v>0</v>
      </c>
    </row>
    <row r="1795" spans="1:10" x14ac:dyDescent="0.25">
      <c r="A1795" s="60">
        <v>1794</v>
      </c>
      <c r="B1795" s="85" t="s">
        <v>3637</v>
      </c>
      <c r="C1795" s="87" t="s">
        <v>3638</v>
      </c>
      <c r="D1795" s="47"/>
      <c r="E1795" s="47"/>
      <c r="F1795" s="48"/>
      <c r="G1795" s="62">
        <f>IFERROR(INDEX(StockInData[Expiry],MATCH(ProductMaster[[#This Row],[Product ID]],StockInData[Product ID],0)),"")</f>
        <v>44530</v>
      </c>
      <c r="H1795" s="47"/>
      <c r="I1795" s="61">
        <f>SUMIFS(StockInData[Quantity],StockInData[Product ID],ProductMaster!$B1795)-SUMIFS(StockOutData[Quantity],StockOutData[Product ID],ProductMaster!$B1795)</f>
        <v>16</v>
      </c>
      <c r="J1795" s="63">
        <f>SUMIFS(StockInData[Value],StockInData[Product ID],ProductMaster!$B1795)-SUMIFS(StockOutData[Value],StockOutData[Product ID],ProductMaster!$B1795)</f>
        <v>-132.80000000000001</v>
      </c>
    </row>
    <row r="1796" spans="1:10" x14ac:dyDescent="0.25">
      <c r="A1796" s="84">
        <v>1795</v>
      </c>
      <c r="B1796" s="85" t="s">
        <v>3639</v>
      </c>
      <c r="C1796" s="87" t="s">
        <v>3640</v>
      </c>
      <c r="D1796" s="47"/>
      <c r="E1796" s="47"/>
      <c r="F1796" s="48"/>
      <c r="G1796" s="62">
        <f>IFERROR(INDEX(StockInData[Expiry],MATCH(ProductMaster[[#This Row],[Product ID]],StockInData[Product ID],0)),"")</f>
        <v>44408</v>
      </c>
      <c r="H1796" s="47"/>
      <c r="I1796" s="61">
        <f>SUMIFS(StockInData[Quantity],StockInData[Product ID],ProductMaster!$B1796)-SUMIFS(StockOutData[Quantity],StockOutData[Product ID],ProductMaster!$B1796)</f>
        <v>30</v>
      </c>
      <c r="J1796" s="63">
        <f>SUMIFS(StockInData[Value],StockInData[Product ID],ProductMaster!$B1796)-SUMIFS(StockOutData[Value],StockOutData[Product ID],ProductMaster!$B1796)</f>
        <v>13.299999999999997</v>
      </c>
    </row>
    <row r="1797" spans="1:10" x14ac:dyDescent="0.25">
      <c r="A1797" s="60">
        <v>1796</v>
      </c>
      <c r="B1797" s="85" t="s">
        <v>3641</v>
      </c>
      <c r="C1797" s="87" t="s">
        <v>3642</v>
      </c>
      <c r="D1797" s="47"/>
      <c r="E1797" s="47"/>
      <c r="F1797" s="48"/>
      <c r="G1797" s="62">
        <f>IFERROR(INDEX(StockInData[Expiry],MATCH(ProductMaster[[#This Row],[Product ID]],StockInData[Product ID],0)),"")</f>
        <v>44316</v>
      </c>
      <c r="H1797" s="47"/>
      <c r="I1797" s="61">
        <f>SUMIFS(StockInData[Quantity],StockInData[Product ID],ProductMaster!$B1797)-SUMIFS(StockOutData[Quantity],StockOutData[Product ID],ProductMaster!$B1797)</f>
        <v>18</v>
      </c>
      <c r="J1797" s="63">
        <f>SUMIFS(StockInData[Value],StockInData[Product ID],ProductMaster!$B1797)-SUMIFS(StockOutData[Value],StockOutData[Product ID],ProductMaster!$B1797)</f>
        <v>14.35</v>
      </c>
    </row>
    <row r="1798" spans="1:10" x14ac:dyDescent="0.25">
      <c r="A1798" s="84">
        <v>1797</v>
      </c>
      <c r="B1798" s="85" t="s">
        <v>3643</v>
      </c>
      <c r="C1798" s="87" t="s">
        <v>3644</v>
      </c>
      <c r="D1798" s="47"/>
      <c r="E1798" s="47"/>
      <c r="F1798" s="48"/>
      <c r="G1798" s="62">
        <f>IFERROR(INDEX(StockInData[Expiry],MATCH(ProductMaster[[#This Row],[Product ID]],StockInData[Product ID],0)),"")</f>
        <v>44469</v>
      </c>
      <c r="H1798" s="47"/>
      <c r="I1798" s="61">
        <f>SUMIFS(StockInData[Quantity],StockInData[Product ID],ProductMaster!$B1798)-SUMIFS(StockOutData[Quantity],StockOutData[Product ID],ProductMaster!$B1798)</f>
        <v>173</v>
      </c>
      <c r="J1798" s="63">
        <f>SUMIFS(StockInData[Value],StockInData[Product ID],ProductMaster!$B1798)-SUMIFS(StockOutData[Value],StockOutData[Product ID],ProductMaster!$B1798)</f>
        <v>-438.4</v>
      </c>
    </row>
    <row r="1799" spans="1:10" hidden="1" x14ac:dyDescent="0.25">
      <c r="A1799" s="60">
        <v>1798</v>
      </c>
      <c r="B1799" s="85" t="s">
        <v>3645</v>
      </c>
      <c r="C1799" s="87" t="s">
        <v>3646</v>
      </c>
      <c r="D1799" s="47"/>
      <c r="E1799" s="47"/>
      <c r="F1799" s="48"/>
      <c r="G1799" s="62" t="str">
        <f>IFERROR(INDEX(StockInData[Expiry],MATCH(ProductMaster[[#This Row],[Product ID]],StockInData[Product ID],0)),"")</f>
        <v/>
      </c>
      <c r="H1799" s="47"/>
      <c r="I1799" s="61">
        <f>SUMIFS(StockInData[Quantity],StockInData[Product ID],ProductMaster!$B1799)-SUMIFS(StockOutData[Quantity],StockOutData[Product ID],ProductMaster!$B1799)</f>
        <v>0</v>
      </c>
      <c r="J1799" s="63">
        <f>SUMIFS(StockInData[Value],StockInData[Product ID],ProductMaster!$B1799)-SUMIFS(StockOutData[Value],StockOutData[Product ID],ProductMaster!$B1799)</f>
        <v>0</v>
      </c>
    </row>
    <row r="1800" spans="1:10" x14ac:dyDescent="0.25">
      <c r="A1800" s="84">
        <v>1799</v>
      </c>
      <c r="B1800" s="85" t="s">
        <v>3647</v>
      </c>
      <c r="C1800" s="87" t="s">
        <v>3648</v>
      </c>
      <c r="D1800" s="47"/>
      <c r="E1800" s="47"/>
      <c r="F1800" s="48"/>
      <c r="G1800" s="62">
        <f>IFERROR(INDEX(StockInData[Expiry],MATCH(ProductMaster[[#This Row],[Product ID]],StockInData[Product ID],0)),"")</f>
        <v>44500</v>
      </c>
      <c r="H1800" s="47"/>
      <c r="I1800" s="61">
        <f>SUMIFS(StockInData[Quantity],StockInData[Product ID],ProductMaster!$B1800)-SUMIFS(StockOutData[Quantity],StockOutData[Product ID],ProductMaster!$B1800)</f>
        <v>92</v>
      </c>
      <c r="J1800" s="63">
        <f>SUMIFS(StockInData[Value],StockInData[Product ID],ProductMaster!$B1800)-SUMIFS(StockOutData[Value],StockOutData[Product ID],ProductMaster!$B1800)</f>
        <v>-349.2999999999999</v>
      </c>
    </row>
    <row r="1801" spans="1:10" hidden="1" x14ac:dyDescent="0.25">
      <c r="A1801" s="60">
        <v>1800</v>
      </c>
      <c r="B1801" s="85" t="s">
        <v>3649</v>
      </c>
      <c r="C1801" s="87" t="s">
        <v>3650</v>
      </c>
      <c r="D1801" s="47"/>
      <c r="E1801" s="47"/>
      <c r="F1801" s="48"/>
      <c r="G1801" s="62" t="str">
        <f>IFERROR(INDEX(StockInData[Expiry],MATCH(ProductMaster[[#This Row],[Product ID]],StockInData[Product ID],0)),"")</f>
        <v/>
      </c>
      <c r="H1801" s="47"/>
      <c r="I1801" s="61">
        <f>SUMIFS(StockInData[Quantity],StockInData[Product ID],ProductMaster!$B1801)-SUMIFS(StockOutData[Quantity],StockOutData[Product ID],ProductMaster!$B1801)</f>
        <v>0</v>
      </c>
      <c r="J1801" s="63">
        <f>SUMIFS(StockInData[Value],StockInData[Product ID],ProductMaster!$B1801)-SUMIFS(StockOutData[Value],StockOutData[Product ID],ProductMaster!$B1801)</f>
        <v>0</v>
      </c>
    </row>
    <row r="1802" spans="1:10" x14ac:dyDescent="0.25">
      <c r="A1802" s="84">
        <v>1801</v>
      </c>
      <c r="B1802" s="85" t="s">
        <v>3651</v>
      </c>
      <c r="C1802" s="87" t="s">
        <v>3652</v>
      </c>
      <c r="D1802" s="47"/>
      <c r="E1802" s="47"/>
      <c r="F1802" s="48"/>
      <c r="G1802" s="62">
        <f>IFERROR(INDEX(StockInData[Expiry],MATCH(ProductMaster[[#This Row],[Product ID]],StockInData[Product ID],0)),"")</f>
        <v>44409</v>
      </c>
      <c r="H1802" s="47"/>
      <c r="I1802" s="61">
        <f>SUMIFS(StockInData[Quantity],StockInData[Product ID],ProductMaster!$B1802)-SUMIFS(StockOutData[Quantity],StockOutData[Product ID],ProductMaster!$B1802)</f>
        <v>72</v>
      </c>
      <c r="J1802" s="63">
        <f>SUMIFS(StockInData[Value],StockInData[Product ID],ProductMaster!$B1802)-SUMIFS(StockOutData[Value],StockOutData[Product ID],ProductMaster!$B1802)</f>
        <v>-105.40000000000002</v>
      </c>
    </row>
    <row r="1803" spans="1:10" x14ac:dyDescent="0.25">
      <c r="A1803" s="60">
        <v>1802</v>
      </c>
      <c r="B1803" s="85" t="s">
        <v>3653</v>
      </c>
      <c r="C1803" s="87" t="s">
        <v>3654</v>
      </c>
      <c r="D1803" s="47"/>
      <c r="E1803" s="47"/>
      <c r="F1803" s="48"/>
      <c r="G1803" s="62">
        <f>IFERROR(INDEX(StockInData[Expiry],MATCH(ProductMaster[[#This Row],[Product ID]],StockInData[Product ID],0)),"")</f>
        <v>44439</v>
      </c>
      <c r="H1803" s="47"/>
      <c r="I1803" s="61">
        <f>SUMIFS(StockInData[Quantity],StockInData[Product ID],ProductMaster!$B1803)-SUMIFS(StockOutData[Quantity],StockOutData[Product ID],ProductMaster!$B1803)</f>
        <v>51</v>
      </c>
      <c r="J1803" s="63">
        <f>SUMIFS(StockInData[Value],StockInData[Product ID],ProductMaster!$B1803)-SUMIFS(StockOutData[Value],StockOutData[Product ID],ProductMaster!$B1803)</f>
        <v>-33.300000000000011</v>
      </c>
    </row>
    <row r="1804" spans="1:10" x14ac:dyDescent="0.25">
      <c r="A1804" s="84">
        <v>1803</v>
      </c>
      <c r="B1804" s="85" t="s">
        <v>3655</v>
      </c>
      <c r="C1804" s="87" t="s">
        <v>3656</v>
      </c>
      <c r="D1804" s="47"/>
      <c r="E1804" s="47"/>
      <c r="F1804" s="48"/>
      <c r="G1804" s="62">
        <f>IFERROR(INDEX(StockInData[Expiry],MATCH(ProductMaster[[#This Row],[Product ID]],StockInData[Product ID],0)),"")</f>
        <v>44500</v>
      </c>
      <c r="H1804" s="47"/>
      <c r="I1804" s="61">
        <f>SUMIFS(StockInData[Quantity],StockInData[Product ID],ProductMaster!$B1804)-SUMIFS(StockOutData[Quantity],StockOutData[Product ID],ProductMaster!$B1804)</f>
        <v>18</v>
      </c>
      <c r="J1804" s="63">
        <f>SUMIFS(StockInData[Value],StockInData[Product ID],ProductMaster!$B1804)-SUMIFS(StockOutData[Value],StockOutData[Product ID],ProductMaster!$B1804)</f>
        <v>1</v>
      </c>
    </row>
    <row r="1805" spans="1:10" x14ac:dyDescent="0.25">
      <c r="A1805" s="60">
        <v>1804</v>
      </c>
      <c r="B1805" s="85" t="s">
        <v>3657</v>
      </c>
      <c r="C1805" s="87" t="s">
        <v>3658</v>
      </c>
      <c r="D1805" s="47"/>
      <c r="E1805" s="47"/>
      <c r="F1805" s="48"/>
      <c r="G1805" s="62">
        <f>IFERROR(INDEX(StockInData[Expiry],MATCH(ProductMaster[[#This Row],[Product ID]],StockInData[Product ID],0)),"")</f>
        <v>44377</v>
      </c>
      <c r="H1805" s="47"/>
      <c r="I1805" s="61">
        <f>SUMIFS(StockInData[Quantity],StockInData[Product ID],ProductMaster!$B1805)-SUMIFS(StockOutData[Quantity],StockOutData[Product ID],ProductMaster!$B1805)</f>
        <v>64</v>
      </c>
      <c r="J1805" s="63">
        <f>SUMIFS(StockInData[Value],StockInData[Product ID],ProductMaster!$B1805)-SUMIFS(StockOutData[Value],StockOutData[Product ID],ProductMaster!$B1805)</f>
        <v>-54.900000000000006</v>
      </c>
    </row>
    <row r="1806" spans="1:10" x14ac:dyDescent="0.25">
      <c r="A1806" s="84">
        <v>1805</v>
      </c>
      <c r="B1806" s="85" t="s">
        <v>3659</v>
      </c>
      <c r="C1806" s="87" t="s">
        <v>3660</v>
      </c>
      <c r="D1806" s="47"/>
      <c r="E1806" s="47"/>
      <c r="F1806" s="48"/>
      <c r="G1806" s="62">
        <f>IFERROR(INDEX(StockInData[Expiry],MATCH(ProductMaster[[#This Row],[Product ID]],StockInData[Product ID],0)),"")</f>
        <v>44500</v>
      </c>
      <c r="H1806" s="47"/>
      <c r="I1806" s="61">
        <f>SUMIFS(StockInData[Quantity],StockInData[Product ID],ProductMaster!$B1806)-SUMIFS(StockOutData[Quantity],StockOutData[Product ID],ProductMaster!$B1806)</f>
        <v>38</v>
      </c>
      <c r="J1806" s="63">
        <f>SUMIFS(StockInData[Value],StockInData[Product ID],ProductMaster!$B1806)-SUMIFS(StockOutData[Value],StockOutData[Product ID],ProductMaster!$B1806)</f>
        <v>-199.3</v>
      </c>
    </row>
    <row r="1807" spans="1:10" x14ac:dyDescent="0.25">
      <c r="A1807" s="60">
        <v>1806</v>
      </c>
      <c r="B1807" s="85" t="s">
        <v>3661</v>
      </c>
      <c r="C1807" s="87" t="s">
        <v>3662</v>
      </c>
      <c r="D1807" s="47"/>
      <c r="E1807" s="47"/>
      <c r="F1807" s="48"/>
      <c r="G1807" s="62">
        <f>IFERROR(INDEX(StockInData[Expiry],MATCH(ProductMaster[[#This Row],[Product ID]],StockInData[Product ID],0)),"")</f>
        <v>44470</v>
      </c>
      <c r="H1807" s="47"/>
      <c r="I1807" s="61">
        <f>SUMIFS(StockInData[Quantity],StockInData[Product ID],ProductMaster!$B1807)-SUMIFS(StockOutData[Quantity],StockOutData[Product ID],ProductMaster!$B1807)</f>
        <v>38</v>
      </c>
      <c r="J1807" s="63">
        <f>SUMIFS(StockInData[Value],StockInData[Product ID],ProductMaster!$B1807)-SUMIFS(StockOutData[Value],StockOutData[Product ID],ProductMaster!$B1807)</f>
        <v>27.4</v>
      </c>
    </row>
    <row r="1808" spans="1:10" hidden="1" x14ac:dyDescent="0.25">
      <c r="A1808" s="84">
        <v>1807</v>
      </c>
      <c r="B1808" s="85" t="s">
        <v>3663</v>
      </c>
      <c r="C1808" s="87" t="s">
        <v>3664</v>
      </c>
      <c r="D1808" s="47"/>
      <c r="E1808" s="47"/>
      <c r="F1808" s="48"/>
      <c r="G1808" s="62" t="str">
        <f>IFERROR(INDEX(StockInData[Expiry],MATCH(ProductMaster[[#This Row],[Product ID]],StockInData[Product ID],0)),"")</f>
        <v/>
      </c>
      <c r="H1808" s="47"/>
      <c r="I1808" s="61">
        <f>SUMIFS(StockInData[Quantity],StockInData[Product ID],ProductMaster!$B1808)-SUMIFS(StockOutData[Quantity],StockOutData[Product ID],ProductMaster!$B1808)</f>
        <v>0</v>
      </c>
      <c r="J1808" s="63">
        <f>SUMIFS(StockInData[Value],StockInData[Product ID],ProductMaster!$B1808)-SUMIFS(StockOutData[Value],StockOutData[Product ID],ProductMaster!$B1808)</f>
        <v>0</v>
      </c>
    </row>
    <row r="1809" spans="1:10" x14ac:dyDescent="0.25">
      <c r="A1809" s="60">
        <v>1808</v>
      </c>
      <c r="B1809" s="85" t="s">
        <v>3665</v>
      </c>
      <c r="C1809" s="87" t="s">
        <v>3666</v>
      </c>
      <c r="D1809" s="47"/>
      <c r="E1809" s="47"/>
      <c r="F1809" s="48"/>
      <c r="G1809" s="62">
        <f>IFERROR(INDEX(StockInData[Expiry],MATCH(ProductMaster[[#This Row],[Product ID]],StockInData[Product ID],0)),"")</f>
        <v>44499</v>
      </c>
      <c r="H1809" s="47"/>
      <c r="I1809" s="61">
        <f>SUMIFS(StockInData[Quantity],StockInData[Product ID],ProductMaster!$B1809)-SUMIFS(StockOutData[Quantity],StockOutData[Product ID],ProductMaster!$B1809)</f>
        <v>91</v>
      </c>
      <c r="J1809" s="63">
        <f>SUMIFS(StockInData[Value],StockInData[Product ID],ProductMaster!$B1809)-SUMIFS(StockOutData[Value],StockOutData[Product ID],ProductMaster!$B1809)</f>
        <v>-10.8</v>
      </c>
    </row>
    <row r="1810" spans="1:10" hidden="1" x14ac:dyDescent="0.25">
      <c r="A1810" s="84">
        <v>1809</v>
      </c>
      <c r="B1810" s="85" t="s">
        <v>3667</v>
      </c>
      <c r="C1810" s="87" t="s">
        <v>3668</v>
      </c>
      <c r="D1810" s="47"/>
      <c r="E1810" s="47"/>
      <c r="F1810" s="48"/>
      <c r="G1810" s="62" t="str">
        <f>IFERROR(INDEX(StockInData[Expiry],MATCH(ProductMaster[[#This Row],[Product ID]],StockInData[Product ID],0)),"")</f>
        <v/>
      </c>
      <c r="H1810" s="47"/>
      <c r="I1810" s="61">
        <f>SUMIFS(StockInData[Quantity],StockInData[Product ID],ProductMaster!$B1810)-SUMIFS(StockOutData[Quantity],StockOutData[Product ID],ProductMaster!$B1810)</f>
        <v>0</v>
      </c>
      <c r="J1810" s="63">
        <f>SUMIFS(StockInData[Value],StockInData[Product ID],ProductMaster!$B1810)-SUMIFS(StockOutData[Value],StockOutData[Product ID],ProductMaster!$B1810)</f>
        <v>0</v>
      </c>
    </row>
    <row r="1811" spans="1:10" x14ac:dyDescent="0.25">
      <c r="A1811" s="60">
        <v>1810</v>
      </c>
      <c r="B1811" s="85" t="s">
        <v>3669</v>
      </c>
      <c r="C1811" s="87" t="s">
        <v>3670</v>
      </c>
      <c r="D1811" s="47"/>
      <c r="E1811" s="47"/>
      <c r="F1811" s="48"/>
      <c r="G1811" s="62">
        <f>IFERROR(INDEX(StockInData[Expiry],MATCH(ProductMaster[[#This Row],[Product ID]],StockInData[Product ID],0)),"")</f>
        <v>44316</v>
      </c>
      <c r="H1811" s="47"/>
      <c r="I1811" s="61">
        <f>SUMIFS(StockInData[Quantity],StockInData[Product ID],ProductMaster!$B1811)-SUMIFS(StockOutData[Quantity],StockOutData[Product ID],ProductMaster!$B1811)</f>
        <v>31</v>
      </c>
      <c r="J1811" s="63">
        <f>SUMIFS(StockInData[Value],StockInData[Product ID],ProductMaster!$B1811)-SUMIFS(StockOutData[Value],StockOutData[Product ID],ProductMaster!$B1811)</f>
        <v>-18.71</v>
      </c>
    </row>
    <row r="1812" spans="1:10" hidden="1" x14ac:dyDescent="0.25">
      <c r="A1812" s="84">
        <v>1811</v>
      </c>
      <c r="B1812" s="85" t="s">
        <v>3671</v>
      </c>
      <c r="C1812" s="87" t="s">
        <v>3672</v>
      </c>
      <c r="D1812" s="47"/>
      <c r="E1812" s="47"/>
      <c r="F1812" s="48"/>
      <c r="G1812" s="62" t="str">
        <f>IFERROR(INDEX(StockInData[Expiry],MATCH(ProductMaster[[#This Row],[Product ID]],StockInData[Product ID],0)),"")</f>
        <v/>
      </c>
      <c r="H1812" s="47"/>
      <c r="I1812" s="61">
        <f>SUMIFS(StockInData[Quantity],StockInData[Product ID],ProductMaster!$B1812)-SUMIFS(StockOutData[Quantity],StockOutData[Product ID],ProductMaster!$B1812)</f>
        <v>0</v>
      </c>
      <c r="J1812" s="63">
        <f>SUMIFS(StockInData[Value],StockInData[Product ID],ProductMaster!$B1812)-SUMIFS(StockOutData[Value],StockOutData[Product ID],ProductMaster!$B1812)</f>
        <v>0</v>
      </c>
    </row>
    <row r="1813" spans="1:10" hidden="1" x14ac:dyDescent="0.25">
      <c r="A1813" s="60">
        <v>1812</v>
      </c>
      <c r="B1813" s="85" t="s">
        <v>3673</v>
      </c>
      <c r="C1813" s="87" t="s">
        <v>3674</v>
      </c>
      <c r="D1813" s="47"/>
      <c r="E1813" s="47"/>
      <c r="F1813" s="48"/>
      <c r="G1813" s="62" t="str">
        <f>IFERROR(INDEX(StockInData[Expiry],MATCH(ProductMaster[[#This Row],[Product ID]],StockInData[Product ID],0)),"")</f>
        <v/>
      </c>
      <c r="H1813" s="47"/>
      <c r="I1813" s="61">
        <f>SUMIFS(StockInData[Quantity],StockInData[Product ID],ProductMaster!$B1813)-SUMIFS(StockOutData[Quantity],StockOutData[Product ID],ProductMaster!$B1813)</f>
        <v>0</v>
      </c>
      <c r="J1813" s="63">
        <f>SUMIFS(StockInData[Value],StockInData[Product ID],ProductMaster!$B1813)-SUMIFS(StockOutData[Value],StockOutData[Product ID],ProductMaster!$B1813)</f>
        <v>0</v>
      </c>
    </row>
    <row r="1814" spans="1:10" x14ac:dyDescent="0.25">
      <c r="A1814" s="84">
        <v>1813</v>
      </c>
      <c r="B1814" s="85" t="s">
        <v>3675</v>
      </c>
      <c r="C1814" s="87" t="s">
        <v>3676</v>
      </c>
      <c r="D1814" s="47"/>
      <c r="E1814" s="47"/>
      <c r="F1814" s="48"/>
      <c r="G1814" s="62">
        <f>IFERROR(INDEX(StockInData[Expiry],MATCH(ProductMaster[[#This Row],[Product ID]],StockInData[Product ID],0)),"")</f>
        <v>44377</v>
      </c>
      <c r="H1814" s="47"/>
      <c r="I1814" s="61">
        <f>SUMIFS(StockInData[Quantity],StockInData[Product ID],ProductMaster!$B1814)-SUMIFS(StockOutData[Quantity],StockOutData[Product ID],ProductMaster!$B1814)</f>
        <v>59</v>
      </c>
      <c r="J1814" s="63">
        <f>SUMIFS(StockInData[Value],StockInData[Product ID],ProductMaster!$B1814)-SUMIFS(StockOutData[Value],StockOutData[Product ID],ProductMaster!$B1814)</f>
        <v>4.5999999999999996</v>
      </c>
    </row>
    <row r="1815" spans="1:10" x14ac:dyDescent="0.25">
      <c r="A1815" s="60">
        <v>1814</v>
      </c>
      <c r="B1815" s="85" t="s">
        <v>3677</v>
      </c>
      <c r="C1815" s="87" t="s">
        <v>3678</v>
      </c>
      <c r="D1815" s="47"/>
      <c r="E1815" s="47"/>
      <c r="F1815" s="48"/>
      <c r="G1815" s="62">
        <f>IFERROR(INDEX(StockInData[Expiry],MATCH(ProductMaster[[#This Row],[Product ID]],StockInData[Product ID],0)),"")</f>
        <v>44407</v>
      </c>
      <c r="H1815" s="47"/>
      <c r="I1815" s="61">
        <f>SUMIFS(StockInData[Quantity],StockInData[Product ID],ProductMaster!$B1815)-SUMIFS(StockOutData[Quantity],StockOutData[Product ID],ProductMaster!$B1815)</f>
        <v>42</v>
      </c>
      <c r="J1815" s="63">
        <f>SUMIFS(StockInData[Value],StockInData[Product ID],ProductMaster!$B1815)-SUMIFS(StockOutData[Value],StockOutData[Product ID],ProductMaster!$B1815)</f>
        <v>-154.19999999999999</v>
      </c>
    </row>
    <row r="1816" spans="1:10" x14ac:dyDescent="0.25">
      <c r="A1816" s="84">
        <v>1815</v>
      </c>
      <c r="B1816" s="85" t="s">
        <v>3679</v>
      </c>
      <c r="C1816" s="87" t="s">
        <v>3680</v>
      </c>
      <c r="D1816" s="47"/>
      <c r="E1816" s="47"/>
      <c r="F1816" s="48"/>
      <c r="G1816" s="62">
        <f>IFERROR(INDEX(StockInData[Expiry],MATCH(ProductMaster[[#This Row],[Product ID]],StockInData[Product ID],0)),"")</f>
        <v>44470</v>
      </c>
      <c r="H1816" s="47"/>
      <c r="I1816" s="61">
        <f>SUMIFS(StockInData[Quantity],StockInData[Product ID],ProductMaster!$B1816)-SUMIFS(StockOutData[Quantity],StockOutData[Product ID],ProductMaster!$B1816)</f>
        <v>101</v>
      </c>
      <c r="J1816" s="63">
        <f>SUMIFS(StockInData[Value],StockInData[Product ID],ProductMaster!$B1816)-SUMIFS(StockOutData[Value],StockOutData[Product ID],ProductMaster!$B1816)</f>
        <v>-13.79999999999999</v>
      </c>
    </row>
    <row r="1817" spans="1:10" x14ac:dyDescent="0.25">
      <c r="A1817" s="60">
        <v>1816</v>
      </c>
      <c r="B1817" s="85" t="s">
        <v>3681</v>
      </c>
      <c r="C1817" s="87" t="s">
        <v>3682</v>
      </c>
      <c r="D1817" s="47"/>
      <c r="E1817" s="47"/>
      <c r="F1817" s="48"/>
      <c r="G1817" s="62">
        <f>IFERROR(INDEX(StockInData[Expiry],MATCH(ProductMaster[[#This Row],[Product ID]],StockInData[Product ID],0)),"")</f>
        <v>44469</v>
      </c>
      <c r="H1817" s="47"/>
      <c r="I1817" s="61">
        <f>SUMIFS(StockInData[Quantity],StockInData[Product ID],ProductMaster!$B1817)-SUMIFS(StockOutData[Quantity],StockOutData[Product ID],ProductMaster!$B1817)</f>
        <v>67</v>
      </c>
      <c r="J1817" s="63">
        <f>SUMIFS(StockInData[Value],StockInData[Product ID],ProductMaster!$B1817)-SUMIFS(StockOutData[Value],StockOutData[Product ID],ProductMaster!$B1817)</f>
        <v>-374.2000000000001</v>
      </c>
    </row>
    <row r="1818" spans="1:10" x14ac:dyDescent="0.25">
      <c r="A1818" s="84">
        <v>1817</v>
      </c>
      <c r="B1818" s="85" t="s">
        <v>3683</v>
      </c>
      <c r="C1818" s="87" t="s">
        <v>3684</v>
      </c>
      <c r="D1818" s="47"/>
      <c r="E1818" s="47"/>
      <c r="F1818" s="48"/>
      <c r="G1818" s="62">
        <f>IFERROR(INDEX(StockInData[Expiry],MATCH(ProductMaster[[#This Row],[Product ID]],StockInData[Product ID],0)),"")</f>
        <v>44439</v>
      </c>
      <c r="H1818" s="47"/>
      <c r="I1818" s="61">
        <f>SUMIFS(StockInData[Quantity],StockInData[Product ID],ProductMaster!$B1818)-SUMIFS(StockOutData[Quantity],StockOutData[Product ID],ProductMaster!$B1818)</f>
        <v>20</v>
      </c>
      <c r="J1818" s="63">
        <f>SUMIFS(StockInData[Value],StockInData[Product ID],ProductMaster!$B1818)-SUMIFS(StockOutData[Value],StockOutData[Product ID],ProductMaster!$B1818)</f>
        <v>-159.19999999999999</v>
      </c>
    </row>
    <row r="1819" spans="1:10" x14ac:dyDescent="0.25">
      <c r="A1819" s="60">
        <v>1818</v>
      </c>
      <c r="B1819" s="85" t="s">
        <v>3685</v>
      </c>
      <c r="C1819" s="87" t="s">
        <v>3686</v>
      </c>
      <c r="D1819" s="47"/>
      <c r="E1819" s="47"/>
      <c r="F1819" s="48"/>
      <c r="G1819" s="62">
        <f>IFERROR(INDEX(StockInData[Expiry],MATCH(ProductMaster[[#This Row],[Product ID]],StockInData[Product ID],0)),"")</f>
        <v>44433</v>
      </c>
      <c r="H1819" s="47"/>
      <c r="I1819" s="61">
        <f>SUMIFS(StockInData[Quantity],StockInData[Product ID],ProductMaster!$B1819)-SUMIFS(StockOutData[Quantity],StockOutData[Product ID],ProductMaster!$B1819)</f>
        <v>31</v>
      </c>
      <c r="J1819" s="63">
        <f>SUMIFS(StockInData[Value],StockInData[Product ID],ProductMaster!$B1819)-SUMIFS(StockOutData[Value],StockOutData[Product ID],ProductMaster!$B1819)</f>
        <v>-5.1999999999999993</v>
      </c>
    </row>
    <row r="1820" spans="1:10" hidden="1" x14ac:dyDescent="0.25">
      <c r="A1820" s="84">
        <v>1819</v>
      </c>
      <c r="B1820" s="85" t="s">
        <v>3687</v>
      </c>
      <c r="C1820" s="87" t="s">
        <v>3688</v>
      </c>
      <c r="D1820" s="47"/>
      <c r="E1820" s="47"/>
      <c r="F1820" s="48"/>
      <c r="G1820" s="62" t="str">
        <f>IFERROR(INDEX(StockInData[Expiry],MATCH(ProductMaster[[#This Row],[Product ID]],StockInData[Product ID],0)),"")</f>
        <v/>
      </c>
      <c r="H1820" s="47"/>
      <c r="I1820" s="61">
        <f>SUMIFS(StockInData[Quantity],StockInData[Product ID],ProductMaster!$B1820)-SUMIFS(StockOutData[Quantity],StockOutData[Product ID],ProductMaster!$B1820)</f>
        <v>0</v>
      </c>
      <c r="J1820" s="63">
        <f>SUMIFS(StockInData[Value],StockInData[Product ID],ProductMaster!$B1820)-SUMIFS(StockOutData[Value],StockOutData[Product ID],ProductMaster!$B1820)</f>
        <v>0</v>
      </c>
    </row>
    <row r="1821" spans="1:10" x14ac:dyDescent="0.25">
      <c r="A1821" s="60">
        <v>1820</v>
      </c>
      <c r="B1821" s="85" t="s">
        <v>3689</v>
      </c>
      <c r="C1821" s="87" t="s">
        <v>3690</v>
      </c>
      <c r="D1821" s="47"/>
      <c r="E1821" s="47"/>
      <c r="F1821" s="48"/>
      <c r="G1821" s="62">
        <f>IFERROR(INDEX(StockInData[Expiry],MATCH(ProductMaster[[#This Row],[Product ID]],StockInData[Product ID],0)),"")</f>
        <v>44165</v>
      </c>
      <c r="H1821" s="47"/>
      <c r="I1821" s="61">
        <f>SUMIFS(StockInData[Quantity],StockInData[Product ID],ProductMaster!$B1821)-SUMIFS(StockOutData[Quantity],StockOutData[Product ID],ProductMaster!$B1821)</f>
        <v>36</v>
      </c>
      <c r="J1821" s="63">
        <f>SUMIFS(StockInData[Value],StockInData[Product ID],ProductMaster!$B1821)-SUMIFS(StockOutData[Value],StockOutData[Product ID],ProductMaster!$B1821)</f>
        <v>-19.399999999999999</v>
      </c>
    </row>
    <row r="1822" spans="1:10" x14ac:dyDescent="0.25">
      <c r="A1822" s="84">
        <v>1821</v>
      </c>
      <c r="B1822" s="85" t="s">
        <v>3691</v>
      </c>
      <c r="C1822" s="87" t="s">
        <v>3692</v>
      </c>
      <c r="D1822" s="47"/>
      <c r="E1822" s="47"/>
      <c r="F1822" s="48"/>
      <c r="G1822" s="62">
        <f>IFERROR(INDEX(StockInData[Expiry],MATCH(ProductMaster[[#This Row],[Product ID]],StockInData[Product ID],0)),"")</f>
        <v>44348</v>
      </c>
      <c r="H1822" s="47"/>
      <c r="I1822" s="61">
        <f>SUMIFS(StockInData[Quantity],StockInData[Product ID],ProductMaster!$B1822)-SUMIFS(StockOutData[Quantity],StockOutData[Product ID],ProductMaster!$B1822)</f>
        <v>76</v>
      </c>
      <c r="J1822" s="63">
        <f>SUMIFS(StockInData[Value],StockInData[Product ID],ProductMaster!$B1822)-SUMIFS(StockOutData[Value],StockOutData[Product ID],ProductMaster!$B1822)</f>
        <v>-86.6</v>
      </c>
    </row>
    <row r="1823" spans="1:10" hidden="1" x14ac:dyDescent="0.25">
      <c r="A1823" s="60">
        <v>1822</v>
      </c>
      <c r="B1823" s="85" t="s">
        <v>3693</v>
      </c>
      <c r="C1823" s="87" t="s">
        <v>3694</v>
      </c>
      <c r="D1823" s="47"/>
      <c r="E1823" s="47"/>
      <c r="F1823" s="48"/>
      <c r="G1823" s="62" t="str">
        <f>IFERROR(INDEX(StockInData[Expiry],MATCH(ProductMaster[[#This Row],[Product ID]],StockInData[Product ID],0)),"")</f>
        <v/>
      </c>
      <c r="H1823" s="47"/>
      <c r="I1823" s="61">
        <f>SUMIFS(StockInData[Quantity],StockInData[Product ID],ProductMaster!$B1823)-SUMIFS(StockOutData[Quantity],StockOutData[Product ID],ProductMaster!$B1823)</f>
        <v>0</v>
      </c>
      <c r="J1823" s="63">
        <f>SUMIFS(StockInData[Value],StockInData[Product ID],ProductMaster!$B1823)-SUMIFS(StockOutData[Value],StockOutData[Product ID],ProductMaster!$B1823)</f>
        <v>0</v>
      </c>
    </row>
    <row r="1824" spans="1:10" x14ac:dyDescent="0.25">
      <c r="A1824" s="84">
        <v>1823</v>
      </c>
      <c r="B1824" s="85" t="s">
        <v>3695</v>
      </c>
      <c r="C1824" s="87" t="s">
        <v>3696</v>
      </c>
      <c r="D1824" s="47"/>
      <c r="E1824" s="47"/>
      <c r="F1824" s="48"/>
      <c r="G1824" s="62">
        <f>IFERROR(INDEX(StockInData[Expiry],MATCH(ProductMaster[[#This Row],[Product ID]],StockInData[Product ID],0)),"")</f>
        <v>44286</v>
      </c>
      <c r="H1824" s="47"/>
      <c r="I1824" s="61">
        <f>SUMIFS(StockInData[Quantity],StockInData[Product ID],ProductMaster!$B1824)-SUMIFS(StockOutData[Quantity],StockOutData[Product ID],ProductMaster!$B1824)</f>
        <v>30.5</v>
      </c>
      <c r="J1824" s="63">
        <f>SUMIFS(StockInData[Value],StockInData[Product ID],ProductMaster!$B1824)-SUMIFS(StockOutData[Value],StockOutData[Product ID],ProductMaster!$B1824)</f>
        <v>-35.700000000000003</v>
      </c>
    </row>
    <row r="1825" spans="1:10" x14ac:dyDescent="0.25">
      <c r="A1825" s="60">
        <v>1824</v>
      </c>
      <c r="B1825" s="85" t="s">
        <v>3697</v>
      </c>
      <c r="C1825" s="87" t="s">
        <v>3698</v>
      </c>
      <c r="D1825" s="47"/>
      <c r="E1825" s="47"/>
      <c r="F1825" s="48"/>
      <c r="G1825" s="62">
        <f>IFERROR(INDEX(StockInData[Expiry],MATCH(ProductMaster[[#This Row],[Product ID]],StockInData[Product ID],0)),"")</f>
        <v>44439</v>
      </c>
      <c r="H1825" s="47"/>
      <c r="I1825" s="61">
        <f>SUMIFS(StockInData[Quantity],StockInData[Product ID],ProductMaster!$B1825)-SUMIFS(StockOutData[Quantity],StockOutData[Product ID],ProductMaster!$B1825)</f>
        <v>57</v>
      </c>
      <c r="J1825" s="63">
        <f>SUMIFS(StockInData[Value],StockInData[Product ID],ProductMaster!$B1825)-SUMIFS(StockOutData[Value],StockOutData[Product ID],ProductMaster!$B1825)</f>
        <v>-272.39999999999998</v>
      </c>
    </row>
    <row r="1826" spans="1:10" x14ac:dyDescent="0.25">
      <c r="A1826" s="84">
        <v>1825</v>
      </c>
      <c r="B1826" s="85" t="s">
        <v>3699</v>
      </c>
      <c r="C1826" s="87" t="s">
        <v>3700</v>
      </c>
      <c r="D1826" s="47"/>
      <c r="E1826" s="47"/>
      <c r="F1826" s="48"/>
      <c r="G1826" s="62">
        <f>IFERROR(INDEX(StockInData[Expiry],MATCH(ProductMaster[[#This Row],[Product ID]],StockInData[Product ID],0)),"")</f>
        <v>44438</v>
      </c>
      <c r="H1826" s="47"/>
      <c r="I1826" s="61">
        <f>SUMIFS(StockInData[Quantity],StockInData[Product ID],ProductMaster!$B1826)-SUMIFS(StockOutData[Quantity],StockOutData[Product ID],ProductMaster!$B1826)</f>
        <v>27</v>
      </c>
      <c r="J1826" s="63">
        <f>SUMIFS(StockInData[Value],StockInData[Product ID],ProductMaster!$B1826)-SUMIFS(StockOutData[Value],StockOutData[Product ID],ProductMaster!$B1826)</f>
        <v>-183.24</v>
      </c>
    </row>
    <row r="1827" spans="1:10" hidden="1" x14ac:dyDescent="0.25">
      <c r="A1827" s="60">
        <v>1826</v>
      </c>
      <c r="B1827" s="85" t="s">
        <v>3701</v>
      </c>
      <c r="C1827" s="87" t="s">
        <v>3702</v>
      </c>
      <c r="D1827" s="47"/>
      <c r="E1827" s="47"/>
      <c r="F1827" s="48"/>
      <c r="G1827" s="62" t="str">
        <f>IFERROR(INDEX(StockInData[Expiry],MATCH(ProductMaster[[#This Row],[Product ID]],StockInData[Product ID],0)),"")</f>
        <v/>
      </c>
      <c r="H1827" s="47"/>
      <c r="I1827" s="61">
        <f>SUMIFS(StockInData[Quantity],StockInData[Product ID],ProductMaster!$B1827)-SUMIFS(StockOutData[Quantity],StockOutData[Product ID],ProductMaster!$B1827)</f>
        <v>0</v>
      </c>
      <c r="J1827" s="63">
        <f>SUMIFS(StockInData[Value],StockInData[Product ID],ProductMaster!$B1827)-SUMIFS(StockOutData[Value],StockOutData[Product ID],ProductMaster!$B1827)</f>
        <v>0</v>
      </c>
    </row>
    <row r="1828" spans="1:10" x14ac:dyDescent="0.25">
      <c r="A1828" s="84">
        <v>1827</v>
      </c>
      <c r="B1828" s="85" t="s">
        <v>3703</v>
      </c>
      <c r="C1828" s="87" t="s">
        <v>3704</v>
      </c>
      <c r="D1828" s="47"/>
      <c r="E1828" s="47"/>
      <c r="F1828" s="48"/>
      <c r="G1828" s="62">
        <f>IFERROR(INDEX(StockInData[Expiry],MATCH(ProductMaster[[#This Row],[Product ID]],StockInData[Product ID],0)),"")</f>
        <v>44469</v>
      </c>
      <c r="H1828" s="47"/>
      <c r="I1828" s="61">
        <f>SUMIFS(StockInData[Quantity],StockInData[Product ID],ProductMaster!$B1828)-SUMIFS(StockOutData[Quantity],StockOutData[Product ID],ProductMaster!$B1828)</f>
        <v>251</v>
      </c>
      <c r="J1828" s="63">
        <f>SUMIFS(StockInData[Value],StockInData[Product ID],ProductMaster!$B1828)-SUMIFS(StockOutData[Value],StockOutData[Product ID],ProductMaster!$B1828)</f>
        <v>-317.5</v>
      </c>
    </row>
    <row r="1829" spans="1:10" x14ac:dyDescent="0.25">
      <c r="A1829" s="60">
        <v>1828</v>
      </c>
      <c r="B1829" s="85" t="s">
        <v>3705</v>
      </c>
      <c r="C1829" s="87" t="s">
        <v>3706</v>
      </c>
      <c r="D1829" s="47"/>
      <c r="E1829" s="47"/>
      <c r="F1829" s="48"/>
      <c r="G1829" s="62">
        <f>IFERROR(INDEX(StockInData[Expiry],MATCH(ProductMaster[[#This Row],[Product ID]],StockInData[Product ID],0)),"")</f>
        <v>44165</v>
      </c>
      <c r="H1829" s="47"/>
      <c r="I1829" s="61">
        <f>SUMIFS(StockInData[Quantity],StockInData[Product ID],ProductMaster!$B1829)-SUMIFS(StockOutData[Quantity],StockOutData[Product ID],ProductMaster!$B1829)</f>
        <v>0.05</v>
      </c>
      <c r="J1829" s="63">
        <f>SUMIFS(StockInData[Value],StockInData[Product ID],ProductMaster!$B1829)-SUMIFS(StockOutData[Value],StockOutData[Product ID],ProductMaster!$B1829)</f>
        <v>21</v>
      </c>
    </row>
    <row r="1830" spans="1:10" x14ac:dyDescent="0.25">
      <c r="A1830" s="84">
        <v>1829</v>
      </c>
      <c r="B1830" s="85" t="s">
        <v>3707</v>
      </c>
      <c r="C1830" s="87" t="s">
        <v>3708</v>
      </c>
      <c r="D1830" s="47"/>
      <c r="E1830" s="47"/>
      <c r="F1830" s="48"/>
      <c r="G1830" s="62">
        <f>IFERROR(INDEX(StockInData[Expiry],MATCH(ProductMaster[[#This Row],[Product ID]],StockInData[Product ID],0)),"")</f>
        <v>44133</v>
      </c>
      <c r="H1830" s="47"/>
      <c r="I1830" s="61">
        <f>SUMIFS(StockInData[Quantity],StockInData[Product ID],ProductMaster!$B1830)-SUMIFS(StockOutData[Quantity],StockOutData[Product ID],ProductMaster!$B1830)</f>
        <v>24</v>
      </c>
      <c r="J1830" s="63">
        <f>SUMIFS(StockInData[Value],StockInData[Product ID],ProductMaster!$B1830)-SUMIFS(StockOutData[Value],StockOutData[Product ID],ProductMaster!$B1830)</f>
        <v>0</v>
      </c>
    </row>
    <row r="1831" spans="1:10" x14ac:dyDescent="0.25">
      <c r="A1831" s="60">
        <v>1830</v>
      </c>
      <c r="B1831" s="85" t="s">
        <v>3709</v>
      </c>
      <c r="C1831" s="87" t="s">
        <v>3710</v>
      </c>
      <c r="D1831" s="47"/>
      <c r="E1831" s="47"/>
      <c r="F1831" s="48"/>
      <c r="G1831" s="62">
        <f>IFERROR(INDEX(StockInData[Expiry],MATCH(ProductMaster[[#This Row],[Product ID]],StockInData[Product ID],0)),"")</f>
        <v>44135</v>
      </c>
      <c r="H1831" s="47"/>
      <c r="I1831" s="61">
        <f>SUMIFS(StockInData[Quantity],StockInData[Product ID],ProductMaster!$B1831)-SUMIFS(StockOutData[Quantity],StockOutData[Product ID],ProductMaster!$B1831)</f>
        <v>81</v>
      </c>
      <c r="J1831" s="63">
        <f>SUMIFS(StockInData[Value],StockInData[Product ID],ProductMaster!$B1831)-SUMIFS(StockOutData[Value],StockOutData[Product ID],ProductMaster!$B1831)</f>
        <v>-17.200000000000003</v>
      </c>
    </row>
    <row r="1832" spans="1:10" x14ac:dyDescent="0.25">
      <c r="A1832" s="84">
        <v>1831</v>
      </c>
      <c r="B1832" s="85" t="s">
        <v>3711</v>
      </c>
      <c r="C1832" s="87" t="s">
        <v>3712</v>
      </c>
      <c r="D1832" s="47"/>
      <c r="E1832" s="47"/>
      <c r="F1832" s="48"/>
      <c r="G1832" s="62">
        <f>IFERROR(INDEX(StockInData[Expiry],MATCH(ProductMaster[[#This Row],[Product ID]],StockInData[Product ID],0)),"")</f>
        <v>44104</v>
      </c>
      <c r="H1832" s="47"/>
      <c r="I1832" s="61">
        <f>SUMIFS(StockInData[Quantity],StockInData[Product ID],ProductMaster!$B1832)-SUMIFS(StockOutData[Quantity],StockOutData[Product ID],ProductMaster!$B1832)</f>
        <v>47</v>
      </c>
      <c r="J1832" s="63">
        <f>SUMIFS(StockInData[Value],StockInData[Product ID],ProductMaster!$B1832)-SUMIFS(StockOutData[Value],StockOutData[Product ID],ProductMaster!$B1832)</f>
        <v>4.5</v>
      </c>
    </row>
    <row r="1833" spans="1:10" x14ac:dyDescent="0.25">
      <c r="A1833" s="60">
        <v>1832</v>
      </c>
      <c r="B1833" s="85" t="s">
        <v>3713</v>
      </c>
      <c r="C1833" s="87" t="s">
        <v>3714</v>
      </c>
      <c r="D1833" s="47"/>
      <c r="E1833" s="47"/>
      <c r="F1833" s="48"/>
      <c r="G1833" s="62">
        <f>IFERROR(INDEX(StockInData[Expiry],MATCH(ProductMaster[[#This Row],[Product ID]],StockInData[Product ID],0)),"")</f>
        <v>44461</v>
      </c>
      <c r="H1833" s="47"/>
      <c r="I1833" s="61">
        <f>SUMIFS(StockInData[Quantity],StockInData[Product ID],ProductMaster!$B1833)-SUMIFS(StockOutData[Quantity],StockOutData[Product ID],ProductMaster!$B1833)</f>
        <v>34</v>
      </c>
      <c r="J1833" s="63">
        <f>SUMIFS(StockInData[Value],StockInData[Product ID],ProductMaster!$B1833)-SUMIFS(StockOutData[Value],StockOutData[Product ID],ProductMaster!$B1833)</f>
        <v>-47.599999999999994</v>
      </c>
    </row>
    <row r="1834" spans="1:10" x14ac:dyDescent="0.25">
      <c r="A1834" s="84">
        <v>1833</v>
      </c>
      <c r="B1834" s="85" t="s">
        <v>3715</v>
      </c>
      <c r="C1834" s="87" t="s">
        <v>3716</v>
      </c>
      <c r="D1834" s="47"/>
      <c r="E1834" s="47"/>
      <c r="F1834" s="48"/>
      <c r="G1834" s="62">
        <f>IFERROR(INDEX(StockInData[Expiry],MATCH(ProductMaster[[#This Row],[Product ID]],StockInData[Product ID],0)),"")</f>
        <v>44499</v>
      </c>
      <c r="H1834" s="47"/>
      <c r="I1834" s="61">
        <f>SUMIFS(StockInData[Quantity],StockInData[Product ID],ProductMaster!$B1834)-SUMIFS(StockOutData[Quantity],StockOutData[Product ID],ProductMaster!$B1834)</f>
        <v>63</v>
      </c>
      <c r="J1834" s="63">
        <f>SUMIFS(StockInData[Value],StockInData[Product ID],ProductMaster!$B1834)-SUMIFS(StockOutData[Value],StockOutData[Product ID],ProductMaster!$B1834)</f>
        <v>-58.79999999999999</v>
      </c>
    </row>
    <row r="1835" spans="1:10" x14ac:dyDescent="0.25">
      <c r="A1835" s="60">
        <v>1834</v>
      </c>
      <c r="B1835" s="85" t="s">
        <v>3717</v>
      </c>
      <c r="C1835" s="87" t="s">
        <v>3718</v>
      </c>
      <c r="D1835" s="47"/>
      <c r="E1835" s="47"/>
      <c r="F1835" s="48"/>
      <c r="G1835" s="62">
        <f>IFERROR(INDEX(StockInData[Expiry],MATCH(ProductMaster[[#This Row],[Product ID]],StockInData[Product ID],0)),"")</f>
        <v>44439</v>
      </c>
      <c r="H1835" s="47"/>
      <c r="I1835" s="61">
        <f>SUMIFS(StockInData[Quantity],StockInData[Product ID],ProductMaster!$B1835)-SUMIFS(StockOutData[Quantity],StockOutData[Product ID],ProductMaster!$B1835)</f>
        <v>48</v>
      </c>
      <c r="J1835" s="63">
        <f>SUMIFS(StockInData[Value],StockInData[Product ID],ProductMaster!$B1835)-SUMIFS(StockOutData[Value],StockOutData[Product ID],ProductMaster!$B1835)</f>
        <v>-39.1</v>
      </c>
    </row>
    <row r="1836" spans="1:10" hidden="1" x14ac:dyDescent="0.25">
      <c r="A1836" s="84">
        <v>1835</v>
      </c>
      <c r="B1836" s="85" t="s">
        <v>3719</v>
      </c>
      <c r="C1836" s="87" t="s">
        <v>3720</v>
      </c>
      <c r="D1836" s="47"/>
      <c r="E1836" s="47"/>
      <c r="F1836" s="48"/>
      <c r="G1836" s="62" t="str">
        <f>IFERROR(INDEX(StockInData[Expiry],MATCH(ProductMaster[[#This Row],[Product ID]],StockInData[Product ID],0)),"")</f>
        <v/>
      </c>
      <c r="H1836" s="47"/>
      <c r="I1836" s="61">
        <f>SUMIFS(StockInData[Quantity],StockInData[Product ID],ProductMaster!$B1836)-SUMIFS(StockOutData[Quantity],StockOutData[Product ID],ProductMaster!$B1836)</f>
        <v>0</v>
      </c>
      <c r="J1836" s="63">
        <f>SUMIFS(StockInData[Value],StockInData[Product ID],ProductMaster!$B1836)-SUMIFS(StockOutData[Value],StockOutData[Product ID],ProductMaster!$B1836)</f>
        <v>0</v>
      </c>
    </row>
    <row r="1837" spans="1:10" x14ac:dyDescent="0.25">
      <c r="A1837" s="60">
        <v>1836</v>
      </c>
      <c r="B1837" s="85" t="s">
        <v>3721</v>
      </c>
      <c r="C1837" s="87" t="s">
        <v>3722</v>
      </c>
      <c r="D1837" s="47"/>
      <c r="E1837" s="47"/>
      <c r="F1837" s="48"/>
      <c r="G1837" s="62">
        <f>IFERROR(INDEX(StockInData[Expiry],MATCH(ProductMaster[[#This Row],[Product ID]],StockInData[Product ID],0)),"")</f>
        <v>44530</v>
      </c>
      <c r="H1837" s="47"/>
      <c r="I1837" s="61">
        <f>SUMIFS(StockInData[Quantity],StockInData[Product ID],ProductMaster!$B1837)-SUMIFS(StockOutData[Quantity],StockOutData[Product ID],ProductMaster!$B1837)</f>
        <v>168</v>
      </c>
      <c r="J1837" s="63">
        <f>SUMIFS(StockInData[Value],StockInData[Product ID],ProductMaster!$B1837)-SUMIFS(StockOutData[Value],StockOutData[Product ID],ProductMaster!$B1837)</f>
        <v>-137.16</v>
      </c>
    </row>
    <row r="1838" spans="1:10" hidden="1" x14ac:dyDescent="0.25">
      <c r="A1838" s="84">
        <v>1837</v>
      </c>
      <c r="B1838" s="85" t="s">
        <v>3723</v>
      </c>
      <c r="C1838" s="87" t="s">
        <v>3724</v>
      </c>
      <c r="D1838" s="47"/>
      <c r="E1838" s="47"/>
      <c r="F1838" s="48"/>
      <c r="G1838" s="62" t="str">
        <f>IFERROR(INDEX(StockInData[Expiry],MATCH(ProductMaster[[#This Row],[Product ID]],StockInData[Product ID],0)),"")</f>
        <v/>
      </c>
      <c r="H1838" s="47"/>
      <c r="I1838" s="61">
        <f>SUMIFS(StockInData[Quantity],StockInData[Product ID],ProductMaster!$B1838)-SUMIFS(StockOutData[Quantity],StockOutData[Product ID],ProductMaster!$B1838)</f>
        <v>0</v>
      </c>
      <c r="J1838" s="63">
        <f>SUMIFS(StockInData[Value],StockInData[Product ID],ProductMaster!$B1838)-SUMIFS(StockOutData[Value],StockOutData[Product ID],ProductMaster!$B1838)</f>
        <v>0</v>
      </c>
    </row>
    <row r="1839" spans="1:10" x14ac:dyDescent="0.25">
      <c r="A1839" s="60">
        <v>1838</v>
      </c>
      <c r="B1839" s="85" t="s">
        <v>3725</v>
      </c>
      <c r="C1839" s="87" t="s">
        <v>3726</v>
      </c>
      <c r="D1839" s="47"/>
      <c r="E1839" s="47"/>
      <c r="F1839" s="48"/>
      <c r="G1839" s="62">
        <f>IFERROR(INDEX(StockInData[Expiry],MATCH(ProductMaster[[#This Row],[Product ID]],StockInData[Product ID],0)),"")</f>
        <v>44440</v>
      </c>
      <c r="H1839" s="47"/>
      <c r="I1839" s="61">
        <f>SUMIFS(StockInData[Quantity],StockInData[Product ID],ProductMaster!$B1839)-SUMIFS(StockOutData[Quantity],StockOutData[Product ID],ProductMaster!$B1839)</f>
        <v>51</v>
      </c>
      <c r="J1839" s="63">
        <f>SUMIFS(StockInData[Value],StockInData[Product ID],ProductMaster!$B1839)-SUMIFS(StockOutData[Value],StockOutData[Product ID],ProductMaster!$B1839)</f>
        <v>10.300000000000004</v>
      </c>
    </row>
    <row r="1840" spans="1:10" x14ac:dyDescent="0.25">
      <c r="A1840" s="84">
        <v>1839</v>
      </c>
      <c r="B1840" s="85" t="s">
        <v>3727</v>
      </c>
      <c r="C1840" s="87" t="s">
        <v>3728</v>
      </c>
      <c r="D1840" s="47"/>
      <c r="E1840" s="47"/>
      <c r="F1840" s="48"/>
      <c r="G1840" s="62">
        <f>IFERROR(INDEX(StockInData[Expiry],MATCH(ProductMaster[[#This Row],[Product ID]],StockInData[Product ID],0)),"")</f>
        <v>44348</v>
      </c>
      <c r="H1840" s="47"/>
      <c r="I1840" s="61">
        <f>SUMIFS(StockInData[Quantity],StockInData[Product ID],ProductMaster!$B1840)-SUMIFS(StockOutData[Quantity],StockOutData[Product ID],ProductMaster!$B1840)</f>
        <v>50</v>
      </c>
      <c r="J1840" s="63">
        <f>SUMIFS(StockInData[Value],StockInData[Product ID],ProductMaster!$B1840)-SUMIFS(StockOutData[Value],StockOutData[Product ID],ProductMaster!$B1840)</f>
        <v>-47.230000000000004</v>
      </c>
    </row>
    <row r="1841" spans="1:10" x14ac:dyDescent="0.25">
      <c r="A1841" s="60">
        <v>1840</v>
      </c>
      <c r="B1841" s="85" t="s">
        <v>3729</v>
      </c>
      <c r="C1841" s="87" t="s">
        <v>3730</v>
      </c>
      <c r="D1841" s="47"/>
      <c r="E1841" s="47"/>
      <c r="F1841" s="48"/>
      <c r="G1841" s="62">
        <f>IFERROR(INDEX(StockInData[Expiry],MATCH(ProductMaster[[#This Row],[Product ID]],StockInData[Product ID],0)),"")</f>
        <v>44348</v>
      </c>
      <c r="H1841" s="47"/>
      <c r="I1841" s="61">
        <f>SUMIFS(StockInData[Quantity],StockInData[Product ID],ProductMaster!$B1841)-SUMIFS(StockOutData[Quantity],StockOutData[Product ID],ProductMaster!$B1841)</f>
        <v>108</v>
      </c>
      <c r="J1841" s="63">
        <f>SUMIFS(StockInData[Value],StockInData[Product ID],ProductMaster!$B1841)-SUMIFS(StockOutData[Value],StockOutData[Product ID],ProductMaster!$B1841)</f>
        <v>-88</v>
      </c>
    </row>
    <row r="1842" spans="1:10" x14ac:dyDescent="0.25">
      <c r="A1842" s="84">
        <v>1841</v>
      </c>
      <c r="B1842" s="85" t="s">
        <v>3731</v>
      </c>
      <c r="C1842" s="87" t="s">
        <v>3732</v>
      </c>
      <c r="D1842" s="47"/>
      <c r="E1842" s="47"/>
      <c r="F1842" s="48"/>
      <c r="G1842" s="62">
        <f>IFERROR(INDEX(StockInData[Expiry],MATCH(ProductMaster[[#This Row],[Product ID]],StockInData[Product ID],0)),"")</f>
        <v>44074</v>
      </c>
      <c r="H1842" s="47"/>
      <c r="I1842" s="61">
        <f>SUMIFS(StockInData[Quantity],StockInData[Product ID],ProductMaster!$B1842)-SUMIFS(StockOutData[Quantity],StockOutData[Product ID],ProductMaster!$B1842)</f>
        <v>63</v>
      </c>
      <c r="J1842" s="63">
        <f>SUMIFS(StockInData[Value],StockInData[Product ID],ProductMaster!$B1842)-SUMIFS(StockOutData[Value],StockOutData[Product ID],ProductMaster!$B1842)</f>
        <v>-136.08000000000001</v>
      </c>
    </row>
    <row r="1843" spans="1:10" hidden="1" x14ac:dyDescent="0.25">
      <c r="A1843" s="60">
        <v>1842</v>
      </c>
      <c r="B1843" s="85" t="s">
        <v>3733</v>
      </c>
      <c r="C1843" s="87" t="s">
        <v>3734</v>
      </c>
      <c r="D1843" s="47"/>
      <c r="E1843" s="47"/>
      <c r="F1843" s="48"/>
      <c r="G1843" s="62" t="str">
        <f>IFERROR(INDEX(StockInData[Expiry],MATCH(ProductMaster[[#This Row],[Product ID]],StockInData[Product ID],0)),"")</f>
        <v/>
      </c>
      <c r="H1843" s="47"/>
      <c r="I1843" s="61">
        <f>SUMIFS(StockInData[Quantity],StockInData[Product ID],ProductMaster!$B1843)-SUMIFS(StockOutData[Quantity],StockOutData[Product ID],ProductMaster!$B1843)</f>
        <v>0</v>
      </c>
      <c r="J1843" s="63">
        <f>SUMIFS(StockInData[Value],StockInData[Product ID],ProductMaster!$B1843)-SUMIFS(StockOutData[Value],StockOutData[Product ID],ProductMaster!$B1843)</f>
        <v>0</v>
      </c>
    </row>
    <row r="1844" spans="1:10" hidden="1" x14ac:dyDescent="0.25">
      <c r="A1844" s="84">
        <v>1843</v>
      </c>
      <c r="B1844" s="85" t="s">
        <v>3735</v>
      </c>
      <c r="C1844" s="87" t="s">
        <v>3736</v>
      </c>
      <c r="D1844" s="47"/>
      <c r="E1844" s="47"/>
      <c r="F1844" s="48"/>
      <c r="G1844" s="62" t="str">
        <f>IFERROR(INDEX(StockInData[Expiry],MATCH(ProductMaster[[#This Row],[Product ID]],StockInData[Product ID],0)),"")</f>
        <v/>
      </c>
      <c r="H1844" s="47"/>
      <c r="I1844" s="61">
        <f>SUMIFS(StockInData[Quantity],StockInData[Product ID],ProductMaster!$B1844)-SUMIFS(StockOutData[Quantity],StockOutData[Product ID],ProductMaster!$B1844)</f>
        <v>0</v>
      </c>
      <c r="J1844" s="63">
        <f>SUMIFS(StockInData[Value],StockInData[Product ID],ProductMaster!$B1844)-SUMIFS(StockOutData[Value],StockOutData[Product ID],ProductMaster!$B1844)</f>
        <v>0</v>
      </c>
    </row>
    <row r="1845" spans="1:10" x14ac:dyDescent="0.25">
      <c r="A1845" s="60">
        <v>1844</v>
      </c>
      <c r="B1845" s="85" t="s">
        <v>3737</v>
      </c>
      <c r="C1845" s="87" t="s">
        <v>3738</v>
      </c>
      <c r="D1845" s="47"/>
      <c r="E1845" s="47"/>
      <c r="F1845" s="48"/>
      <c r="G1845" s="62">
        <f>IFERROR(INDEX(StockInData[Expiry],MATCH(ProductMaster[[#This Row],[Product ID]],StockInData[Product ID],0)),"")</f>
        <v>44316</v>
      </c>
      <c r="H1845" s="47"/>
      <c r="I1845" s="61">
        <f>SUMIFS(StockInData[Quantity],StockInData[Product ID],ProductMaster!$B1845)-SUMIFS(StockOutData[Quantity],StockOutData[Product ID],ProductMaster!$B1845)</f>
        <v>21</v>
      </c>
      <c r="J1845" s="63">
        <f>SUMIFS(StockInData[Value],StockInData[Product ID],ProductMaster!$B1845)-SUMIFS(StockOutData[Value],StockOutData[Product ID],ProductMaster!$B1845)</f>
        <v>-4.25</v>
      </c>
    </row>
    <row r="1846" spans="1:10" hidden="1" x14ac:dyDescent="0.25">
      <c r="A1846" s="84">
        <v>1845</v>
      </c>
      <c r="B1846" s="85" t="s">
        <v>3739</v>
      </c>
      <c r="C1846" s="87" t="s">
        <v>3740</v>
      </c>
      <c r="D1846" s="47"/>
      <c r="E1846" s="47"/>
      <c r="F1846" s="48"/>
      <c r="G1846" s="62" t="str">
        <f>IFERROR(INDEX(StockInData[Expiry],MATCH(ProductMaster[[#This Row],[Product ID]],StockInData[Product ID],0)),"")</f>
        <v/>
      </c>
      <c r="H1846" s="47"/>
      <c r="I1846" s="61">
        <f>SUMIFS(StockInData[Quantity],StockInData[Product ID],ProductMaster!$B1846)-SUMIFS(StockOutData[Quantity],StockOutData[Product ID],ProductMaster!$B1846)</f>
        <v>0</v>
      </c>
      <c r="J1846" s="63">
        <f>SUMIFS(StockInData[Value],StockInData[Product ID],ProductMaster!$B1846)-SUMIFS(StockOutData[Value],StockOutData[Product ID],ProductMaster!$B1846)</f>
        <v>0</v>
      </c>
    </row>
    <row r="1847" spans="1:10" x14ac:dyDescent="0.25">
      <c r="A1847" s="60">
        <v>1846</v>
      </c>
      <c r="B1847" s="85" t="s">
        <v>3741</v>
      </c>
      <c r="C1847" s="87" t="s">
        <v>3742</v>
      </c>
      <c r="D1847" s="47"/>
      <c r="E1847" s="47"/>
      <c r="F1847" s="48"/>
      <c r="G1847" s="62">
        <f>IFERROR(INDEX(StockInData[Expiry],MATCH(ProductMaster[[#This Row],[Product ID]],StockInData[Product ID],0)),"")</f>
        <v>44346</v>
      </c>
      <c r="H1847" s="47"/>
      <c r="I1847" s="61">
        <f>SUMIFS(StockInData[Quantity],StockInData[Product ID],ProductMaster!$B1847)-SUMIFS(StockOutData[Quantity],StockOutData[Product ID],ProductMaster!$B1847)</f>
        <v>27</v>
      </c>
      <c r="J1847" s="63">
        <f>SUMIFS(StockInData[Value],StockInData[Product ID],ProductMaster!$B1847)-SUMIFS(StockOutData[Value],StockOutData[Product ID],ProductMaster!$B1847)</f>
        <v>-20.350000000000001</v>
      </c>
    </row>
    <row r="1848" spans="1:10" hidden="1" x14ac:dyDescent="0.25">
      <c r="A1848" s="84">
        <v>1847</v>
      </c>
      <c r="B1848" s="85" t="s">
        <v>3743</v>
      </c>
      <c r="C1848" s="87" t="s">
        <v>3744</v>
      </c>
      <c r="D1848" s="47"/>
      <c r="E1848" s="47"/>
      <c r="F1848" s="48"/>
      <c r="G1848" s="62">
        <f>IFERROR(INDEX(StockInData[Expiry],MATCH(ProductMaster[[#This Row],[Product ID]],StockInData[Product ID],0)),"")</f>
        <v>44286</v>
      </c>
      <c r="H1848" s="47"/>
      <c r="I1848" s="61">
        <f>SUMIFS(StockInData[Quantity],StockInData[Product ID],ProductMaster!$B1848)-SUMIFS(StockOutData[Quantity],StockOutData[Product ID],ProductMaster!$B1848)</f>
        <v>0</v>
      </c>
      <c r="J1848" s="63">
        <f>SUMIFS(StockInData[Value],StockInData[Product ID],ProductMaster!$B1848)-SUMIFS(StockOutData[Value],StockOutData[Product ID],ProductMaster!$B1848)</f>
        <v>-36.299999999999997</v>
      </c>
    </row>
    <row r="1849" spans="1:10" x14ac:dyDescent="0.25">
      <c r="A1849" s="60">
        <v>1848</v>
      </c>
      <c r="B1849" s="85" t="s">
        <v>3745</v>
      </c>
      <c r="C1849" s="87" t="s">
        <v>3746</v>
      </c>
      <c r="D1849" s="47"/>
      <c r="E1849" s="47"/>
      <c r="F1849" s="48"/>
      <c r="G1849" s="62">
        <f>IFERROR(INDEX(StockInData[Expiry],MATCH(ProductMaster[[#This Row],[Product ID]],StockInData[Product ID],0)),"")</f>
        <v>44469</v>
      </c>
      <c r="H1849" s="47"/>
      <c r="I1849" s="61">
        <f>SUMIFS(StockInData[Quantity],StockInData[Product ID],ProductMaster!$B1849)-SUMIFS(StockOutData[Quantity],StockOutData[Product ID],ProductMaster!$B1849)</f>
        <v>167</v>
      </c>
      <c r="J1849" s="63">
        <f>SUMIFS(StockInData[Value],StockInData[Product ID],ProductMaster!$B1849)-SUMIFS(StockOutData[Value],StockOutData[Product ID],ProductMaster!$B1849)</f>
        <v>-200.40000000000009</v>
      </c>
    </row>
    <row r="1850" spans="1:10" x14ac:dyDescent="0.25">
      <c r="A1850" s="84">
        <v>1849</v>
      </c>
      <c r="B1850" s="85" t="s">
        <v>3747</v>
      </c>
      <c r="C1850" s="87" t="s">
        <v>3748</v>
      </c>
      <c r="D1850" s="47"/>
      <c r="E1850" s="47"/>
      <c r="F1850" s="48"/>
      <c r="G1850" s="62">
        <f>IFERROR(INDEX(StockInData[Expiry],MATCH(ProductMaster[[#This Row],[Product ID]],StockInData[Product ID],0)),"")</f>
        <v>44440</v>
      </c>
      <c r="H1850" s="47"/>
      <c r="I1850" s="61">
        <f>SUMIFS(StockInData[Quantity],StockInData[Product ID],ProductMaster!$B1850)-SUMIFS(StockOutData[Quantity],StockOutData[Product ID],ProductMaster!$B1850)</f>
        <v>128</v>
      </c>
      <c r="J1850" s="63">
        <f>SUMIFS(StockInData[Value],StockInData[Product ID],ProductMaster!$B1850)-SUMIFS(StockOutData[Value],StockOutData[Product ID],ProductMaster!$B1850)</f>
        <v>-362.5</v>
      </c>
    </row>
    <row r="1851" spans="1:10" x14ac:dyDescent="0.25">
      <c r="A1851" s="60">
        <v>1850</v>
      </c>
      <c r="B1851" s="85" t="s">
        <v>3749</v>
      </c>
      <c r="C1851" s="87" t="s">
        <v>3750</v>
      </c>
      <c r="D1851" s="47"/>
      <c r="E1851" s="47"/>
      <c r="F1851" s="48"/>
      <c r="G1851" s="62">
        <f>IFERROR(INDEX(StockInData[Expiry],MATCH(ProductMaster[[#This Row],[Product ID]],StockInData[Product ID],0)),"")</f>
        <v>44377</v>
      </c>
      <c r="H1851" s="47"/>
      <c r="I1851" s="61">
        <f>SUMIFS(StockInData[Quantity],StockInData[Product ID],ProductMaster!$B1851)-SUMIFS(StockOutData[Quantity],StockOutData[Product ID],ProductMaster!$B1851)</f>
        <v>31</v>
      </c>
      <c r="J1851" s="63">
        <f>SUMIFS(StockInData[Value],StockInData[Product ID],ProductMaster!$B1851)-SUMIFS(StockOutData[Value],StockOutData[Product ID],ProductMaster!$B1851)</f>
        <v>-26.580000000000005</v>
      </c>
    </row>
    <row r="1852" spans="1:10" x14ac:dyDescent="0.25">
      <c r="A1852" s="84">
        <v>1851</v>
      </c>
      <c r="B1852" s="85" t="s">
        <v>3751</v>
      </c>
      <c r="C1852" s="87" t="s">
        <v>3752</v>
      </c>
      <c r="D1852" s="47"/>
      <c r="E1852" s="47"/>
      <c r="F1852" s="48"/>
      <c r="G1852" s="62">
        <f>IFERROR(INDEX(StockInData[Expiry],MATCH(ProductMaster[[#This Row],[Product ID]],StockInData[Product ID],0)),"")</f>
        <v>44469</v>
      </c>
      <c r="H1852" s="47"/>
      <c r="I1852" s="61">
        <f>SUMIFS(StockInData[Quantity],StockInData[Product ID],ProductMaster!$B1852)-SUMIFS(StockOutData[Quantity],StockOutData[Product ID],ProductMaster!$B1852)</f>
        <v>172</v>
      </c>
      <c r="J1852" s="63">
        <f>SUMIFS(StockInData[Value],StockInData[Product ID],ProductMaster!$B1852)-SUMIFS(StockOutData[Value],StockOutData[Product ID],ProductMaster!$B1852)</f>
        <v>-284.25</v>
      </c>
    </row>
    <row r="1853" spans="1:10" x14ac:dyDescent="0.25">
      <c r="A1853" s="60">
        <v>1852</v>
      </c>
      <c r="B1853" s="85" t="s">
        <v>3753</v>
      </c>
      <c r="C1853" s="87" t="s">
        <v>3754</v>
      </c>
      <c r="D1853" s="47"/>
      <c r="E1853" s="47"/>
      <c r="F1853" s="48"/>
      <c r="G1853" s="62">
        <f>IFERROR(INDEX(StockInData[Expiry],MATCH(ProductMaster[[#This Row],[Product ID]],StockInData[Product ID],0)),"")</f>
        <v>44499</v>
      </c>
      <c r="H1853" s="47"/>
      <c r="I1853" s="61">
        <f>SUMIFS(StockInData[Quantity],StockInData[Product ID],ProductMaster!$B1853)-SUMIFS(StockOutData[Quantity],StockOutData[Product ID],ProductMaster!$B1853)</f>
        <v>158</v>
      </c>
      <c r="J1853" s="63">
        <f>SUMIFS(StockInData[Value],StockInData[Product ID],ProductMaster!$B1853)-SUMIFS(StockOutData[Value],StockOutData[Product ID],ProductMaster!$B1853)</f>
        <v>-93.000000000000028</v>
      </c>
    </row>
    <row r="1854" spans="1:10" x14ac:dyDescent="0.25">
      <c r="A1854" s="84">
        <v>1853</v>
      </c>
      <c r="B1854" s="85" t="s">
        <v>3755</v>
      </c>
      <c r="C1854" s="87" t="s">
        <v>3756</v>
      </c>
      <c r="D1854" s="47"/>
      <c r="E1854" s="47"/>
      <c r="F1854" s="48"/>
      <c r="G1854" s="62">
        <f>IFERROR(INDEX(StockInData[Expiry],MATCH(ProductMaster[[#This Row],[Product ID]],StockInData[Product ID],0)),"")</f>
        <v>44500</v>
      </c>
      <c r="H1854" s="47"/>
      <c r="I1854" s="61">
        <f>SUMIFS(StockInData[Quantity],StockInData[Product ID],ProductMaster!$B1854)-SUMIFS(StockOutData[Quantity],StockOutData[Product ID],ProductMaster!$B1854)</f>
        <v>68</v>
      </c>
      <c r="J1854" s="63">
        <f>SUMIFS(StockInData[Value],StockInData[Product ID],ProductMaster!$B1854)-SUMIFS(StockOutData[Value],StockOutData[Product ID],ProductMaster!$B1854)</f>
        <v>-199.31999999999994</v>
      </c>
    </row>
    <row r="1855" spans="1:10" x14ac:dyDescent="0.25">
      <c r="A1855" s="60">
        <v>1854</v>
      </c>
      <c r="B1855" s="85" t="s">
        <v>3757</v>
      </c>
      <c r="C1855" s="87" t="s">
        <v>3758</v>
      </c>
      <c r="D1855" s="47"/>
      <c r="E1855" s="47"/>
      <c r="F1855" s="48"/>
      <c r="G1855" s="62">
        <f>IFERROR(INDEX(StockInData[Expiry],MATCH(ProductMaster[[#This Row],[Product ID]],StockInData[Product ID],0)),"")</f>
        <v>44469</v>
      </c>
      <c r="H1855" s="47"/>
      <c r="I1855" s="61">
        <f>SUMIFS(StockInData[Quantity],StockInData[Product ID],ProductMaster!$B1855)-SUMIFS(StockOutData[Quantity],StockOutData[Product ID],ProductMaster!$B1855)</f>
        <v>132</v>
      </c>
      <c r="J1855" s="63">
        <f>SUMIFS(StockInData[Value],StockInData[Product ID],ProductMaster!$B1855)-SUMIFS(StockOutData[Value],StockOutData[Product ID],ProductMaster!$B1855)</f>
        <v>-78.680000000000007</v>
      </c>
    </row>
    <row r="1856" spans="1:10" x14ac:dyDescent="0.25">
      <c r="A1856" s="84">
        <v>1855</v>
      </c>
      <c r="B1856" s="85" t="s">
        <v>3759</v>
      </c>
      <c r="C1856" s="87" t="s">
        <v>3760</v>
      </c>
      <c r="D1856" s="47"/>
      <c r="E1856" s="47"/>
      <c r="F1856" s="48"/>
      <c r="G1856" s="62">
        <f>IFERROR(INDEX(StockInData[Expiry],MATCH(ProductMaster[[#This Row],[Product ID]],StockInData[Product ID],0)),"")</f>
        <v>44440</v>
      </c>
      <c r="H1856" s="47"/>
      <c r="I1856" s="61">
        <f>SUMIFS(StockInData[Quantity],StockInData[Product ID],ProductMaster!$B1856)-SUMIFS(StockOutData[Quantity],StockOutData[Product ID],ProductMaster!$B1856)</f>
        <v>50</v>
      </c>
      <c r="J1856" s="63">
        <f>SUMIFS(StockInData[Value],StockInData[Product ID],ProductMaster!$B1856)-SUMIFS(StockOutData[Value],StockOutData[Product ID],ProductMaster!$B1856)</f>
        <v>23.25</v>
      </c>
    </row>
    <row r="1857" spans="1:10" x14ac:dyDescent="0.25">
      <c r="A1857" s="60">
        <v>1856</v>
      </c>
      <c r="B1857" s="85" t="s">
        <v>3761</v>
      </c>
      <c r="C1857" s="87" t="s">
        <v>3762</v>
      </c>
      <c r="D1857" s="47"/>
      <c r="E1857" s="47"/>
      <c r="F1857" s="48"/>
      <c r="G1857" s="62">
        <f>IFERROR(INDEX(StockInData[Expiry],MATCH(ProductMaster[[#This Row],[Product ID]],StockInData[Product ID],0)),"")</f>
        <v>44347</v>
      </c>
      <c r="H1857" s="47"/>
      <c r="I1857" s="61">
        <f>SUMIFS(StockInData[Quantity],StockInData[Product ID],ProductMaster!$B1857)-SUMIFS(StockOutData[Quantity],StockOutData[Product ID],ProductMaster!$B1857)</f>
        <v>22</v>
      </c>
      <c r="J1857" s="63">
        <f>SUMIFS(StockInData[Value],StockInData[Product ID],ProductMaster!$B1857)-SUMIFS(StockOutData[Value],StockOutData[Product ID],ProductMaster!$B1857)</f>
        <v>7.65</v>
      </c>
    </row>
    <row r="1858" spans="1:10" x14ac:dyDescent="0.25">
      <c r="A1858" s="84">
        <v>1857</v>
      </c>
      <c r="B1858" s="85" t="s">
        <v>3763</v>
      </c>
      <c r="C1858" s="87" t="s">
        <v>3764</v>
      </c>
      <c r="D1858" s="47"/>
      <c r="E1858" s="47"/>
      <c r="F1858" s="48"/>
      <c r="G1858" s="62">
        <f>IFERROR(INDEX(StockInData[Expiry],MATCH(ProductMaster[[#This Row],[Product ID]],StockInData[Product ID],0)),"")</f>
        <v>44500</v>
      </c>
      <c r="H1858" s="47"/>
      <c r="I1858" s="61">
        <f>SUMIFS(StockInData[Quantity],StockInData[Product ID],ProductMaster!$B1858)-SUMIFS(StockOutData[Quantity],StockOutData[Product ID],ProductMaster!$B1858)</f>
        <v>38</v>
      </c>
      <c r="J1858" s="63">
        <f>SUMIFS(StockInData[Value],StockInData[Product ID],ProductMaster!$B1858)-SUMIFS(StockOutData[Value],StockOutData[Product ID],ProductMaster!$B1858)</f>
        <v>-17.209999999999997</v>
      </c>
    </row>
    <row r="1859" spans="1:10" hidden="1" x14ac:dyDescent="0.25">
      <c r="A1859" s="60">
        <v>1858</v>
      </c>
      <c r="B1859" s="85" t="s">
        <v>3765</v>
      </c>
      <c r="C1859" s="87" t="s">
        <v>3766</v>
      </c>
      <c r="D1859" s="47"/>
      <c r="E1859" s="47"/>
      <c r="F1859" s="48"/>
      <c r="G1859" s="62" t="str">
        <f>IFERROR(INDEX(StockInData[Expiry],MATCH(ProductMaster[[#This Row],[Product ID]],StockInData[Product ID],0)),"")</f>
        <v/>
      </c>
      <c r="H1859" s="47"/>
      <c r="I1859" s="61">
        <f>SUMIFS(StockInData[Quantity],StockInData[Product ID],ProductMaster!$B1859)-SUMIFS(StockOutData[Quantity],StockOutData[Product ID],ProductMaster!$B1859)</f>
        <v>0</v>
      </c>
      <c r="J1859" s="63">
        <f>SUMIFS(StockInData[Value],StockInData[Product ID],ProductMaster!$B1859)-SUMIFS(StockOutData[Value],StockOutData[Product ID],ProductMaster!$B1859)</f>
        <v>0</v>
      </c>
    </row>
    <row r="1860" spans="1:10" x14ac:dyDescent="0.25">
      <c r="A1860" s="84">
        <v>1859</v>
      </c>
      <c r="B1860" s="85" t="s">
        <v>3767</v>
      </c>
      <c r="C1860" s="87" t="s">
        <v>3768</v>
      </c>
      <c r="D1860" s="47"/>
      <c r="E1860" s="47"/>
      <c r="F1860" s="48"/>
      <c r="G1860" s="62">
        <f>IFERROR(INDEX(StockInData[Expiry],MATCH(ProductMaster[[#This Row],[Product ID]],StockInData[Product ID],0)),"")</f>
        <v>44440</v>
      </c>
      <c r="H1860" s="47"/>
      <c r="I1860" s="61">
        <f>SUMIFS(StockInData[Quantity],StockInData[Product ID],ProductMaster!$B1860)-SUMIFS(StockOutData[Quantity],StockOutData[Product ID],ProductMaster!$B1860)</f>
        <v>143</v>
      </c>
      <c r="J1860" s="63">
        <f>SUMIFS(StockInData[Value],StockInData[Product ID],ProductMaster!$B1860)-SUMIFS(StockOutData[Value],StockOutData[Product ID],ProductMaster!$B1860)</f>
        <v>33.200000000000003</v>
      </c>
    </row>
    <row r="1861" spans="1:10" x14ac:dyDescent="0.25">
      <c r="A1861" s="60">
        <v>1860</v>
      </c>
      <c r="B1861" s="85" t="s">
        <v>3769</v>
      </c>
      <c r="C1861" s="87" t="s">
        <v>3770</v>
      </c>
      <c r="D1861" s="47"/>
      <c r="E1861" s="47"/>
      <c r="F1861" s="48"/>
      <c r="G1861" s="62">
        <f>IFERROR(INDEX(StockInData[Expiry],MATCH(ProductMaster[[#This Row],[Product ID]],StockInData[Product ID],0)),"")</f>
        <v>44348</v>
      </c>
      <c r="H1861" s="47"/>
      <c r="I1861" s="61">
        <f>SUMIFS(StockInData[Quantity],StockInData[Product ID],ProductMaster!$B1861)-SUMIFS(StockOutData[Quantity],StockOutData[Product ID],ProductMaster!$B1861)</f>
        <v>136</v>
      </c>
      <c r="J1861" s="63">
        <f>SUMIFS(StockInData[Value],StockInData[Product ID],ProductMaster!$B1861)-SUMIFS(StockOutData[Value],StockOutData[Product ID],ProductMaster!$B1861)</f>
        <v>-87.500000000000014</v>
      </c>
    </row>
    <row r="1862" spans="1:10" hidden="1" x14ac:dyDescent="0.25">
      <c r="A1862" s="84">
        <v>1861</v>
      </c>
      <c r="B1862" s="85" t="s">
        <v>3771</v>
      </c>
      <c r="C1862" s="87" t="s">
        <v>3772</v>
      </c>
      <c r="D1862" s="47"/>
      <c r="E1862" s="47"/>
      <c r="F1862" s="48"/>
      <c r="G1862" s="62" t="str">
        <f>IFERROR(INDEX(StockInData[Expiry],MATCH(ProductMaster[[#This Row],[Product ID]],StockInData[Product ID],0)),"")</f>
        <v/>
      </c>
      <c r="H1862" s="47"/>
      <c r="I1862" s="61">
        <f>SUMIFS(StockInData[Quantity],StockInData[Product ID],ProductMaster!$B1862)-SUMIFS(StockOutData[Quantity],StockOutData[Product ID],ProductMaster!$B1862)</f>
        <v>0</v>
      </c>
      <c r="J1862" s="63">
        <f>SUMIFS(StockInData[Value],StockInData[Product ID],ProductMaster!$B1862)-SUMIFS(StockOutData[Value],StockOutData[Product ID],ProductMaster!$B1862)</f>
        <v>0</v>
      </c>
    </row>
    <row r="1863" spans="1:10" x14ac:dyDescent="0.25">
      <c r="A1863" s="60">
        <v>1862</v>
      </c>
      <c r="B1863" s="85" t="s">
        <v>3773</v>
      </c>
      <c r="C1863" s="87" t="s">
        <v>3774</v>
      </c>
      <c r="D1863" s="47"/>
      <c r="E1863" s="47"/>
      <c r="F1863" s="48"/>
      <c r="G1863" s="62">
        <f>IFERROR(INDEX(StockInData[Expiry],MATCH(ProductMaster[[#This Row],[Product ID]],StockInData[Product ID],0)),"")</f>
        <v>44470</v>
      </c>
      <c r="H1863" s="47"/>
      <c r="I1863" s="61">
        <f>SUMIFS(StockInData[Quantity],StockInData[Product ID],ProductMaster!$B1863)-SUMIFS(StockOutData[Quantity],StockOutData[Product ID],ProductMaster!$B1863)</f>
        <v>80</v>
      </c>
      <c r="J1863" s="63">
        <f>SUMIFS(StockInData[Value],StockInData[Product ID],ProductMaster!$B1863)-SUMIFS(StockOutData[Value],StockOutData[Product ID],ProductMaster!$B1863)</f>
        <v>0.10000000000000142</v>
      </c>
    </row>
    <row r="1864" spans="1:10" hidden="1" x14ac:dyDescent="0.25">
      <c r="A1864" s="84">
        <v>1863</v>
      </c>
      <c r="B1864" s="85" t="s">
        <v>3775</v>
      </c>
      <c r="C1864" s="87" t="s">
        <v>3776</v>
      </c>
      <c r="D1864" s="47"/>
      <c r="E1864" s="47"/>
      <c r="F1864" s="48"/>
      <c r="G1864" s="62" t="str">
        <f>IFERROR(INDEX(StockInData[Expiry],MATCH(ProductMaster[[#This Row],[Product ID]],StockInData[Product ID],0)),"")</f>
        <v/>
      </c>
      <c r="H1864" s="47"/>
      <c r="I1864" s="61">
        <f>SUMIFS(StockInData[Quantity],StockInData[Product ID],ProductMaster!$B1864)-SUMIFS(StockOutData[Quantity],StockOutData[Product ID],ProductMaster!$B1864)</f>
        <v>0</v>
      </c>
      <c r="J1864" s="63">
        <f>SUMIFS(StockInData[Value],StockInData[Product ID],ProductMaster!$B1864)-SUMIFS(StockOutData[Value],StockOutData[Product ID],ProductMaster!$B1864)</f>
        <v>0</v>
      </c>
    </row>
    <row r="1865" spans="1:10" hidden="1" x14ac:dyDescent="0.25">
      <c r="A1865" s="60">
        <v>1864</v>
      </c>
      <c r="B1865" s="85" t="s">
        <v>3777</v>
      </c>
      <c r="C1865" s="87" t="s">
        <v>3778</v>
      </c>
      <c r="D1865" s="47"/>
      <c r="E1865" s="47"/>
      <c r="F1865" s="48"/>
      <c r="G1865" s="62" t="str">
        <f>IFERROR(INDEX(StockInData[Expiry],MATCH(ProductMaster[[#This Row],[Product ID]],StockInData[Product ID],0)),"")</f>
        <v/>
      </c>
      <c r="H1865" s="47"/>
      <c r="I1865" s="61">
        <f>SUMIFS(StockInData[Quantity],StockInData[Product ID],ProductMaster!$B1865)-SUMIFS(StockOutData[Quantity],StockOutData[Product ID],ProductMaster!$B1865)</f>
        <v>0</v>
      </c>
      <c r="J1865" s="63">
        <f>SUMIFS(StockInData[Value],StockInData[Product ID],ProductMaster!$B1865)-SUMIFS(StockOutData[Value],StockOutData[Product ID],ProductMaster!$B1865)</f>
        <v>0</v>
      </c>
    </row>
    <row r="1866" spans="1:10" hidden="1" x14ac:dyDescent="0.25">
      <c r="A1866" s="84">
        <v>1865</v>
      </c>
      <c r="B1866" s="85" t="s">
        <v>3779</v>
      </c>
      <c r="C1866" s="87" t="s">
        <v>3780</v>
      </c>
      <c r="D1866" s="47"/>
      <c r="E1866" s="47"/>
      <c r="F1866" s="48"/>
      <c r="G1866" s="62" t="str">
        <f>IFERROR(INDEX(StockInData[Expiry],MATCH(ProductMaster[[#This Row],[Product ID]],StockInData[Product ID],0)),"")</f>
        <v/>
      </c>
      <c r="H1866" s="47"/>
      <c r="I1866" s="61">
        <f>SUMIFS(StockInData[Quantity],StockInData[Product ID],ProductMaster!$B1866)-SUMIFS(StockOutData[Quantity],StockOutData[Product ID],ProductMaster!$B1866)</f>
        <v>0</v>
      </c>
      <c r="J1866" s="63">
        <f>SUMIFS(StockInData[Value],StockInData[Product ID],ProductMaster!$B1866)-SUMIFS(StockOutData[Value],StockOutData[Product ID],ProductMaster!$B1866)</f>
        <v>0</v>
      </c>
    </row>
    <row r="1867" spans="1:10" hidden="1" x14ac:dyDescent="0.25">
      <c r="A1867" s="60">
        <v>1866</v>
      </c>
      <c r="B1867" s="85" t="s">
        <v>3781</v>
      </c>
      <c r="C1867" s="87" t="s">
        <v>3782</v>
      </c>
      <c r="D1867" s="47"/>
      <c r="E1867" s="47"/>
      <c r="F1867" s="48"/>
      <c r="G1867" s="62" t="str">
        <f>IFERROR(INDEX(StockInData[Expiry],MATCH(ProductMaster[[#This Row],[Product ID]],StockInData[Product ID],0)),"")</f>
        <v/>
      </c>
      <c r="H1867" s="47"/>
      <c r="I1867" s="61">
        <f>SUMIFS(StockInData[Quantity],StockInData[Product ID],ProductMaster!$B1867)-SUMIFS(StockOutData[Quantity],StockOutData[Product ID],ProductMaster!$B1867)</f>
        <v>0</v>
      </c>
      <c r="J1867" s="63">
        <f>SUMIFS(StockInData[Value],StockInData[Product ID],ProductMaster!$B1867)-SUMIFS(StockOutData[Value],StockOutData[Product ID],ProductMaster!$B1867)</f>
        <v>0</v>
      </c>
    </row>
    <row r="1868" spans="1:10" x14ac:dyDescent="0.25">
      <c r="A1868" s="84">
        <v>1867</v>
      </c>
      <c r="B1868" s="85" t="s">
        <v>3783</v>
      </c>
      <c r="C1868" s="87" t="s">
        <v>3784</v>
      </c>
      <c r="D1868" s="47"/>
      <c r="E1868" s="47"/>
      <c r="F1868" s="48"/>
      <c r="G1868" s="62">
        <f>IFERROR(INDEX(StockInData[Expiry],MATCH(ProductMaster[[#This Row],[Product ID]],StockInData[Product ID],0)),"")</f>
        <v>44439</v>
      </c>
      <c r="H1868" s="47"/>
      <c r="I1868" s="61">
        <f>SUMIFS(StockInData[Quantity],StockInData[Product ID],ProductMaster!$B1868)-SUMIFS(StockOutData[Quantity],StockOutData[Product ID],ProductMaster!$B1868)</f>
        <v>44</v>
      </c>
      <c r="J1868" s="63">
        <f>SUMIFS(StockInData[Value],StockInData[Product ID],ProductMaster!$B1868)-SUMIFS(StockOutData[Value],StockOutData[Product ID],ProductMaster!$B1868)</f>
        <v>-55.4</v>
      </c>
    </row>
    <row r="1869" spans="1:10" hidden="1" x14ac:dyDescent="0.25">
      <c r="A1869" s="60">
        <v>1868</v>
      </c>
      <c r="B1869" s="85" t="s">
        <v>3785</v>
      </c>
      <c r="C1869" s="87" t="s">
        <v>3786</v>
      </c>
      <c r="D1869" s="47"/>
      <c r="E1869" s="47"/>
      <c r="F1869" s="48"/>
      <c r="G1869" s="62" t="str">
        <f>IFERROR(INDEX(StockInData[Expiry],MATCH(ProductMaster[[#This Row],[Product ID]],StockInData[Product ID],0)),"")</f>
        <v/>
      </c>
      <c r="H1869" s="47"/>
      <c r="I1869" s="61">
        <f>SUMIFS(StockInData[Quantity],StockInData[Product ID],ProductMaster!$B1869)-SUMIFS(StockOutData[Quantity],StockOutData[Product ID],ProductMaster!$B1869)</f>
        <v>0</v>
      </c>
      <c r="J1869" s="63">
        <f>SUMIFS(StockInData[Value],StockInData[Product ID],ProductMaster!$B1869)-SUMIFS(StockOutData[Value],StockOutData[Product ID],ProductMaster!$B1869)</f>
        <v>0</v>
      </c>
    </row>
    <row r="1870" spans="1:10" x14ac:dyDescent="0.25">
      <c r="A1870" s="84">
        <v>1869</v>
      </c>
      <c r="B1870" s="85" t="s">
        <v>3787</v>
      </c>
      <c r="C1870" s="87" t="s">
        <v>3788</v>
      </c>
      <c r="D1870" s="47"/>
      <c r="E1870" s="47"/>
      <c r="F1870" s="48"/>
      <c r="G1870" s="62">
        <f>IFERROR(INDEX(StockInData[Expiry],MATCH(ProductMaster[[#This Row],[Product ID]],StockInData[Product ID],0)),"")</f>
        <v>44378</v>
      </c>
      <c r="H1870" s="47"/>
      <c r="I1870" s="61">
        <f>SUMIFS(StockInData[Quantity],StockInData[Product ID],ProductMaster!$B1870)-SUMIFS(StockOutData[Quantity],StockOutData[Product ID],ProductMaster!$B1870)</f>
        <v>90</v>
      </c>
      <c r="J1870" s="63">
        <f>SUMIFS(StockInData[Value],StockInData[Product ID],ProductMaster!$B1870)-SUMIFS(StockOutData[Value],StockOutData[Product ID],ProductMaster!$B1870)</f>
        <v>5.6000000000000085</v>
      </c>
    </row>
    <row r="1871" spans="1:10" hidden="1" x14ac:dyDescent="0.25">
      <c r="A1871" s="60">
        <v>1870</v>
      </c>
      <c r="B1871" s="85" t="s">
        <v>3789</v>
      </c>
      <c r="C1871" s="87" t="s">
        <v>3790</v>
      </c>
      <c r="D1871" s="47"/>
      <c r="E1871" s="47"/>
      <c r="F1871" s="48"/>
      <c r="G1871" s="62" t="str">
        <f>IFERROR(INDEX(StockInData[Expiry],MATCH(ProductMaster[[#This Row],[Product ID]],StockInData[Product ID],0)),"")</f>
        <v/>
      </c>
      <c r="H1871" s="47"/>
      <c r="I1871" s="61">
        <f>SUMIFS(StockInData[Quantity],StockInData[Product ID],ProductMaster!$B1871)-SUMIFS(StockOutData[Quantity],StockOutData[Product ID],ProductMaster!$B1871)</f>
        <v>0</v>
      </c>
      <c r="J1871" s="63">
        <f>SUMIFS(StockInData[Value],StockInData[Product ID],ProductMaster!$B1871)-SUMIFS(StockOutData[Value],StockOutData[Product ID],ProductMaster!$B1871)</f>
        <v>0</v>
      </c>
    </row>
    <row r="1872" spans="1:10" x14ac:dyDescent="0.25">
      <c r="A1872" s="84">
        <v>1871</v>
      </c>
      <c r="B1872" s="85" t="s">
        <v>3791</v>
      </c>
      <c r="C1872" s="87" t="s">
        <v>3792</v>
      </c>
      <c r="D1872" s="47"/>
      <c r="E1872" s="47"/>
      <c r="F1872" s="48"/>
      <c r="G1872" s="62">
        <f>IFERROR(INDEX(StockInData[Expiry],MATCH(ProductMaster[[#This Row],[Product ID]],StockInData[Product ID],0)),"")</f>
        <v>44439</v>
      </c>
      <c r="H1872" s="47"/>
      <c r="I1872" s="61">
        <f>SUMIFS(StockInData[Quantity],StockInData[Product ID],ProductMaster!$B1872)-SUMIFS(StockOutData[Quantity],StockOutData[Product ID],ProductMaster!$B1872)</f>
        <v>10</v>
      </c>
      <c r="J1872" s="63">
        <f>SUMIFS(StockInData[Value],StockInData[Product ID],ProductMaster!$B1872)-SUMIFS(StockOutData[Value],StockOutData[Product ID],ProductMaster!$B1872)</f>
        <v>-23.6</v>
      </c>
    </row>
    <row r="1873" spans="1:10" x14ac:dyDescent="0.25">
      <c r="A1873" s="60">
        <v>1872</v>
      </c>
      <c r="B1873" s="85" t="s">
        <v>3793</v>
      </c>
      <c r="C1873" s="87" t="s">
        <v>3794</v>
      </c>
      <c r="D1873" s="47"/>
      <c r="E1873" s="47"/>
      <c r="F1873" s="48"/>
      <c r="G1873" s="62">
        <f>IFERROR(INDEX(StockInData[Expiry],MATCH(ProductMaster[[#This Row],[Product ID]],StockInData[Product ID],0)),"")</f>
        <v>44439</v>
      </c>
      <c r="H1873" s="47"/>
      <c r="I1873" s="61">
        <f>SUMIFS(StockInData[Quantity],StockInData[Product ID],ProductMaster!$B1873)-SUMIFS(StockOutData[Quantity],StockOutData[Product ID],ProductMaster!$B1873)</f>
        <v>53</v>
      </c>
      <c r="J1873" s="63">
        <f>SUMIFS(StockInData[Value],StockInData[Product ID],ProductMaster!$B1873)-SUMIFS(StockOutData[Value],StockOutData[Product ID],ProductMaster!$B1873)</f>
        <v>-19.800000000000004</v>
      </c>
    </row>
    <row r="1874" spans="1:10" hidden="1" x14ac:dyDescent="0.25">
      <c r="A1874" s="84">
        <v>1873</v>
      </c>
      <c r="B1874" s="85" t="s">
        <v>3795</v>
      </c>
      <c r="C1874" s="87" t="s">
        <v>3796</v>
      </c>
      <c r="D1874" s="47"/>
      <c r="E1874" s="47"/>
      <c r="F1874" s="48"/>
      <c r="G1874" s="62" t="str">
        <f>IFERROR(INDEX(StockInData[Expiry],MATCH(ProductMaster[[#This Row],[Product ID]],StockInData[Product ID],0)),"")</f>
        <v/>
      </c>
      <c r="H1874" s="47"/>
      <c r="I1874" s="61">
        <f>SUMIFS(StockInData[Quantity],StockInData[Product ID],ProductMaster!$B1874)-SUMIFS(StockOutData[Quantity],StockOutData[Product ID],ProductMaster!$B1874)</f>
        <v>0</v>
      </c>
      <c r="J1874" s="63">
        <f>SUMIFS(StockInData[Value],StockInData[Product ID],ProductMaster!$B1874)-SUMIFS(StockOutData[Value],StockOutData[Product ID],ProductMaster!$B1874)</f>
        <v>0</v>
      </c>
    </row>
    <row r="1875" spans="1:10" x14ac:dyDescent="0.25">
      <c r="A1875" s="60">
        <v>1874</v>
      </c>
      <c r="B1875" s="85" t="s">
        <v>3797</v>
      </c>
      <c r="C1875" s="87" t="s">
        <v>3798</v>
      </c>
      <c r="D1875" s="47"/>
      <c r="E1875" s="47"/>
      <c r="F1875" s="48"/>
      <c r="G1875" s="62">
        <f>IFERROR(INDEX(StockInData[Expiry],MATCH(ProductMaster[[#This Row],[Product ID]],StockInData[Product ID],0)),"")</f>
        <v>44439</v>
      </c>
      <c r="H1875" s="47"/>
      <c r="I1875" s="61">
        <f>SUMIFS(StockInData[Quantity],StockInData[Product ID],ProductMaster!$B1875)-SUMIFS(StockOutData[Quantity],StockOutData[Product ID],ProductMaster!$B1875)</f>
        <v>8</v>
      </c>
      <c r="J1875" s="63">
        <f>SUMIFS(StockInData[Value],StockInData[Product ID],ProductMaster!$B1875)-SUMIFS(StockOutData[Value],StockOutData[Product ID],ProductMaster!$B1875)</f>
        <v>-3.0600000000000005</v>
      </c>
    </row>
    <row r="1876" spans="1:10" x14ac:dyDescent="0.25">
      <c r="A1876" s="84">
        <v>1875</v>
      </c>
      <c r="B1876" s="85" t="s">
        <v>3799</v>
      </c>
      <c r="C1876" s="87" t="s">
        <v>3800</v>
      </c>
      <c r="D1876" s="47"/>
      <c r="E1876" s="47"/>
      <c r="F1876" s="48"/>
      <c r="G1876" s="62">
        <f>IFERROR(INDEX(StockInData[Expiry],MATCH(ProductMaster[[#This Row],[Product ID]],StockInData[Product ID],0)),"")</f>
        <v>44316</v>
      </c>
      <c r="H1876" s="47"/>
      <c r="I1876" s="61">
        <f>SUMIFS(StockInData[Quantity],StockInData[Product ID],ProductMaster!$B1876)-SUMIFS(StockOutData[Quantity],StockOutData[Product ID],ProductMaster!$B1876)</f>
        <v>21</v>
      </c>
      <c r="J1876" s="63">
        <f>SUMIFS(StockInData[Value],StockInData[Product ID],ProductMaster!$B1876)-SUMIFS(StockOutData[Value],StockOutData[Product ID],ProductMaster!$B1876)</f>
        <v>10.199999999999999</v>
      </c>
    </row>
    <row r="1877" spans="1:10" x14ac:dyDescent="0.25">
      <c r="A1877" s="60">
        <v>1876</v>
      </c>
      <c r="B1877" s="85" t="s">
        <v>3801</v>
      </c>
      <c r="C1877" s="87" t="s">
        <v>3802</v>
      </c>
      <c r="D1877" s="47"/>
      <c r="E1877" s="47"/>
      <c r="F1877" s="48"/>
      <c r="G1877" s="62">
        <f>IFERROR(INDEX(StockInData[Expiry],MATCH(ProductMaster[[#This Row],[Product ID]],StockInData[Product ID],0)),"")</f>
        <v>44469</v>
      </c>
      <c r="H1877" s="47"/>
      <c r="I1877" s="61">
        <f>SUMIFS(StockInData[Quantity],StockInData[Product ID],ProductMaster!$B1877)-SUMIFS(StockOutData[Quantity],StockOutData[Product ID],ProductMaster!$B1877)</f>
        <v>30</v>
      </c>
      <c r="J1877" s="63">
        <f>SUMIFS(StockInData[Value],StockInData[Product ID],ProductMaster!$B1877)-SUMIFS(StockOutData[Value],StockOutData[Product ID],ProductMaster!$B1877)</f>
        <v>-84.24</v>
      </c>
    </row>
    <row r="1878" spans="1:10" x14ac:dyDescent="0.25">
      <c r="A1878" s="84">
        <v>1877</v>
      </c>
      <c r="B1878" s="85" t="s">
        <v>3803</v>
      </c>
      <c r="C1878" s="87" t="s">
        <v>3804</v>
      </c>
      <c r="D1878" s="47"/>
      <c r="E1878" s="47"/>
      <c r="F1878" s="48"/>
      <c r="G1878" s="62">
        <f>IFERROR(INDEX(StockInData[Expiry],MATCH(ProductMaster[[#This Row],[Product ID]],StockInData[Product ID],0)),"")</f>
        <v>44316</v>
      </c>
      <c r="H1878" s="47"/>
      <c r="I1878" s="61">
        <f>SUMIFS(StockInData[Quantity],StockInData[Product ID],ProductMaster!$B1878)-SUMIFS(StockOutData[Quantity],StockOutData[Product ID],ProductMaster!$B1878)</f>
        <v>74</v>
      </c>
      <c r="J1878" s="63">
        <f>SUMIFS(StockInData[Value],StockInData[Product ID],ProductMaster!$B1878)-SUMIFS(StockOutData[Value],StockOutData[Product ID],ProductMaster!$B1878)</f>
        <v>35.400000000000006</v>
      </c>
    </row>
    <row r="1879" spans="1:10" x14ac:dyDescent="0.25">
      <c r="A1879" s="60">
        <v>1878</v>
      </c>
      <c r="B1879" s="85" t="s">
        <v>3805</v>
      </c>
      <c r="C1879" s="87" t="s">
        <v>3806</v>
      </c>
      <c r="D1879" s="47"/>
      <c r="E1879" s="47"/>
      <c r="F1879" s="48"/>
      <c r="G1879" s="62">
        <f>IFERROR(INDEX(StockInData[Expiry],MATCH(ProductMaster[[#This Row],[Product ID]],StockInData[Product ID],0)),"")</f>
        <v>44377</v>
      </c>
      <c r="H1879" s="47"/>
      <c r="I1879" s="61">
        <f>SUMIFS(StockInData[Quantity],StockInData[Product ID],ProductMaster!$B1879)-SUMIFS(StockOutData[Quantity],StockOutData[Product ID],ProductMaster!$B1879)</f>
        <v>76</v>
      </c>
      <c r="J1879" s="63">
        <f>SUMIFS(StockInData[Value],StockInData[Product ID],ProductMaster!$B1879)-SUMIFS(StockOutData[Value],StockOutData[Product ID],ProductMaster!$B1879)</f>
        <v>-186.20000000000002</v>
      </c>
    </row>
    <row r="1880" spans="1:10" hidden="1" x14ac:dyDescent="0.25">
      <c r="A1880" s="84">
        <v>1879</v>
      </c>
      <c r="B1880" s="85" t="s">
        <v>3807</v>
      </c>
      <c r="C1880" s="87" t="s">
        <v>3808</v>
      </c>
      <c r="D1880" s="47"/>
      <c r="E1880" s="47"/>
      <c r="F1880" s="48"/>
      <c r="G1880" s="62" t="str">
        <f>IFERROR(INDEX(StockInData[Expiry],MATCH(ProductMaster[[#This Row],[Product ID]],StockInData[Product ID],0)),"")</f>
        <v/>
      </c>
      <c r="H1880" s="47"/>
      <c r="I1880" s="61">
        <f>SUMIFS(StockInData[Quantity],StockInData[Product ID],ProductMaster!$B1880)-SUMIFS(StockOutData[Quantity],StockOutData[Product ID],ProductMaster!$B1880)</f>
        <v>0</v>
      </c>
      <c r="J1880" s="63">
        <f>SUMIFS(StockInData[Value],StockInData[Product ID],ProductMaster!$B1880)-SUMIFS(StockOutData[Value],StockOutData[Product ID],ProductMaster!$B1880)</f>
        <v>0</v>
      </c>
    </row>
    <row r="1881" spans="1:10" x14ac:dyDescent="0.25">
      <c r="A1881" s="60">
        <v>1880</v>
      </c>
      <c r="B1881" s="85" t="s">
        <v>3809</v>
      </c>
      <c r="C1881" s="87" t="s">
        <v>3810</v>
      </c>
      <c r="D1881" s="47"/>
      <c r="E1881" s="47"/>
      <c r="F1881" s="48"/>
      <c r="G1881" s="62">
        <f>IFERROR(INDEX(StockInData[Expiry],MATCH(ProductMaster[[#This Row],[Product ID]],StockInData[Product ID],0)),"")</f>
        <v>44408</v>
      </c>
      <c r="H1881" s="47"/>
      <c r="I1881" s="61">
        <f>SUMIFS(StockInData[Quantity],StockInData[Product ID],ProductMaster!$B1881)-SUMIFS(StockOutData[Quantity],StockOutData[Product ID],ProductMaster!$B1881)</f>
        <v>82</v>
      </c>
      <c r="J1881" s="63">
        <f>SUMIFS(StockInData[Value],StockInData[Product ID],ProductMaster!$B1881)-SUMIFS(StockOutData[Value],StockOutData[Product ID],ProductMaster!$B1881)</f>
        <v>-224.76000000000005</v>
      </c>
    </row>
    <row r="1882" spans="1:10" x14ac:dyDescent="0.25">
      <c r="A1882" s="84">
        <v>1881</v>
      </c>
      <c r="B1882" s="85" t="s">
        <v>3811</v>
      </c>
      <c r="C1882" s="87" t="s">
        <v>3812</v>
      </c>
      <c r="D1882" s="47"/>
      <c r="E1882" s="47"/>
      <c r="F1882" s="48"/>
      <c r="G1882" s="62">
        <f>IFERROR(INDEX(StockInData[Expiry],MATCH(ProductMaster[[#This Row],[Product ID]],StockInData[Product ID],0)),"")</f>
        <v>44440</v>
      </c>
      <c r="H1882" s="47"/>
      <c r="I1882" s="61">
        <f>SUMIFS(StockInData[Quantity],StockInData[Product ID],ProductMaster!$B1882)-SUMIFS(StockOutData[Quantity],StockOutData[Product ID],ProductMaster!$B1882)</f>
        <v>35</v>
      </c>
      <c r="J1882" s="63">
        <f>SUMIFS(StockInData[Value],StockInData[Product ID],ProductMaster!$B1882)-SUMIFS(StockOutData[Value],StockOutData[Product ID],ProductMaster!$B1882)</f>
        <v>24.6</v>
      </c>
    </row>
    <row r="1883" spans="1:10" x14ac:dyDescent="0.25">
      <c r="A1883" s="60">
        <v>1882</v>
      </c>
      <c r="B1883" s="85" t="s">
        <v>3813</v>
      </c>
      <c r="C1883" s="87" t="s">
        <v>3814</v>
      </c>
      <c r="D1883" s="47"/>
      <c r="E1883" s="47"/>
      <c r="F1883" s="48"/>
      <c r="G1883" s="62">
        <f>IFERROR(INDEX(StockInData[Expiry],MATCH(ProductMaster[[#This Row],[Product ID]],StockInData[Product ID],0)),"")</f>
        <v>44409</v>
      </c>
      <c r="H1883" s="47"/>
      <c r="I1883" s="61">
        <f>SUMIFS(StockInData[Quantity],StockInData[Product ID],ProductMaster!$B1883)-SUMIFS(StockOutData[Quantity],StockOutData[Product ID],ProductMaster!$B1883)</f>
        <v>80</v>
      </c>
      <c r="J1883" s="63">
        <f>SUMIFS(StockInData[Value],StockInData[Product ID],ProductMaster!$B1883)-SUMIFS(StockOutData[Value],StockOutData[Product ID],ProductMaster!$B1883)</f>
        <v>-102.60000000000002</v>
      </c>
    </row>
    <row r="1884" spans="1:10" x14ac:dyDescent="0.25">
      <c r="A1884" s="84">
        <v>1883</v>
      </c>
      <c r="B1884" s="85" t="s">
        <v>3815</v>
      </c>
      <c r="C1884" s="87" t="s">
        <v>3816</v>
      </c>
      <c r="D1884" s="47"/>
      <c r="E1884" s="47"/>
      <c r="F1884" s="48"/>
      <c r="G1884" s="62">
        <f>IFERROR(INDEX(StockInData[Expiry],MATCH(ProductMaster[[#This Row],[Product ID]],StockInData[Product ID],0)),"")</f>
        <v>44477</v>
      </c>
      <c r="H1884" s="47"/>
      <c r="I1884" s="61">
        <f>SUMIFS(StockInData[Quantity],StockInData[Product ID],ProductMaster!$B1884)-SUMIFS(StockOutData[Quantity],StockOutData[Product ID],ProductMaster!$B1884)</f>
        <v>99</v>
      </c>
      <c r="J1884" s="63">
        <f>SUMIFS(StockInData[Value],StockInData[Product ID],ProductMaster!$B1884)-SUMIFS(StockOutData[Value],StockOutData[Product ID],ProductMaster!$B1884)</f>
        <v>1.1399999999999997</v>
      </c>
    </row>
    <row r="1885" spans="1:10" hidden="1" x14ac:dyDescent="0.25">
      <c r="A1885" s="60">
        <v>1884</v>
      </c>
      <c r="B1885" s="85" t="s">
        <v>3817</v>
      </c>
      <c r="C1885" s="87" t="s">
        <v>3818</v>
      </c>
      <c r="D1885" s="47"/>
      <c r="E1885" s="47"/>
      <c r="F1885" s="48"/>
      <c r="G1885" s="62" t="str">
        <f>IFERROR(INDEX(StockInData[Expiry],MATCH(ProductMaster[[#This Row],[Product ID]],StockInData[Product ID],0)),"")</f>
        <v/>
      </c>
      <c r="H1885" s="47"/>
      <c r="I1885" s="61">
        <f>SUMIFS(StockInData[Quantity],StockInData[Product ID],ProductMaster!$B1885)-SUMIFS(StockOutData[Quantity],StockOutData[Product ID],ProductMaster!$B1885)</f>
        <v>0</v>
      </c>
      <c r="J1885" s="63">
        <f>SUMIFS(StockInData[Value],StockInData[Product ID],ProductMaster!$B1885)-SUMIFS(StockOutData[Value],StockOutData[Product ID],ProductMaster!$B1885)</f>
        <v>0</v>
      </c>
    </row>
    <row r="1886" spans="1:10" hidden="1" x14ac:dyDescent="0.25">
      <c r="A1886" s="84">
        <v>1885</v>
      </c>
      <c r="B1886" s="85" t="s">
        <v>3819</v>
      </c>
      <c r="C1886" s="87" t="s">
        <v>3820</v>
      </c>
      <c r="D1886" s="47"/>
      <c r="E1886" s="47"/>
      <c r="F1886" s="48"/>
      <c r="G1886" s="62" t="str">
        <f>IFERROR(INDEX(StockInData[Expiry],MATCH(ProductMaster[[#This Row],[Product ID]],StockInData[Product ID],0)),"")</f>
        <v/>
      </c>
      <c r="H1886" s="47"/>
      <c r="I1886" s="61">
        <f>SUMIFS(StockInData[Quantity],StockInData[Product ID],ProductMaster!$B1886)-SUMIFS(StockOutData[Quantity],StockOutData[Product ID],ProductMaster!$B1886)</f>
        <v>0</v>
      </c>
      <c r="J1886" s="63">
        <f>SUMIFS(StockInData[Value],StockInData[Product ID],ProductMaster!$B1886)-SUMIFS(StockOutData[Value],StockOutData[Product ID],ProductMaster!$B1886)</f>
        <v>0</v>
      </c>
    </row>
    <row r="1887" spans="1:10" hidden="1" x14ac:dyDescent="0.25">
      <c r="A1887" s="60">
        <v>1886</v>
      </c>
      <c r="B1887" s="85" t="s">
        <v>3821</v>
      </c>
      <c r="C1887" s="87" t="s">
        <v>3822</v>
      </c>
      <c r="D1887" s="47"/>
      <c r="E1887" s="47"/>
      <c r="F1887" s="48"/>
      <c r="G1887" s="62" t="str">
        <f>IFERROR(INDEX(StockInData[Expiry],MATCH(ProductMaster[[#This Row],[Product ID]],StockInData[Product ID],0)),"")</f>
        <v/>
      </c>
      <c r="H1887" s="47"/>
      <c r="I1887" s="61">
        <f>SUMIFS(StockInData[Quantity],StockInData[Product ID],ProductMaster!$B1887)-SUMIFS(StockOutData[Quantity],StockOutData[Product ID],ProductMaster!$B1887)</f>
        <v>0</v>
      </c>
      <c r="J1887" s="63">
        <f>SUMIFS(StockInData[Value],StockInData[Product ID],ProductMaster!$B1887)-SUMIFS(StockOutData[Value],StockOutData[Product ID],ProductMaster!$B1887)</f>
        <v>0</v>
      </c>
    </row>
    <row r="1888" spans="1:10" x14ac:dyDescent="0.25">
      <c r="A1888" s="84">
        <v>1887</v>
      </c>
      <c r="B1888" s="85" t="s">
        <v>3823</v>
      </c>
      <c r="C1888" s="87" t="s">
        <v>3824</v>
      </c>
      <c r="D1888" s="47"/>
      <c r="E1888" s="47"/>
      <c r="F1888" s="48"/>
      <c r="G1888" s="62">
        <f>IFERROR(INDEX(StockInData[Expiry],MATCH(ProductMaster[[#This Row],[Product ID]],StockInData[Product ID],0)),"")</f>
        <v>43831</v>
      </c>
      <c r="H1888" s="47"/>
      <c r="I1888" s="61">
        <f>SUMIFS(StockInData[Quantity],StockInData[Product ID],ProductMaster!$B1888)-SUMIFS(StockOutData[Quantity],StockOutData[Product ID],ProductMaster!$B1888)</f>
        <v>23</v>
      </c>
      <c r="J1888" s="63">
        <f>SUMIFS(StockInData[Value],StockInData[Product ID],ProductMaster!$B1888)-SUMIFS(StockOutData[Value],StockOutData[Product ID],ProductMaster!$B1888)</f>
        <v>22.44</v>
      </c>
    </row>
    <row r="1889" spans="1:10" hidden="1" x14ac:dyDescent="0.25">
      <c r="A1889" s="60">
        <v>1888</v>
      </c>
      <c r="B1889" s="85" t="s">
        <v>3825</v>
      </c>
      <c r="C1889" s="87" t="s">
        <v>3826</v>
      </c>
      <c r="D1889" s="47"/>
      <c r="E1889" s="47"/>
      <c r="F1889" s="48"/>
      <c r="G1889" s="62" t="str">
        <f>IFERROR(INDEX(StockInData[Expiry],MATCH(ProductMaster[[#This Row],[Product ID]],StockInData[Product ID],0)),"")</f>
        <v/>
      </c>
      <c r="H1889" s="47"/>
      <c r="I1889" s="61">
        <f>SUMIFS(StockInData[Quantity],StockInData[Product ID],ProductMaster!$B1889)-SUMIFS(StockOutData[Quantity],StockOutData[Product ID],ProductMaster!$B1889)</f>
        <v>0</v>
      </c>
      <c r="J1889" s="63">
        <f>SUMIFS(StockInData[Value],StockInData[Product ID],ProductMaster!$B1889)-SUMIFS(StockOutData[Value],StockOutData[Product ID],ProductMaster!$B1889)</f>
        <v>0</v>
      </c>
    </row>
    <row r="1890" spans="1:10" x14ac:dyDescent="0.25">
      <c r="A1890" s="84">
        <v>1889</v>
      </c>
      <c r="B1890" s="85" t="s">
        <v>3827</v>
      </c>
      <c r="C1890" s="87" t="s">
        <v>3828</v>
      </c>
      <c r="D1890" s="47"/>
      <c r="E1890" s="47"/>
      <c r="F1890" s="48"/>
      <c r="G1890" s="62">
        <f>IFERROR(INDEX(StockInData[Expiry],MATCH(ProductMaster[[#This Row],[Product ID]],StockInData[Product ID],0)),"")</f>
        <v>44408</v>
      </c>
      <c r="H1890" s="47"/>
      <c r="I1890" s="61">
        <f>SUMIFS(StockInData[Quantity],StockInData[Product ID],ProductMaster!$B1890)-SUMIFS(StockOutData[Quantity],StockOutData[Product ID],ProductMaster!$B1890)</f>
        <v>95</v>
      </c>
      <c r="J1890" s="63">
        <f>SUMIFS(StockInData[Value],StockInData[Product ID],ProductMaster!$B1890)-SUMIFS(StockOutData[Value],StockOutData[Product ID],ProductMaster!$B1890)</f>
        <v>-56.759999999999991</v>
      </c>
    </row>
    <row r="1891" spans="1:10" x14ac:dyDescent="0.25">
      <c r="A1891" s="60">
        <v>1890</v>
      </c>
      <c r="B1891" s="85" t="s">
        <v>3829</v>
      </c>
      <c r="C1891" s="87" t="s">
        <v>3830</v>
      </c>
      <c r="D1891" s="47"/>
      <c r="E1891" s="47"/>
      <c r="F1891" s="48"/>
      <c r="G1891" s="62">
        <f>IFERROR(INDEX(StockInData[Expiry],MATCH(ProductMaster[[#This Row],[Product ID]],StockInData[Product ID],0)),"")</f>
        <v>44439</v>
      </c>
      <c r="H1891" s="47"/>
      <c r="I1891" s="61">
        <f>SUMIFS(StockInData[Quantity],StockInData[Product ID],ProductMaster!$B1891)-SUMIFS(StockOutData[Quantity],StockOutData[Product ID],ProductMaster!$B1891)</f>
        <v>16</v>
      </c>
      <c r="J1891" s="63">
        <f>SUMIFS(StockInData[Value],StockInData[Product ID],ProductMaster!$B1891)-SUMIFS(StockOutData[Value],StockOutData[Product ID],ProductMaster!$B1891)</f>
        <v>-43.7</v>
      </c>
    </row>
    <row r="1892" spans="1:10" x14ac:dyDescent="0.25">
      <c r="A1892" s="84">
        <v>1891</v>
      </c>
      <c r="B1892" s="85" t="s">
        <v>3831</v>
      </c>
      <c r="C1892" s="87" t="s">
        <v>3832</v>
      </c>
      <c r="D1892" s="47"/>
      <c r="E1892" s="47"/>
      <c r="F1892" s="48"/>
      <c r="G1892" s="62">
        <f>IFERROR(INDEX(StockInData[Expiry],MATCH(ProductMaster[[#This Row],[Product ID]],StockInData[Product ID],0)),"")</f>
        <v>44469</v>
      </c>
      <c r="H1892" s="47"/>
      <c r="I1892" s="61">
        <f>SUMIFS(StockInData[Quantity],StockInData[Product ID],ProductMaster!$B1892)-SUMIFS(StockOutData[Quantity],StockOutData[Product ID],ProductMaster!$B1892)</f>
        <v>19</v>
      </c>
      <c r="J1892" s="63">
        <f>SUMIFS(StockInData[Value],StockInData[Product ID],ProductMaster!$B1892)-SUMIFS(StockOutData[Value],StockOutData[Product ID],ProductMaster!$B1892)</f>
        <v>13.2</v>
      </c>
    </row>
    <row r="1893" spans="1:10" x14ac:dyDescent="0.25">
      <c r="A1893" s="60">
        <v>1892</v>
      </c>
      <c r="B1893" s="85" t="s">
        <v>3833</v>
      </c>
      <c r="C1893" s="87" t="s">
        <v>3834</v>
      </c>
      <c r="D1893" s="47"/>
      <c r="E1893" s="47"/>
      <c r="F1893" s="48"/>
      <c r="G1893" s="62">
        <f>IFERROR(INDEX(StockInData[Expiry],MATCH(ProductMaster[[#This Row],[Product ID]],StockInData[Product ID],0)),"")</f>
        <v>44408</v>
      </c>
      <c r="H1893" s="47"/>
      <c r="I1893" s="61">
        <f>SUMIFS(StockInData[Quantity],StockInData[Product ID],ProductMaster!$B1893)-SUMIFS(StockOutData[Quantity],StockOutData[Product ID],ProductMaster!$B1893)</f>
        <v>50</v>
      </c>
      <c r="J1893" s="63">
        <f>SUMIFS(StockInData[Value],StockInData[Product ID],ProductMaster!$B1893)-SUMIFS(StockOutData[Value],StockOutData[Product ID],ProductMaster!$B1893)</f>
        <v>-89.4</v>
      </c>
    </row>
    <row r="1894" spans="1:10" x14ac:dyDescent="0.25">
      <c r="A1894" s="84">
        <v>1893</v>
      </c>
      <c r="B1894" s="85" t="s">
        <v>3835</v>
      </c>
      <c r="C1894" s="87" t="s">
        <v>3836</v>
      </c>
      <c r="D1894" s="47"/>
      <c r="E1894" s="47"/>
      <c r="F1894" s="48"/>
      <c r="G1894" s="62">
        <f>IFERROR(INDEX(StockInData[Expiry],MATCH(ProductMaster[[#This Row],[Product ID]],StockInData[Product ID],0)),"")</f>
        <v>44432</v>
      </c>
      <c r="H1894" s="47"/>
      <c r="I1894" s="61">
        <f>SUMIFS(StockInData[Quantity],StockInData[Product ID],ProductMaster!$B1894)-SUMIFS(StockOutData[Quantity],StockOutData[Product ID],ProductMaster!$B1894)</f>
        <v>51</v>
      </c>
      <c r="J1894" s="63">
        <f>SUMIFS(StockInData[Value],StockInData[Product ID],ProductMaster!$B1894)-SUMIFS(StockOutData[Value],StockOutData[Product ID],ProductMaster!$B1894)</f>
        <v>-59.64</v>
      </c>
    </row>
    <row r="1895" spans="1:10" x14ac:dyDescent="0.25">
      <c r="A1895" s="60">
        <v>1894</v>
      </c>
      <c r="B1895" s="85" t="s">
        <v>3837</v>
      </c>
      <c r="C1895" s="87" t="s">
        <v>3838</v>
      </c>
      <c r="D1895" s="47"/>
      <c r="E1895" s="47"/>
      <c r="F1895" s="48"/>
      <c r="G1895" s="62">
        <f>IFERROR(INDEX(StockInData[Expiry],MATCH(ProductMaster[[#This Row],[Product ID]],StockInData[Product ID],0)),"")</f>
        <v>44656</v>
      </c>
      <c r="H1895" s="47"/>
      <c r="I1895" s="61">
        <f>SUMIFS(StockInData[Quantity],StockInData[Product ID],ProductMaster!$B1895)-SUMIFS(StockOutData[Quantity],StockOutData[Product ID],ProductMaster!$B1895)</f>
        <v>70</v>
      </c>
      <c r="J1895" s="63">
        <f>SUMIFS(StockInData[Value],StockInData[Product ID],ProductMaster!$B1895)-SUMIFS(StockOutData[Value],StockOutData[Product ID],ProductMaster!$B1895)</f>
        <v>15.45</v>
      </c>
    </row>
    <row r="1896" spans="1:10" x14ac:dyDescent="0.25">
      <c r="A1896" s="84">
        <v>1895</v>
      </c>
      <c r="B1896" s="85" t="s">
        <v>3839</v>
      </c>
      <c r="C1896" s="87" t="s">
        <v>3840</v>
      </c>
      <c r="D1896" s="47"/>
      <c r="E1896" s="47"/>
      <c r="F1896" s="48"/>
      <c r="G1896" s="62">
        <f>IFERROR(INDEX(StockInData[Expiry],MATCH(ProductMaster[[#This Row],[Product ID]],StockInData[Product ID],0)),"")</f>
        <v>44408</v>
      </c>
      <c r="H1896" s="47"/>
      <c r="I1896" s="61">
        <f>SUMIFS(StockInData[Quantity],StockInData[Product ID],ProductMaster!$B1896)-SUMIFS(StockOutData[Quantity],StockOutData[Product ID],ProductMaster!$B1896)</f>
        <v>21</v>
      </c>
      <c r="J1896" s="63">
        <f>SUMIFS(StockInData[Value],StockInData[Product ID],ProductMaster!$B1896)-SUMIFS(StockOutData[Value],StockOutData[Product ID],ProductMaster!$B1896)</f>
        <v>14.7</v>
      </c>
    </row>
    <row r="1897" spans="1:10" x14ac:dyDescent="0.25">
      <c r="A1897" s="60">
        <v>1896</v>
      </c>
      <c r="B1897" s="85" t="s">
        <v>3841</v>
      </c>
      <c r="C1897" s="87" t="s">
        <v>3842</v>
      </c>
      <c r="D1897" s="47"/>
      <c r="E1897" s="47"/>
      <c r="F1897" s="48"/>
      <c r="G1897" s="62">
        <f>IFERROR(INDEX(StockInData[Expiry],MATCH(ProductMaster[[#This Row],[Product ID]],StockInData[Product ID],0)),"")</f>
        <v>44255</v>
      </c>
      <c r="H1897" s="47"/>
      <c r="I1897" s="61">
        <f>SUMIFS(StockInData[Quantity],StockInData[Product ID],ProductMaster!$B1897)-SUMIFS(StockOutData[Quantity],StockOutData[Product ID],ProductMaster!$B1897)</f>
        <v>5</v>
      </c>
      <c r="J1897" s="63">
        <f>SUMIFS(StockInData[Value],StockInData[Product ID],ProductMaster!$B1897)-SUMIFS(StockOutData[Value],StockOutData[Product ID],ProductMaster!$B1897)</f>
        <v>8.1999999999999993</v>
      </c>
    </row>
    <row r="1898" spans="1:10" hidden="1" x14ac:dyDescent="0.25">
      <c r="A1898" s="84">
        <v>1897</v>
      </c>
      <c r="B1898" s="85" t="s">
        <v>3843</v>
      </c>
      <c r="C1898" s="87" t="s">
        <v>3844</v>
      </c>
      <c r="D1898" s="47"/>
      <c r="E1898" s="47"/>
      <c r="F1898" s="48"/>
      <c r="G1898" s="62" t="str">
        <f>IFERROR(INDEX(StockInData[Expiry],MATCH(ProductMaster[[#This Row],[Product ID]],StockInData[Product ID],0)),"")</f>
        <v/>
      </c>
      <c r="H1898" s="47"/>
      <c r="I1898" s="61">
        <f>SUMIFS(StockInData[Quantity],StockInData[Product ID],ProductMaster!$B1898)-SUMIFS(StockOutData[Quantity],StockOutData[Product ID],ProductMaster!$B1898)</f>
        <v>0</v>
      </c>
      <c r="J1898" s="63">
        <f>SUMIFS(StockInData[Value],StockInData[Product ID],ProductMaster!$B1898)-SUMIFS(StockOutData[Value],StockOutData[Product ID],ProductMaster!$B1898)</f>
        <v>0</v>
      </c>
    </row>
    <row r="1899" spans="1:10" hidden="1" x14ac:dyDescent="0.25">
      <c r="A1899" s="60">
        <v>1898</v>
      </c>
      <c r="B1899" s="85" t="s">
        <v>3845</v>
      </c>
      <c r="C1899" s="87" t="s">
        <v>3846</v>
      </c>
      <c r="D1899" s="47"/>
      <c r="E1899" s="47"/>
      <c r="F1899" s="48"/>
      <c r="G1899" s="62" t="str">
        <f>IFERROR(INDEX(StockInData[Expiry],MATCH(ProductMaster[[#This Row],[Product ID]],StockInData[Product ID],0)),"")</f>
        <v/>
      </c>
      <c r="H1899" s="47"/>
      <c r="I1899" s="61">
        <f>SUMIFS(StockInData[Quantity],StockInData[Product ID],ProductMaster!$B1899)-SUMIFS(StockOutData[Quantity],StockOutData[Product ID],ProductMaster!$B1899)</f>
        <v>0</v>
      </c>
      <c r="J1899" s="63">
        <f>SUMIFS(StockInData[Value],StockInData[Product ID],ProductMaster!$B1899)-SUMIFS(StockOutData[Value],StockOutData[Product ID],ProductMaster!$B1899)</f>
        <v>0</v>
      </c>
    </row>
    <row r="1900" spans="1:10" hidden="1" x14ac:dyDescent="0.25">
      <c r="A1900" s="84">
        <v>1899</v>
      </c>
      <c r="B1900" s="85" t="s">
        <v>3847</v>
      </c>
      <c r="C1900" s="87" t="s">
        <v>3848</v>
      </c>
      <c r="D1900" s="47"/>
      <c r="E1900" s="47"/>
      <c r="F1900" s="48"/>
      <c r="G1900" s="62" t="str">
        <f>IFERROR(INDEX(StockInData[Expiry],MATCH(ProductMaster[[#This Row],[Product ID]],StockInData[Product ID],0)),"")</f>
        <v/>
      </c>
      <c r="H1900" s="47"/>
      <c r="I1900" s="61">
        <f>SUMIFS(StockInData[Quantity],StockInData[Product ID],ProductMaster!$B1900)-SUMIFS(StockOutData[Quantity],StockOutData[Product ID],ProductMaster!$B1900)</f>
        <v>0</v>
      </c>
      <c r="J1900" s="63">
        <f>SUMIFS(StockInData[Value],StockInData[Product ID],ProductMaster!$B1900)-SUMIFS(StockOutData[Value],StockOutData[Product ID],ProductMaster!$B1900)</f>
        <v>0</v>
      </c>
    </row>
    <row r="1901" spans="1:10" hidden="1" x14ac:dyDescent="0.25">
      <c r="A1901" s="60">
        <v>1900</v>
      </c>
      <c r="B1901" s="85" t="s">
        <v>3849</v>
      </c>
      <c r="C1901" s="87" t="s">
        <v>3850</v>
      </c>
      <c r="D1901" s="47"/>
      <c r="E1901" s="47"/>
      <c r="F1901" s="48"/>
      <c r="G1901" s="62" t="str">
        <f>IFERROR(INDEX(StockInData[Expiry],MATCH(ProductMaster[[#This Row],[Product ID]],StockInData[Product ID],0)),"")</f>
        <v/>
      </c>
      <c r="H1901" s="47"/>
      <c r="I1901" s="61">
        <f>SUMIFS(StockInData[Quantity],StockInData[Product ID],ProductMaster!$B1901)-SUMIFS(StockOutData[Quantity],StockOutData[Product ID],ProductMaster!$B1901)</f>
        <v>0</v>
      </c>
      <c r="J1901" s="63">
        <f>SUMIFS(StockInData[Value],StockInData[Product ID],ProductMaster!$B1901)-SUMIFS(StockOutData[Value],StockOutData[Product ID],ProductMaster!$B1901)</f>
        <v>0</v>
      </c>
    </row>
    <row r="1902" spans="1:10" x14ac:dyDescent="0.25">
      <c r="A1902" s="84">
        <v>1901</v>
      </c>
      <c r="B1902" s="85" t="s">
        <v>3851</v>
      </c>
      <c r="C1902" s="87" t="s">
        <v>3852</v>
      </c>
      <c r="D1902" s="47"/>
      <c r="E1902" s="47"/>
      <c r="F1902" s="48"/>
      <c r="G1902" s="62">
        <f>IFERROR(INDEX(StockInData[Expiry],MATCH(ProductMaster[[#This Row],[Product ID]],StockInData[Product ID],0)),"")</f>
        <v>44316</v>
      </c>
      <c r="H1902" s="47"/>
      <c r="I1902" s="61">
        <f>SUMIFS(StockInData[Quantity],StockInData[Product ID],ProductMaster!$B1902)-SUMIFS(StockOutData[Quantity],StockOutData[Product ID],ProductMaster!$B1902)</f>
        <v>46</v>
      </c>
      <c r="J1902" s="63">
        <f>SUMIFS(StockInData[Value],StockInData[Product ID],ProductMaster!$B1902)-SUMIFS(StockOutData[Value],StockOutData[Product ID],ProductMaster!$B1902)</f>
        <v>-7.4</v>
      </c>
    </row>
    <row r="1903" spans="1:10" hidden="1" x14ac:dyDescent="0.25">
      <c r="A1903" s="60">
        <v>1902</v>
      </c>
      <c r="B1903" s="85" t="s">
        <v>3853</v>
      </c>
      <c r="C1903" s="87" t="s">
        <v>3854</v>
      </c>
      <c r="D1903" s="47"/>
      <c r="E1903" s="47"/>
      <c r="F1903" s="48"/>
      <c r="G1903" s="62" t="str">
        <f>IFERROR(INDEX(StockInData[Expiry],MATCH(ProductMaster[[#This Row],[Product ID]],StockInData[Product ID],0)),"")</f>
        <v/>
      </c>
      <c r="H1903" s="47"/>
      <c r="I1903" s="61">
        <f>SUMIFS(StockInData[Quantity],StockInData[Product ID],ProductMaster!$B1903)-SUMIFS(StockOutData[Quantity],StockOutData[Product ID],ProductMaster!$B1903)</f>
        <v>0</v>
      </c>
      <c r="J1903" s="63">
        <f>SUMIFS(StockInData[Value],StockInData[Product ID],ProductMaster!$B1903)-SUMIFS(StockOutData[Value],StockOutData[Product ID],ProductMaster!$B1903)</f>
        <v>0</v>
      </c>
    </row>
    <row r="1904" spans="1:10" x14ac:dyDescent="0.25">
      <c r="A1904" s="84">
        <v>1903</v>
      </c>
      <c r="B1904" s="85" t="s">
        <v>3855</v>
      </c>
      <c r="C1904" s="87" t="s">
        <v>3856</v>
      </c>
      <c r="D1904" s="47"/>
      <c r="E1904" s="47"/>
      <c r="F1904" s="48"/>
      <c r="G1904" s="62">
        <f>IFERROR(INDEX(StockInData[Expiry],MATCH(ProductMaster[[#This Row],[Product ID]],StockInData[Product ID],0)),"")</f>
        <v>44470</v>
      </c>
      <c r="H1904" s="47"/>
      <c r="I1904" s="61">
        <f>SUMIFS(StockInData[Quantity],StockInData[Product ID],ProductMaster!$B1904)-SUMIFS(StockOutData[Quantity],StockOutData[Product ID],ProductMaster!$B1904)</f>
        <v>28.42</v>
      </c>
      <c r="J1904" s="63">
        <f>SUMIFS(StockInData[Value],StockInData[Product ID],ProductMaster!$B1904)-SUMIFS(StockOutData[Value],StockOutData[Product ID],ProductMaster!$B1904)</f>
        <v>1.1799999999999997</v>
      </c>
    </row>
    <row r="1905" spans="1:10" x14ac:dyDescent="0.25">
      <c r="A1905" s="60">
        <v>1904</v>
      </c>
      <c r="B1905" s="85" t="s">
        <v>3857</v>
      </c>
      <c r="C1905" s="87" t="s">
        <v>3858</v>
      </c>
      <c r="D1905" s="47"/>
      <c r="E1905" s="47"/>
      <c r="F1905" s="48"/>
      <c r="G1905" s="62">
        <f>IFERROR(INDEX(StockInData[Expiry],MATCH(ProductMaster[[#This Row],[Product ID]],StockInData[Product ID],0)),"")</f>
        <v>44469</v>
      </c>
      <c r="H1905" s="47"/>
      <c r="I1905" s="61">
        <f>SUMIFS(StockInData[Quantity],StockInData[Product ID],ProductMaster!$B1905)-SUMIFS(StockOutData[Quantity],StockOutData[Product ID],ProductMaster!$B1905)</f>
        <v>26</v>
      </c>
      <c r="J1905" s="63">
        <f>SUMIFS(StockInData[Value],StockInData[Product ID],ProductMaster!$B1905)-SUMIFS(StockOutData[Value],StockOutData[Product ID],ProductMaster!$B1905)</f>
        <v>-79.300000000000011</v>
      </c>
    </row>
    <row r="1906" spans="1:10" x14ac:dyDescent="0.25">
      <c r="A1906" s="84">
        <v>1905</v>
      </c>
      <c r="B1906" s="85" t="s">
        <v>3859</v>
      </c>
      <c r="C1906" s="87" t="s">
        <v>3860</v>
      </c>
      <c r="D1906" s="47"/>
      <c r="E1906" s="47"/>
      <c r="F1906" s="48"/>
      <c r="G1906" s="62">
        <f>IFERROR(INDEX(StockInData[Expiry],MATCH(ProductMaster[[#This Row],[Product ID]],StockInData[Product ID],0)),"")</f>
        <v>44469</v>
      </c>
      <c r="H1906" s="47"/>
      <c r="I1906" s="61">
        <f>SUMIFS(StockInData[Quantity],StockInData[Product ID],ProductMaster!$B1906)-SUMIFS(StockOutData[Quantity],StockOutData[Product ID],ProductMaster!$B1906)</f>
        <v>55.5</v>
      </c>
      <c r="J1906" s="63">
        <f>SUMIFS(StockInData[Value],StockInData[Product ID],ProductMaster!$B1906)-SUMIFS(StockOutData[Value],StockOutData[Product ID],ProductMaster!$B1906)</f>
        <v>-16.019999999999996</v>
      </c>
    </row>
    <row r="1907" spans="1:10" hidden="1" x14ac:dyDescent="0.25">
      <c r="A1907" s="60">
        <v>1906</v>
      </c>
      <c r="B1907" s="85" t="s">
        <v>3861</v>
      </c>
      <c r="C1907" s="87" t="s">
        <v>3862</v>
      </c>
      <c r="D1907" s="47"/>
      <c r="E1907" s="47"/>
      <c r="F1907" s="48"/>
      <c r="G1907" s="62" t="str">
        <f>IFERROR(INDEX(StockInData[Expiry],MATCH(ProductMaster[[#This Row],[Product ID]],StockInData[Product ID],0)),"")</f>
        <v/>
      </c>
      <c r="H1907" s="47"/>
      <c r="I1907" s="61">
        <f>SUMIFS(StockInData[Quantity],StockInData[Product ID],ProductMaster!$B1907)-SUMIFS(StockOutData[Quantity],StockOutData[Product ID],ProductMaster!$B1907)</f>
        <v>0</v>
      </c>
      <c r="J1907" s="63">
        <f>SUMIFS(StockInData[Value],StockInData[Product ID],ProductMaster!$B1907)-SUMIFS(StockOutData[Value],StockOutData[Product ID],ProductMaster!$B1907)</f>
        <v>0</v>
      </c>
    </row>
    <row r="1908" spans="1:10" hidden="1" x14ac:dyDescent="0.25">
      <c r="A1908" s="84">
        <v>1907</v>
      </c>
      <c r="B1908" s="85" t="s">
        <v>3863</v>
      </c>
      <c r="C1908" s="87" t="s">
        <v>3864</v>
      </c>
      <c r="D1908" s="47"/>
      <c r="E1908" s="47"/>
      <c r="F1908" s="48"/>
      <c r="G1908" s="62" t="str">
        <f>IFERROR(INDEX(StockInData[Expiry],MATCH(ProductMaster[[#This Row],[Product ID]],StockInData[Product ID],0)),"")</f>
        <v/>
      </c>
      <c r="H1908" s="47"/>
      <c r="I1908" s="61">
        <f>SUMIFS(StockInData[Quantity],StockInData[Product ID],ProductMaster!$B1908)-SUMIFS(StockOutData[Quantity],StockOutData[Product ID],ProductMaster!$B1908)</f>
        <v>0</v>
      </c>
      <c r="J1908" s="63">
        <f>SUMIFS(StockInData[Value],StockInData[Product ID],ProductMaster!$B1908)-SUMIFS(StockOutData[Value],StockOutData[Product ID],ProductMaster!$B1908)</f>
        <v>0</v>
      </c>
    </row>
    <row r="1909" spans="1:10" hidden="1" x14ac:dyDescent="0.25">
      <c r="A1909" s="60">
        <v>1908</v>
      </c>
      <c r="B1909" s="85" t="s">
        <v>3865</v>
      </c>
      <c r="C1909" s="87" t="s">
        <v>3866</v>
      </c>
      <c r="D1909" s="47"/>
      <c r="E1909" s="47"/>
      <c r="F1909" s="48"/>
      <c r="G1909" s="62" t="str">
        <f>IFERROR(INDEX(StockInData[Expiry],MATCH(ProductMaster[[#This Row],[Product ID]],StockInData[Product ID],0)),"")</f>
        <v/>
      </c>
      <c r="H1909" s="47"/>
      <c r="I1909" s="61">
        <f>SUMIFS(StockInData[Quantity],StockInData[Product ID],ProductMaster!$B1909)-SUMIFS(StockOutData[Quantity],StockOutData[Product ID],ProductMaster!$B1909)</f>
        <v>0</v>
      </c>
      <c r="J1909" s="63">
        <f>SUMIFS(StockInData[Value],StockInData[Product ID],ProductMaster!$B1909)-SUMIFS(StockOutData[Value],StockOutData[Product ID],ProductMaster!$B1909)</f>
        <v>0</v>
      </c>
    </row>
    <row r="1910" spans="1:10" hidden="1" x14ac:dyDescent="0.25">
      <c r="A1910" s="84">
        <v>1909</v>
      </c>
      <c r="B1910" s="85" t="s">
        <v>3867</v>
      </c>
      <c r="C1910" s="87" t="s">
        <v>3868</v>
      </c>
      <c r="D1910" s="47"/>
      <c r="E1910" s="47"/>
      <c r="F1910" s="48"/>
      <c r="G1910" s="62" t="str">
        <f>IFERROR(INDEX(StockInData[Expiry],MATCH(ProductMaster[[#This Row],[Product ID]],StockInData[Product ID],0)),"")</f>
        <v/>
      </c>
      <c r="H1910" s="47"/>
      <c r="I1910" s="61">
        <f>SUMIFS(StockInData[Quantity],StockInData[Product ID],ProductMaster!$B1910)-SUMIFS(StockOutData[Quantity],StockOutData[Product ID],ProductMaster!$B1910)</f>
        <v>0</v>
      </c>
      <c r="J1910" s="63">
        <f>SUMIFS(StockInData[Value],StockInData[Product ID],ProductMaster!$B1910)-SUMIFS(StockOutData[Value],StockOutData[Product ID],ProductMaster!$B1910)</f>
        <v>0</v>
      </c>
    </row>
    <row r="1911" spans="1:10" x14ac:dyDescent="0.25">
      <c r="A1911" s="60">
        <v>1910</v>
      </c>
      <c r="B1911" s="85" t="s">
        <v>3869</v>
      </c>
      <c r="C1911" s="87" t="s">
        <v>3870</v>
      </c>
      <c r="D1911" s="47"/>
      <c r="E1911" s="47"/>
      <c r="F1911" s="48"/>
      <c r="G1911" s="62">
        <f>IFERROR(INDEX(StockInData[Expiry],MATCH(ProductMaster[[#This Row],[Product ID]],StockInData[Product ID],0)),"")</f>
        <v>44377</v>
      </c>
      <c r="H1911" s="47"/>
      <c r="I1911" s="61">
        <f>SUMIFS(StockInData[Quantity],StockInData[Product ID],ProductMaster!$B1911)-SUMIFS(StockOutData[Quantity],StockOutData[Product ID],ProductMaster!$B1911)</f>
        <v>9</v>
      </c>
      <c r="J1911" s="63">
        <f>SUMIFS(StockInData[Value],StockInData[Product ID],ProductMaster!$B1911)-SUMIFS(StockOutData[Value],StockOutData[Product ID],ProductMaster!$B1911)</f>
        <v>-10.700000000000006</v>
      </c>
    </row>
    <row r="1912" spans="1:10" x14ac:dyDescent="0.25">
      <c r="A1912" s="84">
        <v>1911</v>
      </c>
      <c r="B1912" s="85" t="s">
        <v>3871</v>
      </c>
      <c r="C1912" s="87" t="s">
        <v>3872</v>
      </c>
      <c r="D1912" s="47"/>
      <c r="E1912" s="47"/>
      <c r="F1912" s="48"/>
      <c r="G1912" s="62">
        <f>IFERROR(INDEX(StockInData[Expiry],MATCH(ProductMaster[[#This Row],[Product ID]],StockInData[Product ID],0)),"")</f>
        <v>44439</v>
      </c>
      <c r="H1912" s="47"/>
      <c r="I1912" s="61">
        <f>SUMIFS(StockInData[Quantity],StockInData[Product ID],ProductMaster!$B1912)-SUMIFS(StockOutData[Quantity],StockOutData[Product ID],ProductMaster!$B1912)</f>
        <v>152</v>
      </c>
      <c r="J1912" s="63">
        <f>SUMIFS(StockInData[Value],StockInData[Product ID],ProductMaster!$B1912)-SUMIFS(StockOutData[Value],StockOutData[Product ID],ProductMaster!$B1912)</f>
        <v>-214.4</v>
      </c>
    </row>
    <row r="1913" spans="1:10" x14ac:dyDescent="0.25">
      <c r="A1913" s="60">
        <v>1912</v>
      </c>
      <c r="B1913" s="85" t="s">
        <v>3873</v>
      </c>
      <c r="C1913" s="87" t="s">
        <v>3874</v>
      </c>
      <c r="D1913" s="47"/>
      <c r="E1913" s="47"/>
      <c r="F1913" s="48"/>
      <c r="G1913" s="62">
        <f>IFERROR(INDEX(StockInData[Expiry],MATCH(ProductMaster[[#This Row],[Product ID]],StockInData[Product ID],0)),"")</f>
        <v>44348</v>
      </c>
      <c r="H1913" s="47"/>
      <c r="I1913" s="61">
        <f>SUMIFS(StockInData[Quantity],StockInData[Product ID],ProductMaster!$B1913)-SUMIFS(StockOutData[Quantity],StockOutData[Product ID],ProductMaster!$B1913)</f>
        <v>47.4</v>
      </c>
      <c r="J1913" s="63">
        <f>SUMIFS(StockInData[Value],StockInData[Product ID],ProductMaster!$B1913)-SUMIFS(StockOutData[Value],StockOutData[Product ID],ProductMaster!$B1913)</f>
        <v>178.2</v>
      </c>
    </row>
    <row r="1914" spans="1:10" hidden="1" x14ac:dyDescent="0.25">
      <c r="A1914" s="84">
        <v>1913</v>
      </c>
      <c r="B1914" s="85" t="s">
        <v>3875</v>
      </c>
      <c r="C1914" s="87" t="s">
        <v>3876</v>
      </c>
      <c r="D1914" s="47"/>
      <c r="E1914" s="47"/>
      <c r="F1914" s="48"/>
      <c r="G1914" s="62" t="str">
        <f>IFERROR(INDEX(StockInData[Expiry],MATCH(ProductMaster[[#This Row],[Product ID]],StockInData[Product ID],0)),"")</f>
        <v/>
      </c>
      <c r="H1914" s="47"/>
      <c r="I1914" s="61">
        <f>SUMIFS(StockInData[Quantity],StockInData[Product ID],ProductMaster!$B1914)-SUMIFS(StockOutData[Quantity],StockOutData[Product ID],ProductMaster!$B1914)</f>
        <v>-1</v>
      </c>
      <c r="J1914" s="63">
        <f>SUMIFS(StockInData[Value],StockInData[Product ID],ProductMaster!$B1914)-SUMIFS(StockOutData[Value],StockOutData[Product ID],ProductMaster!$B1914)</f>
        <v>-49.800000000000004</v>
      </c>
    </row>
    <row r="1915" spans="1:10" hidden="1" x14ac:dyDescent="0.25">
      <c r="A1915" s="60">
        <v>1914</v>
      </c>
      <c r="B1915" s="85" t="s">
        <v>3877</v>
      </c>
      <c r="C1915" s="87" t="s">
        <v>3878</v>
      </c>
      <c r="D1915" s="47"/>
      <c r="E1915" s="47"/>
      <c r="F1915" s="48"/>
      <c r="G1915" s="62" t="str">
        <f>IFERROR(INDEX(StockInData[Expiry],MATCH(ProductMaster[[#This Row],[Product ID]],StockInData[Product ID],0)),"")</f>
        <v/>
      </c>
      <c r="H1915" s="47"/>
      <c r="I1915" s="61">
        <f>SUMIFS(StockInData[Quantity],StockInData[Product ID],ProductMaster!$B1915)-SUMIFS(StockOutData[Quantity],StockOutData[Product ID],ProductMaster!$B1915)</f>
        <v>0</v>
      </c>
      <c r="J1915" s="63">
        <f>SUMIFS(StockInData[Value],StockInData[Product ID],ProductMaster!$B1915)-SUMIFS(StockOutData[Value],StockOutData[Product ID],ProductMaster!$B1915)</f>
        <v>0</v>
      </c>
    </row>
    <row r="1916" spans="1:10" hidden="1" x14ac:dyDescent="0.25">
      <c r="A1916" s="84">
        <v>1915</v>
      </c>
      <c r="B1916" s="85" t="s">
        <v>3879</v>
      </c>
      <c r="C1916" s="87" t="s">
        <v>3880</v>
      </c>
      <c r="D1916" s="47"/>
      <c r="E1916" s="47"/>
      <c r="F1916" s="48"/>
      <c r="G1916" s="62" t="str">
        <f>IFERROR(INDEX(StockInData[Expiry],MATCH(ProductMaster[[#This Row],[Product ID]],StockInData[Product ID],0)),"")</f>
        <v/>
      </c>
      <c r="H1916" s="47"/>
      <c r="I1916" s="61">
        <f>SUMIFS(StockInData[Quantity],StockInData[Product ID],ProductMaster!$B1916)-SUMIFS(StockOutData[Quantity],StockOutData[Product ID],ProductMaster!$B1916)</f>
        <v>0</v>
      </c>
      <c r="J1916" s="63">
        <f>SUMIFS(StockInData[Value],StockInData[Product ID],ProductMaster!$B1916)-SUMIFS(StockOutData[Value],StockOutData[Product ID],ProductMaster!$B1916)</f>
        <v>0</v>
      </c>
    </row>
    <row r="1917" spans="1:10" x14ac:dyDescent="0.25">
      <c r="A1917" s="60">
        <v>1916</v>
      </c>
      <c r="B1917" s="85" t="s">
        <v>3881</v>
      </c>
      <c r="C1917" s="87" t="s">
        <v>3882</v>
      </c>
      <c r="D1917" s="47"/>
      <c r="E1917" s="47"/>
      <c r="F1917" s="48"/>
      <c r="G1917" s="62">
        <f>IFERROR(INDEX(StockInData[Expiry],MATCH(ProductMaster[[#This Row],[Product ID]],StockInData[Product ID],0)),"")</f>
        <v>44439</v>
      </c>
      <c r="H1917" s="47"/>
      <c r="I1917" s="61">
        <f>SUMIFS(StockInData[Quantity],StockInData[Product ID],ProductMaster!$B1917)-SUMIFS(StockOutData[Quantity],StockOutData[Product ID],ProductMaster!$B1917)</f>
        <v>58</v>
      </c>
      <c r="J1917" s="63">
        <f>SUMIFS(StockInData[Value],StockInData[Product ID],ProductMaster!$B1917)-SUMIFS(StockOutData[Value],StockOutData[Product ID],ProductMaster!$B1917)</f>
        <v>13.2</v>
      </c>
    </row>
    <row r="1918" spans="1:10" x14ac:dyDescent="0.25">
      <c r="A1918" s="84">
        <v>1917</v>
      </c>
      <c r="B1918" s="85" t="s">
        <v>3883</v>
      </c>
      <c r="C1918" s="87" t="s">
        <v>3884</v>
      </c>
      <c r="D1918" s="47"/>
      <c r="E1918" s="47"/>
      <c r="F1918" s="48"/>
      <c r="G1918" s="62">
        <f>IFERROR(INDEX(StockInData[Expiry],MATCH(ProductMaster[[#This Row],[Product ID]],StockInData[Product ID],0)),"")</f>
        <v>44530</v>
      </c>
      <c r="H1918" s="47"/>
      <c r="I1918" s="61">
        <f>SUMIFS(StockInData[Quantity],StockInData[Product ID],ProductMaster!$B1918)-SUMIFS(StockOutData[Quantity],StockOutData[Product ID],ProductMaster!$B1918)</f>
        <v>276</v>
      </c>
      <c r="J1918" s="63">
        <f>SUMIFS(StockInData[Value],StockInData[Product ID],ProductMaster!$B1918)-SUMIFS(StockOutData[Value],StockOutData[Product ID],ProductMaster!$B1918)</f>
        <v>-789.3600000000007</v>
      </c>
    </row>
    <row r="1919" spans="1:10" x14ac:dyDescent="0.25">
      <c r="A1919" s="60">
        <v>1918</v>
      </c>
      <c r="B1919" s="85" t="s">
        <v>3885</v>
      </c>
      <c r="C1919" s="87" t="s">
        <v>3886</v>
      </c>
      <c r="D1919" s="47"/>
      <c r="E1919" s="47"/>
      <c r="F1919" s="48"/>
      <c r="G1919" s="62">
        <f>IFERROR(INDEX(StockInData[Expiry],MATCH(ProductMaster[[#This Row],[Product ID]],StockInData[Product ID],0)),"")</f>
        <v>44378</v>
      </c>
      <c r="H1919" s="47"/>
      <c r="I1919" s="61">
        <f>SUMIFS(StockInData[Quantity],StockInData[Product ID],ProductMaster!$B1919)-SUMIFS(StockOutData[Quantity],StockOutData[Product ID],ProductMaster!$B1919)</f>
        <v>31</v>
      </c>
      <c r="J1919" s="63">
        <f>SUMIFS(StockInData[Value],StockInData[Product ID],ProductMaster!$B1919)-SUMIFS(StockOutData[Value],StockOutData[Product ID],ProductMaster!$B1919)</f>
        <v>7.5999999999999979</v>
      </c>
    </row>
    <row r="1920" spans="1:10" x14ac:dyDescent="0.25">
      <c r="A1920" s="84">
        <v>1919</v>
      </c>
      <c r="B1920" s="85" t="s">
        <v>3887</v>
      </c>
      <c r="C1920" s="87" t="s">
        <v>3888</v>
      </c>
      <c r="D1920" s="47"/>
      <c r="E1920" s="47"/>
      <c r="F1920" s="48"/>
      <c r="G1920" s="62">
        <f>IFERROR(INDEX(StockInData[Expiry],MATCH(ProductMaster[[#This Row],[Product ID]],StockInData[Product ID],0)),"")</f>
        <v>44500</v>
      </c>
      <c r="H1920" s="47"/>
      <c r="I1920" s="61">
        <f>SUMIFS(StockInData[Quantity],StockInData[Product ID],ProductMaster!$B1920)-SUMIFS(StockOutData[Quantity],StockOutData[Product ID],ProductMaster!$B1920)</f>
        <v>76</v>
      </c>
      <c r="J1920" s="63">
        <f>SUMIFS(StockInData[Value],StockInData[Product ID],ProductMaster!$B1920)-SUMIFS(StockOutData[Value],StockOutData[Product ID],ProductMaster!$B1920)</f>
        <v>-664.39999999999964</v>
      </c>
    </row>
    <row r="1921" spans="1:10" x14ac:dyDescent="0.25">
      <c r="A1921" s="60">
        <v>1920</v>
      </c>
      <c r="B1921" s="85" t="s">
        <v>3889</v>
      </c>
      <c r="C1921" s="87" t="s">
        <v>3890</v>
      </c>
      <c r="D1921" s="47"/>
      <c r="E1921" s="47"/>
      <c r="F1921" s="48"/>
      <c r="G1921" s="62">
        <f>IFERROR(INDEX(StockInData[Expiry],MATCH(ProductMaster[[#This Row],[Product ID]],StockInData[Product ID],0)),"")</f>
        <v>44439</v>
      </c>
      <c r="H1921" s="47"/>
      <c r="I1921" s="61">
        <f>SUMIFS(StockInData[Quantity],StockInData[Product ID],ProductMaster!$B1921)-SUMIFS(StockOutData[Quantity],StockOutData[Product ID],ProductMaster!$B1921)</f>
        <v>83</v>
      </c>
      <c r="J1921" s="63">
        <f>SUMIFS(StockInData[Value],StockInData[Product ID],ProductMaster!$B1921)-SUMIFS(StockOutData[Value],StockOutData[Product ID],ProductMaster!$B1921)</f>
        <v>-52</v>
      </c>
    </row>
    <row r="1922" spans="1:10" hidden="1" x14ac:dyDescent="0.25">
      <c r="A1922" s="84">
        <v>1921</v>
      </c>
      <c r="B1922" s="85" t="s">
        <v>3891</v>
      </c>
      <c r="C1922" s="87" t="s">
        <v>3892</v>
      </c>
      <c r="D1922" s="47"/>
      <c r="E1922" s="47"/>
      <c r="F1922" s="48"/>
      <c r="G1922" s="62" t="str">
        <f>IFERROR(INDEX(StockInData[Expiry],MATCH(ProductMaster[[#This Row],[Product ID]],StockInData[Product ID],0)),"")</f>
        <v/>
      </c>
      <c r="H1922" s="47"/>
      <c r="I1922" s="61">
        <f>SUMIFS(StockInData[Quantity],StockInData[Product ID],ProductMaster!$B1922)-SUMIFS(StockOutData[Quantity],StockOutData[Product ID],ProductMaster!$B1922)</f>
        <v>0</v>
      </c>
      <c r="J1922" s="63">
        <f>SUMIFS(StockInData[Value],StockInData[Product ID],ProductMaster!$B1922)-SUMIFS(StockOutData[Value],StockOutData[Product ID],ProductMaster!$B1922)</f>
        <v>0</v>
      </c>
    </row>
    <row r="1923" spans="1:10" x14ac:dyDescent="0.25">
      <c r="A1923" s="60">
        <v>1922</v>
      </c>
      <c r="B1923" s="85" t="s">
        <v>3893</v>
      </c>
      <c r="C1923" s="87" t="s">
        <v>3894</v>
      </c>
      <c r="D1923" s="47"/>
      <c r="E1923" s="47"/>
      <c r="F1923" s="48"/>
      <c r="G1923" s="62">
        <f>IFERROR(INDEX(StockInData[Expiry],MATCH(ProductMaster[[#This Row],[Product ID]],StockInData[Product ID],0)),"")</f>
        <v>44197</v>
      </c>
      <c r="H1923" s="47"/>
      <c r="I1923" s="61">
        <f>SUMIFS(StockInData[Quantity],StockInData[Product ID],ProductMaster!$B1923)-SUMIFS(StockOutData[Quantity],StockOutData[Product ID],ProductMaster!$B1923)</f>
        <v>94</v>
      </c>
      <c r="J1923" s="63">
        <f>SUMIFS(StockInData[Value],StockInData[Product ID],ProductMaster!$B1923)-SUMIFS(StockOutData[Value],StockOutData[Product ID],ProductMaster!$B1923)</f>
        <v>-118.60000000000002</v>
      </c>
    </row>
    <row r="1924" spans="1:10" x14ac:dyDescent="0.25">
      <c r="A1924" s="84">
        <v>1923</v>
      </c>
      <c r="B1924" s="85" t="s">
        <v>3895</v>
      </c>
      <c r="C1924" s="87" t="s">
        <v>3896</v>
      </c>
      <c r="D1924" s="47"/>
      <c r="E1924" s="47"/>
      <c r="F1924" s="48"/>
      <c r="G1924" s="62">
        <f>IFERROR(INDEX(StockInData[Expiry],MATCH(ProductMaster[[#This Row],[Product ID]],StockInData[Product ID],0)),"")</f>
        <v>44439</v>
      </c>
      <c r="H1924" s="47"/>
      <c r="I1924" s="61">
        <f>SUMIFS(StockInData[Quantity],StockInData[Product ID],ProductMaster!$B1924)-SUMIFS(StockOutData[Quantity],StockOutData[Product ID],ProductMaster!$B1924)</f>
        <v>84</v>
      </c>
      <c r="J1924" s="63">
        <f>SUMIFS(StockInData[Value],StockInData[Product ID],ProductMaster!$B1924)-SUMIFS(StockOutData[Value],StockOutData[Product ID],ProductMaster!$B1924)</f>
        <v>-118.32000000000001</v>
      </c>
    </row>
    <row r="1925" spans="1:10" x14ac:dyDescent="0.25">
      <c r="A1925" s="60">
        <v>1924</v>
      </c>
      <c r="B1925" s="85" t="s">
        <v>3897</v>
      </c>
      <c r="C1925" s="87" t="s">
        <v>3898</v>
      </c>
      <c r="D1925" s="47"/>
      <c r="E1925" s="47"/>
      <c r="F1925" s="48"/>
      <c r="G1925" s="62">
        <f>IFERROR(INDEX(StockInData[Expiry],MATCH(ProductMaster[[#This Row],[Product ID]],StockInData[Product ID],0)),"")</f>
        <v>44204</v>
      </c>
      <c r="H1925" s="47"/>
      <c r="I1925" s="61">
        <f>SUMIFS(StockInData[Quantity],StockInData[Product ID],ProductMaster!$B1925)-SUMIFS(StockOutData[Quantity],StockOutData[Product ID],ProductMaster!$B1925)</f>
        <v>30</v>
      </c>
      <c r="J1925" s="63">
        <f>SUMIFS(StockInData[Value],StockInData[Product ID],ProductMaster!$B1925)-SUMIFS(StockOutData[Value],StockOutData[Product ID],ProductMaster!$B1925)</f>
        <v>-57.800000000000004</v>
      </c>
    </row>
    <row r="1926" spans="1:10" hidden="1" x14ac:dyDescent="0.25">
      <c r="A1926" s="84">
        <v>1925</v>
      </c>
      <c r="B1926" s="85" t="s">
        <v>3899</v>
      </c>
      <c r="C1926" s="87" t="s">
        <v>3900</v>
      </c>
      <c r="D1926" s="47"/>
      <c r="E1926" s="47"/>
      <c r="F1926" s="48"/>
      <c r="G1926" s="62" t="str">
        <f>IFERROR(INDEX(StockInData[Expiry],MATCH(ProductMaster[[#This Row],[Product ID]],StockInData[Product ID],0)),"")</f>
        <v/>
      </c>
      <c r="H1926" s="47"/>
      <c r="I1926" s="61">
        <f>SUMIFS(StockInData[Quantity],StockInData[Product ID],ProductMaster!$B1926)-SUMIFS(StockOutData[Quantity],StockOutData[Product ID],ProductMaster!$B1926)</f>
        <v>0</v>
      </c>
      <c r="J1926" s="63">
        <f>SUMIFS(StockInData[Value],StockInData[Product ID],ProductMaster!$B1926)-SUMIFS(StockOutData[Value],StockOutData[Product ID],ProductMaster!$B1926)</f>
        <v>0</v>
      </c>
    </row>
    <row r="1927" spans="1:10" hidden="1" x14ac:dyDescent="0.25">
      <c r="A1927" s="60">
        <v>1926</v>
      </c>
      <c r="B1927" s="85" t="s">
        <v>3901</v>
      </c>
      <c r="C1927" s="87" t="s">
        <v>3902</v>
      </c>
      <c r="D1927" s="47"/>
      <c r="E1927" s="47"/>
      <c r="F1927" s="48"/>
      <c r="G1927" s="62" t="str">
        <f>IFERROR(INDEX(StockInData[Expiry],MATCH(ProductMaster[[#This Row],[Product ID]],StockInData[Product ID],0)),"")</f>
        <v/>
      </c>
      <c r="H1927" s="47"/>
      <c r="I1927" s="61">
        <f>SUMIFS(StockInData[Quantity],StockInData[Product ID],ProductMaster!$B1927)-SUMIFS(StockOutData[Quantity],StockOutData[Product ID],ProductMaster!$B1927)</f>
        <v>0</v>
      </c>
      <c r="J1927" s="63">
        <f>SUMIFS(StockInData[Value],StockInData[Product ID],ProductMaster!$B1927)-SUMIFS(StockOutData[Value],StockOutData[Product ID],ProductMaster!$B1927)</f>
        <v>0</v>
      </c>
    </row>
    <row r="1928" spans="1:10" x14ac:dyDescent="0.25">
      <c r="A1928" s="84">
        <v>1927</v>
      </c>
      <c r="B1928" s="85" t="s">
        <v>3903</v>
      </c>
      <c r="C1928" s="87" t="s">
        <v>3904</v>
      </c>
      <c r="D1928" s="47"/>
      <c r="E1928" s="47"/>
      <c r="F1928" s="48"/>
      <c r="G1928" s="62">
        <f>IFERROR(INDEX(StockInData[Expiry],MATCH(ProductMaster[[#This Row],[Product ID]],StockInData[Product ID],0)),"")</f>
        <v>44439</v>
      </c>
      <c r="H1928" s="47"/>
      <c r="I1928" s="61">
        <f>SUMIFS(StockInData[Quantity],StockInData[Product ID],ProductMaster!$B1928)-SUMIFS(StockOutData[Quantity],StockOutData[Product ID],ProductMaster!$B1928)</f>
        <v>297</v>
      </c>
      <c r="J1928" s="63">
        <f>SUMIFS(StockInData[Value],StockInData[Product ID],ProductMaster!$B1928)-SUMIFS(StockOutData[Value],StockOutData[Product ID],ProductMaster!$B1928)</f>
        <v>-398.6</v>
      </c>
    </row>
    <row r="1929" spans="1:10" x14ac:dyDescent="0.25">
      <c r="A1929" s="60">
        <v>1928</v>
      </c>
      <c r="B1929" s="85" t="s">
        <v>3905</v>
      </c>
      <c r="C1929" s="87" t="s">
        <v>3906</v>
      </c>
      <c r="D1929" s="47"/>
      <c r="E1929" s="47"/>
      <c r="F1929" s="48"/>
      <c r="G1929" s="62">
        <f>IFERROR(INDEX(StockInData[Expiry],MATCH(ProductMaster[[#This Row],[Product ID]],StockInData[Product ID],0)),"")</f>
        <v>44439</v>
      </c>
      <c r="H1929" s="47"/>
      <c r="I1929" s="61">
        <f>SUMIFS(StockInData[Quantity],StockInData[Product ID],ProductMaster!$B1929)-SUMIFS(StockOutData[Quantity],StockOutData[Product ID],ProductMaster!$B1929)</f>
        <v>232</v>
      </c>
      <c r="J1929" s="63">
        <f>SUMIFS(StockInData[Value],StockInData[Product ID],ProductMaster!$B1929)-SUMIFS(StockOutData[Value],StockOutData[Product ID],ProductMaster!$B1929)</f>
        <v>-173.60000000000005</v>
      </c>
    </row>
    <row r="1930" spans="1:10" x14ac:dyDescent="0.25">
      <c r="A1930" s="84">
        <v>1929</v>
      </c>
      <c r="B1930" s="85" t="s">
        <v>3907</v>
      </c>
      <c r="C1930" s="87" t="s">
        <v>3908</v>
      </c>
      <c r="D1930" s="47"/>
      <c r="E1930" s="47"/>
      <c r="F1930" s="48"/>
      <c r="G1930" s="62">
        <f>IFERROR(INDEX(StockInData[Expiry],MATCH(ProductMaster[[#This Row],[Product ID]],StockInData[Product ID],0)),"")</f>
        <v>44439</v>
      </c>
      <c r="H1930" s="47"/>
      <c r="I1930" s="61">
        <f>SUMIFS(StockInData[Quantity],StockInData[Product ID],ProductMaster!$B1930)-SUMIFS(StockOutData[Quantity],StockOutData[Product ID],ProductMaster!$B1930)</f>
        <v>112</v>
      </c>
      <c r="J1930" s="63">
        <f>SUMIFS(StockInData[Value],StockInData[Product ID],ProductMaster!$B1930)-SUMIFS(StockOutData[Value],StockOutData[Product ID],ProductMaster!$B1930)</f>
        <v>-573.40000000000009</v>
      </c>
    </row>
    <row r="1931" spans="1:10" x14ac:dyDescent="0.25">
      <c r="A1931" s="60">
        <v>1930</v>
      </c>
      <c r="B1931" s="85" t="s">
        <v>3909</v>
      </c>
      <c r="C1931" s="87" t="s">
        <v>3910</v>
      </c>
      <c r="D1931" s="47"/>
      <c r="E1931" s="47"/>
      <c r="F1931" s="48"/>
      <c r="G1931" s="62">
        <f>IFERROR(INDEX(StockInData[Expiry],MATCH(ProductMaster[[#This Row],[Product ID]],StockInData[Product ID],0)),"")</f>
        <v>44439</v>
      </c>
      <c r="H1931" s="47"/>
      <c r="I1931" s="61">
        <f>SUMIFS(StockInData[Quantity],StockInData[Product ID],ProductMaster!$B1931)-SUMIFS(StockOutData[Quantity],StockOutData[Product ID],ProductMaster!$B1931)</f>
        <v>54</v>
      </c>
      <c r="J1931" s="63">
        <f>SUMIFS(StockInData[Value],StockInData[Product ID],ProductMaster!$B1931)-SUMIFS(StockOutData[Value],StockOutData[Product ID],ProductMaster!$B1931)</f>
        <v>-115.44000000000003</v>
      </c>
    </row>
    <row r="1932" spans="1:10" x14ac:dyDescent="0.25">
      <c r="A1932" s="84">
        <v>1931</v>
      </c>
      <c r="B1932" s="85" t="s">
        <v>3911</v>
      </c>
      <c r="C1932" s="87" t="s">
        <v>3912</v>
      </c>
      <c r="D1932" s="47"/>
      <c r="E1932" s="47"/>
      <c r="F1932" s="48"/>
      <c r="G1932" s="62">
        <f>IFERROR(INDEX(StockInData[Expiry],MATCH(ProductMaster[[#This Row],[Product ID]],StockInData[Product ID],0)),"")</f>
        <v>44409</v>
      </c>
      <c r="H1932" s="47"/>
      <c r="I1932" s="61">
        <f>SUMIFS(StockInData[Quantity],StockInData[Product ID],ProductMaster!$B1932)-SUMIFS(StockOutData[Quantity],StockOutData[Product ID],ProductMaster!$B1932)</f>
        <v>159</v>
      </c>
      <c r="J1932" s="63">
        <f>SUMIFS(StockInData[Value],StockInData[Product ID],ProductMaster!$B1932)-SUMIFS(StockOutData[Value],StockOutData[Product ID],ProductMaster!$B1932)</f>
        <v>-585.39999999999975</v>
      </c>
    </row>
    <row r="1933" spans="1:10" x14ac:dyDescent="0.25">
      <c r="A1933" s="60">
        <v>1932</v>
      </c>
      <c r="B1933" s="85" t="s">
        <v>3913</v>
      </c>
      <c r="C1933" s="87" t="s">
        <v>3914</v>
      </c>
      <c r="D1933" s="47"/>
      <c r="E1933" s="47"/>
      <c r="F1933" s="48"/>
      <c r="G1933" s="62">
        <f>IFERROR(INDEX(StockInData[Expiry],MATCH(ProductMaster[[#This Row],[Product ID]],StockInData[Product ID],0)),"")</f>
        <v>44439</v>
      </c>
      <c r="H1933" s="47"/>
      <c r="I1933" s="61">
        <f>SUMIFS(StockInData[Quantity],StockInData[Product ID],ProductMaster!$B1933)-SUMIFS(StockOutData[Quantity],StockOutData[Product ID],ProductMaster!$B1933)</f>
        <v>13</v>
      </c>
      <c r="J1933" s="63">
        <f>SUMIFS(StockInData[Value],StockInData[Product ID],ProductMaster!$B1933)-SUMIFS(StockOutData[Value],StockOutData[Product ID],ProductMaster!$B1933)</f>
        <v>-31.1</v>
      </c>
    </row>
    <row r="1934" spans="1:10" hidden="1" x14ac:dyDescent="0.25">
      <c r="A1934" s="84">
        <v>1933</v>
      </c>
      <c r="B1934" s="85" t="s">
        <v>3915</v>
      </c>
      <c r="C1934" s="87" t="s">
        <v>3916</v>
      </c>
      <c r="D1934" s="47"/>
      <c r="E1934" s="47"/>
      <c r="F1934" s="48"/>
      <c r="G1934" s="62" t="str">
        <f>IFERROR(INDEX(StockInData[Expiry],MATCH(ProductMaster[[#This Row],[Product ID]],StockInData[Product ID],0)),"")</f>
        <v/>
      </c>
      <c r="H1934" s="47"/>
      <c r="I1934" s="61">
        <f>SUMIFS(StockInData[Quantity],StockInData[Product ID],ProductMaster!$B1934)-SUMIFS(StockOutData[Quantity],StockOutData[Product ID],ProductMaster!$B1934)</f>
        <v>0</v>
      </c>
      <c r="J1934" s="63">
        <f>SUMIFS(StockInData[Value],StockInData[Product ID],ProductMaster!$B1934)-SUMIFS(StockOutData[Value],StockOutData[Product ID],ProductMaster!$B1934)</f>
        <v>0</v>
      </c>
    </row>
    <row r="1935" spans="1:10" x14ac:dyDescent="0.25">
      <c r="A1935" s="60">
        <v>1934</v>
      </c>
      <c r="B1935" s="85" t="s">
        <v>3917</v>
      </c>
      <c r="C1935" s="87" t="s">
        <v>3918</v>
      </c>
      <c r="D1935" s="47"/>
      <c r="E1935" s="47"/>
      <c r="F1935" s="48"/>
      <c r="G1935" s="62">
        <f>IFERROR(INDEX(StockInData[Expiry],MATCH(ProductMaster[[#This Row],[Product ID]],StockInData[Product ID],0)),"")</f>
        <v>44926</v>
      </c>
      <c r="H1935" s="47"/>
      <c r="I1935" s="61">
        <f>SUMIFS(StockInData[Quantity],StockInData[Product ID],ProductMaster!$B1935)-SUMIFS(StockOutData[Quantity],StockOutData[Product ID],ProductMaster!$B1935)</f>
        <v>161</v>
      </c>
      <c r="J1935" s="63">
        <f>SUMIFS(StockInData[Value],StockInData[Product ID],ProductMaster!$B1935)-SUMIFS(StockOutData[Value],StockOutData[Product ID],ProductMaster!$B1935)</f>
        <v>-248.40000000000006</v>
      </c>
    </row>
    <row r="1936" spans="1:10" x14ac:dyDescent="0.25">
      <c r="A1936" s="84">
        <v>1935</v>
      </c>
      <c r="B1936" s="85" t="s">
        <v>3919</v>
      </c>
      <c r="C1936" s="87" t="s">
        <v>3920</v>
      </c>
      <c r="D1936" s="47"/>
      <c r="E1936" s="47"/>
      <c r="F1936" s="48"/>
      <c r="G1936" s="62">
        <f>IFERROR(INDEX(StockInData[Expiry],MATCH(ProductMaster[[#This Row],[Product ID]],StockInData[Product ID],0)),"")</f>
        <v>44377</v>
      </c>
      <c r="H1936" s="47"/>
      <c r="I1936" s="61">
        <f>SUMIFS(StockInData[Quantity],StockInData[Product ID],ProductMaster!$B1936)-SUMIFS(StockOutData[Quantity],StockOutData[Product ID],ProductMaster!$B1936)</f>
        <v>79</v>
      </c>
      <c r="J1936" s="63">
        <f>SUMIFS(StockInData[Value],StockInData[Product ID],ProductMaster!$B1936)-SUMIFS(StockOutData[Value],StockOutData[Product ID],ProductMaster!$B1936)</f>
        <v>-42.399999999999991</v>
      </c>
    </row>
    <row r="1937" spans="1:10" x14ac:dyDescent="0.25">
      <c r="A1937" s="60">
        <v>1936</v>
      </c>
      <c r="B1937" s="85" t="s">
        <v>3921</v>
      </c>
      <c r="C1937" s="87" t="s">
        <v>3922</v>
      </c>
      <c r="D1937" s="47"/>
      <c r="E1937" s="47"/>
      <c r="F1937" s="48"/>
      <c r="G1937" s="62">
        <f>IFERROR(INDEX(StockInData[Expiry],MATCH(ProductMaster[[#This Row],[Product ID]],StockInData[Product ID],0)),"")</f>
        <v>44470</v>
      </c>
      <c r="H1937" s="47"/>
      <c r="I1937" s="61">
        <f>SUMIFS(StockInData[Quantity],StockInData[Product ID],ProductMaster!$B1937)-SUMIFS(StockOutData[Quantity],StockOutData[Product ID],ProductMaster!$B1937)</f>
        <v>22</v>
      </c>
      <c r="J1937" s="63">
        <f>SUMIFS(StockInData[Value],StockInData[Product ID],ProductMaster!$B1937)-SUMIFS(StockOutData[Value],StockOutData[Product ID],ProductMaster!$B1937)</f>
        <v>0</v>
      </c>
    </row>
    <row r="1938" spans="1:10" x14ac:dyDescent="0.25">
      <c r="A1938" s="84">
        <v>1937</v>
      </c>
      <c r="B1938" s="85" t="s">
        <v>3923</v>
      </c>
      <c r="C1938" s="87" t="s">
        <v>3924</v>
      </c>
      <c r="D1938" s="47"/>
      <c r="E1938" s="47"/>
      <c r="F1938" s="48"/>
      <c r="G1938" s="62">
        <f>IFERROR(INDEX(StockInData[Expiry],MATCH(ProductMaster[[#This Row],[Product ID]],StockInData[Product ID],0)),"")</f>
        <v>44165</v>
      </c>
      <c r="H1938" s="47"/>
      <c r="I1938" s="61">
        <f>SUMIFS(StockInData[Quantity],StockInData[Product ID],ProductMaster!$B1938)-SUMIFS(StockOutData[Quantity],StockOutData[Product ID],ProductMaster!$B1938)</f>
        <v>19</v>
      </c>
      <c r="J1938" s="63">
        <f>SUMIFS(StockInData[Value],StockInData[Product ID],ProductMaster!$B1938)-SUMIFS(StockOutData[Value],StockOutData[Product ID],ProductMaster!$B1938)</f>
        <v>19.899999999999999</v>
      </c>
    </row>
    <row r="1939" spans="1:10" x14ac:dyDescent="0.25">
      <c r="A1939" s="60">
        <v>1938</v>
      </c>
      <c r="B1939" s="85" t="s">
        <v>3925</v>
      </c>
      <c r="C1939" s="87" t="s">
        <v>3926</v>
      </c>
      <c r="D1939" s="47"/>
      <c r="E1939" s="47"/>
      <c r="F1939" s="48"/>
      <c r="G1939" s="62">
        <f>IFERROR(INDEX(StockInData[Expiry],MATCH(ProductMaster[[#This Row],[Product ID]],StockInData[Product ID],0)),"")</f>
        <v>44439</v>
      </c>
      <c r="H1939" s="47"/>
      <c r="I1939" s="61">
        <f>SUMIFS(StockInData[Quantity],StockInData[Product ID],ProductMaster!$B1939)-SUMIFS(StockOutData[Quantity],StockOutData[Product ID],ProductMaster!$B1939)</f>
        <v>9</v>
      </c>
      <c r="J1939" s="63">
        <f>SUMIFS(StockInData[Value],StockInData[Product ID],ProductMaster!$B1939)-SUMIFS(StockOutData[Value],StockOutData[Product ID],ProductMaster!$B1939)</f>
        <v>-105.55</v>
      </c>
    </row>
    <row r="1940" spans="1:10" x14ac:dyDescent="0.25">
      <c r="A1940" s="84">
        <v>1939</v>
      </c>
      <c r="B1940" s="85" t="s">
        <v>3927</v>
      </c>
      <c r="C1940" s="87" t="s">
        <v>3928</v>
      </c>
      <c r="D1940" s="47"/>
      <c r="E1940" s="47"/>
      <c r="F1940" s="48"/>
      <c r="G1940" s="62">
        <f>IFERROR(INDEX(StockInData[Expiry],MATCH(ProductMaster[[#This Row],[Product ID]],StockInData[Product ID],0)),"")</f>
        <v>44347</v>
      </c>
      <c r="H1940" s="47"/>
      <c r="I1940" s="61">
        <f>SUMIFS(StockInData[Quantity],StockInData[Product ID],ProductMaster!$B1940)-SUMIFS(StockOutData[Quantity],StockOutData[Product ID],ProductMaster!$B1940)</f>
        <v>174</v>
      </c>
      <c r="J1940" s="63">
        <f>SUMIFS(StockInData[Value],StockInData[Product ID],ProductMaster!$B1940)-SUMIFS(StockOutData[Value],StockOutData[Product ID],ProductMaster!$B1940)</f>
        <v>-558.59999999999991</v>
      </c>
    </row>
    <row r="1941" spans="1:10" x14ac:dyDescent="0.25">
      <c r="A1941" s="60">
        <v>1940</v>
      </c>
      <c r="B1941" s="85" t="s">
        <v>3929</v>
      </c>
      <c r="C1941" s="87" t="s">
        <v>3930</v>
      </c>
      <c r="D1941" s="47"/>
      <c r="E1941" s="47"/>
      <c r="F1941" s="48"/>
      <c r="G1941" s="62">
        <f>IFERROR(INDEX(StockInData[Expiry],MATCH(ProductMaster[[#This Row],[Product ID]],StockInData[Product ID],0)),"")</f>
        <v>44255</v>
      </c>
      <c r="H1941" s="47"/>
      <c r="I1941" s="61">
        <f>SUMIFS(StockInData[Quantity],StockInData[Product ID],ProductMaster!$B1941)-SUMIFS(StockOutData[Quantity],StockOutData[Product ID],ProductMaster!$B1941)</f>
        <v>80</v>
      </c>
      <c r="J1941" s="63">
        <f>SUMIFS(StockInData[Value],StockInData[Product ID],ProductMaster!$B1941)-SUMIFS(StockOutData[Value],StockOutData[Product ID],ProductMaster!$B1941)</f>
        <v>-49.6</v>
      </c>
    </row>
    <row r="1942" spans="1:10" x14ac:dyDescent="0.25">
      <c r="A1942" s="84">
        <v>1941</v>
      </c>
      <c r="B1942" s="85" t="s">
        <v>3931</v>
      </c>
      <c r="C1942" s="87" t="s">
        <v>3932</v>
      </c>
      <c r="D1942" s="47"/>
      <c r="E1942" s="47"/>
      <c r="F1942" s="48"/>
      <c r="G1942" s="62">
        <f>IFERROR(INDEX(StockInData[Expiry],MATCH(ProductMaster[[#This Row],[Product ID]],StockInData[Product ID],0)),"")</f>
        <v>44420</v>
      </c>
      <c r="H1942" s="47"/>
      <c r="I1942" s="61">
        <f>SUMIFS(StockInData[Quantity],StockInData[Product ID],ProductMaster!$B1942)-SUMIFS(StockOutData[Quantity],StockOutData[Product ID],ProductMaster!$B1942)</f>
        <v>49</v>
      </c>
      <c r="J1942" s="63">
        <f>SUMIFS(StockInData[Value],StockInData[Product ID],ProductMaster!$B1942)-SUMIFS(StockOutData[Value],StockOutData[Product ID],ProductMaster!$B1942)</f>
        <v>13.8</v>
      </c>
    </row>
    <row r="1943" spans="1:10" x14ac:dyDescent="0.25">
      <c r="A1943" s="60">
        <v>1942</v>
      </c>
      <c r="B1943" s="85" t="s">
        <v>3933</v>
      </c>
      <c r="C1943" s="87" t="s">
        <v>3934</v>
      </c>
      <c r="D1943" s="47"/>
      <c r="E1943" s="47"/>
      <c r="F1943" s="48"/>
      <c r="G1943" s="62">
        <f>IFERROR(INDEX(StockInData[Expiry],MATCH(ProductMaster[[#This Row],[Product ID]],StockInData[Product ID],0)),"")</f>
        <v>44499</v>
      </c>
      <c r="H1943" s="47"/>
      <c r="I1943" s="61">
        <f>SUMIFS(StockInData[Quantity],StockInData[Product ID],ProductMaster!$B1943)-SUMIFS(StockOutData[Quantity],StockOutData[Product ID],ProductMaster!$B1943)</f>
        <v>71</v>
      </c>
      <c r="J1943" s="63">
        <f>SUMIFS(StockInData[Value],StockInData[Product ID],ProductMaster!$B1943)-SUMIFS(StockOutData[Value],StockOutData[Product ID],ProductMaster!$B1943)</f>
        <v>-4.2000000000000011</v>
      </c>
    </row>
    <row r="1944" spans="1:10" x14ac:dyDescent="0.25">
      <c r="A1944" s="84">
        <v>1943</v>
      </c>
      <c r="B1944" s="85" t="s">
        <v>3935</v>
      </c>
      <c r="C1944" s="87" t="s">
        <v>3936</v>
      </c>
      <c r="D1944" s="47"/>
      <c r="E1944" s="47"/>
      <c r="F1944" s="48"/>
      <c r="G1944" s="62">
        <f>IFERROR(INDEX(StockInData[Expiry],MATCH(ProductMaster[[#This Row],[Product ID]],StockInData[Product ID],0)),"")</f>
        <v>44136</v>
      </c>
      <c r="H1944" s="47"/>
      <c r="I1944" s="61">
        <f>SUMIFS(StockInData[Quantity],StockInData[Product ID],ProductMaster!$B1944)-SUMIFS(StockOutData[Quantity],StockOutData[Product ID],ProductMaster!$B1944)</f>
        <v>37</v>
      </c>
      <c r="J1944" s="63">
        <f>SUMIFS(StockInData[Value],StockInData[Product ID],ProductMaster!$B1944)-SUMIFS(StockOutData[Value],StockOutData[Product ID],ProductMaster!$B1944)</f>
        <v>-21</v>
      </c>
    </row>
    <row r="1945" spans="1:10" hidden="1" x14ac:dyDescent="0.25">
      <c r="A1945" s="60">
        <v>1944</v>
      </c>
      <c r="B1945" s="85" t="s">
        <v>3937</v>
      </c>
      <c r="C1945" s="87" t="s">
        <v>3938</v>
      </c>
      <c r="D1945" s="47"/>
      <c r="E1945" s="47"/>
      <c r="F1945" s="48"/>
      <c r="G1945" s="62" t="str">
        <f>IFERROR(INDEX(StockInData[Expiry],MATCH(ProductMaster[[#This Row],[Product ID]],StockInData[Product ID],0)),"")</f>
        <v/>
      </c>
      <c r="H1945" s="47"/>
      <c r="I1945" s="61">
        <f>SUMIFS(StockInData[Quantity],StockInData[Product ID],ProductMaster!$B1945)-SUMIFS(StockOutData[Quantity],StockOutData[Product ID],ProductMaster!$B1945)</f>
        <v>0</v>
      </c>
      <c r="J1945" s="63">
        <f>SUMIFS(StockInData[Value],StockInData[Product ID],ProductMaster!$B1945)-SUMIFS(StockOutData[Value],StockOutData[Product ID],ProductMaster!$B1945)</f>
        <v>0</v>
      </c>
    </row>
    <row r="1946" spans="1:10" x14ac:dyDescent="0.25">
      <c r="A1946" s="84">
        <v>1945</v>
      </c>
      <c r="B1946" s="85" t="s">
        <v>3939</v>
      </c>
      <c r="C1946" s="87" t="s">
        <v>3940</v>
      </c>
      <c r="D1946" s="47"/>
      <c r="E1946" s="47"/>
      <c r="F1946" s="48"/>
      <c r="G1946" s="62">
        <f>IFERROR(INDEX(StockInData[Expiry],MATCH(ProductMaster[[#This Row],[Product ID]],StockInData[Product ID],0)),"")</f>
        <v>44439</v>
      </c>
      <c r="H1946" s="47"/>
      <c r="I1946" s="61">
        <f>SUMIFS(StockInData[Quantity],StockInData[Product ID],ProductMaster!$B1946)-SUMIFS(StockOutData[Quantity],StockOutData[Product ID],ProductMaster!$B1946)</f>
        <v>171</v>
      </c>
      <c r="J1946" s="63">
        <f>SUMIFS(StockInData[Value],StockInData[Product ID],ProductMaster!$B1946)-SUMIFS(StockOutData[Value],StockOutData[Product ID],ProductMaster!$B1946)</f>
        <v>-531.5999999999998</v>
      </c>
    </row>
    <row r="1947" spans="1:10" hidden="1" x14ac:dyDescent="0.25">
      <c r="A1947" s="60">
        <v>1946</v>
      </c>
      <c r="B1947" s="85" t="s">
        <v>3941</v>
      </c>
      <c r="C1947" s="87" t="s">
        <v>3942</v>
      </c>
      <c r="D1947" s="47"/>
      <c r="E1947" s="47"/>
      <c r="F1947" s="48"/>
      <c r="G1947" s="62" t="str">
        <f>IFERROR(INDEX(StockInData[Expiry],MATCH(ProductMaster[[#This Row],[Product ID]],StockInData[Product ID],0)),"")</f>
        <v/>
      </c>
      <c r="H1947" s="47"/>
      <c r="I1947" s="61">
        <f>SUMIFS(StockInData[Quantity],StockInData[Product ID],ProductMaster!$B1947)-SUMIFS(StockOutData[Quantity],StockOutData[Product ID],ProductMaster!$B1947)</f>
        <v>0</v>
      </c>
      <c r="J1947" s="63">
        <f>SUMIFS(StockInData[Value],StockInData[Product ID],ProductMaster!$B1947)-SUMIFS(StockOutData[Value],StockOutData[Product ID],ProductMaster!$B1947)</f>
        <v>0</v>
      </c>
    </row>
    <row r="1948" spans="1:10" hidden="1" x14ac:dyDescent="0.25">
      <c r="A1948" s="84">
        <v>1947</v>
      </c>
      <c r="B1948" s="85" t="s">
        <v>3943</v>
      </c>
      <c r="C1948" s="87" t="s">
        <v>3944</v>
      </c>
      <c r="D1948" s="47"/>
      <c r="E1948" s="47"/>
      <c r="F1948" s="48"/>
      <c r="G1948" s="62" t="str">
        <f>IFERROR(INDEX(StockInData[Expiry],MATCH(ProductMaster[[#This Row],[Product ID]],StockInData[Product ID],0)),"")</f>
        <v/>
      </c>
      <c r="H1948" s="47"/>
      <c r="I1948" s="61">
        <f>SUMIFS(StockInData[Quantity],StockInData[Product ID],ProductMaster!$B1948)-SUMIFS(StockOutData[Quantity],StockOutData[Product ID],ProductMaster!$B1948)</f>
        <v>0</v>
      </c>
      <c r="J1948" s="63">
        <f>SUMIFS(StockInData[Value],StockInData[Product ID],ProductMaster!$B1948)-SUMIFS(StockOutData[Value],StockOutData[Product ID],ProductMaster!$B1948)</f>
        <v>0</v>
      </c>
    </row>
    <row r="1949" spans="1:10" x14ac:dyDescent="0.25">
      <c r="A1949" s="60">
        <v>1948</v>
      </c>
      <c r="B1949" s="85" t="s">
        <v>3945</v>
      </c>
      <c r="C1949" s="87" t="s">
        <v>3946</v>
      </c>
      <c r="D1949" s="47"/>
      <c r="E1949" s="47"/>
      <c r="F1949" s="48"/>
      <c r="G1949" s="62">
        <f>IFERROR(INDEX(StockInData[Expiry],MATCH(ProductMaster[[#This Row],[Product ID]],StockInData[Product ID],0)),"")</f>
        <v>44432</v>
      </c>
      <c r="H1949" s="47"/>
      <c r="I1949" s="61">
        <f>SUMIFS(StockInData[Quantity],StockInData[Product ID],ProductMaster!$B1949)-SUMIFS(StockOutData[Quantity],StockOutData[Product ID],ProductMaster!$B1949)</f>
        <v>55</v>
      </c>
      <c r="J1949" s="63">
        <f>SUMIFS(StockInData[Value],StockInData[Product ID],ProductMaster!$B1949)-SUMIFS(StockOutData[Value],StockOutData[Product ID],ProductMaster!$B1949)</f>
        <v>-89.6</v>
      </c>
    </row>
    <row r="1950" spans="1:10" x14ac:dyDescent="0.25">
      <c r="A1950" s="84">
        <v>1949</v>
      </c>
      <c r="B1950" s="85" t="s">
        <v>3947</v>
      </c>
      <c r="C1950" s="87" t="s">
        <v>3948</v>
      </c>
      <c r="D1950" s="47"/>
      <c r="E1950" s="47"/>
      <c r="F1950" s="48"/>
      <c r="G1950" s="62">
        <f>IFERROR(INDEX(StockInData[Expiry],MATCH(ProductMaster[[#This Row],[Product ID]],StockInData[Product ID],0)),"")</f>
        <v>44592</v>
      </c>
      <c r="H1950" s="47"/>
      <c r="I1950" s="61">
        <f>SUMIFS(StockInData[Quantity],StockInData[Product ID],ProductMaster!$B1950)-SUMIFS(StockOutData[Quantity],StockOutData[Product ID],ProductMaster!$B1950)</f>
        <v>49</v>
      </c>
      <c r="J1950" s="63">
        <f>SUMIFS(StockInData[Value],StockInData[Product ID],ProductMaster!$B1950)-SUMIFS(StockOutData[Value],StockOutData[Product ID],ProductMaster!$B1950)</f>
        <v>-71.350000000000023</v>
      </c>
    </row>
    <row r="1951" spans="1:10" hidden="1" x14ac:dyDescent="0.25">
      <c r="A1951" s="60">
        <v>1950</v>
      </c>
      <c r="B1951" s="85" t="s">
        <v>3949</v>
      </c>
      <c r="C1951" s="87" t="s">
        <v>3950</v>
      </c>
      <c r="D1951" s="47"/>
      <c r="E1951" s="47"/>
      <c r="F1951" s="48"/>
      <c r="G1951" s="62" t="str">
        <f>IFERROR(INDEX(StockInData[Expiry],MATCH(ProductMaster[[#This Row],[Product ID]],StockInData[Product ID],0)),"")</f>
        <v/>
      </c>
      <c r="H1951" s="47"/>
      <c r="I1951" s="61">
        <f>SUMIFS(StockInData[Quantity],StockInData[Product ID],ProductMaster!$B1951)-SUMIFS(StockOutData[Quantity],StockOutData[Product ID],ProductMaster!$B1951)</f>
        <v>0</v>
      </c>
      <c r="J1951" s="63">
        <f>SUMIFS(StockInData[Value],StockInData[Product ID],ProductMaster!$B1951)-SUMIFS(StockOutData[Value],StockOutData[Product ID],ProductMaster!$B1951)</f>
        <v>0</v>
      </c>
    </row>
    <row r="1952" spans="1:10" hidden="1" x14ac:dyDescent="0.25">
      <c r="A1952" s="84">
        <v>1951</v>
      </c>
      <c r="B1952" s="85" t="s">
        <v>3951</v>
      </c>
      <c r="C1952" s="87" t="s">
        <v>3952</v>
      </c>
      <c r="D1952" s="47"/>
      <c r="E1952" s="47"/>
      <c r="F1952" s="48"/>
      <c r="G1952" s="62" t="str">
        <f>IFERROR(INDEX(StockInData[Expiry],MATCH(ProductMaster[[#This Row],[Product ID]],StockInData[Product ID],0)),"")</f>
        <v/>
      </c>
      <c r="H1952" s="47"/>
      <c r="I1952" s="61">
        <f>SUMIFS(StockInData[Quantity],StockInData[Product ID],ProductMaster!$B1952)-SUMIFS(StockOutData[Quantity],StockOutData[Product ID],ProductMaster!$B1952)</f>
        <v>0</v>
      </c>
      <c r="J1952" s="63">
        <f>SUMIFS(StockInData[Value],StockInData[Product ID],ProductMaster!$B1952)-SUMIFS(StockOutData[Value],StockOutData[Product ID],ProductMaster!$B1952)</f>
        <v>0</v>
      </c>
    </row>
    <row r="1953" spans="1:10" x14ac:dyDescent="0.25">
      <c r="A1953" s="60">
        <v>1952</v>
      </c>
      <c r="B1953" s="85" t="s">
        <v>3953</v>
      </c>
      <c r="C1953" s="87" t="s">
        <v>3954</v>
      </c>
      <c r="D1953" s="47"/>
      <c r="E1953" s="47"/>
      <c r="F1953" s="48"/>
      <c r="G1953" s="62">
        <f>IFERROR(INDEX(StockInData[Expiry],MATCH(ProductMaster[[#This Row],[Product ID]],StockInData[Product ID],0)),"")</f>
        <v>44440</v>
      </c>
      <c r="H1953" s="47"/>
      <c r="I1953" s="61">
        <f>SUMIFS(StockInData[Quantity],StockInData[Product ID],ProductMaster!$B1953)-SUMIFS(StockOutData[Quantity],StockOutData[Product ID],ProductMaster!$B1953)</f>
        <v>106</v>
      </c>
      <c r="J1953" s="63">
        <f>SUMIFS(StockInData[Value],StockInData[Product ID],ProductMaster!$B1953)-SUMIFS(StockOutData[Value],StockOutData[Product ID],ProductMaster!$B1953)</f>
        <v>-102.15</v>
      </c>
    </row>
    <row r="1954" spans="1:10" x14ac:dyDescent="0.25">
      <c r="A1954" s="84">
        <v>1953</v>
      </c>
      <c r="B1954" s="85" t="s">
        <v>3955</v>
      </c>
      <c r="C1954" s="87" t="s">
        <v>3956</v>
      </c>
      <c r="D1954" s="47"/>
      <c r="E1954" s="47"/>
      <c r="F1954" s="48"/>
      <c r="G1954" s="62">
        <f>IFERROR(INDEX(StockInData[Expiry],MATCH(ProductMaster[[#This Row],[Product ID]],StockInData[Product ID],0)),"")</f>
        <v>44440</v>
      </c>
      <c r="H1954" s="47"/>
      <c r="I1954" s="61">
        <f>SUMIFS(StockInData[Quantity],StockInData[Product ID],ProductMaster!$B1954)-SUMIFS(StockOutData[Quantity],StockOutData[Product ID],ProductMaster!$B1954)</f>
        <v>114</v>
      </c>
      <c r="J1954" s="63">
        <f>SUMIFS(StockInData[Value],StockInData[Product ID],ProductMaster!$B1954)-SUMIFS(StockOutData[Value],StockOutData[Product ID],ProductMaster!$B1954)</f>
        <v>24.15</v>
      </c>
    </row>
    <row r="1955" spans="1:10" x14ac:dyDescent="0.25">
      <c r="A1955" s="60">
        <v>1954</v>
      </c>
      <c r="B1955" s="85" t="s">
        <v>3957</v>
      </c>
      <c r="C1955" s="87" t="s">
        <v>3958</v>
      </c>
      <c r="D1955" s="47"/>
      <c r="E1955" s="47"/>
      <c r="F1955" s="48"/>
      <c r="G1955" s="62">
        <f>IFERROR(INDEX(StockInData[Expiry],MATCH(ProductMaster[[#This Row],[Product ID]],StockInData[Product ID],0)),"")</f>
        <v>44469</v>
      </c>
      <c r="H1955" s="47"/>
      <c r="I1955" s="61">
        <f>SUMIFS(StockInData[Quantity],StockInData[Product ID],ProductMaster!$B1955)-SUMIFS(StockOutData[Quantity],StockOutData[Product ID],ProductMaster!$B1955)</f>
        <v>115</v>
      </c>
      <c r="J1955" s="63">
        <f>SUMIFS(StockInData[Value],StockInData[Product ID],ProductMaster!$B1955)-SUMIFS(StockOutData[Value],StockOutData[Product ID],ProductMaster!$B1955)</f>
        <v>-128.06</v>
      </c>
    </row>
    <row r="1956" spans="1:10" x14ac:dyDescent="0.25">
      <c r="A1956" s="84">
        <v>1955</v>
      </c>
      <c r="B1956" s="85" t="s">
        <v>3959</v>
      </c>
      <c r="C1956" s="87" t="s">
        <v>3960</v>
      </c>
      <c r="D1956" s="47"/>
      <c r="E1956" s="47"/>
      <c r="F1956" s="48"/>
      <c r="G1956" s="62">
        <f>IFERROR(INDEX(StockInData[Expiry],MATCH(ProductMaster[[#This Row],[Product ID]],StockInData[Product ID],0)),"")</f>
        <v>44561</v>
      </c>
      <c r="H1956" s="47"/>
      <c r="I1956" s="61">
        <f>SUMIFS(StockInData[Quantity],StockInData[Product ID],ProductMaster!$B1956)-SUMIFS(StockOutData[Quantity],StockOutData[Product ID],ProductMaster!$B1956)</f>
        <v>59</v>
      </c>
      <c r="J1956" s="63">
        <f>SUMIFS(StockInData[Value],StockInData[Product ID],ProductMaster!$B1956)-SUMIFS(StockOutData[Value],StockOutData[Product ID],ProductMaster!$B1956)</f>
        <v>-121.78</v>
      </c>
    </row>
    <row r="1957" spans="1:10" x14ac:dyDescent="0.25">
      <c r="A1957" s="60">
        <v>1956</v>
      </c>
      <c r="B1957" s="85" t="s">
        <v>3961</v>
      </c>
      <c r="C1957" s="87" t="s">
        <v>3962</v>
      </c>
      <c r="D1957" s="47"/>
      <c r="E1957" s="47"/>
      <c r="F1957" s="48"/>
      <c r="G1957" s="62">
        <f>IFERROR(INDEX(StockInData[Expiry],MATCH(ProductMaster[[#This Row],[Product ID]],StockInData[Product ID],0)),"")</f>
        <v>44196</v>
      </c>
      <c r="H1957" s="47"/>
      <c r="I1957" s="61">
        <f>SUMIFS(StockInData[Quantity],StockInData[Product ID],ProductMaster!$B1957)-SUMIFS(StockOutData[Quantity],StockOutData[Product ID],ProductMaster!$B1957)</f>
        <v>61</v>
      </c>
      <c r="J1957" s="63">
        <f>SUMIFS(StockInData[Value],StockInData[Product ID],ProductMaster!$B1957)-SUMIFS(StockOutData[Value],StockOutData[Product ID],ProductMaster!$B1957)</f>
        <v>-72.02000000000001</v>
      </c>
    </row>
    <row r="1958" spans="1:10" hidden="1" x14ac:dyDescent="0.25">
      <c r="A1958" s="84">
        <v>1957</v>
      </c>
      <c r="B1958" s="85" t="s">
        <v>3963</v>
      </c>
      <c r="C1958" s="87" t="s">
        <v>3964</v>
      </c>
      <c r="D1958" s="47"/>
      <c r="E1958" s="47"/>
      <c r="F1958" s="48"/>
      <c r="G1958" s="62" t="str">
        <f>IFERROR(INDEX(StockInData[Expiry],MATCH(ProductMaster[[#This Row],[Product ID]],StockInData[Product ID],0)),"")</f>
        <v/>
      </c>
      <c r="H1958" s="47"/>
      <c r="I1958" s="61">
        <f>SUMIFS(StockInData[Quantity],StockInData[Product ID],ProductMaster!$B1958)-SUMIFS(StockOutData[Quantity],StockOutData[Product ID],ProductMaster!$B1958)</f>
        <v>0</v>
      </c>
      <c r="J1958" s="63">
        <f>SUMIFS(StockInData[Value],StockInData[Product ID],ProductMaster!$B1958)-SUMIFS(StockOutData[Value],StockOutData[Product ID],ProductMaster!$B1958)</f>
        <v>0</v>
      </c>
    </row>
    <row r="1959" spans="1:10" x14ac:dyDescent="0.25">
      <c r="A1959" s="60">
        <v>1958</v>
      </c>
      <c r="B1959" s="85" t="s">
        <v>3965</v>
      </c>
      <c r="C1959" s="87" t="s">
        <v>3966</v>
      </c>
      <c r="D1959" s="47"/>
      <c r="E1959" s="47"/>
      <c r="F1959" s="48"/>
      <c r="G1959" s="62">
        <f>IFERROR(INDEX(StockInData[Expiry],MATCH(ProductMaster[[#This Row],[Product ID]],StockInData[Product ID],0)),"")</f>
        <v>44196</v>
      </c>
      <c r="H1959" s="47"/>
      <c r="I1959" s="61">
        <f>SUMIFS(StockInData[Quantity],StockInData[Product ID],ProductMaster!$B1959)-SUMIFS(StockOutData[Quantity],StockOutData[Product ID],ProductMaster!$B1959)</f>
        <v>18</v>
      </c>
      <c r="J1959" s="63">
        <f>SUMIFS(StockInData[Value],StockInData[Product ID],ProductMaster!$B1959)-SUMIFS(StockOutData[Value],StockOutData[Product ID],ProductMaster!$B1959)</f>
        <v>11.4</v>
      </c>
    </row>
    <row r="1960" spans="1:10" x14ac:dyDescent="0.25">
      <c r="A1960" s="84">
        <v>1959</v>
      </c>
      <c r="B1960" s="85" t="s">
        <v>3967</v>
      </c>
      <c r="C1960" s="87" t="s">
        <v>3968</v>
      </c>
      <c r="D1960" s="47"/>
      <c r="E1960" s="47"/>
      <c r="F1960" s="48"/>
      <c r="G1960" s="62">
        <f>IFERROR(INDEX(StockInData[Expiry],MATCH(ProductMaster[[#This Row],[Product ID]],StockInData[Product ID],0)),"")</f>
        <v>44302</v>
      </c>
      <c r="H1960" s="47"/>
      <c r="I1960" s="61">
        <f>SUMIFS(StockInData[Quantity],StockInData[Product ID],ProductMaster!$B1960)-SUMIFS(StockOutData[Quantity],StockOutData[Product ID],ProductMaster!$B1960)</f>
        <v>47</v>
      </c>
      <c r="J1960" s="63">
        <f>SUMIFS(StockInData[Value],StockInData[Product ID],ProductMaster!$B1960)-SUMIFS(StockOutData[Value],StockOutData[Product ID],ProductMaster!$B1960)</f>
        <v>31.2</v>
      </c>
    </row>
    <row r="1961" spans="1:10" x14ac:dyDescent="0.25">
      <c r="A1961" s="60">
        <v>1960</v>
      </c>
      <c r="B1961" s="85" t="s">
        <v>3969</v>
      </c>
      <c r="C1961" s="87" t="s">
        <v>3970</v>
      </c>
      <c r="D1961" s="47"/>
      <c r="E1961" s="47"/>
      <c r="F1961" s="48"/>
      <c r="G1961" s="62">
        <f>IFERROR(INDEX(StockInData[Expiry],MATCH(ProductMaster[[#This Row],[Product ID]],StockInData[Product ID],0)),"")</f>
        <v>44316</v>
      </c>
      <c r="H1961" s="47"/>
      <c r="I1961" s="61">
        <f>SUMIFS(StockInData[Quantity],StockInData[Product ID],ProductMaster!$B1961)-SUMIFS(StockOutData[Quantity],StockOutData[Product ID],ProductMaster!$B1961)</f>
        <v>113</v>
      </c>
      <c r="J1961" s="63">
        <f>SUMIFS(StockInData[Value],StockInData[Product ID],ProductMaster!$B1961)-SUMIFS(StockOutData[Value],StockOutData[Product ID],ProductMaster!$B1961)</f>
        <v>-304.29999999999995</v>
      </c>
    </row>
    <row r="1962" spans="1:10" x14ac:dyDescent="0.25">
      <c r="A1962" s="84">
        <v>1961</v>
      </c>
      <c r="B1962" s="85" t="s">
        <v>3971</v>
      </c>
      <c r="C1962" s="87" t="s">
        <v>3972</v>
      </c>
      <c r="D1962" s="47"/>
      <c r="E1962" s="47"/>
      <c r="F1962" s="48"/>
      <c r="G1962" s="62">
        <f>IFERROR(INDEX(StockInData[Expiry],MATCH(ProductMaster[[#This Row],[Product ID]],StockInData[Product ID],0)),"")</f>
        <v>44499</v>
      </c>
      <c r="H1962" s="47"/>
      <c r="I1962" s="61">
        <f>SUMIFS(StockInData[Quantity],StockInData[Product ID],ProductMaster!$B1962)-SUMIFS(StockOutData[Quantity],StockOutData[Product ID],ProductMaster!$B1962)</f>
        <v>72</v>
      </c>
      <c r="J1962" s="63">
        <f>SUMIFS(StockInData[Value],StockInData[Product ID],ProductMaster!$B1962)-SUMIFS(StockOutData[Value],StockOutData[Product ID],ProductMaster!$B1962)</f>
        <v>-178.60000000000002</v>
      </c>
    </row>
    <row r="1963" spans="1:10" x14ac:dyDescent="0.25">
      <c r="A1963" s="60">
        <v>1962</v>
      </c>
      <c r="B1963" s="85" t="s">
        <v>3973</v>
      </c>
      <c r="C1963" s="87" t="s">
        <v>3974</v>
      </c>
      <c r="D1963" s="47"/>
      <c r="E1963" s="47"/>
      <c r="F1963" s="48"/>
      <c r="G1963" s="62">
        <f>IFERROR(INDEX(StockInData[Expiry],MATCH(ProductMaster[[#This Row],[Product ID]],StockInData[Product ID],0)),"")</f>
        <v>44166</v>
      </c>
      <c r="H1963" s="47"/>
      <c r="I1963" s="61">
        <f>SUMIFS(StockInData[Quantity],StockInData[Product ID],ProductMaster!$B1963)-SUMIFS(StockOutData[Quantity],StockOutData[Product ID],ProductMaster!$B1963)</f>
        <v>6</v>
      </c>
      <c r="J1963" s="63">
        <f>SUMIFS(StockInData[Value],StockInData[Product ID],ProductMaster!$B1963)-SUMIFS(StockOutData[Value],StockOutData[Product ID],ProductMaster!$B1963)</f>
        <v>39.89</v>
      </c>
    </row>
    <row r="1964" spans="1:10" x14ac:dyDescent="0.25">
      <c r="A1964" s="84">
        <v>1963</v>
      </c>
      <c r="B1964" s="85" t="s">
        <v>3975</v>
      </c>
      <c r="C1964" s="87" t="s">
        <v>3976</v>
      </c>
      <c r="D1964" s="47"/>
      <c r="E1964" s="47"/>
      <c r="F1964" s="48"/>
      <c r="G1964" s="62">
        <f>IFERROR(INDEX(StockInData[Expiry],MATCH(ProductMaster[[#This Row],[Product ID]],StockInData[Product ID],0)),"")</f>
        <v>44166</v>
      </c>
      <c r="H1964" s="47"/>
      <c r="I1964" s="61">
        <f>SUMIFS(StockInData[Quantity],StockInData[Product ID],ProductMaster!$B1964)-SUMIFS(StockOutData[Quantity],StockOutData[Product ID],ProductMaster!$B1964)</f>
        <v>9</v>
      </c>
      <c r="J1964" s="63">
        <f>SUMIFS(StockInData[Value],StockInData[Product ID],ProductMaster!$B1964)-SUMIFS(StockOutData[Value],StockOutData[Product ID],ProductMaster!$B1964)</f>
        <v>37.44</v>
      </c>
    </row>
    <row r="1965" spans="1:10" x14ac:dyDescent="0.25">
      <c r="A1965" s="60">
        <v>1964</v>
      </c>
      <c r="B1965" s="85" t="s">
        <v>3977</v>
      </c>
      <c r="C1965" s="87" t="s">
        <v>3978</v>
      </c>
      <c r="D1965" s="47"/>
      <c r="E1965" s="47"/>
      <c r="F1965" s="48"/>
      <c r="G1965" s="62">
        <f>IFERROR(INDEX(StockInData[Expiry],MATCH(ProductMaster[[#This Row],[Product ID]],StockInData[Product ID],0)),"")</f>
        <v>44352</v>
      </c>
      <c r="H1965" s="47"/>
      <c r="I1965" s="61">
        <f>SUMIFS(StockInData[Quantity],StockInData[Product ID],ProductMaster!$B1965)-SUMIFS(StockOutData[Quantity],StockOutData[Product ID],ProductMaster!$B1965)</f>
        <v>1</v>
      </c>
      <c r="J1965" s="63">
        <f>SUMIFS(StockInData[Value],StockInData[Product ID],ProductMaster!$B1965)-SUMIFS(StockOutData[Value],StockOutData[Product ID],ProductMaster!$B1965)</f>
        <v>-5.88</v>
      </c>
    </row>
    <row r="1966" spans="1:10" hidden="1" x14ac:dyDescent="0.25">
      <c r="A1966" s="84">
        <v>1965</v>
      </c>
      <c r="B1966" s="85" t="s">
        <v>3979</v>
      </c>
      <c r="C1966" s="87" t="s">
        <v>3980</v>
      </c>
      <c r="D1966" s="47"/>
      <c r="E1966" s="47"/>
      <c r="F1966" s="48"/>
      <c r="G1966" s="62">
        <f>IFERROR(INDEX(StockInData[Expiry],MATCH(ProductMaster[[#This Row],[Product ID]],StockInData[Product ID],0)),"")</f>
        <v>44517</v>
      </c>
      <c r="H1966" s="47"/>
      <c r="I1966" s="61">
        <f>SUMIFS(StockInData[Quantity],StockInData[Product ID],ProductMaster!$B1966)-SUMIFS(StockOutData[Quantity],StockOutData[Product ID],ProductMaster!$B1966)</f>
        <v>-3</v>
      </c>
      <c r="J1966" s="63">
        <f>SUMIFS(StockInData[Value],StockInData[Product ID],ProductMaster!$B1966)-SUMIFS(StockOutData[Value],StockOutData[Product ID],ProductMaster!$B1966)</f>
        <v>-47.040000000000006</v>
      </c>
    </row>
    <row r="1967" spans="1:10" x14ac:dyDescent="0.25">
      <c r="A1967" s="60">
        <v>1966</v>
      </c>
      <c r="B1967" s="85" t="s">
        <v>3981</v>
      </c>
      <c r="C1967" s="87" t="s">
        <v>3982</v>
      </c>
      <c r="D1967" s="47"/>
      <c r="E1967" s="47"/>
      <c r="F1967" s="48"/>
      <c r="G1967" s="62">
        <f>IFERROR(INDEX(StockInData[Expiry],MATCH(ProductMaster[[#This Row],[Product ID]],StockInData[Product ID],0)),"")</f>
        <v>44378</v>
      </c>
      <c r="H1967" s="47"/>
      <c r="I1967" s="61">
        <f>SUMIFS(StockInData[Quantity],StockInData[Product ID],ProductMaster!$B1967)-SUMIFS(StockOutData[Quantity],StockOutData[Product ID],ProductMaster!$B1967)</f>
        <v>84.95</v>
      </c>
      <c r="J1967" s="63">
        <f>SUMIFS(StockInData[Value],StockInData[Product ID],ProductMaster!$B1967)-SUMIFS(StockOutData[Value],StockOutData[Product ID],ProductMaster!$B1967)</f>
        <v>-32.799999999999997</v>
      </c>
    </row>
    <row r="1968" spans="1:10" x14ac:dyDescent="0.25">
      <c r="A1968" s="84">
        <v>1967</v>
      </c>
      <c r="B1968" s="85" t="s">
        <v>3983</v>
      </c>
      <c r="C1968" s="87" t="s">
        <v>3984</v>
      </c>
      <c r="D1968" s="47"/>
      <c r="E1968" s="47"/>
      <c r="F1968" s="48"/>
      <c r="G1968" s="62">
        <f>IFERROR(INDEX(StockInData[Expiry],MATCH(ProductMaster[[#This Row],[Product ID]],StockInData[Product ID],0)),"")</f>
        <v>44469</v>
      </c>
      <c r="H1968" s="47"/>
      <c r="I1968" s="61">
        <f>SUMIFS(StockInData[Quantity],StockInData[Product ID],ProductMaster!$B1968)-SUMIFS(StockOutData[Quantity],StockOutData[Product ID],ProductMaster!$B1968)</f>
        <v>44</v>
      </c>
      <c r="J1968" s="63">
        <f>SUMIFS(StockInData[Value],StockInData[Product ID],ProductMaster!$B1968)-SUMIFS(StockOutData[Value],StockOutData[Product ID],ProductMaster!$B1968)</f>
        <v>-101.52000000000001</v>
      </c>
    </row>
    <row r="1969" spans="1:10" x14ac:dyDescent="0.25">
      <c r="A1969" s="60">
        <v>1968</v>
      </c>
      <c r="B1969" s="85" t="s">
        <v>3985</v>
      </c>
      <c r="C1969" s="87" t="s">
        <v>3986</v>
      </c>
      <c r="D1969" s="47"/>
      <c r="E1969" s="47"/>
      <c r="F1969" s="48"/>
      <c r="G1969" s="62">
        <f>IFERROR(INDEX(StockInData[Expiry],MATCH(ProductMaster[[#This Row],[Product ID]],StockInData[Product ID],0)),"")</f>
        <v>44440</v>
      </c>
      <c r="H1969" s="47"/>
      <c r="I1969" s="61">
        <f>SUMIFS(StockInData[Quantity],StockInData[Product ID],ProductMaster!$B1969)-SUMIFS(StockOutData[Quantity],StockOutData[Product ID],ProductMaster!$B1969)</f>
        <v>117</v>
      </c>
      <c r="J1969" s="63">
        <f>SUMIFS(StockInData[Value],StockInData[Product ID],ProductMaster!$B1969)-SUMIFS(StockOutData[Value],StockOutData[Product ID],ProductMaster!$B1969)</f>
        <v>-168.10000000000002</v>
      </c>
    </row>
    <row r="1970" spans="1:10" x14ac:dyDescent="0.25">
      <c r="A1970" s="84">
        <v>1969</v>
      </c>
      <c r="B1970" s="85" t="s">
        <v>3987</v>
      </c>
      <c r="C1970" s="87" t="s">
        <v>3988</v>
      </c>
      <c r="D1970" s="47"/>
      <c r="E1970" s="47"/>
      <c r="F1970" s="48"/>
      <c r="G1970" s="62">
        <f>IFERROR(INDEX(StockInData[Expiry],MATCH(ProductMaster[[#This Row],[Product ID]],StockInData[Product ID],0)),"")</f>
        <v>44286</v>
      </c>
      <c r="H1970" s="47"/>
      <c r="I1970" s="61">
        <f>SUMIFS(StockInData[Quantity],StockInData[Product ID],ProductMaster!$B1970)-SUMIFS(StockOutData[Quantity],StockOutData[Product ID],ProductMaster!$B1970)</f>
        <v>55</v>
      </c>
      <c r="J1970" s="63">
        <f>SUMIFS(StockInData[Value],StockInData[Product ID],ProductMaster!$B1970)-SUMIFS(StockOutData[Value],StockOutData[Product ID],ProductMaster!$B1970)</f>
        <v>16.739999999999998</v>
      </c>
    </row>
    <row r="1971" spans="1:10" hidden="1" x14ac:dyDescent="0.25">
      <c r="A1971" s="60">
        <v>1970</v>
      </c>
      <c r="B1971" s="85" t="s">
        <v>3989</v>
      </c>
      <c r="C1971" s="87" t="s">
        <v>3990</v>
      </c>
      <c r="D1971" s="47"/>
      <c r="E1971" s="47"/>
      <c r="F1971" s="48"/>
      <c r="G1971" s="62" t="str">
        <f>IFERROR(INDEX(StockInData[Expiry],MATCH(ProductMaster[[#This Row],[Product ID]],StockInData[Product ID],0)),"")</f>
        <v/>
      </c>
      <c r="H1971" s="47"/>
      <c r="I1971" s="61">
        <f>SUMIFS(StockInData[Quantity],StockInData[Product ID],ProductMaster!$B1971)-SUMIFS(StockOutData[Quantity],StockOutData[Product ID],ProductMaster!$B1971)</f>
        <v>0</v>
      </c>
      <c r="J1971" s="63">
        <f>SUMIFS(StockInData[Value],StockInData[Product ID],ProductMaster!$B1971)-SUMIFS(StockOutData[Value],StockOutData[Product ID],ProductMaster!$B1971)</f>
        <v>0</v>
      </c>
    </row>
    <row r="1972" spans="1:10" x14ac:dyDescent="0.25">
      <c r="A1972" s="84">
        <v>1971</v>
      </c>
      <c r="B1972" s="85" t="s">
        <v>3991</v>
      </c>
      <c r="C1972" s="87" t="s">
        <v>3992</v>
      </c>
      <c r="D1972" s="47"/>
      <c r="E1972" s="47"/>
      <c r="F1972" s="48"/>
      <c r="G1972" s="62">
        <f>IFERROR(INDEX(StockInData[Expiry],MATCH(ProductMaster[[#This Row],[Product ID]],StockInData[Product ID],0)),"")</f>
        <v>44440</v>
      </c>
      <c r="H1972" s="47"/>
      <c r="I1972" s="61">
        <f>SUMIFS(StockInData[Quantity],StockInData[Product ID],ProductMaster!$B1972)-SUMIFS(StockOutData[Quantity],StockOutData[Product ID],ProductMaster!$B1972)</f>
        <v>111</v>
      </c>
      <c r="J1972" s="63">
        <f>SUMIFS(StockInData[Value],StockInData[Product ID],ProductMaster!$B1972)-SUMIFS(StockOutData[Value],StockOutData[Product ID],ProductMaster!$B1972)</f>
        <v>-260.59999999999997</v>
      </c>
    </row>
    <row r="1973" spans="1:10" hidden="1" x14ac:dyDescent="0.25">
      <c r="A1973" s="60">
        <v>1972</v>
      </c>
      <c r="B1973" s="85" t="s">
        <v>3993</v>
      </c>
      <c r="C1973" s="87" t="s">
        <v>3994</v>
      </c>
      <c r="D1973" s="47"/>
      <c r="E1973" s="47"/>
      <c r="F1973" s="48"/>
      <c r="G1973" s="62" t="str">
        <f>IFERROR(INDEX(StockInData[Expiry],MATCH(ProductMaster[[#This Row],[Product ID]],StockInData[Product ID],0)),"")</f>
        <v/>
      </c>
      <c r="H1973" s="47"/>
      <c r="I1973" s="61">
        <f>SUMIFS(StockInData[Quantity],StockInData[Product ID],ProductMaster!$B1973)-SUMIFS(StockOutData[Quantity],StockOutData[Product ID],ProductMaster!$B1973)</f>
        <v>0</v>
      </c>
      <c r="J1973" s="63">
        <f>SUMIFS(StockInData[Value],StockInData[Product ID],ProductMaster!$B1973)-SUMIFS(StockOutData[Value],StockOutData[Product ID],ProductMaster!$B1973)</f>
        <v>0</v>
      </c>
    </row>
    <row r="1974" spans="1:10" x14ac:dyDescent="0.25">
      <c r="A1974" s="84">
        <v>1973</v>
      </c>
      <c r="B1974" s="85" t="s">
        <v>3995</v>
      </c>
      <c r="C1974" s="87" t="s">
        <v>3996</v>
      </c>
      <c r="D1974" s="47"/>
      <c r="E1974" s="47"/>
      <c r="F1974" s="48"/>
      <c r="G1974" s="62">
        <f>IFERROR(INDEX(StockInData[Expiry],MATCH(ProductMaster[[#This Row],[Product ID]],StockInData[Product ID],0)),"")</f>
        <v>44499</v>
      </c>
      <c r="H1974" s="47"/>
      <c r="I1974" s="61">
        <f>SUMIFS(StockInData[Quantity],StockInData[Product ID],ProductMaster!$B1974)-SUMIFS(StockOutData[Quantity],StockOutData[Product ID],ProductMaster!$B1974)</f>
        <v>68</v>
      </c>
      <c r="J1974" s="63">
        <f>SUMIFS(StockInData[Value],StockInData[Product ID],ProductMaster!$B1974)-SUMIFS(StockOutData[Value],StockOutData[Product ID],ProductMaster!$B1974)</f>
        <v>-349.20000000000005</v>
      </c>
    </row>
    <row r="1975" spans="1:10" x14ac:dyDescent="0.25">
      <c r="A1975" s="60">
        <v>1974</v>
      </c>
      <c r="B1975" s="85" t="s">
        <v>3997</v>
      </c>
      <c r="C1975" s="87" t="s">
        <v>3998</v>
      </c>
      <c r="D1975" s="47"/>
      <c r="E1975" s="47"/>
      <c r="F1975" s="48"/>
      <c r="G1975" s="62">
        <f>IFERROR(INDEX(StockInData[Expiry],MATCH(ProductMaster[[#This Row],[Product ID]],StockInData[Product ID],0)),"")</f>
        <v>44499</v>
      </c>
      <c r="H1975" s="47"/>
      <c r="I1975" s="61">
        <f>SUMIFS(StockInData[Quantity],StockInData[Product ID],ProductMaster!$B1975)-SUMIFS(StockOutData[Quantity],StockOutData[Product ID],ProductMaster!$B1975)</f>
        <v>54</v>
      </c>
      <c r="J1975" s="63">
        <f>SUMIFS(StockInData[Value],StockInData[Product ID],ProductMaster!$B1975)-SUMIFS(StockOutData[Value],StockOutData[Product ID],ProductMaster!$B1975)</f>
        <v>12.88</v>
      </c>
    </row>
    <row r="1976" spans="1:10" x14ac:dyDescent="0.25">
      <c r="A1976" s="84">
        <v>1975</v>
      </c>
      <c r="B1976" s="85" t="s">
        <v>3999</v>
      </c>
      <c r="C1976" s="87" t="s">
        <v>4000</v>
      </c>
      <c r="D1976" s="47"/>
      <c r="E1976" s="47"/>
      <c r="F1976" s="48"/>
      <c r="G1976" s="62">
        <f>IFERROR(INDEX(StockInData[Expiry],MATCH(ProductMaster[[#This Row],[Product ID]],StockInData[Product ID],0)),"")</f>
        <v>44347</v>
      </c>
      <c r="H1976" s="47"/>
      <c r="I1976" s="61">
        <f>SUMIFS(StockInData[Quantity],StockInData[Product ID],ProductMaster!$B1976)-SUMIFS(StockOutData[Quantity],StockOutData[Product ID],ProductMaster!$B1976)</f>
        <v>81.5</v>
      </c>
      <c r="J1976" s="63">
        <f>SUMIFS(StockInData[Value],StockInData[Product ID],ProductMaster!$B1976)-SUMIFS(StockOutData[Value],StockOutData[Product ID],ProductMaster!$B1976)</f>
        <v>-26.699999999999996</v>
      </c>
    </row>
    <row r="1977" spans="1:10" x14ac:dyDescent="0.25">
      <c r="A1977" s="60">
        <v>1976</v>
      </c>
      <c r="B1977" s="85" t="s">
        <v>4001</v>
      </c>
      <c r="C1977" s="87" t="s">
        <v>4002</v>
      </c>
      <c r="D1977" s="47"/>
      <c r="E1977" s="47"/>
      <c r="F1977" s="48"/>
      <c r="G1977" s="62">
        <f>IFERROR(INDEX(StockInData[Expiry],MATCH(ProductMaster[[#This Row],[Product ID]],StockInData[Product ID],0)),"")</f>
        <v>44377</v>
      </c>
      <c r="H1977" s="47"/>
      <c r="I1977" s="61">
        <f>SUMIFS(StockInData[Quantity],StockInData[Product ID],ProductMaster!$B1977)-SUMIFS(StockOutData[Quantity],StockOutData[Product ID],ProductMaster!$B1977)</f>
        <v>47</v>
      </c>
      <c r="J1977" s="63">
        <f>SUMIFS(StockInData[Value],StockInData[Product ID],ProductMaster!$B1977)-SUMIFS(StockOutData[Value],StockOutData[Product ID],ProductMaster!$B1977)</f>
        <v>-110.6</v>
      </c>
    </row>
    <row r="1978" spans="1:10" x14ac:dyDescent="0.25">
      <c r="A1978" s="84">
        <v>1977</v>
      </c>
      <c r="B1978" s="85" t="s">
        <v>4003</v>
      </c>
      <c r="C1978" s="87" t="s">
        <v>4004</v>
      </c>
      <c r="D1978" s="47"/>
      <c r="E1978" s="47"/>
      <c r="F1978" s="48"/>
      <c r="G1978" s="62">
        <f>IFERROR(INDEX(StockInData[Expiry],MATCH(ProductMaster[[#This Row],[Product ID]],StockInData[Product ID],0)),"")</f>
        <v>44043</v>
      </c>
      <c r="H1978" s="47"/>
      <c r="I1978" s="61">
        <f>SUMIFS(StockInData[Quantity],StockInData[Product ID],ProductMaster!$B1978)-SUMIFS(StockOutData[Quantity],StockOutData[Product ID],ProductMaster!$B1978)</f>
        <v>15</v>
      </c>
      <c r="J1978" s="63">
        <f>SUMIFS(StockInData[Value],StockInData[Product ID],ProductMaster!$B1978)-SUMIFS(StockOutData[Value],StockOutData[Product ID],ProductMaster!$B1978)</f>
        <v>11.9</v>
      </c>
    </row>
    <row r="1979" spans="1:10" x14ac:dyDescent="0.25">
      <c r="A1979" s="60">
        <v>1978</v>
      </c>
      <c r="B1979" s="85" t="s">
        <v>4005</v>
      </c>
      <c r="C1979" s="87" t="s">
        <v>4006</v>
      </c>
      <c r="D1979" s="47"/>
      <c r="E1979" s="47"/>
      <c r="F1979" s="48"/>
      <c r="G1979" s="62">
        <f>IFERROR(INDEX(StockInData[Expiry],MATCH(ProductMaster[[#This Row],[Product ID]],StockInData[Product ID],0)),"")</f>
        <v>44469</v>
      </c>
      <c r="H1979" s="47"/>
      <c r="I1979" s="61">
        <f>SUMIFS(StockInData[Quantity],StockInData[Product ID],ProductMaster!$B1979)-SUMIFS(StockOutData[Quantity],StockOutData[Product ID],ProductMaster!$B1979)</f>
        <v>50</v>
      </c>
      <c r="J1979" s="63">
        <f>SUMIFS(StockInData[Value],StockInData[Product ID],ProductMaster!$B1979)-SUMIFS(StockOutData[Value],StockOutData[Product ID],ProductMaster!$B1979)</f>
        <v>-2.0600000000000005</v>
      </c>
    </row>
    <row r="1980" spans="1:10" x14ac:dyDescent="0.25">
      <c r="A1980" s="84">
        <v>1979</v>
      </c>
      <c r="B1980" s="85" t="s">
        <v>4007</v>
      </c>
      <c r="C1980" s="87" t="s">
        <v>4008</v>
      </c>
      <c r="D1980" s="47"/>
      <c r="E1980" s="47"/>
      <c r="F1980" s="48"/>
      <c r="G1980" s="62">
        <f>IFERROR(INDEX(StockInData[Expiry],MATCH(ProductMaster[[#This Row],[Product ID]],StockInData[Product ID],0)),"")</f>
        <v>44500</v>
      </c>
      <c r="H1980" s="47"/>
      <c r="I1980" s="61">
        <f>SUMIFS(StockInData[Quantity],StockInData[Product ID],ProductMaster!$B1980)-SUMIFS(StockOutData[Quantity],StockOutData[Product ID],ProductMaster!$B1980)</f>
        <v>60</v>
      </c>
      <c r="J1980" s="63">
        <f>SUMIFS(StockInData[Value],StockInData[Product ID],ProductMaster!$B1980)-SUMIFS(StockOutData[Value],StockOutData[Product ID],ProductMaster!$B1980)</f>
        <v>3.99</v>
      </c>
    </row>
    <row r="1981" spans="1:10" x14ac:dyDescent="0.25">
      <c r="A1981" s="60">
        <v>1980</v>
      </c>
      <c r="B1981" s="85" t="s">
        <v>4009</v>
      </c>
      <c r="C1981" s="87" t="s">
        <v>4010</v>
      </c>
      <c r="D1981" s="47"/>
      <c r="E1981" s="47"/>
      <c r="F1981" s="48"/>
      <c r="G1981" s="62">
        <f>IFERROR(INDEX(StockInData[Expiry],MATCH(ProductMaster[[#This Row],[Product ID]],StockInData[Product ID],0)),"")</f>
        <v>44317</v>
      </c>
      <c r="H1981" s="47"/>
      <c r="I1981" s="61">
        <f>SUMIFS(StockInData[Quantity],StockInData[Product ID],ProductMaster!$B1981)-SUMIFS(StockOutData[Quantity],StockOutData[Product ID],ProductMaster!$B1981)</f>
        <v>136</v>
      </c>
      <c r="J1981" s="63">
        <f>SUMIFS(StockInData[Value],StockInData[Product ID],ProductMaster!$B1981)-SUMIFS(StockOutData[Value],StockOutData[Product ID],ProductMaster!$B1981)</f>
        <v>-166.90000000000003</v>
      </c>
    </row>
    <row r="1982" spans="1:10" x14ac:dyDescent="0.25">
      <c r="A1982" s="84">
        <v>1981</v>
      </c>
      <c r="B1982" s="85" t="s">
        <v>4011</v>
      </c>
      <c r="C1982" s="87" t="s">
        <v>4012</v>
      </c>
      <c r="D1982" s="47"/>
      <c r="E1982" s="47"/>
      <c r="F1982" s="48"/>
      <c r="G1982" s="62">
        <f>IFERROR(INDEX(StockInData[Expiry],MATCH(ProductMaster[[#This Row],[Product ID]],StockInData[Product ID],0)),"")</f>
        <v>44165</v>
      </c>
      <c r="H1982" s="47"/>
      <c r="I1982" s="61">
        <f>SUMIFS(StockInData[Quantity],StockInData[Product ID],ProductMaster!$B1982)-SUMIFS(StockOutData[Quantity],StockOutData[Product ID],ProductMaster!$B1982)</f>
        <v>20</v>
      </c>
      <c r="J1982" s="63">
        <f>SUMIFS(StockInData[Value],StockInData[Product ID],ProductMaster!$B1982)-SUMIFS(StockOutData[Value],StockOutData[Product ID],ProductMaster!$B1982)</f>
        <v>-88.199999999999989</v>
      </c>
    </row>
    <row r="1983" spans="1:10" x14ac:dyDescent="0.25">
      <c r="A1983" s="60">
        <v>1982</v>
      </c>
      <c r="B1983" s="85" t="s">
        <v>4013</v>
      </c>
      <c r="C1983" s="87" t="s">
        <v>4014</v>
      </c>
      <c r="D1983" s="47"/>
      <c r="E1983" s="47"/>
      <c r="F1983" s="48"/>
      <c r="G1983" s="62">
        <f>IFERROR(INDEX(StockInData[Expiry],MATCH(ProductMaster[[#This Row],[Product ID]],StockInData[Product ID],0)),"")</f>
        <v>44378</v>
      </c>
      <c r="H1983" s="47"/>
      <c r="I1983" s="61">
        <f>SUMIFS(StockInData[Quantity],StockInData[Product ID],ProductMaster!$B1983)-SUMIFS(StockOutData[Quantity],StockOutData[Product ID],ProductMaster!$B1983)</f>
        <v>67</v>
      </c>
      <c r="J1983" s="63">
        <f>SUMIFS(StockInData[Value],StockInData[Product ID],ProductMaster!$B1983)-SUMIFS(StockOutData[Value],StockOutData[Product ID],ProductMaster!$B1983)</f>
        <v>-27.559999999999995</v>
      </c>
    </row>
    <row r="1984" spans="1:10" hidden="1" x14ac:dyDescent="0.25">
      <c r="A1984" s="84">
        <v>1983</v>
      </c>
      <c r="B1984" s="85" t="s">
        <v>4015</v>
      </c>
      <c r="C1984" s="87" t="s">
        <v>4016</v>
      </c>
      <c r="D1984" s="47"/>
      <c r="E1984" s="47"/>
      <c r="F1984" s="48"/>
      <c r="G1984" s="62" t="str">
        <f>IFERROR(INDEX(StockInData[Expiry],MATCH(ProductMaster[[#This Row],[Product ID]],StockInData[Product ID],0)),"")</f>
        <v/>
      </c>
      <c r="H1984" s="47"/>
      <c r="I1984" s="61">
        <f>SUMIFS(StockInData[Quantity],StockInData[Product ID],ProductMaster!$B1984)-SUMIFS(StockOutData[Quantity],StockOutData[Product ID],ProductMaster!$B1984)</f>
        <v>0</v>
      </c>
      <c r="J1984" s="63">
        <f>SUMIFS(StockInData[Value],StockInData[Product ID],ProductMaster!$B1984)-SUMIFS(StockOutData[Value],StockOutData[Product ID],ProductMaster!$B1984)</f>
        <v>0</v>
      </c>
    </row>
    <row r="1985" spans="1:10" x14ac:dyDescent="0.25">
      <c r="A1985" s="60">
        <v>1984</v>
      </c>
      <c r="B1985" s="85" t="s">
        <v>4017</v>
      </c>
      <c r="C1985" s="87" t="s">
        <v>4018</v>
      </c>
      <c r="D1985" s="47"/>
      <c r="E1985" s="47"/>
      <c r="F1985" s="48"/>
      <c r="G1985" s="62">
        <f>IFERROR(INDEX(StockInData[Expiry],MATCH(ProductMaster[[#This Row],[Product ID]],StockInData[Product ID],0)),"")</f>
        <v>44469</v>
      </c>
      <c r="H1985" s="47"/>
      <c r="I1985" s="61">
        <f>SUMIFS(StockInData[Quantity],StockInData[Product ID],ProductMaster!$B1985)-SUMIFS(StockOutData[Quantity],StockOutData[Product ID],ProductMaster!$B1985)</f>
        <v>12.83</v>
      </c>
      <c r="J1985" s="63">
        <f>SUMIFS(StockInData[Value],StockInData[Product ID],ProductMaster!$B1985)-SUMIFS(StockOutData[Value],StockOutData[Product ID],ProductMaster!$B1985)</f>
        <v>2</v>
      </c>
    </row>
    <row r="1986" spans="1:10" x14ac:dyDescent="0.25">
      <c r="A1986" s="84">
        <v>1985</v>
      </c>
      <c r="B1986" s="85" t="s">
        <v>4019</v>
      </c>
      <c r="C1986" s="87" t="s">
        <v>4020</v>
      </c>
      <c r="D1986" s="47"/>
      <c r="E1986" s="47"/>
      <c r="F1986" s="48"/>
      <c r="G1986" s="62">
        <f>IFERROR(INDEX(StockInData[Expiry],MATCH(ProductMaster[[#This Row],[Product ID]],StockInData[Product ID],0)),"")</f>
        <v>44469</v>
      </c>
      <c r="H1986" s="47"/>
      <c r="I1986" s="61">
        <f>SUMIFS(StockInData[Quantity],StockInData[Product ID],ProductMaster!$B1986)-SUMIFS(StockOutData[Quantity],StockOutData[Product ID],ProductMaster!$B1986)</f>
        <v>33</v>
      </c>
      <c r="J1986" s="63">
        <f>SUMIFS(StockInData[Value],StockInData[Product ID],ProductMaster!$B1986)-SUMIFS(StockOutData[Value],StockOutData[Product ID],ProductMaster!$B1986)</f>
        <v>-211.90999999999997</v>
      </c>
    </row>
    <row r="1987" spans="1:10" x14ac:dyDescent="0.25">
      <c r="A1987" s="60">
        <v>1986</v>
      </c>
      <c r="B1987" s="85" t="s">
        <v>4021</v>
      </c>
      <c r="C1987" s="87" t="s">
        <v>4022</v>
      </c>
      <c r="D1987" s="47"/>
      <c r="E1987" s="47"/>
      <c r="F1987" s="48"/>
      <c r="G1987" s="62">
        <f>IFERROR(INDEX(StockInData[Expiry],MATCH(ProductMaster[[#This Row],[Product ID]],StockInData[Product ID],0)),"")</f>
        <v>44196</v>
      </c>
      <c r="H1987" s="47"/>
      <c r="I1987" s="61">
        <f>SUMIFS(StockInData[Quantity],StockInData[Product ID],ProductMaster!$B1987)-SUMIFS(StockOutData[Quantity],StockOutData[Product ID],ProductMaster!$B1987)</f>
        <v>4</v>
      </c>
      <c r="J1987" s="63">
        <f>SUMIFS(StockInData[Value],StockInData[Product ID],ProductMaster!$B1987)-SUMIFS(StockOutData[Value],StockOutData[Product ID],ProductMaster!$B1987)</f>
        <v>1</v>
      </c>
    </row>
    <row r="1988" spans="1:10" hidden="1" x14ac:dyDescent="0.25">
      <c r="A1988" s="84">
        <v>1987</v>
      </c>
      <c r="B1988" s="85" t="s">
        <v>4023</v>
      </c>
      <c r="C1988" s="87" t="s">
        <v>4024</v>
      </c>
      <c r="D1988" s="47"/>
      <c r="E1988" s="47"/>
      <c r="F1988" s="48"/>
      <c r="G1988" s="62" t="str">
        <f>IFERROR(INDEX(StockInData[Expiry],MATCH(ProductMaster[[#This Row],[Product ID]],StockInData[Product ID],0)),"")</f>
        <v/>
      </c>
      <c r="H1988" s="47"/>
      <c r="I1988" s="61">
        <f>SUMIFS(StockInData[Quantity],StockInData[Product ID],ProductMaster!$B1988)-SUMIFS(StockOutData[Quantity],StockOutData[Product ID],ProductMaster!$B1988)</f>
        <v>0</v>
      </c>
      <c r="J1988" s="63">
        <f>SUMIFS(StockInData[Value],StockInData[Product ID],ProductMaster!$B1988)-SUMIFS(StockOutData[Value],StockOutData[Product ID],ProductMaster!$B1988)</f>
        <v>0</v>
      </c>
    </row>
    <row r="1989" spans="1:10" x14ac:dyDescent="0.25">
      <c r="A1989" s="60">
        <v>1988</v>
      </c>
      <c r="B1989" s="85" t="s">
        <v>4025</v>
      </c>
      <c r="C1989" s="87" t="s">
        <v>4026</v>
      </c>
      <c r="D1989" s="47"/>
      <c r="E1989" s="47"/>
      <c r="F1989" s="48"/>
      <c r="G1989" s="62">
        <f>IFERROR(INDEX(StockInData[Expiry],MATCH(ProductMaster[[#This Row],[Product ID]],StockInData[Product ID],0)),"")</f>
        <v>44136</v>
      </c>
      <c r="H1989" s="47"/>
      <c r="I1989" s="61">
        <f>SUMIFS(StockInData[Quantity],StockInData[Product ID],ProductMaster!$B1989)-SUMIFS(StockOutData[Quantity],StockOutData[Product ID],ProductMaster!$B1989)</f>
        <v>92</v>
      </c>
      <c r="J1989" s="63">
        <f>SUMIFS(StockInData[Value],StockInData[Product ID],ProductMaster!$B1989)-SUMIFS(StockOutData[Value],StockOutData[Product ID],ProductMaster!$B1989)</f>
        <v>-88.56</v>
      </c>
    </row>
    <row r="1990" spans="1:10" x14ac:dyDescent="0.25">
      <c r="A1990" s="84">
        <v>1989</v>
      </c>
      <c r="B1990" s="85" t="s">
        <v>4027</v>
      </c>
      <c r="C1990" s="87" t="s">
        <v>4028</v>
      </c>
      <c r="D1990" s="47"/>
      <c r="E1990" s="47"/>
      <c r="F1990" s="48"/>
      <c r="G1990" s="62">
        <f>IFERROR(INDEX(StockInData[Expiry],MATCH(ProductMaster[[#This Row],[Product ID]],StockInData[Product ID],0)),"")</f>
        <v>44165</v>
      </c>
      <c r="H1990" s="47"/>
      <c r="I1990" s="61">
        <f>SUMIFS(StockInData[Quantity],StockInData[Product ID],ProductMaster!$B1990)-SUMIFS(StockOutData[Quantity],StockOutData[Product ID],ProductMaster!$B1990)</f>
        <v>585</v>
      </c>
      <c r="J1990" s="63">
        <f>SUMIFS(StockInData[Value],StockInData[Product ID],ProductMaster!$B1990)-SUMIFS(StockOutData[Value],StockOutData[Product ID],ProductMaster!$B1990)</f>
        <v>-760.87999999999988</v>
      </c>
    </row>
    <row r="1991" spans="1:10" x14ac:dyDescent="0.25">
      <c r="A1991" s="60">
        <v>1990</v>
      </c>
      <c r="B1991" s="85" t="s">
        <v>4029</v>
      </c>
      <c r="C1991" s="87" t="s">
        <v>4030</v>
      </c>
      <c r="D1991" s="47"/>
      <c r="E1991" s="47"/>
      <c r="F1991" s="48"/>
      <c r="G1991" s="62">
        <f>IFERROR(INDEX(StockInData[Expiry],MATCH(ProductMaster[[#This Row],[Product ID]],StockInData[Product ID],0)),"")</f>
        <v>44165</v>
      </c>
      <c r="H1991" s="47"/>
      <c r="I1991" s="61">
        <f>SUMIFS(StockInData[Quantity],StockInData[Product ID],ProductMaster!$B1991)-SUMIFS(StockOutData[Quantity],StockOutData[Product ID],ProductMaster!$B1991)</f>
        <v>1009</v>
      </c>
      <c r="J1991" s="63">
        <f>SUMIFS(StockInData[Value],StockInData[Product ID],ProductMaster!$B1991)-SUMIFS(StockOutData[Value],StockOutData[Product ID],ProductMaster!$B1991)</f>
        <v>-1002.8000000000001</v>
      </c>
    </row>
    <row r="1992" spans="1:10" hidden="1" x14ac:dyDescent="0.25">
      <c r="A1992" s="84">
        <v>1991</v>
      </c>
      <c r="B1992" s="85" t="s">
        <v>4031</v>
      </c>
      <c r="C1992" s="87" t="s">
        <v>4032</v>
      </c>
      <c r="D1992" s="47"/>
      <c r="E1992" s="47"/>
      <c r="F1992" s="48"/>
      <c r="G1992" s="62" t="str">
        <f>IFERROR(INDEX(StockInData[Expiry],MATCH(ProductMaster[[#This Row],[Product ID]],StockInData[Product ID],0)),"")</f>
        <v/>
      </c>
      <c r="H1992" s="47"/>
      <c r="I1992" s="61">
        <f>SUMIFS(StockInData[Quantity],StockInData[Product ID],ProductMaster!$B1992)-SUMIFS(StockOutData[Quantity],StockOutData[Product ID],ProductMaster!$B1992)</f>
        <v>0</v>
      </c>
      <c r="J1992" s="63">
        <f>SUMIFS(StockInData[Value],StockInData[Product ID],ProductMaster!$B1992)-SUMIFS(StockOutData[Value],StockOutData[Product ID],ProductMaster!$B1992)</f>
        <v>0</v>
      </c>
    </row>
    <row r="1993" spans="1:10" hidden="1" x14ac:dyDescent="0.25">
      <c r="A1993" s="60">
        <v>1992</v>
      </c>
      <c r="B1993" s="85" t="s">
        <v>4033</v>
      </c>
      <c r="C1993" s="87" t="s">
        <v>4034</v>
      </c>
      <c r="D1993" s="47"/>
      <c r="E1993" s="47"/>
      <c r="F1993" s="48"/>
      <c r="G1993" s="62" t="str">
        <f>IFERROR(INDEX(StockInData[Expiry],MATCH(ProductMaster[[#This Row],[Product ID]],StockInData[Product ID],0)),"")</f>
        <v/>
      </c>
      <c r="H1993" s="47"/>
      <c r="I1993" s="61">
        <f>SUMIFS(StockInData[Quantity],StockInData[Product ID],ProductMaster!$B1993)-SUMIFS(StockOutData[Quantity],StockOutData[Product ID],ProductMaster!$B1993)</f>
        <v>0</v>
      </c>
      <c r="J1993" s="63">
        <f>SUMIFS(StockInData[Value],StockInData[Product ID],ProductMaster!$B1993)-SUMIFS(StockOutData[Value],StockOutData[Product ID],ProductMaster!$B1993)</f>
        <v>0</v>
      </c>
    </row>
    <row r="1994" spans="1:10" hidden="1" x14ac:dyDescent="0.25">
      <c r="A1994" s="84">
        <v>1993</v>
      </c>
      <c r="B1994" s="85" t="s">
        <v>4035</v>
      </c>
      <c r="C1994" s="87" t="s">
        <v>4036</v>
      </c>
      <c r="D1994" s="47"/>
      <c r="E1994" s="47"/>
      <c r="F1994" s="48"/>
      <c r="G1994" s="62" t="str">
        <f>IFERROR(INDEX(StockInData[Expiry],MATCH(ProductMaster[[#This Row],[Product ID]],StockInData[Product ID],0)),"")</f>
        <v/>
      </c>
      <c r="H1994" s="47"/>
      <c r="I1994" s="61">
        <f>SUMIFS(StockInData[Quantity],StockInData[Product ID],ProductMaster!$B1994)-SUMIFS(StockOutData[Quantity],StockOutData[Product ID],ProductMaster!$B1994)</f>
        <v>0</v>
      </c>
      <c r="J1994" s="63">
        <f>SUMIFS(StockInData[Value],StockInData[Product ID],ProductMaster!$B1994)-SUMIFS(StockOutData[Value],StockOutData[Product ID],ProductMaster!$B1994)</f>
        <v>0</v>
      </c>
    </row>
    <row r="1995" spans="1:10" hidden="1" x14ac:dyDescent="0.25">
      <c r="A1995" s="60">
        <v>1994</v>
      </c>
      <c r="B1995" s="85" t="s">
        <v>4037</v>
      </c>
      <c r="C1995" s="87" t="s">
        <v>4038</v>
      </c>
      <c r="D1995" s="47"/>
      <c r="E1995" s="47"/>
      <c r="F1995" s="48"/>
      <c r="G1995" s="62" t="str">
        <f>IFERROR(INDEX(StockInData[Expiry],MATCH(ProductMaster[[#This Row],[Product ID]],StockInData[Product ID],0)),"")</f>
        <v/>
      </c>
      <c r="H1995" s="47"/>
      <c r="I1995" s="61">
        <f>SUMIFS(StockInData[Quantity],StockInData[Product ID],ProductMaster!$B1995)-SUMIFS(StockOutData[Quantity],StockOutData[Product ID],ProductMaster!$B1995)</f>
        <v>0</v>
      </c>
      <c r="J1995" s="63">
        <f>SUMIFS(StockInData[Value],StockInData[Product ID],ProductMaster!$B1995)-SUMIFS(StockOutData[Value],StockOutData[Product ID],ProductMaster!$B1995)</f>
        <v>0</v>
      </c>
    </row>
    <row r="1996" spans="1:10" hidden="1" x14ac:dyDescent="0.25">
      <c r="A1996" s="84">
        <v>1995</v>
      </c>
      <c r="B1996" s="85" t="s">
        <v>4039</v>
      </c>
      <c r="C1996" s="87" t="s">
        <v>4040</v>
      </c>
      <c r="D1996" s="47"/>
      <c r="E1996" s="47"/>
      <c r="F1996" s="48"/>
      <c r="G1996" s="62" t="str">
        <f>IFERROR(INDEX(StockInData[Expiry],MATCH(ProductMaster[[#This Row],[Product ID]],StockInData[Product ID],0)),"")</f>
        <v/>
      </c>
      <c r="H1996" s="47"/>
      <c r="I1996" s="61">
        <f>SUMIFS(StockInData[Quantity],StockInData[Product ID],ProductMaster!$B1996)-SUMIFS(StockOutData[Quantity],StockOutData[Product ID],ProductMaster!$B1996)</f>
        <v>0</v>
      </c>
      <c r="J1996" s="63">
        <f>SUMIFS(StockInData[Value],StockInData[Product ID],ProductMaster!$B1996)-SUMIFS(StockOutData[Value],StockOutData[Product ID],ProductMaster!$B1996)</f>
        <v>0</v>
      </c>
    </row>
    <row r="1997" spans="1:10" hidden="1" x14ac:dyDescent="0.25">
      <c r="A1997" s="60">
        <v>1996</v>
      </c>
      <c r="B1997" s="85" t="s">
        <v>4041</v>
      </c>
      <c r="C1997" s="87" t="s">
        <v>4042</v>
      </c>
      <c r="D1997" s="47"/>
      <c r="E1997" s="47"/>
      <c r="F1997" s="48"/>
      <c r="G1997" s="62" t="str">
        <f>IFERROR(INDEX(StockInData[Expiry],MATCH(ProductMaster[[#This Row],[Product ID]],StockInData[Product ID],0)),"")</f>
        <v/>
      </c>
      <c r="H1997" s="47"/>
      <c r="I1997" s="61">
        <f>SUMIFS(StockInData[Quantity],StockInData[Product ID],ProductMaster!$B1997)-SUMIFS(StockOutData[Quantity],StockOutData[Product ID],ProductMaster!$B1997)</f>
        <v>0</v>
      </c>
      <c r="J1997" s="63">
        <f>SUMIFS(StockInData[Value],StockInData[Product ID],ProductMaster!$B1997)-SUMIFS(StockOutData[Value],StockOutData[Product ID],ProductMaster!$B1997)</f>
        <v>0</v>
      </c>
    </row>
    <row r="1998" spans="1:10" x14ac:dyDescent="0.25">
      <c r="A1998" s="84">
        <v>1997</v>
      </c>
      <c r="B1998" s="85" t="s">
        <v>4043</v>
      </c>
      <c r="C1998" s="87" t="s">
        <v>4044</v>
      </c>
      <c r="D1998" s="47"/>
      <c r="E1998" s="47"/>
      <c r="F1998" s="48"/>
      <c r="G1998" s="62">
        <f>IFERROR(INDEX(StockInData[Expiry],MATCH(ProductMaster[[#This Row],[Product ID]],StockInData[Product ID],0)),"")</f>
        <v>44227</v>
      </c>
      <c r="H1998" s="47"/>
      <c r="I1998" s="61">
        <f>SUMIFS(StockInData[Quantity],StockInData[Product ID],ProductMaster!$B1998)-SUMIFS(StockOutData[Quantity],StockOutData[Product ID],ProductMaster!$B1998)</f>
        <v>1178.83</v>
      </c>
      <c r="J1998" s="63">
        <f>SUMIFS(StockInData[Value],StockInData[Product ID],ProductMaster!$B1998)-SUMIFS(StockOutData[Value],StockOutData[Product ID],ProductMaster!$B1998)</f>
        <v>-4198.9400000000005</v>
      </c>
    </row>
    <row r="1999" spans="1:10" x14ac:dyDescent="0.25">
      <c r="A1999" s="60">
        <v>1998</v>
      </c>
      <c r="B1999" s="85" t="s">
        <v>4045</v>
      </c>
      <c r="C1999" s="87" t="s">
        <v>4046</v>
      </c>
      <c r="D1999" s="47"/>
      <c r="E1999" s="47"/>
      <c r="F1999" s="48"/>
      <c r="G1999" s="62">
        <f>IFERROR(INDEX(StockInData[Expiry],MATCH(ProductMaster[[#This Row],[Product ID]],StockInData[Product ID],0)),"")</f>
        <v>44499</v>
      </c>
      <c r="H1999" s="47"/>
      <c r="I1999" s="61">
        <f>SUMIFS(StockInData[Quantity],StockInData[Product ID],ProductMaster!$B1999)-SUMIFS(StockOutData[Quantity],StockOutData[Product ID],ProductMaster!$B1999)</f>
        <v>76.930000000000007</v>
      </c>
      <c r="J1999" s="63">
        <f>SUMIFS(StockInData[Value],StockInData[Product ID],ProductMaster!$B1999)-SUMIFS(StockOutData[Value],StockOutData[Product ID],ProductMaster!$B1999)</f>
        <v>-1001.1199999999998</v>
      </c>
    </row>
    <row r="2000" spans="1:10" hidden="1" x14ac:dyDescent="0.25">
      <c r="A2000" s="84">
        <v>1999</v>
      </c>
      <c r="B2000" s="85" t="s">
        <v>4047</v>
      </c>
      <c r="C2000" s="87" t="s">
        <v>4048</v>
      </c>
      <c r="D2000" s="47"/>
      <c r="E2000" s="47"/>
      <c r="F2000" s="48"/>
      <c r="G2000" s="62" t="str">
        <f>IFERROR(INDEX(StockInData[Expiry],MATCH(ProductMaster[[#This Row],[Product ID]],StockInData[Product ID],0)),"")</f>
        <v/>
      </c>
      <c r="H2000" s="47"/>
      <c r="I2000" s="61">
        <f>SUMIFS(StockInData[Quantity],StockInData[Product ID],ProductMaster!$B2000)-SUMIFS(StockOutData[Quantity],StockOutData[Product ID],ProductMaster!$B2000)</f>
        <v>0</v>
      </c>
      <c r="J2000" s="63">
        <f>SUMIFS(StockInData[Value],StockInData[Product ID],ProductMaster!$B2000)-SUMIFS(StockOutData[Value],StockOutData[Product ID],ProductMaster!$B2000)</f>
        <v>0</v>
      </c>
    </row>
    <row r="2001" spans="1:10" x14ac:dyDescent="0.25">
      <c r="A2001" s="60">
        <v>2000</v>
      </c>
      <c r="B2001" s="85" t="s">
        <v>4049</v>
      </c>
      <c r="C2001" s="87" t="s">
        <v>4050</v>
      </c>
      <c r="D2001" s="47"/>
      <c r="E2001" s="47"/>
      <c r="F2001" s="48"/>
      <c r="G2001" s="62">
        <f>IFERROR(INDEX(StockInData[Expiry],MATCH(ProductMaster[[#This Row],[Product ID]],StockInData[Product ID],0)),"")</f>
        <v>44469</v>
      </c>
      <c r="H2001" s="47"/>
      <c r="I2001" s="61">
        <f>SUMIFS(StockInData[Quantity],StockInData[Product ID],ProductMaster!$B2001)-SUMIFS(StockOutData[Quantity],StockOutData[Product ID],ProductMaster!$B2001)</f>
        <v>31</v>
      </c>
      <c r="J2001" s="63">
        <f>SUMIFS(StockInData[Value],StockInData[Product ID],ProductMaster!$B2001)-SUMIFS(StockOutData[Value],StockOutData[Product ID],ProductMaster!$B2001)</f>
        <v>3</v>
      </c>
    </row>
    <row r="2002" spans="1:10" hidden="1" x14ac:dyDescent="0.25">
      <c r="A2002" s="84">
        <v>2001</v>
      </c>
      <c r="B2002" s="85" t="s">
        <v>4051</v>
      </c>
      <c r="C2002" s="87" t="s">
        <v>4052</v>
      </c>
      <c r="D2002" s="47"/>
      <c r="E2002" s="47"/>
      <c r="F2002" s="48"/>
      <c r="G2002" s="62" t="str">
        <f>IFERROR(INDEX(StockInData[Expiry],MATCH(ProductMaster[[#This Row],[Product ID]],StockInData[Product ID],0)),"")</f>
        <v/>
      </c>
      <c r="H2002" s="47"/>
      <c r="I2002" s="61">
        <f>SUMIFS(StockInData[Quantity],StockInData[Product ID],ProductMaster!$B2002)-SUMIFS(StockOutData[Quantity],StockOutData[Product ID],ProductMaster!$B2002)</f>
        <v>0</v>
      </c>
      <c r="J2002" s="63">
        <f>SUMIFS(StockInData[Value],StockInData[Product ID],ProductMaster!$B2002)-SUMIFS(StockOutData[Value],StockOutData[Product ID],ProductMaster!$B2002)</f>
        <v>0</v>
      </c>
    </row>
    <row r="2003" spans="1:10" hidden="1" x14ac:dyDescent="0.25">
      <c r="A2003" s="60">
        <v>2002</v>
      </c>
      <c r="B2003" s="85" t="s">
        <v>4053</v>
      </c>
      <c r="C2003" s="87" t="s">
        <v>4054</v>
      </c>
      <c r="D2003" s="47"/>
      <c r="E2003" s="47"/>
      <c r="F2003" s="48"/>
      <c r="G2003" s="62" t="str">
        <f>IFERROR(INDEX(StockInData[Expiry],MATCH(ProductMaster[[#This Row],[Product ID]],StockInData[Product ID],0)),"")</f>
        <v/>
      </c>
      <c r="H2003" s="47"/>
      <c r="I2003" s="61">
        <f>SUMIFS(StockInData[Quantity],StockInData[Product ID],ProductMaster!$B2003)-SUMIFS(StockOutData[Quantity],StockOutData[Product ID],ProductMaster!$B2003)</f>
        <v>0</v>
      </c>
      <c r="J2003" s="63">
        <f>SUMIFS(StockInData[Value],StockInData[Product ID],ProductMaster!$B2003)-SUMIFS(StockOutData[Value],StockOutData[Product ID],ProductMaster!$B2003)</f>
        <v>0</v>
      </c>
    </row>
    <row r="2004" spans="1:10" hidden="1" x14ac:dyDescent="0.25">
      <c r="A2004" s="84">
        <v>2003</v>
      </c>
      <c r="B2004" s="85" t="s">
        <v>4055</v>
      </c>
      <c r="C2004" s="87" t="s">
        <v>4056</v>
      </c>
      <c r="D2004" s="47"/>
      <c r="E2004" s="47"/>
      <c r="F2004" s="48"/>
      <c r="G2004" s="62" t="str">
        <f>IFERROR(INDEX(StockInData[Expiry],MATCH(ProductMaster[[#This Row],[Product ID]],StockInData[Product ID],0)),"")</f>
        <v/>
      </c>
      <c r="H2004" s="47"/>
      <c r="I2004" s="61">
        <f>SUMIFS(StockInData[Quantity],StockInData[Product ID],ProductMaster!$B2004)-SUMIFS(StockOutData[Quantity],StockOutData[Product ID],ProductMaster!$B2004)</f>
        <v>0</v>
      </c>
      <c r="J2004" s="63">
        <f>SUMIFS(StockInData[Value],StockInData[Product ID],ProductMaster!$B2004)-SUMIFS(StockOutData[Value],StockOutData[Product ID],ProductMaster!$B2004)</f>
        <v>0</v>
      </c>
    </row>
    <row r="2005" spans="1:10" hidden="1" x14ac:dyDescent="0.25">
      <c r="A2005" s="60">
        <v>2004</v>
      </c>
      <c r="B2005" s="85" t="s">
        <v>4057</v>
      </c>
      <c r="C2005" s="87" t="s">
        <v>4058</v>
      </c>
      <c r="D2005" s="47"/>
      <c r="E2005" s="47"/>
      <c r="F2005" s="48"/>
      <c r="G2005" s="62" t="str">
        <f>IFERROR(INDEX(StockInData[Expiry],MATCH(ProductMaster[[#This Row],[Product ID]],StockInData[Product ID],0)),"")</f>
        <v/>
      </c>
      <c r="H2005" s="47"/>
      <c r="I2005" s="61">
        <f>SUMIFS(StockInData[Quantity],StockInData[Product ID],ProductMaster!$B2005)-SUMIFS(StockOutData[Quantity],StockOutData[Product ID],ProductMaster!$B2005)</f>
        <v>0</v>
      </c>
      <c r="J2005" s="63">
        <f>SUMIFS(StockInData[Value],StockInData[Product ID],ProductMaster!$B2005)-SUMIFS(StockOutData[Value],StockOutData[Product ID],ProductMaster!$B2005)</f>
        <v>0</v>
      </c>
    </row>
    <row r="2006" spans="1:10" hidden="1" x14ac:dyDescent="0.25">
      <c r="A2006" s="84">
        <v>2005</v>
      </c>
      <c r="B2006" s="85" t="s">
        <v>4059</v>
      </c>
      <c r="C2006" s="87" t="s">
        <v>4060</v>
      </c>
      <c r="D2006" s="47"/>
      <c r="E2006" s="47"/>
      <c r="F2006" s="48"/>
      <c r="G2006" s="62" t="str">
        <f>IFERROR(INDEX(StockInData[Expiry],MATCH(ProductMaster[[#This Row],[Product ID]],StockInData[Product ID],0)),"")</f>
        <v/>
      </c>
      <c r="H2006" s="47"/>
      <c r="I2006" s="61">
        <f>SUMIFS(StockInData[Quantity],StockInData[Product ID],ProductMaster!$B2006)-SUMIFS(StockOutData[Quantity],StockOutData[Product ID],ProductMaster!$B2006)</f>
        <v>0</v>
      </c>
      <c r="J2006" s="63">
        <f>SUMIFS(StockInData[Value],StockInData[Product ID],ProductMaster!$B2006)-SUMIFS(StockOutData[Value],StockOutData[Product ID],ProductMaster!$B2006)</f>
        <v>0</v>
      </c>
    </row>
    <row r="2007" spans="1:10" hidden="1" x14ac:dyDescent="0.25">
      <c r="A2007" s="60">
        <v>2006</v>
      </c>
      <c r="B2007" s="85" t="s">
        <v>4061</v>
      </c>
      <c r="C2007" s="87" t="s">
        <v>4062</v>
      </c>
      <c r="D2007" s="47"/>
      <c r="E2007" s="47"/>
      <c r="F2007" s="48"/>
      <c r="G2007" s="62" t="str">
        <f>IFERROR(INDEX(StockInData[Expiry],MATCH(ProductMaster[[#This Row],[Product ID]],StockInData[Product ID],0)),"")</f>
        <v/>
      </c>
      <c r="H2007" s="47"/>
      <c r="I2007" s="61">
        <f>SUMIFS(StockInData[Quantity],StockInData[Product ID],ProductMaster!$B2007)-SUMIFS(StockOutData[Quantity],StockOutData[Product ID],ProductMaster!$B2007)</f>
        <v>0</v>
      </c>
      <c r="J2007" s="63">
        <f>SUMIFS(StockInData[Value],StockInData[Product ID],ProductMaster!$B2007)-SUMIFS(StockOutData[Value],StockOutData[Product ID],ProductMaster!$B2007)</f>
        <v>0</v>
      </c>
    </row>
    <row r="2008" spans="1:10" hidden="1" x14ac:dyDescent="0.25">
      <c r="A2008" s="84">
        <v>2007</v>
      </c>
      <c r="B2008" s="85" t="s">
        <v>4063</v>
      </c>
      <c r="C2008" s="87" t="s">
        <v>4064</v>
      </c>
      <c r="D2008" s="47"/>
      <c r="E2008" s="47"/>
      <c r="F2008" s="48"/>
      <c r="G2008" s="62" t="str">
        <f>IFERROR(INDEX(StockInData[Expiry],MATCH(ProductMaster[[#This Row],[Product ID]],StockInData[Product ID],0)),"")</f>
        <v/>
      </c>
      <c r="H2008" s="47"/>
      <c r="I2008" s="61">
        <f>SUMIFS(StockInData[Quantity],StockInData[Product ID],ProductMaster!$B2008)-SUMIFS(StockOutData[Quantity],StockOutData[Product ID],ProductMaster!$B2008)</f>
        <v>0</v>
      </c>
      <c r="J2008" s="63">
        <f>SUMIFS(StockInData[Value],StockInData[Product ID],ProductMaster!$B2008)-SUMIFS(StockOutData[Value],StockOutData[Product ID],ProductMaster!$B2008)</f>
        <v>0</v>
      </c>
    </row>
    <row r="2009" spans="1:10" hidden="1" x14ac:dyDescent="0.25">
      <c r="A2009" s="60">
        <v>2008</v>
      </c>
      <c r="B2009" s="85" t="s">
        <v>4065</v>
      </c>
      <c r="C2009" s="87" t="s">
        <v>4066</v>
      </c>
      <c r="D2009" s="47"/>
      <c r="E2009" s="47"/>
      <c r="F2009" s="48"/>
      <c r="G2009" s="62" t="str">
        <f>IFERROR(INDEX(StockInData[Expiry],MATCH(ProductMaster[[#This Row],[Product ID]],StockInData[Product ID],0)),"")</f>
        <v/>
      </c>
      <c r="H2009" s="47"/>
      <c r="I2009" s="61">
        <f>SUMIFS(StockInData[Quantity],StockInData[Product ID],ProductMaster!$B2009)-SUMIFS(StockOutData[Quantity],StockOutData[Product ID],ProductMaster!$B2009)</f>
        <v>0</v>
      </c>
      <c r="J2009" s="63">
        <f>SUMIFS(StockInData[Value],StockInData[Product ID],ProductMaster!$B2009)-SUMIFS(StockOutData[Value],StockOutData[Product ID],ProductMaster!$B2009)</f>
        <v>0</v>
      </c>
    </row>
    <row r="2010" spans="1:10" hidden="1" x14ac:dyDescent="0.25">
      <c r="A2010" s="84">
        <v>2009</v>
      </c>
      <c r="B2010" s="85" t="s">
        <v>4067</v>
      </c>
      <c r="C2010" s="87" t="s">
        <v>4068</v>
      </c>
      <c r="D2010" s="47"/>
      <c r="E2010" s="47"/>
      <c r="F2010" s="48"/>
      <c r="G2010" s="62" t="str">
        <f>IFERROR(INDEX(StockInData[Expiry],MATCH(ProductMaster[[#This Row],[Product ID]],StockInData[Product ID],0)),"")</f>
        <v/>
      </c>
      <c r="H2010" s="47"/>
      <c r="I2010" s="61">
        <f>SUMIFS(StockInData[Quantity],StockInData[Product ID],ProductMaster!$B2010)-SUMIFS(StockOutData[Quantity],StockOutData[Product ID],ProductMaster!$B2010)</f>
        <v>0</v>
      </c>
      <c r="J2010" s="63">
        <f>SUMIFS(StockInData[Value],StockInData[Product ID],ProductMaster!$B2010)-SUMIFS(StockOutData[Value],StockOutData[Product ID],ProductMaster!$B2010)</f>
        <v>0</v>
      </c>
    </row>
    <row r="2011" spans="1:10" hidden="1" x14ac:dyDescent="0.25">
      <c r="A2011" s="60">
        <v>2010</v>
      </c>
      <c r="B2011" s="85" t="s">
        <v>4069</v>
      </c>
      <c r="C2011" s="87" t="s">
        <v>4070</v>
      </c>
      <c r="D2011" s="47"/>
      <c r="E2011" s="47"/>
      <c r="F2011" s="48"/>
      <c r="G2011" s="62" t="str">
        <f>IFERROR(INDEX(StockInData[Expiry],MATCH(ProductMaster[[#This Row],[Product ID]],StockInData[Product ID],0)),"")</f>
        <v/>
      </c>
      <c r="H2011" s="47"/>
      <c r="I2011" s="61">
        <f>SUMIFS(StockInData[Quantity],StockInData[Product ID],ProductMaster!$B2011)-SUMIFS(StockOutData[Quantity],StockOutData[Product ID],ProductMaster!$B2011)</f>
        <v>0</v>
      </c>
      <c r="J2011" s="63">
        <f>SUMIFS(StockInData[Value],StockInData[Product ID],ProductMaster!$B2011)-SUMIFS(StockOutData[Value],StockOutData[Product ID],ProductMaster!$B2011)</f>
        <v>0</v>
      </c>
    </row>
    <row r="2012" spans="1:10" hidden="1" x14ac:dyDescent="0.25">
      <c r="A2012" s="84">
        <v>2011</v>
      </c>
      <c r="B2012" s="85" t="s">
        <v>4071</v>
      </c>
      <c r="C2012" s="87" t="s">
        <v>4072</v>
      </c>
      <c r="D2012" s="47"/>
      <c r="E2012" s="47"/>
      <c r="F2012" s="48"/>
      <c r="G2012" s="62" t="str">
        <f>IFERROR(INDEX(StockInData[Expiry],MATCH(ProductMaster[[#This Row],[Product ID]],StockInData[Product ID],0)),"")</f>
        <v/>
      </c>
      <c r="H2012" s="47"/>
      <c r="I2012" s="61">
        <f>SUMIFS(StockInData[Quantity],StockInData[Product ID],ProductMaster!$B2012)-SUMIFS(StockOutData[Quantity],StockOutData[Product ID],ProductMaster!$B2012)</f>
        <v>0</v>
      </c>
      <c r="J2012" s="63">
        <f>SUMIFS(StockInData[Value],StockInData[Product ID],ProductMaster!$B2012)-SUMIFS(StockOutData[Value],StockOutData[Product ID],ProductMaster!$B2012)</f>
        <v>0</v>
      </c>
    </row>
    <row r="2013" spans="1:10" hidden="1" x14ac:dyDescent="0.25">
      <c r="A2013" s="60">
        <v>2012</v>
      </c>
      <c r="B2013" s="85" t="s">
        <v>4073</v>
      </c>
      <c r="C2013" s="87" t="s">
        <v>4074</v>
      </c>
      <c r="D2013" s="47"/>
      <c r="E2013" s="47"/>
      <c r="F2013" s="48"/>
      <c r="G2013" s="62" t="str">
        <f>IFERROR(INDEX(StockInData[Expiry],MATCH(ProductMaster[[#This Row],[Product ID]],StockInData[Product ID],0)),"")</f>
        <v/>
      </c>
      <c r="H2013" s="47"/>
      <c r="I2013" s="61">
        <f>SUMIFS(StockInData[Quantity],StockInData[Product ID],ProductMaster!$B2013)-SUMIFS(StockOutData[Quantity],StockOutData[Product ID],ProductMaster!$B2013)</f>
        <v>0</v>
      </c>
      <c r="J2013" s="63">
        <f>SUMIFS(StockInData[Value],StockInData[Product ID],ProductMaster!$B2013)-SUMIFS(StockOutData[Value],StockOutData[Product ID],ProductMaster!$B2013)</f>
        <v>0</v>
      </c>
    </row>
    <row r="2014" spans="1:10" hidden="1" x14ac:dyDescent="0.25">
      <c r="A2014" s="84">
        <v>2013</v>
      </c>
      <c r="B2014" s="85" t="s">
        <v>4075</v>
      </c>
      <c r="C2014" s="87" t="s">
        <v>4076</v>
      </c>
      <c r="D2014" s="47"/>
      <c r="E2014" s="47"/>
      <c r="F2014" s="48"/>
      <c r="G2014" s="62" t="str">
        <f>IFERROR(INDEX(StockInData[Expiry],MATCH(ProductMaster[[#This Row],[Product ID]],StockInData[Product ID],0)),"")</f>
        <v/>
      </c>
      <c r="H2014" s="47"/>
      <c r="I2014" s="61">
        <f>SUMIFS(StockInData[Quantity],StockInData[Product ID],ProductMaster!$B2014)-SUMIFS(StockOutData[Quantity],StockOutData[Product ID],ProductMaster!$B2014)</f>
        <v>0</v>
      </c>
      <c r="J2014" s="63">
        <f>SUMIFS(StockInData[Value],StockInData[Product ID],ProductMaster!$B2014)-SUMIFS(StockOutData[Value],StockOutData[Product ID],ProductMaster!$B2014)</f>
        <v>0</v>
      </c>
    </row>
    <row r="2015" spans="1:10" hidden="1" x14ac:dyDescent="0.25">
      <c r="A2015" s="60">
        <v>2014</v>
      </c>
      <c r="B2015" s="85" t="s">
        <v>4077</v>
      </c>
      <c r="C2015" s="87" t="s">
        <v>4078</v>
      </c>
      <c r="D2015" s="47"/>
      <c r="E2015" s="47"/>
      <c r="F2015" s="48"/>
      <c r="G2015" s="62" t="str">
        <f>IFERROR(INDEX(StockInData[Expiry],MATCH(ProductMaster[[#This Row],[Product ID]],StockInData[Product ID],0)),"")</f>
        <v/>
      </c>
      <c r="H2015" s="47"/>
      <c r="I2015" s="61">
        <f>SUMIFS(StockInData[Quantity],StockInData[Product ID],ProductMaster!$B2015)-SUMIFS(StockOutData[Quantity],StockOutData[Product ID],ProductMaster!$B2015)</f>
        <v>0</v>
      </c>
      <c r="J2015" s="63">
        <f>SUMIFS(StockInData[Value],StockInData[Product ID],ProductMaster!$B2015)-SUMIFS(StockOutData[Value],StockOutData[Product ID],ProductMaster!$B2015)</f>
        <v>0</v>
      </c>
    </row>
    <row r="2016" spans="1:10" hidden="1" x14ac:dyDescent="0.25">
      <c r="A2016" s="84">
        <v>2015</v>
      </c>
      <c r="B2016" s="85" t="s">
        <v>4079</v>
      </c>
      <c r="C2016" s="87" t="s">
        <v>4080</v>
      </c>
      <c r="D2016" s="47"/>
      <c r="E2016" s="47"/>
      <c r="F2016" s="48"/>
      <c r="G2016" s="62" t="str">
        <f>IFERROR(INDEX(StockInData[Expiry],MATCH(ProductMaster[[#This Row],[Product ID]],StockInData[Product ID],0)),"")</f>
        <v/>
      </c>
      <c r="H2016" s="47"/>
      <c r="I2016" s="61">
        <f>SUMIFS(StockInData[Quantity],StockInData[Product ID],ProductMaster!$B2016)-SUMIFS(StockOutData[Quantity],StockOutData[Product ID],ProductMaster!$B2016)</f>
        <v>0</v>
      </c>
      <c r="J2016" s="63">
        <f>SUMIFS(StockInData[Value],StockInData[Product ID],ProductMaster!$B2016)-SUMIFS(StockOutData[Value],StockOutData[Product ID],ProductMaster!$B2016)</f>
        <v>0</v>
      </c>
    </row>
    <row r="2017" spans="1:10" hidden="1" x14ac:dyDescent="0.25">
      <c r="A2017" s="60">
        <v>2016</v>
      </c>
      <c r="B2017" s="85" t="s">
        <v>4081</v>
      </c>
      <c r="C2017" s="87" t="s">
        <v>4082</v>
      </c>
      <c r="D2017" s="47"/>
      <c r="E2017" s="47"/>
      <c r="F2017" s="48"/>
      <c r="G2017" s="62" t="str">
        <f>IFERROR(INDEX(StockInData[Expiry],MATCH(ProductMaster[[#This Row],[Product ID]],StockInData[Product ID],0)),"")</f>
        <v/>
      </c>
      <c r="H2017" s="47"/>
      <c r="I2017" s="61">
        <f>SUMIFS(StockInData[Quantity],StockInData[Product ID],ProductMaster!$B2017)-SUMIFS(StockOutData[Quantity],StockOutData[Product ID],ProductMaster!$B2017)</f>
        <v>0</v>
      </c>
      <c r="J2017" s="63">
        <f>SUMIFS(StockInData[Value],StockInData[Product ID],ProductMaster!$B2017)-SUMIFS(StockOutData[Value],StockOutData[Product ID],ProductMaster!$B2017)</f>
        <v>0</v>
      </c>
    </row>
    <row r="2018" spans="1:10" hidden="1" x14ac:dyDescent="0.25">
      <c r="A2018" s="84">
        <v>2017</v>
      </c>
      <c r="B2018" s="85" t="s">
        <v>4083</v>
      </c>
      <c r="C2018" s="87" t="s">
        <v>4084</v>
      </c>
      <c r="D2018" s="47"/>
      <c r="E2018" s="47"/>
      <c r="F2018" s="48"/>
      <c r="G2018" s="62" t="str">
        <f>IFERROR(INDEX(StockInData[Expiry],MATCH(ProductMaster[[#This Row],[Product ID]],StockInData[Product ID],0)),"")</f>
        <v/>
      </c>
      <c r="H2018" s="47"/>
      <c r="I2018" s="61">
        <f>SUMIFS(StockInData[Quantity],StockInData[Product ID],ProductMaster!$B2018)-SUMIFS(StockOutData[Quantity],StockOutData[Product ID],ProductMaster!$B2018)</f>
        <v>0</v>
      </c>
      <c r="J2018" s="63">
        <f>SUMIFS(StockInData[Value],StockInData[Product ID],ProductMaster!$B2018)-SUMIFS(StockOutData[Value],StockOutData[Product ID],ProductMaster!$B2018)</f>
        <v>0</v>
      </c>
    </row>
    <row r="2019" spans="1:10" hidden="1" x14ac:dyDescent="0.25">
      <c r="A2019" s="60">
        <v>2018</v>
      </c>
      <c r="B2019" s="85" t="s">
        <v>4085</v>
      </c>
      <c r="C2019" s="87" t="s">
        <v>4086</v>
      </c>
      <c r="D2019" s="47"/>
      <c r="E2019" s="47"/>
      <c r="F2019" s="48"/>
      <c r="G2019" s="62" t="str">
        <f>IFERROR(INDEX(StockInData[Expiry],MATCH(ProductMaster[[#This Row],[Product ID]],StockInData[Product ID],0)),"")</f>
        <v/>
      </c>
      <c r="H2019" s="47"/>
      <c r="I2019" s="61">
        <f>SUMIFS(StockInData[Quantity],StockInData[Product ID],ProductMaster!$B2019)-SUMIFS(StockOutData[Quantity],StockOutData[Product ID],ProductMaster!$B2019)</f>
        <v>0</v>
      </c>
      <c r="J2019" s="63">
        <f>SUMIFS(StockInData[Value],StockInData[Product ID],ProductMaster!$B2019)-SUMIFS(StockOutData[Value],StockOutData[Product ID],ProductMaster!$B2019)</f>
        <v>0</v>
      </c>
    </row>
    <row r="2020" spans="1:10" hidden="1" x14ac:dyDescent="0.25">
      <c r="A2020" s="84">
        <v>2019</v>
      </c>
      <c r="B2020" s="85" t="s">
        <v>4087</v>
      </c>
      <c r="C2020" s="87" t="s">
        <v>4088</v>
      </c>
      <c r="D2020" s="47"/>
      <c r="E2020" s="47"/>
      <c r="F2020" s="48"/>
      <c r="G2020" s="62" t="str">
        <f>IFERROR(INDEX(StockInData[Expiry],MATCH(ProductMaster[[#This Row],[Product ID]],StockInData[Product ID],0)),"")</f>
        <v/>
      </c>
      <c r="H2020" s="47"/>
      <c r="I2020" s="61">
        <f>SUMIFS(StockInData[Quantity],StockInData[Product ID],ProductMaster!$B2020)-SUMIFS(StockOutData[Quantity],StockOutData[Product ID],ProductMaster!$B2020)</f>
        <v>0</v>
      </c>
      <c r="J2020" s="63">
        <f>SUMIFS(StockInData[Value],StockInData[Product ID],ProductMaster!$B2020)-SUMIFS(StockOutData[Value],StockOutData[Product ID],ProductMaster!$B2020)</f>
        <v>0</v>
      </c>
    </row>
    <row r="2021" spans="1:10" hidden="1" x14ac:dyDescent="0.25">
      <c r="A2021" s="60">
        <v>2020</v>
      </c>
      <c r="B2021" s="85" t="s">
        <v>4089</v>
      </c>
      <c r="C2021" s="87" t="s">
        <v>4090</v>
      </c>
      <c r="D2021" s="47"/>
      <c r="E2021" s="47"/>
      <c r="F2021" s="48"/>
      <c r="G2021" s="62" t="str">
        <f>IFERROR(INDEX(StockInData[Expiry],MATCH(ProductMaster[[#This Row],[Product ID]],StockInData[Product ID],0)),"")</f>
        <v/>
      </c>
      <c r="H2021" s="47"/>
      <c r="I2021" s="61">
        <f>SUMIFS(StockInData[Quantity],StockInData[Product ID],ProductMaster!$B2021)-SUMIFS(StockOutData[Quantity],StockOutData[Product ID],ProductMaster!$B2021)</f>
        <v>0</v>
      </c>
      <c r="J2021" s="63">
        <f>SUMIFS(StockInData[Value],StockInData[Product ID],ProductMaster!$B2021)-SUMIFS(StockOutData[Value],StockOutData[Product ID],ProductMaster!$B2021)</f>
        <v>0</v>
      </c>
    </row>
    <row r="2022" spans="1:10" hidden="1" x14ac:dyDescent="0.25">
      <c r="A2022" s="84">
        <v>2021</v>
      </c>
      <c r="B2022" s="85" t="s">
        <v>4091</v>
      </c>
      <c r="C2022" s="87" t="s">
        <v>4092</v>
      </c>
      <c r="D2022" s="47"/>
      <c r="E2022" s="47"/>
      <c r="F2022" s="48"/>
      <c r="G2022" s="62" t="str">
        <f>IFERROR(INDEX(StockInData[Expiry],MATCH(ProductMaster[[#This Row],[Product ID]],StockInData[Product ID],0)),"")</f>
        <v/>
      </c>
      <c r="H2022" s="47"/>
      <c r="I2022" s="61">
        <f>SUMIFS(StockInData[Quantity],StockInData[Product ID],ProductMaster!$B2022)-SUMIFS(StockOutData[Quantity],StockOutData[Product ID],ProductMaster!$B2022)</f>
        <v>0</v>
      </c>
      <c r="J2022" s="63">
        <f>SUMIFS(StockInData[Value],StockInData[Product ID],ProductMaster!$B2022)-SUMIFS(StockOutData[Value],StockOutData[Product ID],ProductMaster!$B2022)</f>
        <v>0</v>
      </c>
    </row>
    <row r="2023" spans="1:10" hidden="1" x14ac:dyDescent="0.25">
      <c r="A2023" s="60">
        <v>2022</v>
      </c>
      <c r="B2023" s="85" t="s">
        <v>4093</v>
      </c>
      <c r="C2023" s="87" t="s">
        <v>4094</v>
      </c>
      <c r="D2023" s="47"/>
      <c r="E2023" s="47"/>
      <c r="F2023" s="48"/>
      <c r="G2023" s="62" t="str">
        <f>IFERROR(INDEX(StockInData[Expiry],MATCH(ProductMaster[[#This Row],[Product ID]],StockInData[Product ID],0)),"")</f>
        <v/>
      </c>
      <c r="H2023" s="47"/>
      <c r="I2023" s="61">
        <f>SUMIFS(StockInData[Quantity],StockInData[Product ID],ProductMaster!$B2023)-SUMIFS(StockOutData[Quantity],StockOutData[Product ID],ProductMaster!$B2023)</f>
        <v>0</v>
      </c>
      <c r="J2023" s="63">
        <f>SUMIFS(StockInData[Value],StockInData[Product ID],ProductMaster!$B2023)-SUMIFS(StockOutData[Value],StockOutData[Product ID],ProductMaster!$B2023)</f>
        <v>0</v>
      </c>
    </row>
    <row r="2024" spans="1:10" hidden="1" x14ac:dyDescent="0.25">
      <c r="A2024" s="84">
        <v>2023</v>
      </c>
      <c r="B2024" s="85" t="s">
        <v>4095</v>
      </c>
      <c r="C2024" s="87" t="s">
        <v>4096</v>
      </c>
      <c r="D2024" s="47"/>
      <c r="E2024" s="47"/>
      <c r="F2024" s="48"/>
      <c r="G2024" s="62" t="str">
        <f>IFERROR(INDEX(StockInData[Expiry],MATCH(ProductMaster[[#This Row],[Product ID]],StockInData[Product ID],0)),"")</f>
        <v/>
      </c>
      <c r="H2024" s="47"/>
      <c r="I2024" s="61">
        <f>SUMIFS(StockInData[Quantity],StockInData[Product ID],ProductMaster!$B2024)-SUMIFS(StockOutData[Quantity],StockOutData[Product ID],ProductMaster!$B2024)</f>
        <v>0</v>
      </c>
      <c r="J2024" s="63">
        <f>SUMIFS(StockInData[Value],StockInData[Product ID],ProductMaster!$B2024)-SUMIFS(StockOutData[Value],StockOutData[Product ID],ProductMaster!$B2024)</f>
        <v>0</v>
      </c>
    </row>
    <row r="2025" spans="1:10" hidden="1" x14ac:dyDescent="0.25">
      <c r="A2025" s="60">
        <v>2024</v>
      </c>
      <c r="B2025" s="85" t="s">
        <v>4097</v>
      </c>
      <c r="C2025" s="87" t="s">
        <v>4098</v>
      </c>
      <c r="D2025" s="47"/>
      <c r="E2025" s="47"/>
      <c r="F2025" s="48"/>
      <c r="G2025" s="62" t="str">
        <f>IFERROR(INDEX(StockInData[Expiry],MATCH(ProductMaster[[#This Row],[Product ID]],StockInData[Product ID],0)),"")</f>
        <v/>
      </c>
      <c r="H2025" s="47"/>
      <c r="I2025" s="61">
        <f>SUMIFS(StockInData[Quantity],StockInData[Product ID],ProductMaster!$B2025)-SUMIFS(StockOutData[Quantity],StockOutData[Product ID],ProductMaster!$B2025)</f>
        <v>0</v>
      </c>
      <c r="J2025" s="63">
        <f>SUMIFS(StockInData[Value],StockInData[Product ID],ProductMaster!$B2025)-SUMIFS(StockOutData[Value],StockOutData[Product ID],ProductMaster!$B2025)</f>
        <v>0</v>
      </c>
    </row>
    <row r="2026" spans="1:10" hidden="1" x14ac:dyDescent="0.25">
      <c r="A2026" s="84">
        <v>2025</v>
      </c>
      <c r="B2026" s="85" t="s">
        <v>4099</v>
      </c>
      <c r="C2026" s="87" t="s">
        <v>4100</v>
      </c>
      <c r="D2026" s="47"/>
      <c r="E2026" s="47"/>
      <c r="F2026" s="48"/>
      <c r="G2026" s="62" t="str">
        <f>IFERROR(INDEX(StockInData[Expiry],MATCH(ProductMaster[[#This Row],[Product ID]],StockInData[Product ID],0)),"")</f>
        <v/>
      </c>
      <c r="H2026" s="47"/>
      <c r="I2026" s="61">
        <f>SUMIFS(StockInData[Quantity],StockInData[Product ID],ProductMaster!$B2026)-SUMIFS(StockOutData[Quantity],StockOutData[Product ID],ProductMaster!$B2026)</f>
        <v>0</v>
      </c>
      <c r="J2026" s="63">
        <f>SUMIFS(StockInData[Value],StockInData[Product ID],ProductMaster!$B2026)-SUMIFS(StockOutData[Value],StockOutData[Product ID],ProductMaster!$B2026)</f>
        <v>0</v>
      </c>
    </row>
    <row r="2027" spans="1:10" hidden="1" x14ac:dyDescent="0.25">
      <c r="A2027" s="60">
        <v>2026</v>
      </c>
      <c r="B2027" s="85" t="s">
        <v>4101</v>
      </c>
      <c r="C2027" s="87" t="s">
        <v>4102</v>
      </c>
      <c r="D2027" s="47"/>
      <c r="E2027" s="47"/>
      <c r="F2027" s="48"/>
      <c r="G2027" s="62" t="str">
        <f>IFERROR(INDEX(StockInData[Expiry],MATCH(ProductMaster[[#This Row],[Product ID]],StockInData[Product ID],0)),"")</f>
        <v/>
      </c>
      <c r="H2027" s="47"/>
      <c r="I2027" s="61">
        <f>SUMIFS(StockInData[Quantity],StockInData[Product ID],ProductMaster!$B2027)-SUMIFS(StockOutData[Quantity],StockOutData[Product ID],ProductMaster!$B2027)</f>
        <v>0</v>
      </c>
      <c r="J2027" s="63">
        <f>SUMIFS(StockInData[Value],StockInData[Product ID],ProductMaster!$B2027)-SUMIFS(StockOutData[Value],StockOutData[Product ID],ProductMaster!$B2027)</f>
        <v>0</v>
      </c>
    </row>
    <row r="2028" spans="1:10" hidden="1" x14ac:dyDescent="0.25">
      <c r="A2028" s="84">
        <v>2027</v>
      </c>
      <c r="B2028" s="85" t="s">
        <v>4103</v>
      </c>
      <c r="C2028" s="87" t="s">
        <v>4104</v>
      </c>
      <c r="D2028" s="47"/>
      <c r="E2028" s="47"/>
      <c r="F2028" s="48"/>
      <c r="G2028" s="62" t="str">
        <f>IFERROR(INDEX(StockInData[Expiry],MATCH(ProductMaster[[#This Row],[Product ID]],StockInData[Product ID],0)),"")</f>
        <v/>
      </c>
      <c r="H2028" s="47"/>
      <c r="I2028" s="61">
        <f>SUMIFS(StockInData[Quantity],StockInData[Product ID],ProductMaster!$B2028)-SUMIFS(StockOutData[Quantity],StockOutData[Product ID],ProductMaster!$B2028)</f>
        <v>0</v>
      </c>
      <c r="J2028" s="63">
        <f>SUMIFS(StockInData[Value],StockInData[Product ID],ProductMaster!$B2028)-SUMIFS(StockOutData[Value],StockOutData[Product ID],ProductMaster!$B2028)</f>
        <v>0</v>
      </c>
    </row>
    <row r="2029" spans="1:10" hidden="1" x14ac:dyDescent="0.25">
      <c r="A2029" s="60">
        <v>2028</v>
      </c>
      <c r="B2029" s="85" t="s">
        <v>4105</v>
      </c>
      <c r="C2029" s="87" t="s">
        <v>4106</v>
      </c>
      <c r="D2029" s="47"/>
      <c r="E2029" s="47"/>
      <c r="F2029" s="48"/>
      <c r="G2029" s="62" t="str">
        <f>IFERROR(INDEX(StockInData[Expiry],MATCH(ProductMaster[[#This Row],[Product ID]],StockInData[Product ID],0)),"")</f>
        <v/>
      </c>
      <c r="H2029" s="47"/>
      <c r="I2029" s="61">
        <f>SUMIFS(StockInData[Quantity],StockInData[Product ID],ProductMaster!$B2029)-SUMIFS(StockOutData[Quantity],StockOutData[Product ID],ProductMaster!$B2029)</f>
        <v>0</v>
      </c>
      <c r="J2029" s="63">
        <f>SUMIFS(StockInData[Value],StockInData[Product ID],ProductMaster!$B2029)-SUMIFS(StockOutData[Value],StockOutData[Product ID],ProductMaster!$B2029)</f>
        <v>0</v>
      </c>
    </row>
    <row r="2030" spans="1:10" hidden="1" x14ac:dyDescent="0.25">
      <c r="A2030" s="84">
        <v>2029</v>
      </c>
      <c r="B2030" s="85" t="s">
        <v>4107</v>
      </c>
      <c r="C2030" s="87" t="s">
        <v>4108</v>
      </c>
      <c r="D2030" s="47"/>
      <c r="E2030" s="47"/>
      <c r="F2030" s="48"/>
      <c r="G2030" s="62" t="str">
        <f>IFERROR(INDEX(StockInData[Expiry],MATCH(ProductMaster[[#This Row],[Product ID]],StockInData[Product ID],0)),"")</f>
        <v/>
      </c>
      <c r="H2030" s="47"/>
      <c r="I2030" s="61">
        <f>SUMIFS(StockInData[Quantity],StockInData[Product ID],ProductMaster!$B2030)-SUMIFS(StockOutData[Quantity],StockOutData[Product ID],ProductMaster!$B2030)</f>
        <v>0</v>
      </c>
      <c r="J2030" s="63">
        <f>SUMIFS(StockInData[Value],StockInData[Product ID],ProductMaster!$B2030)-SUMIFS(StockOutData[Value],StockOutData[Product ID],ProductMaster!$B2030)</f>
        <v>0</v>
      </c>
    </row>
    <row r="2031" spans="1:10" hidden="1" x14ac:dyDescent="0.25">
      <c r="A2031" s="60">
        <v>2030</v>
      </c>
      <c r="B2031" s="85" t="s">
        <v>4109</v>
      </c>
      <c r="C2031" s="87" t="s">
        <v>4110</v>
      </c>
      <c r="D2031" s="47"/>
      <c r="E2031" s="47"/>
      <c r="F2031" s="48"/>
      <c r="G2031" s="62" t="str">
        <f>IFERROR(INDEX(StockInData[Expiry],MATCH(ProductMaster[[#This Row],[Product ID]],StockInData[Product ID],0)),"")</f>
        <v/>
      </c>
      <c r="H2031" s="47"/>
      <c r="I2031" s="61">
        <f>SUMIFS(StockInData[Quantity],StockInData[Product ID],ProductMaster!$B2031)-SUMIFS(StockOutData[Quantity],StockOutData[Product ID],ProductMaster!$B2031)</f>
        <v>0</v>
      </c>
      <c r="J2031" s="63">
        <f>SUMIFS(StockInData[Value],StockInData[Product ID],ProductMaster!$B2031)-SUMIFS(StockOutData[Value],StockOutData[Product ID],ProductMaster!$B2031)</f>
        <v>0</v>
      </c>
    </row>
    <row r="2032" spans="1:10" hidden="1" x14ac:dyDescent="0.25">
      <c r="A2032" s="84">
        <v>2031</v>
      </c>
      <c r="B2032" s="85" t="s">
        <v>4111</v>
      </c>
      <c r="C2032" s="87" t="s">
        <v>4112</v>
      </c>
      <c r="D2032" s="47"/>
      <c r="E2032" s="47"/>
      <c r="F2032" s="48"/>
      <c r="G2032" s="62" t="str">
        <f>IFERROR(INDEX(StockInData[Expiry],MATCH(ProductMaster[[#This Row],[Product ID]],StockInData[Product ID],0)),"")</f>
        <v/>
      </c>
      <c r="H2032" s="47"/>
      <c r="I2032" s="61">
        <f>SUMIFS(StockInData[Quantity],StockInData[Product ID],ProductMaster!$B2032)-SUMIFS(StockOutData[Quantity],StockOutData[Product ID],ProductMaster!$B2032)</f>
        <v>0</v>
      </c>
      <c r="J2032" s="63">
        <f>SUMIFS(StockInData[Value],StockInData[Product ID],ProductMaster!$B2032)-SUMIFS(StockOutData[Value],StockOutData[Product ID],ProductMaster!$B2032)</f>
        <v>0</v>
      </c>
    </row>
    <row r="2033" spans="1:10" hidden="1" x14ac:dyDescent="0.25">
      <c r="A2033" s="60">
        <v>2032</v>
      </c>
      <c r="B2033" s="85" t="s">
        <v>4113</v>
      </c>
      <c r="C2033" s="87" t="s">
        <v>4114</v>
      </c>
      <c r="D2033" s="47"/>
      <c r="E2033" s="47"/>
      <c r="F2033" s="48"/>
      <c r="G2033" s="62" t="str">
        <f>IFERROR(INDEX(StockInData[Expiry],MATCH(ProductMaster[[#This Row],[Product ID]],StockInData[Product ID],0)),"")</f>
        <v/>
      </c>
      <c r="H2033" s="47"/>
      <c r="I2033" s="61">
        <f>SUMIFS(StockInData[Quantity],StockInData[Product ID],ProductMaster!$B2033)-SUMIFS(StockOutData[Quantity],StockOutData[Product ID],ProductMaster!$B2033)</f>
        <v>0</v>
      </c>
      <c r="J2033" s="63">
        <f>SUMIFS(StockInData[Value],StockInData[Product ID],ProductMaster!$B2033)-SUMIFS(StockOutData[Value],StockOutData[Product ID],ProductMaster!$B2033)</f>
        <v>0</v>
      </c>
    </row>
    <row r="2034" spans="1:10" hidden="1" x14ac:dyDescent="0.25">
      <c r="A2034" s="84">
        <v>2033</v>
      </c>
      <c r="B2034" s="85" t="s">
        <v>4115</v>
      </c>
      <c r="C2034" s="87" t="s">
        <v>4116</v>
      </c>
      <c r="D2034" s="47"/>
      <c r="E2034" s="47"/>
      <c r="F2034" s="48"/>
      <c r="G2034" s="62" t="str">
        <f>IFERROR(INDEX(StockInData[Expiry],MATCH(ProductMaster[[#This Row],[Product ID]],StockInData[Product ID],0)),"")</f>
        <v/>
      </c>
      <c r="H2034" s="47"/>
      <c r="I2034" s="61">
        <f>SUMIFS(StockInData[Quantity],StockInData[Product ID],ProductMaster!$B2034)-SUMIFS(StockOutData[Quantity],StockOutData[Product ID],ProductMaster!$B2034)</f>
        <v>0</v>
      </c>
      <c r="J2034" s="63">
        <f>SUMIFS(StockInData[Value],StockInData[Product ID],ProductMaster!$B2034)-SUMIFS(StockOutData[Value],StockOutData[Product ID],ProductMaster!$B2034)</f>
        <v>0</v>
      </c>
    </row>
    <row r="2035" spans="1:10" hidden="1" x14ac:dyDescent="0.25">
      <c r="A2035" s="60">
        <v>2034</v>
      </c>
      <c r="B2035" s="85" t="s">
        <v>4117</v>
      </c>
      <c r="C2035" s="87" t="s">
        <v>4118</v>
      </c>
      <c r="D2035" s="47"/>
      <c r="E2035" s="47"/>
      <c r="F2035" s="48"/>
      <c r="G2035" s="62" t="str">
        <f>IFERROR(INDEX(StockInData[Expiry],MATCH(ProductMaster[[#This Row],[Product ID]],StockInData[Product ID],0)),"")</f>
        <v/>
      </c>
      <c r="H2035" s="47"/>
      <c r="I2035" s="61">
        <f>SUMIFS(StockInData[Quantity],StockInData[Product ID],ProductMaster!$B2035)-SUMIFS(StockOutData[Quantity],StockOutData[Product ID],ProductMaster!$B2035)</f>
        <v>0</v>
      </c>
      <c r="J2035" s="63">
        <f>SUMIFS(StockInData[Value],StockInData[Product ID],ProductMaster!$B2035)-SUMIFS(StockOutData[Value],StockOutData[Product ID],ProductMaster!$B2035)</f>
        <v>0</v>
      </c>
    </row>
    <row r="2036" spans="1:10" hidden="1" x14ac:dyDescent="0.25">
      <c r="A2036" s="84">
        <v>2035</v>
      </c>
      <c r="B2036" s="85" t="s">
        <v>4119</v>
      </c>
      <c r="C2036" s="87" t="s">
        <v>4120</v>
      </c>
      <c r="D2036" s="47"/>
      <c r="E2036" s="47"/>
      <c r="F2036" s="48"/>
      <c r="G2036" s="62" t="str">
        <f>IFERROR(INDEX(StockInData[Expiry],MATCH(ProductMaster[[#This Row],[Product ID]],StockInData[Product ID],0)),"")</f>
        <v/>
      </c>
      <c r="H2036" s="47"/>
      <c r="I2036" s="61">
        <f>SUMIFS(StockInData[Quantity],StockInData[Product ID],ProductMaster!$B2036)-SUMIFS(StockOutData[Quantity],StockOutData[Product ID],ProductMaster!$B2036)</f>
        <v>0</v>
      </c>
      <c r="J2036" s="63">
        <f>SUMIFS(StockInData[Value],StockInData[Product ID],ProductMaster!$B2036)-SUMIFS(StockOutData[Value],StockOutData[Product ID],ProductMaster!$B2036)</f>
        <v>0</v>
      </c>
    </row>
    <row r="2037" spans="1:10" hidden="1" x14ac:dyDescent="0.25">
      <c r="A2037" s="60">
        <v>2036</v>
      </c>
      <c r="B2037" s="85" t="s">
        <v>4121</v>
      </c>
      <c r="C2037" s="87" t="s">
        <v>4122</v>
      </c>
      <c r="D2037" s="47"/>
      <c r="E2037" s="47"/>
      <c r="F2037" s="48"/>
      <c r="G2037" s="62" t="str">
        <f>IFERROR(INDEX(StockInData[Expiry],MATCH(ProductMaster[[#This Row],[Product ID]],StockInData[Product ID],0)),"")</f>
        <v/>
      </c>
      <c r="H2037" s="47"/>
      <c r="I2037" s="61">
        <f>SUMIFS(StockInData[Quantity],StockInData[Product ID],ProductMaster!$B2037)-SUMIFS(StockOutData[Quantity],StockOutData[Product ID],ProductMaster!$B2037)</f>
        <v>0</v>
      </c>
      <c r="J2037" s="63">
        <f>SUMIFS(StockInData[Value],StockInData[Product ID],ProductMaster!$B2037)-SUMIFS(StockOutData[Value],StockOutData[Product ID],ProductMaster!$B2037)</f>
        <v>0</v>
      </c>
    </row>
    <row r="2038" spans="1:10" hidden="1" x14ac:dyDescent="0.25">
      <c r="A2038" s="84">
        <v>2037</v>
      </c>
      <c r="B2038" s="85" t="s">
        <v>4123</v>
      </c>
      <c r="C2038" s="87" t="s">
        <v>4124</v>
      </c>
      <c r="D2038" s="47"/>
      <c r="E2038" s="47"/>
      <c r="F2038" s="48"/>
      <c r="G2038" s="62" t="str">
        <f>IFERROR(INDEX(StockInData[Expiry],MATCH(ProductMaster[[#This Row],[Product ID]],StockInData[Product ID],0)),"")</f>
        <v/>
      </c>
      <c r="H2038" s="47"/>
      <c r="I2038" s="61">
        <f>SUMIFS(StockInData[Quantity],StockInData[Product ID],ProductMaster!$B2038)-SUMIFS(StockOutData[Quantity],StockOutData[Product ID],ProductMaster!$B2038)</f>
        <v>0</v>
      </c>
      <c r="J2038" s="63">
        <f>SUMIFS(StockInData[Value],StockInData[Product ID],ProductMaster!$B2038)-SUMIFS(StockOutData[Value],StockOutData[Product ID],ProductMaster!$B2038)</f>
        <v>0</v>
      </c>
    </row>
    <row r="2039" spans="1:10" hidden="1" x14ac:dyDescent="0.25">
      <c r="A2039" s="60">
        <v>2038</v>
      </c>
      <c r="B2039" s="85" t="s">
        <v>4125</v>
      </c>
      <c r="C2039" s="87" t="s">
        <v>4126</v>
      </c>
      <c r="D2039" s="47"/>
      <c r="E2039" s="47"/>
      <c r="F2039" s="48"/>
      <c r="G2039" s="62" t="str">
        <f>IFERROR(INDEX(StockInData[Expiry],MATCH(ProductMaster[[#This Row],[Product ID]],StockInData[Product ID],0)),"")</f>
        <v/>
      </c>
      <c r="H2039" s="47"/>
      <c r="I2039" s="61">
        <f>SUMIFS(StockInData[Quantity],StockInData[Product ID],ProductMaster!$B2039)-SUMIFS(StockOutData[Quantity],StockOutData[Product ID],ProductMaster!$B2039)</f>
        <v>0</v>
      </c>
      <c r="J2039" s="63">
        <f>SUMIFS(StockInData[Value],StockInData[Product ID],ProductMaster!$B2039)-SUMIFS(StockOutData[Value],StockOutData[Product ID],ProductMaster!$B2039)</f>
        <v>0</v>
      </c>
    </row>
    <row r="2040" spans="1:10" hidden="1" x14ac:dyDescent="0.25">
      <c r="A2040" s="84">
        <v>2039</v>
      </c>
      <c r="B2040" s="85" t="s">
        <v>4127</v>
      </c>
      <c r="C2040" s="87" t="s">
        <v>4128</v>
      </c>
      <c r="D2040" s="47"/>
      <c r="E2040" s="47"/>
      <c r="F2040" s="48"/>
      <c r="G2040" s="62" t="str">
        <f>IFERROR(INDEX(StockInData[Expiry],MATCH(ProductMaster[[#This Row],[Product ID]],StockInData[Product ID],0)),"")</f>
        <v/>
      </c>
      <c r="H2040" s="47"/>
      <c r="I2040" s="61">
        <f>SUMIFS(StockInData[Quantity],StockInData[Product ID],ProductMaster!$B2040)-SUMIFS(StockOutData[Quantity],StockOutData[Product ID],ProductMaster!$B2040)</f>
        <v>0</v>
      </c>
      <c r="J2040" s="63">
        <f>SUMIFS(StockInData[Value],StockInData[Product ID],ProductMaster!$B2040)-SUMIFS(StockOutData[Value],StockOutData[Product ID],ProductMaster!$B2040)</f>
        <v>0</v>
      </c>
    </row>
    <row r="2041" spans="1:10" hidden="1" x14ac:dyDescent="0.25">
      <c r="A2041" s="60">
        <v>2040</v>
      </c>
      <c r="B2041" s="85" t="s">
        <v>4129</v>
      </c>
      <c r="C2041" s="87" t="s">
        <v>4130</v>
      </c>
      <c r="D2041" s="47"/>
      <c r="E2041" s="47"/>
      <c r="F2041" s="48"/>
      <c r="G2041" s="62" t="str">
        <f>IFERROR(INDEX(StockInData[Expiry],MATCH(ProductMaster[[#This Row],[Product ID]],StockInData[Product ID],0)),"")</f>
        <v/>
      </c>
      <c r="H2041" s="47"/>
      <c r="I2041" s="61">
        <f>SUMIFS(StockInData[Quantity],StockInData[Product ID],ProductMaster!$B2041)-SUMIFS(StockOutData[Quantity],StockOutData[Product ID],ProductMaster!$B2041)</f>
        <v>0</v>
      </c>
      <c r="J2041" s="63">
        <f>SUMIFS(StockInData[Value],StockInData[Product ID],ProductMaster!$B2041)-SUMIFS(StockOutData[Value],StockOutData[Product ID],ProductMaster!$B2041)</f>
        <v>0</v>
      </c>
    </row>
    <row r="2042" spans="1:10" hidden="1" x14ac:dyDescent="0.25">
      <c r="A2042" s="84">
        <v>2041</v>
      </c>
      <c r="B2042" s="85" t="s">
        <v>4131</v>
      </c>
      <c r="C2042" s="87" t="s">
        <v>4132</v>
      </c>
      <c r="D2042" s="47"/>
      <c r="E2042" s="47"/>
      <c r="F2042" s="48"/>
      <c r="G2042" s="62" t="str">
        <f>IFERROR(INDEX(StockInData[Expiry],MATCH(ProductMaster[[#This Row],[Product ID]],StockInData[Product ID],0)),"")</f>
        <v/>
      </c>
      <c r="H2042" s="47"/>
      <c r="I2042" s="61">
        <f>SUMIFS(StockInData[Quantity],StockInData[Product ID],ProductMaster!$B2042)-SUMIFS(StockOutData[Quantity],StockOutData[Product ID],ProductMaster!$B2042)</f>
        <v>0</v>
      </c>
      <c r="J2042" s="63">
        <f>SUMIFS(StockInData[Value],StockInData[Product ID],ProductMaster!$B2042)-SUMIFS(StockOutData[Value],StockOutData[Product ID],ProductMaster!$B2042)</f>
        <v>0</v>
      </c>
    </row>
    <row r="2043" spans="1:10" hidden="1" x14ac:dyDescent="0.25">
      <c r="A2043" s="60">
        <v>2042</v>
      </c>
      <c r="B2043" s="85" t="s">
        <v>4133</v>
      </c>
      <c r="C2043" s="87" t="s">
        <v>4134</v>
      </c>
      <c r="D2043" s="47"/>
      <c r="E2043" s="47"/>
      <c r="F2043" s="48"/>
      <c r="G2043" s="62" t="str">
        <f>IFERROR(INDEX(StockInData[Expiry],MATCH(ProductMaster[[#This Row],[Product ID]],StockInData[Product ID],0)),"")</f>
        <v/>
      </c>
      <c r="H2043" s="47"/>
      <c r="I2043" s="61">
        <f>SUMIFS(StockInData[Quantity],StockInData[Product ID],ProductMaster!$B2043)-SUMIFS(StockOutData[Quantity],StockOutData[Product ID],ProductMaster!$B2043)</f>
        <v>0</v>
      </c>
      <c r="J2043" s="63">
        <f>SUMIFS(StockInData[Value],StockInData[Product ID],ProductMaster!$B2043)-SUMIFS(StockOutData[Value],StockOutData[Product ID],ProductMaster!$B2043)</f>
        <v>0</v>
      </c>
    </row>
    <row r="2044" spans="1:10" hidden="1" x14ac:dyDescent="0.25">
      <c r="A2044" s="84">
        <v>2043</v>
      </c>
      <c r="B2044" s="85" t="s">
        <v>4135</v>
      </c>
      <c r="C2044" s="87" t="s">
        <v>4136</v>
      </c>
      <c r="D2044" s="47"/>
      <c r="E2044" s="47"/>
      <c r="F2044" s="48"/>
      <c r="G2044" s="62" t="str">
        <f>IFERROR(INDEX(StockInData[Expiry],MATCH(ProductMaster[[#This Row],[Product ID]],StockInData[Product ID],0)),"")</f>
        <v/>
      </c>
      <c r="H2044" s="47"/>
      <c r="I2044" s="61">
        <f>SUMIFS(StockInData[Quantity],StockInData[Product ID],ProductMaster!$B2044)-SUMIFS(StockOutData[Quantity],StockOutData[Product ID],ProductMaster!$B2044)</f>
        <v>0</v>
      </c>
      <c r="J2044" s="63">
        <f>SUMIFS(StockInData[Value],StockInData[Product ID],ProductMaster!$B2044)-SUMIFS(StockOutData[Value],StockOutData[Product ID],ProductMaster!$B2044)</f>
        <v>0</v>
      </c>
    </row>
    <row r="2045" spans="1:10" x14ac:dyDescent="0.25">
      <c r="A2045" s="60">
        <v>2044</v>
      </c>
      <c r="B2045" s="85" t="s">
        <v>4137</v>
      </c>
      <c r="C2045" s="87" t="s">
        <v>4138</v>
      </c>
      <c r="D2045" s="47"/>
      <c r="E2045" s="47"/>
      <c r="F2045" s="48"/>
      <c r="G2045" s="62">
        <f>IFERROR(INDEX(StockInData[Expiry],MATCH(ProductMaster[[#This Row],[Product ID]],StockInData[Product ID],0)),"")</f>
        <v>43860</v>
      </c>
      <c r="H2045" s="47"/>
      <c r="I2045" s="61">
        <f>SUMIFS(StockInData[Quantity],StockInData[Product ID],ProductMaster!$B2045)-SUMIFS(StockOutData[Quantity],StockOutData[Product ID],ProductMaster!$B2045)</f>
        <v>17</v>
      </c>
      <c r="J2045" s="63">
        <f>SUMIFS(StockInData[Value],StockInData[Product ID],ProductMaster!$B2045)-SUMIFS(StockOutData[Value],StockOutData[Product ID],ProductMaster!$B2045)</f>
        <v>5.99</v>
      </c>
    </row>
    <row r="2046" spans="1:10" hidden="1" x14ac:dyDescent="0.25">
      <c r="A2046" s="84">
        <v>2045</v>
      </c>
      <c r="B2046" s="85" t="s">
        <v>4139</v>
      </c>
      <c r="C2046" s="87" t="s">
        <v>4140</v>
      </c>
      <c r="D2046" s="47"/>
      <c r="E2046" s="47"/>
      <c r="F2046" s="48"/>
      <c r="G2046" s="62" t="str">
        <f>IFERROR(INDEX(StockInData[Expiry],MATCH(ProductMaster[[#This Row],[Product ID]],StockInData[Product ID],0)),"")</f>
        <v/>
      </c>
      <c r="H2046" s="47"/>
      <c r="I2046" s="61">
        <f>SUMIFS(StockInData[Quantity],StockInData[Product ID],ProductMaster!$B2046)-SUMIFS(StockOutData[Quantity],StockOutData[Product ID],ProductMaster!$B2046)</f>
        <v>0</v>
      </c>
      <c r="J2046" s="63">
        <f>SUMIFS(StockInData[Value],StockInData[Product ID],ProductMaster!$B2046)-SUMIFS(StockOutData[Value],StockOutData[Product ID],ProductMaster!$B2046)</f>
        <v>0</v>
      </c>
    </row>
    <row r="2047" spans="1:10" hidden="1" x14ac:dyDescent="0.25">
      <c r="A2047" s="60">
        <v>2046</v>
      </c>
      <c r="B2047" s="85" t="s">
        <v>4141</v>
      </c>
      <c r="C2047" s="87" t="s">
        <v>4142</v>
      </c>
      <c r="D2047" s="47"/>
      <c r="E2047" s="47"/>
      <c r="F2047" s="48"/>
      <c r="G2047" s="62" t="str">
        <f>IFERROR(INDEX(StockInData[Expiry],MATCH(ProductMaster[[#This Row],[Product ID]],StockInData[Product ID],0)),"")</f>
        <v/>
      </c>
      <c r="H2047" s="47"/>
      <c r="I2047" s="61">
        <f>SUMIFS(StockInData[Quantity],StockInData[Product ID],ProductMaster!$B2047)-SUMIFS(StockOutData[Quantity],StockOutData[Product ID],ProductMaster!$B2047)</f>
        <v>0</v>
      </c>
      <c r="J2047" s="63">
        <f>SUMIFS(StockInData[Value],StockInData[Product ID],ProductMaster!$B2047)-SUMIFS(StockOutData[Value],StockOutData[Product ID],ProductMaster!$B2047)</f>
        <v>0</v>
      </c>
    </row>
    <row r="2048" spans="1:10" hidden="1" x14ac:dyDescent="0.25">
      <c r="A2048" s="84">
        <v>2047</v>
      </c>
      <c r="B2048" s="85" t="s">
        <v>4143</v>
      </c>
      <c r="C2048" s="87" t="s">
        <v>4144</v>
      </c>
      <c r="D2048" s="47"/>
      <c r="E2048" s="47"/>
      <c r="F2048" s="48"/>
      <c r="G2048" s="62" t="str">
        <f>IFERROR(INDEX(StockInData[Expiry],MATCH(ProductMaster[[#This Row],[Product ID]],StockInData[Product ID],0)),"")</f>
        <v/>
      </c>
      <c r="H2048" s="47"/>
      <c r="I2048" s="61">
        <f>SUMIFS(StockInData[Quantity],StockInData[Product ID],ProductMaster!$B2048)-SUMIFS(StockOutData[Quantity],StockOutData[Product ID],ProductMaster!$B2048)</f>
        <v>0</v>
      </c>
      <c r="J2048" s="63">
        <f>SUMIFS(StockInData[Value],StockInData[Product ID],ProductMaster!$B2048)-SUMIFS(StockOutData[Value],StockOutData[Product ID],ProductMaster!$B2048)</f>
        <v>0</v>
      </c>
    </row>
    <row r="2049" spans="1:10" hidden="1" x14ac:dyDescent="0.25">
      <c r="A2049" s="60">
        <v>2048</v>
      </c>
      <c r="B2049" s="85" t="s">
        <v>4145</v>
      </c>
      <c r="C2049" s="87" t="s">
        <v>4146</v>
      </c>
      <c r="D2049" s="47"/>
      <c r="E2049" s="47"/>
      <c r="F2049" s="48"/>
      <c r="G2049" s="62" t="str">
        <f>IFERROR(INDEX(StockInData[Expiry],MATCH(ProductMaster[[#This Row],[Product ID]],StockInData[Product ID],0)),"")</f>
        <v/>
      </c>
      <c r="H2049" s="47"/>
      <c r="I2049" s="61">
        <f>SUMIFS(StockInData[Quantity],StockInData[Product ID],ProductMaster!$B2049)-SUMIFS(StockOutData[Quantity],StockOutData[Product ID],ProductMaster!$B2049)</f>
        <v>0</v>
      </c>
      <c r="J2049" s="63">
        <f>SUMIFS(StockInData[Value],StockInData[Product ID],ProductMaster!$B2049)-SUMIFS(StockOutData[Value],StockOutData[Product ID],ProductMaster!$B2049)</f>
        <v>0</v>
      </c>
    </row>
    <row r="2050" spans="1:10" hidden="1" x14ac:dyDescent="0.25">
      <c r="A2050" s="84">
        <v>2049</v>
      </c>
      <c r="B2050" s="85" t="s">
        <v>4147</v>
      </c>
      <c r="C2050" s="87" t="s">
        <v>4148</v>
      </c>
      <c r="D2050" s="47"/>
      <c r="E2050" s="47"/>
      <c r="F2050" s="48"/>
      <c r="G2050" s="62" t="str">
        <f>IFERROR(INDEX(StockInData[Expiry],MATCH(ProductMaster[[#This Row],[Product ID]],StockInData[Product ID],0)),"")</f>
        <v/>
      </c>
      <c r="H2050" s="47"/>
      <c r="I2050" s="61">
        <f>SUMIFS(StockInData[Quantity],StockInData[Product ID],ProductMaster!$B2050)-SUMIFS(StockOutData[Quantity],StockOutData[Product ID],ProductMaster!$B2050)</f>
        <v>0</v>
      </c>
      <c r="J2050" s="63">
        <f>SUMIFS(StockInData[Value],StockInData[Product ID],ProductMaster!$B2050)-SUMIFS(StockOutData[Value],StockOutData[Product ID],ProductMaster!$B2050)</f>
        <v>0</v>
      </c>
    </row>
    <row r="2051" spans="1:10" hidden="1" x14ac:dyDescent="0.25">
      <c r="A2051" s="60">
        <v>2050</v>
      </c>
      <c r="B2051" s="85" t="s">
        <v>4149</v>
      </c>
      <c r="C2051" s="87" t="s">
        <v>4150</v>
      </c>
      <c r="D2051" s="47"/>
      <c r="E2051" s="47"/>
      <c r="F2051" s="48"/>
      <c r="G2051" s="62" t="str">
        <f>IFERROR(INDEX(StockInData[Expiry],MATCH(ProductMaster[[#This Row],[Product ID]],StockInData[Product ID],0)),"")</f>
        <v/>
      </c>
      <c r="H2051" s="47"/>
      <c r="I2051" s="61">
        <f>SUMIFS(StockInData[Quantity],StockInData[Product ID],ProductMaster!$B2051)-SUMIFS(StockOutData[Quantity],StockOutData[Product ID],ProductMaster!$B2051)</f>
        <v>0</v>
      </c>
      <c r="J2051" s="63">
        <f>SUMIFS(StockInData[Value],StockInData[Product ID],ProductMaster!$B2051)-SUMIFS(StockOutData[Value],StockOutData[Product ID],ProductMaster!$B2051)</f>
        <v>0</v>
      </c>
    </row>
    <row r="2052" spans="1:10" hidden="1" x14ac:dyDescent="0.25">
      <c r="A2052" s="84">
        <v>2051</v>
      </c>
      <c r="B2052" s="85" t="s">
        <v>4151</v>
      </c>
      <c r="C2052" s="87" t="s">
        <v>4152</v>
      </c>
      <c r="D2052" s="47"/>
      <c r="E2052" s="47"/>
      <c r="F2052" s="48"/>
      <c r="G2052" s="62" t="str">
        <f>IFERROR(INDEX(StockInData[Expiry],MATCH(ProductMaster[[#This Row],[Product ID]],StockInData[Product ID],0)),"")</f>
        <v/>
      </c>
      <c r="H2052" s="47"/>
      <c r="I2052" s="61">
        <f>SUMIFS(StockInData[Quantity],StockInData[Product ID],ProductMaster!$B2052)-SUMIFS(StockOutData[Quantity],StockOutData[Product ID],ProductMaster!$B2052)</f>
        <v>0</v>
      </c>
      <c r="J2052" s="63">
        <f>SUMIFS(StockInData[Value],StockInData[Product ID],ProductMaster!$B2052)-SUMIFS(StockOutData[Value],StockOutData[Product ID],ProductMaster!$B2052)</f>
        <v>0</v>
      </c>
    </row>
    <row r="2053" spans="1:10" hidden="1" x14ac:dyDescent="0.25">
      <c r="A2053" s="60">
        <v>2052</v>
      </c>
      <c r="B2053" s="85" t="s">
        <v>4153</v>
      </c>
      <c r="C2053" s="87" t="s">
        <v>4154</v>
      </c>
      <c r="D2053" s="47"/>
      <c r="E2053" s="47"/>
      <c r="F2053" s="48"/>
      <c r="G2053" s="62" t="str">
        <f>IFERROR(INDEX(StockInData[Expiry],MATCH(ProductMaster[[#This Row],[Product ID]],StockInData[Product ID],0)),"")</f>
        <v/>
      </c>
      <c r="H2053" s="47"/>
      <c r="I2053" s="61">
        <f>SUMIFS(StockInData[Quantity],StockInData[Product ID],ProductMaster!$B2053)-SUMIFS(StockOutData[Quantity],StockOutData[Product ID],ProductMaster!$B2053)</f>
        <v>0</v>
      </c>
      <c r="J2053" s="63">
        <f>SUMIFS(StockInData[Value],StockInData[Product ID],ProductMaster!$B2053)-SUMIFS(StockOutData[Value],StockOutData[Product ID],ProductMaster!$B2053)</f>
        <v>0</v>
      </c>
    </row>
    <row r="2054" spans="1:10" hidden="1" x14ac:dyDescent="0.25">
      <c r="A2054" s="84">
        <v>2053</v>
      </c>
      <c r="B2054" s="85" t="s">
        <v>4155</v>
      </c>
      <c r="C2054" s="87" t="s">
        <v>4156</v>
      </c>
      <c r="D2054" s="47"/>
      <c r="E2054" s="47"/>
      <c r="F2054" s="48"/>
      <c r="G2054" s="62" t="str">
        <f>IFERROR(INDEX(StockInData[Expiry],MATCH(ProductMaster[[#This Row],[Product ID]],StockInData[Product ID],0)),"")</f>
        <v/>
      </c>
      <c r="H2054" s="47"/>
      <c r="I2054" s="61">
        <f>SUMIFS(StockInData[Quantity],StockInData[Product ID],ProductMaster!$B2054)-SUMIFS(StockOutData[Quantity],StockOutData[Product ID],ProductMaster!$B2054)</f>
        <v>0</v>
      </c>
      <c r="J2054" s="63">
        <f>SUMIFS(StockInData[Value],StockInData[Product ID],ProductMaster!$B2054)-SUMIFS(StockOutData[Value],StockOutData[Product ID],ProductMaster!$B2054)</f>
        <v>0</v>
      </c>
    </row>
    <row r="2055" spans="1:10" hidden="1" x14ac:dyDescent="0.25">
      <c r="A2055" s="60">
        <v>2054</v>
      </c>
      <c r="B2055" s="85" t="s">
        <v>4157</v>
      </c>
      <c r="C2055" s="87" t="s">
        <v>4158</v>
      </c>
      <c r="D2055" s="47"/>
      <c r="E2055" s="47"/>
      <c r="F2055" s="48"/>
      <c r="G2055" s="62" t="str">
        <f>IFERROR(INDEX(StockInData[Expiry],MATCH(ProductMaster[[#This Row],[Product ID]],StockInData[Product ID],0)),"")</f>
        <v/>
      </c>
      <c r="H2055" s="47"/>
      <c r="I2055" s="61">
        <f>SUMIFS(StockInData[Quantity],StockInData[Product ID],ProductMaster!$B2055)-SUMIFS(StockOutData[Quantity],StockOutData[Product ID],ProductMaster!$B2055)</f>
        <v>0</v>
      </c>
      <c r="J2055" s="63">
        <f>SUMIFS(StockInData[Value],StockInData[Product ID],ProductMaster!$B2055)-SUMIFS(StockOutData[Value],StockOutData[Product ID],ProductMaster!$B2055)</f>
        <v>0</v>
      </c>
    </row>
    <row r="2056" spans="1:10" hidden="1" x14ac:dyDescent="0.25">
      <c r="A2056" s="84">
        <v>2055</v>
      </c>
      <c r="B2056" s="85" t="s">
        <v>4159</v>
      </c>
      <c r="C2056" s="87" t="s">
        <v>4160</v>
      </c>
      <c r="D2056" s="47"/>
      <c r="E2056" s="47"/>
      <c r="F2056" s="48"/>
      <c r="G2056" s="62" t="str">
        <f>IFERROR(INDEX(StockInData[Expiry],MATCH(ProductMaster[[#This Row],[Product ID]],StockInData[Product ID],0)),"")</f>
        <v/>
      </c>
      <c r="H2056" s="47"/>
      <c r="I2056" s="61">
        <f>SUMIFS(StockInData[Quantity],StockInData[Product ID],ProductMaster!$B2056)-SUMIFS(StockOutData[Quantity],StockOutData[Product ID],ProductMaster!$B2056)</f>
        <v>0</v>
      </c>
      <c r="J2056" s="63">
        <f>SUMIFS(StockInData[Value],StockInData[Product ID],ProductMaster!$B2056)-SUMIFS(StockOutData[Value],StockOutData[Product ID],ProductMaster!$B2056)</f>
        <v>0</v>
      </c>
    </row>
    <row r="2057" spans="1:10" hidden="1" x14ac:dyDescent="0.25">
      <c r="A2057" s="60">
        <v>2056</v>
      </c>
      <c r="B2057" s="85" t="s">
        <v>4161</v>
      </c>
      <c r="C2057" s="87" t="s">
        <v>4162</v>
      </c>
      <c r="D2057" s="47"/>
      <c r="E2057" s="47"/>
      <c r="F2057" s="48"/>
      <c r="G2057" s="62" t="str">
        <f>IFERROR(INDEX(StockInData[Expiry],MATCH(ProductMaster[[#This Row],[Product ID]],StockInData[Product ID],0)),"")</f>
        <v/>
      </c>
      <c r="H2057" s="47"/>
      <c r="I2057" s="61">
        <f>SUMIFS(StockInData[Quantity],StockInData[Product ID],ProductMaster!$B2057)-SUMIFS(StockOutData[Quantity],StockOutData[Product ID],ProductMaster!$B2057)</f>
        <v>0</v>
      </c>
      <c r="J2057" s="63">
        <f>SUMIFS(StockInData[Value],StockInData[Product ID],ProductMaster!$B2057)-SUMIFS(StockOutData[Value],StockOutData[Product ID],ProductMaster!$B2057)</f>
        <v>0</v>
      </c>
    </row>
    <row r="2058" spans="1:10" hidden="1" x14ac:dyDescent="0.25">
      <c r="A2058" s="84">
        <v>2057</v>
      </c>
      <c r="B2058" s="85" t="s">
        <v>4163</v>
      </c>
      <c r="C2058" s="87" t="s">
        <v>4164</v>
      </c>
      <c r="D2058" s="47"/>
      <c r="E2058" s="47"/>
      <c r="F2058" s="48"/>
      <c r="G2058" s="62" t="str">
        <f>IFERROR(INDEX(StockInData[Expiry],MATCH(ProductMaster[[#This Row],[Product ID]],StockInData[Product ID],0)),"")</f>
        <v/>
      </c>
      <c r="H2058" s="47"/>
      <c r="I2058" s="61">
        <f>SUMIFS(StockInData[Quantity],StockInData[Product ID],ProductMaster!$B2058)-SUMIFS(StockOutData[Quantity],StockOutData[Product ID],ProductMaster!$B2058)</f>
        <v>0</v>
      </c>
      <c r="J2058" s="63">
        <f>SUMIFS(StockInData[Value],StockInData[Product ID],ProductMaster!$B2058)-SUMIFS(StockOutData[Value],StockOutData[Product ID],ProductMaster!$B2058)</f>
        <v>0</v>
      </c>
    </row>
    <row r="2059" spans="1:10" hidden="1" x14ac:dyDescent="0.25">
      <c r="A2059" s="60">
        <v>2058</v>
      </c>
      <c r="B2059" s="85" t="s">
        <v>4165</v>
      </c>
      <c r="C2059" s="87" t="s">
        <v>4166</v>
      </c>
      <c r="D2059" s="47"/>
      <c r="E2059" s="47"/>
      <c r="F2059" s="48"/>
      <c r="G2059" s="62" t="str">
        <f>IFERROR(INDEX(StockInData[Expiry],MATCH(ProductMaster[[#This Row],[Product ID]],StockInData[Product ID],0)),"")</f>
        <v/>
      </c>
      <c r="H2059" s="47"/>
      <c r="I2059" s="61">
        <f>SUMIFS(StockInData[Quantity],StockInData[Product ID],ProductMaster!$B2059)-SUMIFS(StockOutData[Quantity],StockOutData[Product ID],ProductMaster!$B2059)</f>
        <v>0</v>
      </c>
      <c r="J2059" s="63">
        <f>SUMIFS(StockInData[Value],StockInData[Product ID],ProductMaster!$B2059)-SUMIFS(StockOutData[Value],StockOutData[Product ID],ProductMaster!$B2059)</f>
        <v>0</v>
      </c>
    </row>
    <row r="2060" spans="1:10" hidden="1" x14ac:dyDescent="0.25">
      <c r="A2060" s="84">
        <v>2059</v>
      </c>
      <c r="B2060" s="85" t="s">
        <v>4167</v>
      </c>
      <c r="C2060" s="87" t="s">
        <v>4168</v>
      </c>
      <c r="D2060" s="47"/>
      <c r="E2060" s="47"/>
      <c r="F2060" s="48"/>
      <c r="G2060" s="62" t="str">
        <f>IFERROR(INDEX(StockInData[Expiry],MATCH(ProductMaster[[#This Row],[Product ID]],StockInData[Product ID],0)),"")</f>
        <v/>
      </c>
      <c r="H2060" s="47"/>
      <c r="I2060" s="61">
        <f>SUMIFS(StockInData[Quantity],StockInData[Product ID],ProductMaster!$B2060)-SUMIFS(StockOutData[Quantity],StockOutData[Product ID],ProductMaster!$B2060)</f>
        <v>0</v>
      </c>
      <c r="J2060" s="63">
        <f>SUMIFS(StockInData[Value],StockInData[Product ID],ProductMaster!$B2060)-SUMIFS(StockOutData[Value],StockOutData[Product ID],ProductMaster!$B2060)</f>
        <v>0</v>
      </c>
    </row>
    <row r="2061" spans="1:10" hidden="1" x14ac:dyDescent="0.25">
      <c r="A2061" s="60">
        <v>2060</v>
      </c>
      <c r="B2061" s="85" t="s">
        <v>4169</v>
      </c>
      <c r="C2061" s="87" t="s">
        <v>4170</v>
      </c>
      <c r="D2061" s="47"/>
      <c r="E2061" s="47"/>
      <c r="F2061" s="48"/>
      <c r="G2061" s="62" t="str">
        <f>IFERROR(INDEX(StockInData[Expiry],MATCH(ProductMaster[[#This Row],[Product ID]],StockInData[Product ID],0)),"")</f>
        <v/>
      </c>
      <c r="H2061" s="47"/>
      <c r="I2061" s="61">
        <f>SUMIFS(StockInData[Quantity],StockInData[Product ID],ProductMaster!$B2061)-SUMIFS(StockOutData[Quantity],StockOutData[Product ID],ProductMaster!$B2061)</f>
        <v>0</v>
      </c>
      <c r="J2061" s="63">
        <f>SUMIFS(StockInData[Value],StockInData[Product ID],ProductMaster!$B2061)-SUMIFS(StockOutData[Value],StockOutData[Product ID],ProductMaster!$B2061)</f>
        <v>0</v>
      </c>
    </row>
    <row r="2062" spans="1:10" hidden="1" x14ac:dyDescent="0.25">
      <c r="A2062" s="84">
        <v>2061</v>
      </c>
      <c r="B2062" s="85" t="s">
        <v>4171</v>
      </c>
      <c r="C2062" s="87" t="s">
        <v>4172</v>
      </c>
      <c r="D2062" s="47"/>
      <c r="E2062" s="47"/>
      <c r="F2062" s="48"/>
      <c r="G2062" s="62" t="str">
        <f>IFERROR(INDEX(StockInData[Expiry],MATCH(ProductMaster[[#This Row],[Product ID]],StockInData[Product ID],0)),"")</f>
        <v/>
      </c>
      <c r="H2062" s="47"/>
      <c r="I2062" s="61">
        <f>SUMIFS(StockInData[Quantity],StockInData[Product ID],ProductMaster!$B2062)-SUMIFS(StockOutData[Quantity],StockOutData[Product ID],ProductMaster!$B2062)</f>
        <v>0</v>
      </c>
      <c r="J2062" s="63">
        <f>SUMIFS(StockInData[Value],StockInData[Product ID],ProductMaster!$B2062)-SUMIFS(StockOutData[Value],StockOutData[Product ID],ProductMaster!$B2062)</f>
        <v>0</v>
      </c>
    </row>
    <row r="2063" spans="1:10" hidden="1" x14ac:dyDescent="0.25">
      <c r="A2063" s="60">
        <v>2062</v>
      </c>
      <c r="B2063" s="85" t="s">
        <v>4173</v>
      </c>
      <c r="C2063" s="87" t="s">
        <v>4174</v>
      </c>
      <c r="D2063" s="47"/>
      <c r="E2063" s="47"/>
      <c r="F2063" s="48"/>
      <c r="G2063" s="62" t="str">
        <f>IFERROR(INDEX(StockInData[Expiry],MATCH(ProductMaster[[#This Row],[Product ID]],StockInData[Product ID],0)),"")</f>
        <v/>
      </c>
      <c r="H2063" s="47"/>
      <c r="I2063" s="61">
        <f>SUMIFS(StockInData[Quantity],StockInData[Product ID],ProductMaster!$B2063)-SUMIFS(StockOutData[Quantity],StockOutData[Product ID],ProductMaster!$B2063)</f>
        <v>0</v>
      </c>
      <c r="J2063" s="63">
        <f>SUMIFS(StockInData[Value],StockInData[Product ID],ProductMaster!$B2063)-SUMIFS(StockOutData[Value],StockOutData[Product ID],ProductMaster!$B2063)</f>
        <v>0</v>
      </c>
    </row>
    <row r="2064" spans="1:10" hidden="1" x14ac:dyDescent="0.25">
      <c r="A2064" s="84">
        <v>2063</v>
      </c>
      <c r="B2064" s="85" t="s">
        <v>4175</v>
      </c>
      <c r="C2064" s="87" t="s">
        <v>4176</v>
      </c>
      <c r="D2064" s="47"/>
      <c r="E2064" s="47"/>
      <c r="F2064" s="48"/>
      <c r="G2064" s="62" t="str">
        <f>IFERROR(INDEX(StockInData[Expiry],MATCH(ProductMaster[[#This Row],[Product ID]],StockInData[Product ID],0)),"")</f>
        <v/>
      </c>
      <c r="H2064" s="47"/>
      <c r="I2064" s="61">
        <f>SUMIFS(StockInData[Quantity],StockInData[Product ID],ProductMaster!$B2064)-SUMIFS(StockOutData[Quantity],StockOutData[Product ID],ProductMaster!$B2064)</f>
        <v>0</v>
      </c>
      <c r="J2064" s="63">
        <f>SUMIFS(StockInData[Value],StockInData[Product ID],ProductMaster!$B2064)-SUMIFS(StockOutData[Value],StockOutData[Product ID],ProductMaster!$B2064)</f>
        <v>0</v>
      </c>
    </row>
    <row r="2065" spans="1:10" x14ac:dyDescent="0.25">
      <c r="A2065" s="60">
        <v>2064</v>
      </c>
      <c r="B2065" s="85" t="s">
        <v>4177</v>
      </c>
      <c r="C2065" s="87" t="s">
        <v>4178</v>
      </c>
      <c r="D2065" s="47"/>
      <c r="E2065" s="47"/>
      <c r="F2065" s="48"/>
      <c r="G2065" s="62">
        <f>IFERROR(INDEX(StockInData[Expiry],MATCH(ProductMaster[[#This Row],[Product ID]],StockInData[Product ID],0)),"")</f>
        <v>43851</v>
      </c>
      <c r="H2065" s="47"/>
      <c r="I2065" s="61">
        <f>SUMIFS(StockInData[Quantity],StockInData[Product ID],ProductMaster!$B2065)-SUMIFS(StockOutData[Quantity],StockOutData[Product ID],ProductMaster!$B2065)</f>
        <v>200</v>
      </c>
      <c r="J2065" s="63">
        <f>SUMIFS(StockInData[Value],StockInData[Product ID],ProductMaster!$B2065)-SUMIFS(StockOutData[Value],StockOutData[Product ID],ProductMaster!$B2065)</f>
        <v>0</v>
      </c>
    </row>
    <row r="2066" spans="1:10" hidden="1" x14ac:dyDescent="0.25">
      <c r="A2066" s="84">
        <v>2065</v>
      </c>
      <c r="B2066" s="85" t="s">
        <v>4179</v>
      </c>
      <c r="C2066" s="87" t="s">
        <v>4180</v>
      </c>
      <c r="D2066" s="47"/>
      <c r="E2066" s="47"/>
      <c r="F2066" s="48"/>
      <c r="G2066" s="62" t="str">
        <f>IFERROR(INDEX(StockInData[Expiry],MATCH(ProductMaster[[#This Row],[Product ID]],StockInData[Product ID],0)),"")</f>
        <v/>
      </c>
      <c r="H2066" s="47"/>
      <c r="I2066" s="61">
        <f>SUMIFS(StockInData[Quantity],StockInData[Product ID],ProductMaster!$B2066)-SUMIFS(StockOutData[Quantity],StockOutData[Product ID],ProductMaster!$B2066)</f>
        <v>0</v>
      </c>
      <c r="J2066" s="63">
        <f>SUMIFS(StockInData[Value],StockInData[Product ID],ProductMaster!$B2066)-SUMIFS(StockOutData[Value],StockOutData[Product ID],ProductMaster!$B2066)</f>
        <v>0</v>
      </c>
    </row>
    <row r="2067" spans="1:10" hidden="1" x14ac:dyDescent="0.25">
      <c r="A2067" s="60">
        <v>2066</v>
      </c>
      <c r="B2067" s="85" t="s">
        <v>4181</v>
      </c>
      <c r="C2067" s="87" t="s">
        <v>4182</v>
      </c>
      <c r="D2067" s="47"/>
      <c r="E2067" s="47"/>
      <c r="F2067" s="48"/>
      <c r="G2067" s="62" t="str">
        <f>IFERROR(INDEX(StockInData[Expiry],MATCH(ProductMaster[[#This Row],[Product ID]],StockInData[Product ID],0)),"")</f>
        <v/>
      </c>
      <c r="H2067" s="47"/>
      <c r="I2067" s="61">
        <f>SUMIFS(StockInData[Quantity],StockInData[Product ID],ProductMaster!$B2067)-SUMIFS(StockOutData[Quantity],StockOutData[Product ID],ProductMaster!$B2067)</f>
        <v>0</v>
      </c>
      <c r="J2067" s="63">
        <f>SUMIFS(StockInData[Value],StockInData[Product ID],ProductMaster!$B2067)-SUMIFS(StockOutData[Value],StockOutData[Product ID],ProductMaster!$B2067)</f>
        <v>0</v>
      </c>
    </row>
    <row r="2068" spans="1:10" hidden="1" x14ac:dyDescent="0.25">
      <c r="A2068" s="84">
        <v>2067</v>
      </c>
      <c r="B2068" s="85" t="s">
        <v>4183</v>
      </c>
      <c r="C2068" s="87" t="s">
        <v>4184</v>
      </c>
      <c r="D2068" s="47"/>
      <c r="E2068" s="47"/>
      <c r="F2068" s="48"/>
      <c r="G2068" s="62" t="str">
        <f>IFERROR(INDEX(StockInData[Expiry],MATCH(ProductMaster[[#This Row],[Product ID]],StockInData[Product ID],0)),"")</f>
        <v/>
      </c>
      <c r="H2068" s="47"/>
      <c r="I2068" s="61">
        <f>SUMIFS(StockInData[Quantity],StockInData[Product ID],ProductMaster!$B2068)-SUMIFS(StockOutData[Quantity],StockOutData[Product ID],ProductMaster!$B2068)</f>
        <v>0</v>
      </c>
      <c r="J2068" s="63">
        <f>SUMIFS(StockInData[Value],StockInData[Product ID],ProductMaster!$B2068)-SUMIFS(StockOutData[Value],StockOutData[Product ID],ProductMaster!$B2068)</f>
        <v>0</v>
      </c>
    </row>
    <row r="2069" spans="1:10" hidden="1" x14ac:dyDescent="0.25">
      <c r="A2069" s="60">
        <v>2068</v>
      </c>
      <c r="B2069" s="85" t="s">
        <v>4185</v>
      </c>
      <c r="C2069" s="87" t="s">
        <v>4186</v>
      </c>
      <c r="D2069" s="47"/>
      <c r="E2069" s="47"/>
      <c r="F2069" s="48"/>
      <c r="G2069" s="62" t="str">
        <f>IFERROR(INDEX(StockInData[Expiry],MATCH(ProductMaster[[#This Row],[Product ID]],StockInData[Product ID],0)),"")</f>
        <v/>
      </c>
      <c r="H2069" s="47"/>
      <c r="I2069" s="61">
        <f>SUMIFS(StockInData[Quantity],StockInData[Product ID],ProductMaster!$B2069)-SUMIFS(StockOutData[Quantity],StockOutData[Product ID],ProductMaster!$B2069)</f>
        <v>0</v>
      </c>
      <c r="J2069" s="63">
        <f>SUMIFS(StockInData[Value],StockInData[Product ID],ProductMaster!$B2069)-SUMIFS(StockOutData[Value],StockOutData[Product ID],ProductMaster!$B2069)</f>
        <v>0</v>
      </c>
    </row>
    <row r="2070" spans="1:10" hidden="1" x14ac:dyDescent="0.25">
      <c r="A2070" s="84">
        <v>2069</v>
      </c>
      <c r="B2070" s="85" t="s">
        <v>4187</v>
      </c>
      <c r="C2070" s="87" t="s">
        <v>4188</v>
      </c>
      <c r="D2070" s="47"/>
      <c r="E2070" s="47"/>
      <c r="F2070" s="48"/>
      <c r="G2070" s="62" t="str">
        <f>IFERROR(INDEX(StockInData[Expiry],MATCH(ProductMaster[[#This Row],[Product ID]],StockInData[Product ID],0)),"")</f>
        <v/>
      </c>
      <c r="H2070" s="47"/>
      <c r="I2070" s="61">
        <f>SUMIFS(StockInData[Quantity],StockInData[Product ID],ProductMaster!$B2070)-SUMIFS(StockOutData[Quantity],StockOutData[Product ID],ProductMaster!$B2070)</f>
        <v>0</v>
      </c>
      <c r="J2070" s="63">
        <f>SUMIFS(StockInData[Value],StockInData[Product ID],ProductMaster!$B2070)-SUMIFS(StockOutData[Value],StockOutData[Product ID],ProductMaster!$B2070)</f>
        <v>0</v>
      </c>
    </row>
    <row r="2071" spans="1:10" x14ac:dyDescent="0.25">
      <c r="A2071" s="60">
        <v>2070</v>
      </c>
      <c r="B2071" s="85" t="s">
        <v>4189</v>
      </c>
      <c r="C2071" s="87" t="s">
        <v>4190</v>
      </c>
      <c r="D2071" s="47"/>
      <c r="E2071" s="47"/>
      <c r="F2071" s="48"/>
      <c r="G2071" s="62">
        <f>IFERROR(INDEX(StockInData[Expiry],MATCH(ProductMaster[[#This Row],[Product ID]],StockInData[Product ID],0)),"")</f>
        <v>44438</v>
      </c>
      <c r="H2071" s="47"/>
      <c r="I2071" s="61">
        <f>SUMIFS(StockInData[Quantity],StockInData[Product ID],ProductMaster!$B2071)-SUMIFS(StockOutData[Quantity],StockOutData[Product ID],ProductMaster!$B2071)</f>
        <v>107</v>
      </c>
      <c r="J2071" s="63">
        <f>SUMIFS(StockInData[Value],StockInData[Product ID],ProductMaster!$B2071)-SUMIFS(StockOutData[Value],StockOutData[Product ID],ProductMaster!$B2071)</f>
        <v>-16.899999999999999</v>
      </c>
    </row>
    <row r="2072" spans="1:10" x14ac:dyDescent="0.25">
      <c r="A2072" s="84">
        <v>2071</v>
      </c>
      <c r="B2072" s="85" t="s">
        <v>4191</v>
      </c>
      <c r="C2072" s="87" t="s">
        <v>4192</v>
      </c>
      <c r="D2072" s="47"/>
      <c r="E2072" s="47"/>
      <c r="F2072" s="48"/>
      <c r="G2072" s="62">
        <f>IFERROR(INDEX(StockInData[Expiry],MATCH(ProductMaster[[#This Row],[Product ID]],StockInData[Product ID],0)),"")</f>
        <v>44561</v>
      </c>
      <c r="H2072" s="47"/>
      <c r="I2072" s="61">
        <f>SUMIFS(StockInData[Quantity],StockInData[Product ID],ProductMaster!$B2072)-SUMIFS(StockOutData[Quantity],StockOutData[Product ID],ProductMaster!$B2072)</f>
        <v>10</v>
      </c>
      <c r="J2072" s="63">
        <f>SUMIFS(StockInData[Value],StockInData[Product ID],ProductMaster!$B2072)-SUMIFS(StockOutData[Value],StockOutData[Product ID],ProductMaster!$B2072)</f>
        <v>19</v>
      </c>
    </row>
    <row r="2073" spans="1:10" hidden="1" x14ac:dyDescent="0.25">
      <c r="A2073" s="60">
        <v>2072</v>
      </c>
      <c r="B2073" s="85" t="s">
        <v>4193</v>
      </c>
      <c r="C2073" s="87" t="s">
        <v>4194</v>
      </c>
      <c r="D2073" s="47"/>
      <c r="E2073" s="47"/>
      <c r="F2073" s="48"/>
      <c r="G2073" s="62" t="str">
        <f>IFERROR(INDEX(StockInData[Expiry],MATCH(ProductMaster[[#This Row],[Product ID]],StockInData[Product ID],0)),"")</f>
        <v/>
      </c>
      <c r="H2073" s="47"/>
      <c r="I2073" s="61">
        <f>SUMIFS(StockInData[Quantity],StockInData[Product ID],ProductMaster!$B2073)-SUMIFS(StockOutData[Quantity],StockOutData[Product ID],ProductMaster!$B2073)</f>
        <v>0</v>
      </c>
      <c r="J2073" s="63">
        <f>SUMIFS(StockInData[Value],StockInData[Product ID],ProductMaster!$B2073)-SUMIFS(StockOutData[Value],StockOutData[Product ID],ProductMaster!$B2073)</f>
        <v>0</v>
      </c>
    </row>
    <row r="2074" spans="1:10" hidden="1" x14ac:dyDescent="0.25">
      <c r="A2074" s="84">
        <v>2073</v>
      </c>
      <c r="B2074" s="85" t="s">
        <v>4195</v>
      </c>
      <c r="C2074" s="87" t="s">
        <v>4196</v>
      </c>
      <c r="D2074" s="47"/>
      <c r="E2074" s="47"/>
      <c r="F2074" s="48"/>
      <c r="G2074" s="62" t="str">
        <f>IFERROR(INDEX(StockInData[Expiry],MATCH(ProductMaster[[#This Row],[Product ID]],StockInData[Product ID],0)),"")</f>
        <v/>
      </c>
      <c r="H2074" s="47"/>
      <c r="I2074" s="61">
        <f>SUMIFS(StockInData[Quantity],StockInData[Product ID],ProductMaster!$B2074)-SUMIFS(StockOutData[Quantity],StockOutData[Product ID],ProductMaster!$B2074)</f>
        <v>0</v>
      </c>
      <c r="J2074" s="63">
        <f>SUMIFS(StockInData[Value],StockInData[Product ID],ProductMaster!$B2074)-SUMIFS(StockOutData[Value],StockOutData[Product ID],ProductMaster!$B2074)</f>
        <v>0</v>
      </c>
    </row>
    <row r="2075" spans="1:10" x14ac:dyDescent="0.25">
      <c r="A2075" s="60">
        <v>2074</v>
      </c>
      <c r="B2075" s="85" t="s">
        <v>4197</v>
      </c>
      <c r="C2075" s="87" t="s">
        <v>4198</v>
      </c>
      <c r="D2075" s="47"/>
      <c r="E2075" s="47"/>
      <c r="F2075" s="48"/>
      <c r="G2075" s="62">
        <f>IFERROR(INDEX(StockInData[Expiry],MATCH(ProductMaster[[#This Row],[Product ID]],StockInData[Product ID],0)),"")</f>
        <v>44500</v>
      </c>
      <c r="H2075" s="47"/>
      <c r="I2075" s="61">
        <f>SUMIFS(StockInData[Quantity],StockInData[Product ID],ProductMaster!$B2075)-SUMIFS(StockOutData[Quantity],StockOutData[Product ID],ProductMaster!$B2075)</f>
        <v>119</v>
      </c>
      <c r="J2075" s="63">
        <f>SUMIFS(StockInData[Value],StockInData[Product ID],ProductMaster!$B2075)-SUMIFS(StockOutData[Value],StockOutData[Product ID],ProductMaster!$B2075)</f>
        <v>22.59</v>
      </c>
    </row>
    <row r="2076" spans="1:10" x14ac:dyDescent="0.25">
      <c r="A2076" s="84">
        <v>2075</v>
      </c>
      <c r="B2076" s="85" t="s">
        <v>4199</v>
      </c>
      <c r="C2076" s="87" t="s">
        <v>4200</v>
      </c>
      <c r="D2076" s="47"/>
      <c r="E2076" s="47"/>
      <c r="F2076" s="48"/>
      <c r="G2076" s="62">
        <f>IFERROR(INDEX(StockInData[Expiry],MATCH(ProductMaster[[#This Row],[Product ID]],StockInData[Product ID],0)),"")</f>
        <v>44165</v>
      </c>
      <c r="H2076" s="47"/>
      <c r="I2076" s="61">
        <f>SUMIFS(StockInData[Quantity],StockInData[Product ID],ProductMaster!$B2076)-SUMIFS(StockOutData[Quantity],StockOutData[Product ID],ProductMaster!$B2076)</f>
        <v>126.55</v>
      </c>
      <c r="J2076" s="63">
        <f>SUMIFS(StockInData[Value],StockInData[Product ID],ProductMaster!$B2076)-SUMIFS(StockOutData[Value],StockOutData[Product ID],ProductMaster!$B2076)</f>
        <v>0</v>
      </c>
    </row>
    <row r="2077" spans="1:10" hidden="1" x14ac:dyDescent="0.25">
      <c r="A2077" s="60">
        <v>2076</v>
      </c>
      <c r="B2077" s="85" t="s">
        <v>4201</v>
      </c>
      <c r="C2077" s="87" t="s">
        <v>4202</v>
      </c>
      <c r="D2077" s="47"/>
      <c r="E2077" s="47"/>
      <c r="F2077" s="48"/>
      <c r="G2077" s="62" t="str">
        <f>IFERROR(INDEX(StockInData[Expiry],MATCH(ProductMaster[[#This Row],[Product ID]],StockInData[Product ID],0)),"")</f>
        <v/>
      </c>
      <c r="H2077" s="47"/>
      <c r="I2077" s="61">
        <f>SUMIFS(StockInData[Quantity],StockInData[Product ID],ProductMaster!$B2077)-SUMIFS(StockOutData[Quantity],StockOutData[Product ID],ProductMaster!$B2077)</f>
        <v>-77</v>
      </c>
      <c r="J2077" s="63">
        <f>SUMIFS(StockInData[Value],StockInData[Product ID],ProductMaster!$B2077)-SUMIFS(StockOutData[Value],StockOutData[Product ID],ProductMaster!$B2077)</f>
        <v>-2099.27</v>
      </c>
    </row>
    <row r="2078" spans="1:10" hidden="1" x14ac:dyDescent="0.25">
      <c r="A2078" s="84">
        <v>2077</v>
      </c>
      <c r="B2078" s="85" t="s">
        <v>4203</v>
      </c>
      <c r="C2078" s="87" t="s">
        <v>4204</v>
      </c>
      <c r="D2078" s="47"/>
      <c r="E2078" s="47"/>
      <c r="F2078" s="48"/>
      <c r="G2078" s="62" t="str">
        <f>IFERROR(INDEX(StockInData[Expiry],MATCH(ProductMaster[[#This Row],[Product ID]],StockInData[Product ID],0)),"")</f>
        <v/>
      </c>
      <c r="H2078" s="47"/>
      <c r="I2078" s="61">
        <f>SUMIFS(StockInData[Quantity],StockInData[Product ID],ProductMaster!$B2078)-SUMIFS(StockOutData[Quantity],StockOutData[Product ID],ProductMaster!$B2078)</f>
        <v>0</v>
      </c>
      <c r="J2078" s="63">
        <f>SUMIFS(StockInData[Value],StockInData[Product ID],ProductMaster!$B2078)-SUMIFS(StockOutData[Value],StockOutData[Product ID],ProductMaster!$B2078)</f>
        <v>0</v>
      </c>
    </row>
    <row r="2079" spans="1:10" hidden="1" x14ac:dyDescent="0.25">
      <c r="A2079" s="60">
        <v>2078</v>
      </c>
      <c r="B2079" s="85" t="s">
        <v>4205</v>
      </c>
      <c r="C2079" s="87" t="s">
        <v>4206</v>
      </c>
      <c r="D2079" s="47"/>
      <c r="E2079" s="47"/>
      <c r="F2079" s="48"/>
      <c r="G2079" s="62" t="str">
        <f>IFERROR(INDEX(StockInData[Expiry],MATCH(ProductMaster[[#This Row],[Product ID]],StockInData[Product ID],0)),"")</f>
        <v/>
      </c>
      <c r="H2079" s="47"/>
      <c r="I2079" s="61">
        <f>SUMIFS(StockInData[Quantity],StockInData[Product ID],ProductMaster!$B2079)-SUMIFS(StockOutData[Quantity],StockOutData[Product ID],ProductMaster!$B2079)</f>
        <v>0</v>
      </c>
      <c r="J2079" s="63">
        <f>SUMIFS(StockInData[Value],StockInData[Product ID],ProductMaster!$B2079)-SUMIFS(StockOutData[Value],StockOutData[Product ID],ProductMaster!$B2079)</f>
        <v>0</v>
      </c>
    </row>
    <row r="2080" spans="1:10" x14ac:dyDescent="0.25">
      <c r="A2080" s="84">
        <v>2079</v>
      </c>
      <c r="B2080" s="85" t="s">
        <v>4207</v>
      </c>
      <c r="C2080" s="87" t="s">
        <v>4208</v>
      </c>
      <c r="D2080" s="47"/>
      <c r="E2080" s="47"/>
      <c r="F2080" s="48"/>
      <c r="G2080" s="62">
        <f>IFERROR(INDEX(StockInData[Expiry],MATCH(ProductMaster[[#This Row],[Product ID]],StockInData[Product ID],0)),"")</f>
        <v>43865</v>
      </c>
      <c r="H2080" s="47"/>
      <c r="I2080" s="61">
        <f>SUMIFS(StockInData[Quantity],StockInData[Product ID],ProductMaster!$B2080)-SUMIFS(StockOutData[Quantity],StockOutData[Product ID],ProductMaster!$B2080)</f>
        <v>85</v>
      </c>
      <c r="J2080" s="63">
        <f>SUMIFS(StockInData[Value],StockInData[Product ID],ProductMaster!$B2080)-SUMIFS(StockOutData[Value],StockOutData[Product ID],ProductMaster!$B2080)</f>
        <v>-228.29999999999998</v>
      </c>
    </row>
    <row r="2081" spans="1:10" x14ac:dyDescent="0.25">
      <c r="A2081" s="60">
        <v>2080</v>
      </c>
      <c r="B2081" s="85" t="s">
        <v>4209</v>
      </c>
      <c r="C2081" s="87" t="s">
        <v>4210</v>
      </c>
      <c r="D2081" s="47"/>
      <c r="E2081" s="47"/>
      <c r="F2081" s="48"/>
      <c r="G2081" s="62">
        <f>IFERROR(INDEX(StockInData[Expiry],MATCH(ProductMaster[[#This Row],[Product ID]],StockInData[Product ID],0)),"")</f>
        <v>44531</v>
      </c>
      <c r="H2081" s="47"/>
      <c r="I2081" s="61">
        <f>SUMIFS(StockInData[Quantity],StockInData[Product ID],ProductMaster!$B2081)-SUMIFS(StockOutData[Quantity],StockOutData[Product ID],ProductMaster!$B2081)</f>
        <v>42.63</v>
      </c>
      <c r="J2081" s="63">
        <f>SUMIFS(StockInData[Value],StockInData[Product ID],ProductMaster!$B2081)-SUMIFS(StockOutData[Value],StockOutData[Product ID],ProductMaster!$B2081)</f>
        <v>-140.22</v>
      </c>
    </row>
    <row r="2082" spans="1:10" x14ac:dyDescent="0.25">
      <c r="A2082" s="84">
        <v>2081</v>
      </c>
      <c r="B2082" s="85" t="s">
        <v>4211</v>
      </c>
      <c r="C2082" s="87" t="s">
        <v>4212</v>
      </c>
      <c r="D2082" s="47"/>
      <c r="E2082" s="47"/>
      <c r="F2082" s="48"/>
      <c r="G2082" s="62">
        <f>IFERROR(INDEX(StockInData[Expiry],MATCH(ProductMaster[[#This Row],[Product ID]],StockInData[Product ID],0)),"")</f>
        <v>44469</v>
      </c>
      <c r="H2082" s="47"/>
      <c r="I2082" s="61">
        <f>SUMIFS(StockInData[Quantity],StockInData[Product ID],ProductMaster!$B2082)-SUMIFS(StockOutData[Quantity],StockOutData[Product ID],ProductMaster!$B2082)</f>
        <v>152</v>
      </c>
      <c r="J2082" s="63">
        <f>SUMIFS(StockInData[Value],StockInData[Product ID],ProductMaster!$B2082)-SUMIFS(StockOutData[Value],StockOutData[Product ID],ProductMaster!$B2082)</f>
        <v>-409.31999999999994</v>
      </c>
    </row>
    <row r="2083" spans="1:10" x14ac:dyDescent="0.25">
      <c r="A2083" s="60">
        <v>2082</v>
      </c>
      <c r="B2083" s="85" t="s">
        <v>4213</v>
      </c>
      <c r="C2083" s="87" t="s">
        <v>4214</v>
      </c>
      <c r="D2083" s="47"/>
      <c r="E2083" s="47"/>
      <c r="F2083" s="48"/>
      <c r="G2083" s="62">
        <f>IFERROR(INDEX(StockInData[Expiry],MATCH(ProductMaster[[#This Row],[Product ID]],StockInData[Product ID],0)),"")</f>
        <v>44561</v>
      </c>
      <c r="H2083" s="47"/>
      <c r="I2083" s="61">
        <f>SUMIFS(StockInData[Quantity],StockInData[Product ID],ProductMaster!$B2083)-SUMIFS(StockOutData[Quantity],StockOutData[Product ID],ProductMaster!$B2083)</f>
        <v>52</v>
      </c>
      <c r="J2083" s="63">
        <f>SUMIFS(StockInData[Value],StockInData[Product ID],ProductMaster!$B2083)-SUMIFS(StockOutData[Value],StockOutData[Product ID],ProductMaster!$B2083)</f>
        <v>-149.21</v>
      </c>
    </row>
    <row r="2084" spans="1:10" hidden="1" x14ac:dyDescent="0.25">
      <c r="A2084" s="84">
        <v>2083</v>
      </c>
      <c r="B2084" s="85" t="s">
        <v>4215</v>
      </c>
      <c r="C2084" s="87" t="s">
        <v>4216</v>
      </c>
      <c r="D2084" s="47"/>
      <c r="E2084" s="47"/>
      <c r="F2084" s="48"/>
      <c r="G2084" s="62" t="str">
        <f>IFERROR(INDEX(StockInData[Expiry],MATCH(ProductMaster[[#This Row],[Product ID]],StockInData[Product ID],0)),"")</f>
        <v/>
      </c>
      <c r="H2084" s="47"/>
      <c r="I2084" s="61">
        <f>SUMIFS(StockInData[Quantity],StockInData[Product ID],ProductMaster!$B2084)-SUMIFS(StockOutData[Quantity],StockOutData[Product ID],ProductMaster!$B2084)</f>
        <v>0</v>
      </c>
      <c r="J2084" s="63">
        <f>SUMIFS(StockInData[Value],StockInData[Product ID],ProductMaster!$B2084)-SUMIFS(StockOutData[Value],StockOutData[Product ID],ProductMaster!$B2084)</f>
        <v>0</v>
      </c>
    </row>
    <row r="2085" spans="1:10" hidden="1" x14ac:dyDescent="0.25">
      <c r="A2085" s="60">
        <v>2084</v>
      </c>
      <c r="B2085" s="85" t="s">
        <v>4217</v>
      </c>
      <c r="C2085" s="87" t="s">
        <v>4218</v>
      </c>
      <c r="D2085" s="47"/>
      <c r="E2085" s="47"/>
      <c r="F2085" s="48"/>
      <c r="G2085" s="62" t="str">
        <f>IFERROR(INDEX(StockInData[Expiry],MATCH(ProductMaster[[#This Row],[Product ID]],StockInData[Product ID],0)),"")</f>
        <v/>
      </c>
      <c r="H2085" s="47"/>
      <c r="I2085" s="61">
        <f>SUMIFS(StockInData[Quantity],StockInData[Product ID],ProductMaster!$B2085)-SUMIFS(StockOutData[Quantity],StockOutData[Product ID],ProductMaster!$B2085)</f>
        <v>0</v>
      </c>
      <c r="J2085" s="63">
        <f>SUMIFS(StockInData[Value],StockInData[Product ID],ProductMaster!$B2085)-SUMIFS(StockOutData[Value],StockOutData[Product ID],ProductMaster!$B2085)</f>
        <v>0</v>
      </c>
    </row>
    <row r="2086" spans="1:10" hidden="1" x14ac:dyDescent="0.25">
      <c r="A2086" s="84">
        <v>2085</v>
      </c>
      <c r="B2086" s="85" t="s">
        <v>4219</v>
      </c>
      <c r="C2086" s="87" t="s">
        <v>4220</v>
      </c>
      <c r="D2086" s="47"/>
      <c r="E2086" s="47"/>
      <c r="F2086" s="48"/>
      <c r="G2086" s="62" t="str">
        <f>IFERROR(INDEX(StockInData[Expiry],MATCH(ProductMaster[[#This Row],[Product ID]],StockInData[Product ID],0)),"")</f>
        <v/>
      </c>
      <c r="H2086" s="47"/>
      <c r="I2086" s="61">
        <f>SUMIFS(StockInData[Quantity],StockInData[Product ID],ProductMaster!$B2086)-SUMIFS(StockOutData[Quantity],StockOutData[Product ID],ProductMaster!$B2086)</f>
        <v>0</v>
      </c>
      <c r="J2086" s="63">
        <f>SUMIFS(StockInData[Value],StockInData[Product ID],ProductMaster!$B2086)-SUMIFS(StockOutData[Value],StockOutData[Product ID],ProductMaster!$B2086)</f>
        <v>0</v>
      </c>
    </row>
    <row r="2087" spans="1:10" x14ac:dyDescent="0.25">
      <c r="A2087" s="60">
        <v>2086</v>
      </c>
      <c r="B2087" s="85" t="s">
        <v>4221</v>
      </c>
      <c r="C2087" s="87" t="s">
        <v>4222</v>
      </c>
      <c r="D2087" s="47"/>
      <c r="E2087" s="47"/>
      <c r="F2087" s="48"/>
      <c r="G2087" s="62">
        <f>IFERROR(INDEX(StockInData[Expiry],MATCH(ProductMaster[[#This Row],[Product ID]],StockInData[Product ID],0)),"")</f>
        <v>44530</v>
      </c>
      <c r="H2087" s="47"/>
      <c r="I2087" s="61">
        <f>SUMIFS(StockInData[Quantity],StockInData[Product ID],ProductMaster!$B2087)-SUMIFS(StockOutData[Quantity],StockOutData[Product ID],ProductMaster!$B2087)</f>
        <v>268.38</v>
      </c>
      <c r="J2087" s="63">
        <f>SUMIFS(StockInData[Value],StockInData[Product ID],ProductMaster!$B2087)-SUMIFS(StockOutData[Value],StockOutData[Product ID],ProductMaster!$B2087)</f>
        <v>-413.8599999999999</v>
      </c>
    </row>
    <row r="2088" spans="1:10" x14ac:dyDescent="0.25">
      <c r="A2088" s="84">
        <v>2087</v>
      </c>
      <c r="B2088" s="85" t="s">
        <v>4223</v>
      </c>
      <c r="C2088" s="87" t="s">
        <v>4224</v>
      </c>
      <c r="D2088" s="47"/>
      <c r="E2088" s="47"/>
      <c r="F2088" s="48"/>
      <c r="G2088" s="62">
        <f>IFERROR(INDEX(StockInData[Expiry],MATCH(ProductMaster[[#This Row],[Product ID]],StockInData[Product ID],0)),"")</f>
        <v>44469</v>
      </c>
      <c r="H2088" s="47"/>
      <c r="I2088" s="61">
        <f>SUMIFS(StockInData[Quantity],StockInData[Product ID],ProductMaster!$B2088)-SUMIFS(StockOutData[Quantity],StockOutData[Product ID],ProductMaster!$B2088)</f>
        <v>164.2</v>
      </c>
      <c r="J2088" s="63">
        <f>SUMIFS(StockInData[Value],StockInData[Product ID],ProductMaster!$B2088)-SUMIFS(StockOutData[Value],StockOutData[Product ID],ProductMaster!$B2088)</f>
        <v>-68.499999999999986</v>
      </c>
    </row>
    <row r="2089" spans="1:10" x14ac:dyDescent="0.25">
      <c r="A2089" s="60">
        <v>2088</v>
      </c>
      <c r="B2089" s="85" t="s">
        <v>4225</v>
      </c>
      <c r="C2089" s="87" t="s">
        <v>4226</v>
      </c>
      <c r="D2089" s="47"/>
      <c r="E2089" s="47"/>
      <c r="F2089" s="48"/>
      <c r="G2089" s="62">
        <f>IFERROR(INDEX(StockInData[Expiry],MATCH(ProductMaster[[#This Row],[Product ID]],StockInData[Product ID],0)),"")</f>
        <v>44560</v>
      </c>
      <c r="H2089" s="47"/>
      <c r="I2089" s="61">
        <f>SUMIFS(StockInData[Quantity],StockInData[Product ID],ProductMaster!$B2089)-SUMIFS(StockOutData[Quantity],StockOutData[Product ID],ProductMaster!$B2089)</f>
        <v>289.33</v>
      </c>
      <c r="J2089" s="63">
        <f>SUMIFS(StockInData[Value],StockInData[Product ID],ProductMaster!$B2089)-SUMIFS(StockOutData[Value],StockOutData[Product ID],ProductMaster!$B2089)</f>
        <v>-760.54000000000019</v>
      </c>
    </row>
    <row r="2090" spans="1:10" x14ac:dyDescent="0.25">
      <c r="A2090" s="84">
        <v>2089</v>
      </c>
      <c r="B2090" s="85" t="s">
        <v>4227</v>
      </c>
      <c r="C2090" s="87" t="s">
        <v>4228</v>
      </c>
      <c r="D2090" s="47"/>
      <c r="E2090" s="47"/>
      <c r="F2090" s="48"/>
      <c r="G2090" s="62">
        <f>IFERROR(INDEX(StockInData[Expiry],MATCH(ProductMaster[[#This Row],[Product ID]],StockInData[Product ID],0)),"")</f>
        <v>44561</v>
      </c>
      <c r="H2090" s="47"/>
      <c r="I2090" s="61">
        <f>SUMIFS(StockInData[Quantity],StockInData[Product ID],ProductMaster!$B2090)-SUMIFS(StockOutData[Quantity],StockOutData[Product ID],ProductMaster!$B2090)</f>
        <v>22.63</v>
      </c>
      <c r="J2090" s="63">
        <f>SUMIFS(StockInData[Value],StockInData[Product ID],ProductMaster!$B2090)-SUMIFS(StockOutData[Value],StockOutData[Product ID],ProductMaster!$B2090)</f>
        <v>-16.04</v>
      </c>
    </row>
    <row r="2091" spans="1:10" x14ac:dyDescent="0.25">
      <c r="A2091" s="60">
        <v>2090</v>
      </c>
      <c r="B2091" s="85" t="s">
        <v>4229</v>
      </c>
      <c r="C2091" s="87" t="s">
        <v>4230</v>
      </c>
      <c r="D2091" s="47"/>
      <c r="E2091" s="47"/>
      <c r="F2091" s="48"/>
      <c r="G2091" s="62">
        <f>IFERROR(INDEX(StockInData[Expiry],MATCH(ProductMaster[[#This Row],[Product ID]],StockInData[Product ID],0)),"")</f>
        <v>44285</v>
      </c>
      <c r="H2091" s="47"/>
      <c r="I2091" s="61">
        <f>SUMIFS(StockInData[Quantity],StockInData[Product ID],ProductMaster!$B2091)-SUMIFS(StockOutData[Quantity],StockOutData[Product ID],ProductMaster!$B2091)</f>
        <v>20</v>
      </c>
      <c r="J2091" s="63">
        <f>SUMIFS(StockInData[Value],StockInData[Product ID],ProductMaster!$B2091)-SUMIFS(StockOutData[Value],StockOutData[Product ID],ProductMaster!$B2091)</f>
        <v>-0.34999999999999964</v>
      </c>
    </row>
    <row r="2092" spans="1:10" x14ac:dyDescent="0.25">
      <c r="A2092" s="84">
        <v>2091</v>
      </c>
      <c r="B2092" s="85" t="s">
        <v>4231</v>
      </c>
      <c r="C2092" s="87" t="s">
        <v>4232</v>
      </c>
      <c r="D2092" s="47"/>
      <c r="E2092" s="47"/>
      <c r="F2092" s="48"/>
      <c r="G2092" s="62">
        <f>IFERROR(INDEX(StockInData[Expiry],MATCH(ProductMaster[[#This Row],[Product ID]],StockInData[Product ID],0)),"")</f>
        <v>44469</v>
      </c>
      <c r="H2092" s="47"/>
      <c r="I2092" s="61">
        <f>SUMIFS(StockInData[Quantity],StockInData[Product ID],ProductMaster!$B2092)-SUMIFS(StockOutData[Quantity],StockOutData[Product ID],ProductMaster!$B2092)</f>
        <v>107</v>
      </c>
      <c r="J2092" s="63">
        <f>SUMIFS(StockInData[Value],StockInData[Product ID],ProductMaster!$B2092)-SUMIFS(StockOutData[Value],StockOutData[Product ID],ProductMaster!$B2092)</f>
        <v>2.2299999999999969</v>
      </c>
    </row>
    <row r="2093" spans="1:10" x14ac:dyDescent="0.25">
      <c r="A2093" s="60">
        <v>2092</v>
      </c>
      <c r="B2093" s="85" t="s">
        <v>4233</v>
      </c>
      <c r="C2093" s="87" t="s">
        <v>4234</v>
      </c>
      <c r="D2093" s="47"/>
      <c r="E2093" s="47"/>
      <c r="F2093" s="48"/>
      <c r="G2093" s="62">
        <f>IFERROR(INDEX(StockInData[Expiry],MATCH(ProductMaster[[#This Row],[Product ID]],StockInData[Product ID],0)),"")</f>
        <v>44530</v>
      </c>
      <c r="H2093" s="47"/>
      <c r="I2093" s="61">
        <f>SUMIFS(StockInData[Quantity],StockInData[Product ID],ProductMaster!$B2093)-SUMIFS(StockOutData[Quantity],StockOutData[Product ID],ProductMaster!$B2093)</f>
        <v>201</v>
      </c>
      <c r="J2093" s="63">
        <f>SUMIFS(StockInData[Value],StockInData[Product ID],ProductMaster!$B2093)-SUMIFS(StockOutData[Value],StockOutData[Product ID],ProductMaster!$B2093)</f>
        <v>-131.07</v>
      </c>
    </row>
    <row r="2094" spans="1:10" x14ac:dyDescent="0.25">
      <c r="A2094" s="84">
        <v>2093</v>
      </c>
      <c r="B2094" s="85" t="s">
        <v>4235</v>
      </c>
      <c r="C2094" s="87" t="s">
        <v>4236</v>
      </c>
      <c r="D2094" s="47"/>
      <c r="E2094" s="47"/>
      <c r="F2094" s="48"/>
      <c r="G2094" s="62">
        <f>IFERROR(INDEX(StockInData[Expiry],MATCH(ProductMaster[[#This Row],[Product ID]],StockInData[Product ID],0)),"")</f>
        <v>44560</v>
      </c>
      <c r="H2094" s="47"/>
      <c r="I2094" s="61">
        <f>SUMIFS(StockInData[Quantity],StockInData[Product ID],ProductMaster!$B2094)-SUMIFS(StockOutData[Quantity],StockOutData[Product ID],ProductMaster!$B2094)</f>
        <v>109.27</v>
      </c>
      <c r="J2094" s="63">
        <f>SUMIFS(StockInData[Value],StockInData[Product ID],ProductMaster!$B2094)-SUMIFS(StockOutData[Value],StockOutData[Product ID],ProductMaster!$B2094)</f>
        <v>-53.499999999999986</v>
      </c>
    </row>
    <row r="2095" spans="1:10" x14ac:dyDescent="0.25">
      <c r="A2095" s="60">
        <v>2094</v>
      </c>
      <c r="B2095" s="85" t="s">
        <v>4237</v>
      </c>
      <c r="C2095" s="87" t="s">
        <v>4238</v>
      </c>
      <c r="D2095" s="47"/>
      <c r="E2095" s="47"/>
      <c r="F2095" s="48"/>
      <c r="G2095" s="62">
        <f>IFERROR(INDEX(StockInData[Expiry],MATCH(ProductMaster[[#This Row],[Product ID]],StockInData[Product ID],0)),"")</f>
        <v>44500</v>
      </c>
      <c r="H2095" s="47"/>
      <c r="I2095" s="61">
        <f>SUMIFS(StockInData[Quantity],StockInData[Product ID],ProductMaster!$B2095)-SUMIFS(StockOutData[Quantity],StockOutData[Product ID],ProductMaster!$B2095)</f>
        <v>116</v>
      </c>
      <c r="J2095" s="63">
        <f>SUMIFS(StockInData[Value],StockInData[Product ID],ProductMaster!$B2095)-SUMIFS(StockOutData[Value],StockOutData[Product ID],ProductMaster!$B2095)</f>
        <v>-83.22999999999999</v>
      </c>
    </row>
    <row r="2096" spans="1:10" x14ac:dyDescent="0.25">
      <c r="A2096" s="84">
        <v>2095</v>
      </c>
      <c r="B2096" s="85" t="s">
        <v>4239</v>
      </c>
      <c r="C2096" s="87" t="s">
        <v>4240</v>
      </c>
      <c r="D2096" s="47"/>
      <c r="E2096" s="47"/>
      <c r="F2096" s="48"/>
      <c r="G2096" s="62">
        <f>IFERROR(INDEX(StockInData[Expiry],MATCH(ProductMaster[[#This Row],[Product ID]],StockInData[Product ID],0)),"")</f>
        <v>44530</v>
      </c>
      <c r="H2096" s="47"/>
      <c r="I2096" s="61">
        <f>SUMIFS(StockInData[Quantity],StockInData[Product ID],ProductMaster!$B2096)-SUMIFS(StockOutData[Quantity],StockOutData[Product ID],ProductMaster!$B2096)</f>
        <v>79</v>
      </c>
      <c r="J2096" s="63">
        <f>SUMIFS(StockInData[Value],StockInData[Product ID],ProductMaster!$B2096)-SUMIFS(StockOutData[Value],StockOutData[Product ID],ProductMaster!$B2096)</f>
        <v>11.3</v>
      </c>
    </row>
    <row r="2097" spans="1:10" x14ac:dyDescent="0.25">
      <c r="A2097" s="60">
        <v>2096</v>
      </c>
      <c r="B2097" s="85" t="s">
        <v>4241</v>
      </c>
      <c r="C2097" s="87" t="s">
        <v>4242</v>
      </c>
      <c r="D2097" s="47"/>
      <c r="E2097" s="47"/>
      <c r="F2097" s="48"/>
      <c r="G2097" s="62">
        <f>IFERROR(INDEX(StockInData[Expiry],MATCH(ProductMaster[[#This Row],[Product ID]],StockInData[Product ID],0)),"")</f>
        <v>44561</v>
      </c>
      <c r="H2097" s="47"/>
      <c r="I2097" s="61">
        <f>SUMIFS(StockInData[Quantity],StockInData[Product ID],ProductMaster!$B2097)-SUMIFS(StockOutData[Quantity],StockOutData[Product ID],ProductMaster!$B2097)</f>
        <v>53.53</v>
      </c>
      <c r="J2097" s="63">
        <f>SUMIFS(StockInData[Value],StockInData[Product ID],ProductMaster!$B2097)-SUMIFS(StockOutData[Value],StockOutData[Product ID],ProductMaster!$B2097)</f>
        <v>25.65</v>
      </c>
    </row>
    <row r="2098" spans="1:10" x14ac:dyDescent="0.25">
      <c r="A2098" s="84">
        <v>2097</v>
      </c>
      <c r="B2098" s="85" t="s">
        <v>4243</v>
      </c>
      <c r="C2098" s="87" t="s">
        <v>4244</v>
      </c>
      <c r="D2098" s="47"/>
      <c r="E2098" s="47"/>
      <c r="F2098" s="48"/>
      <c r="G2098" s="62">
        <f>IFERROR(INDEX(StockInData[Expiry],MATCH(ProductMaster[[#This Row],[Product ID]],StockInData[Product ID],0)),"")</f>
        <v>44407</v>
      </c>
      <c r="H2098" s="47"/>
      <c r="I2098" s="61">
        <f>SUMIFS(StockInData[Quantity],StockInData[Product ID],ProductMaster!$B2098)-SUMIFS(StockOutData[Quantity],StockOutData[Product ID],ProductMaster!$B2098)</f>
        <v>20</v>
      </c>
      <c r="J2098" s="63">
        <f>SUMIFS(StockInData[Value],StockInData[Product ID],ProductMaster!$B2098)-SUMIFS(StockOutData[Value],StockOutData[Product ID],ProductMaster!$B2098)</f>
        <v>-13</v>
      </c>
    </row>
    <row r="2099" spans="1:10" hidden="1" x14ac:dyDescent="0.25">
      <c r="A2099" s="60">
        <v>2098</v>
      </c>
      <c r="B2099" s="85" t="s">
        <v>4245</v>
      </c>
      <c r="C2099" s="87" t="s">
        <v>4246</v>
      </c>
      <c r="D2099" s="47"/>
      <c r="E2099" s="47"/>
      <c r="F2099" s="48"/>
      <c r="G2099" s="62" t="str">
        <f>IFERROR(INDEX(StockInData[Expiry],MATCH(ProductMaster[[#This Row],[Product ID]],StockInData[Product ID],0)),"")</f>
        <v/>
      </c>
      <c r="H2099" s="47"/>
      <c r="I2099" s="61">
        <f>SUMIFS(StockInData[Quantity],StockInData[Product ID],ProductMaster!$B2099)-SUMIFS(StockOutData[Quantity],StockOutData[Product ID],ProductMaster!$B2099)</f>
        <v>0</v>
      </c>
      <c r="J2099" s="63">
        <f>SUMIFS(StockInData[Value],StockInData[Product ID],ProductMaster!$B2099)-SUMIFS(StockOutData[Value],StockOutData[Product ID],ProductMaster!$B2099)</f>
        <v>0</v>
      </c>
    </row>
    <row r="2100" spans="1:10" x14ac:dyDescent="0.25">
      <c r="A2100" s="84">
        <v>2099</v>
      </c>
      <c r="B2100" s="85" t="s">
        <v>4247</v>
      </c>
      <c r="C2100" s="87" t="s">
        <v>4248</v>
      </c>
      <c r="D2100" s="47"/>
      <c r="E2100" s="47"/>
      <c r="F2100" s="48"/>
      <c r="G2100" s="62">
        <f>IFERROR(INDEX(StockInData[Expiry],MATCH(ProductMaster[[#This Row],[Product ID]],StockInData[Product ID],0)),"")</f>
        <v>44530</v>
      </c>
      <c r="H2100" s="47"/>
      <c r="I2100" s="61">
        <f>SUMIFS(StockInData[Quantity],StockInData[Product ID],ProductMaster!$B2100)-SUMIFS(StockOutData[Quantity],StockOutData[Product ID],ProductMaster!$B2100)</f>
        <v>97.63</v>
      </c>
      <c r="J2100" s="63">
        <f>SUMIFS(StockInData[Value],StockInData[Product ID],ProductMaster!$B2100)-SUMIFS(StockOutData[Value],StockOutData[Product ID],ProductMaster!$B2100)</f>
        <v>-206.83000000000007</v>
      </c>
    </row>
    <row r="2101" spans="1:10" x14ac:dyDescent="0.25">
      <c r="A2101" s="60">
        <v>2100</v>
      </c>
      <c r="B2101" s="85" t="s">
        <v>4249</v>
      </c>
      <c r="C2101" s="87" t="s">
        <v>4250</v>
      </c>
      <c r="D2101" s="47"/>
      <c r="E2101" s="47"/>
      <c r="F2101" s="48"/>
      <c r="G2101" s="62">
        <f>IFERROR(INDEX(StockInData[Expiry],MATCH(ProductMaster[[#This Row],[Product ID]],StockInData[Product ID],0)),"")</f>
        <v>44439</v>
      </c>
      <c r="H2101" s="47"/>
      <c r="I2101" s="61">
        <f>SUMIFS(StockInData[Quantity],StockInData[Product ID],ProductMaster!$B2101)-SUMIFS(StockOutData[Quantity],StockOutData[Product ID],ProductMaster!$B2101)</f>
        <v>82</v>
      </c>
      <c r="J2101" s="63">
        <f>SUMIFS(StockInData[Value],StockInData[Product ID],ProductMaster!$B2101)-SUMIFS(StockOutData[Value],StockOutData[Product ID],ProductMaster!$B2101)</f>
        <v>-12.700000000000003</v>
      </c>
    </row>
    <row r="2102" spans="1:10" x14ac:dyDescent="0.25">
      <c r="A2102" s="84">
        <v>2101</v>
      </c>
      <c r="B2102" s="85" t="s">
        <v>4251</v>
      </c>
      <c r="C2102" s="87" t="s">
        <v>4252</v>
      </c>
      <c r="D2102" s="47"/>
      <c r="E2102" s="47"/>
      <c r="F2102" s="48"/>
      <c r="G2102" s="62">
        <f>IFERROR(INDEX(StockInData[Expiry],MATCH(ProductMaster[[#This Row],[Product ID]],StockInData[Product ID],0)),"")</f>
        <v>44439</v>
      </c>
      <c r="H2102" s="47"/>
      <c r="I2102" s="61">
        <f>SUMIFS(StockInData[Quantity],StockInData[Product ID],ProductMaster!$B2102)-SUMIFS(StockOutData[Quantity],StockOutData[Product ID],ProductMaster!$B2102)</f>
        <v>111.33</v>
      </c>
      <c r="J2102" s="63">
        <f>SUMIFS(StockInData[Value],StockInData[Product ID],ProductMaster!$B2102)-SUMIFS(StockOutData[Value],StockOutData[Product ID],ProductMaster!$B2102)</f>
        <v>-133.53999999999996</v>
      </c>
    </row>
    <row r="2103" spans="1:10" x14ac:dyDescent="0.25">
      <c r="A2103" s="60">
        <v>2102</v>
      </c>
      <c r="B2103" s="85" t="s">
        <v>4253</v>
      </c>
      <c r="C2103" s="87" t="s">
        <v>4254</v>
      </c>
      <c r="D2103" s="47"/>
      <c r="E2103" s="47"/>
      <c r="F2103" s="48"/>
      <c r="G2103" s="62">
        <f>IFERROR(INDEX(StockInData[Expiry],MATCH(ProductMaster[[#This Row],[Product ID]],StockInData[Product ID],0)),"")</f>
        <v>44377</v>
      </c>
      <c r="H2103" s="47"/>
      <c r="I2103" s="61">
        <f>SUMIFS(StockInData[Quantity],StockInData[Product ID],ProductMaster!$B2103)-SUMIFS(StockOutData[Quantity],StockOutData[Product ID],ProductMaster!$B2103)</f>
        <v>51.88</v>
      </c>
      <c r="J2103" s="63">
        <f>SUMIFS(StockInData[Value],StockInData[Product ID],ProductMaster!$B2103)-SUMIFS(StockOutData[Value],StockOutData[Product ID],ProductMaster!$B2103)</f>
        <v>25.990000000000002</v>
      </c>
    </row>
    <row r="2104" spans="1:10" x14ac:dyDescent="0.25">
      <c r="A2104" s="84">
        <v>2103</v>
      </c>
      <c r="B2104" s="85" t="s">
        <v>4255</v>
      </c>
      <c r="C2104" s="87" t="s">
        <v>4256</v>
      </c>
      <c r="D2104" s="47"/>
      <c r="E2104" s="47"/>
      <c r="F2104" s="48"/>
      <c r="G2104" s="62">
        <f>IFERROR(INDEX(StockInData[Expiry],MATCH(ProductMaster[[#This Row],[Product ID]],StockInData[Product ID],0)),"")</f>
        <v>44346</v>
      </c>
      <c r="H2104" s="47"/>
      <c r="I2104" s="61">
        <f>SUMIFS(StockInData[Quantity],StockInData[Product ID],ProductMaster!$B2104)-SUMIFS(StockOutData[Quantity],StockOutData[Product ID],ProductMaster!$B2104)</f>
        <v>40.47</v>
      </c>
      <c r="J2104" s="63">
        <f>SUMIFS(StockInData[Value],StockInData[Product ID],ProductMaster!$B2104)-SUMIFS(StockOutData[Value],StockOutData[Product ID],ProductMaster!$B2104)</f>
        <v>21.15</v>
      </c>
    </row>
    <row r="2105" spans="1:10" hidden="1" x14ac:dyDescent="0.25">
      <c r="A2105" s="60">
        <v>2104</v>
      </c>
      <c r="B2105" s="85" t="s">
        <v>4257</v>
      </c>
      <c r="C2105" s="87" t="s">
        <v>4258</v>
      </c>
      <c r="D2105" s="47"/>
      <c r="E2105" s="47"/>
      <c r="F2105" s="48"/>
      <c r="G2105" s="62" t="str">
        <f>IFERROR(INDEX(StockInData[Expiry],MATCH(ProductMaster[[#This Row],[Product ID]],StockInData[Product ID],0)),"")</f>
        <v/>
      </c>
      <c r="H2105" s="47"/>
      <c r="I2105" s="61">
        <f>SUMIFS(StockInData[Quantity],StockInData[Product ID],ProductMaster!$B2105)-SUMIFS(StockOutData[Quantity],StockOutData[Product ID],ProductMaster!$B2105)</f>
        <v>0</v>
      </c>
      <c r="J2105" s="63">
        <f>SUMIFS(StockInData[Value],StockInData[Product ID],ProductMaster!$B2105)-SUMIFS(StockOutData[Value],StockOutData[Product ID],ProductMaster!$B2105)</f>
        <v>0</v>
      </c>
    </row>
    <row r="2106" spans="1:10" x14ac:dyDescent="0.25">
      <c r="A2106" s="84">
        <v>2105</v>
      </c>
      <c r="B2106" s="85" t="s">
        <v>4259</v>
      </c>
      <c r="C2106" s="87" t="s">
        <v>4260</v>
      </c>
      <c r="D2106" s="47"/>
      <c r="E2106" s="47"/>
      <c r="F2106" s="48"/>
      <c r="G2106" s="62">
        <f>IFERROR(INDEX(StockInData[Expiry],MATCH(ProductMaster[[#This Row],[Product ID]],StockInData[Product ID],0)),"")</f>
        <v>44560</v>
      </c>
      <c r="H2106" s="47"/>
      <c r="I2106" s="61">
        <f>SUMIFS(StockInData[Quantity],StockInData[Product ID],ProductMaster!$B2106)-SUMIFS(StockOutData[Quantity],StockOutData[Product ID],ProductMaster!$B2106)</f>
        <v>274</v>
      </c>
      <c r="J2106" s="63">
        <f>SUMIFS(StockInData[Value],StockInData[Product ID],ProductMaster!$B2106)-SUMIFS(StockOutData[Value],StockOutData[Product ID],ProductMaster!$B2106)</f>
        <v>-1621.5199999999993</v>
      </c>
    </row>
    <row r="2107" spans="1:10" x14ac:dyDescent="0.25">
      <c r="A2107" s="60">
        <v>2106</v>
      </c>
      <c r="B2107" s="85" t="s">
        <v>4261</v>
      </c>
      <c r="C2107" s="87" t="s">
        <v>4262</v>
      </c>
      <c r="D2107" s="47"/>
      <c r="E2107" s="47"/>
      <c r="F2107" s="48"/>
      <c r="G2107" s="62">
        <f>IFERROR(INDEX(StockInData[Expiry],MATCH(ProductMaster[[#This Row],[Product ID]],StockInData[Product ID],0)),"")</f>
        <v>44560</v>
      </c>
      <c r="H2107" s="47"/>
      <c r="I2107" s="61">
        <f>SUMIFS(StockInData[Quantity],StockInData[Product ID],ProductMaster!$B2107)-SUMIFS(StockOutData[Quantity],StockOutData[Product ID],ProductMaster!$B2107)</f>
        <v>132</v>
      </c>
      <c r="J2107" s="63">
        <f>SUMIFS(StockInData[Value],StockInData[Product ID],ProductMaster!$B2107)-SUMIFS(StockOutData[Value],StockOutData[Product ID],ProductMaster!$B2107)</f>
        <v>-144.35999999999999</v>
      </c>
    </row>
    <row r="2108" spans="1:10" x14ac:dyDescent="0.25">
      <c r="A2108" s="84">
        <v>2107</v>
      </c>
      <c r="B2108" s="85" t="s">
        <v>4263</v>
      </c>
      <c r="C2108" s="87" t="s">
        <v>4264</v>
      </c>
      <c r="D2108" s="47"/>
      <c r="E2108" s="47"/>
      <c r="F2108" s="48"/>
      <c r="G2108" s="62">
        <f>IFERROR(INDEX(StockInData[Expiry],MATCH(ProductMaster[[#This Row],[Product ID]],StockInData[Product ID],0)),"")</f>
        <v>44377</v>
      </c>
      <c r="H2108" s="47"/>
      <c r="I2108" s="61">
        <f>SUMIFS(StockInData[Quantity],StockInData[Product ID],ProductMaster!$B2108)-SUMIFS(StockOutData[Quantity],StockOutData[Product ID],ProductMaster!$B2108)</f>
        <v>60.75</v>
      </c>
      <c r="J2108" s="63">
        <f>SUMIFS(StockInData[Value],StockInData[Product ID],ProductMaster!$B2108)-SUMIFS(StockOutData[Value],StockOutData[Product ID],ProductMaster!$B2108)</f>
        <v>-32.47</v>
      </c>
    </row>
    <row r="2109" spans="1:10" x14ac:dyDescent="0.25">
      <c r="A2109" s="60">
        <v>2108</v>
      </c>
      <c r="B2109" s="85" t="s">
        <v>4265</v>
      </c>
      <c r="C2109" s="87" t="s">
        <v>4266</v>
      </c>
      <c r="D2109" s="47"/>
      <c r="E2109" s="47"/>
      <c r="F2109" s="48"/>
      <c r="G2109" s="62">
        <f>IFERROR(INDEX(StockInData[Expiry],MATCH(ProductMaster[[#This Row],[Product ID]],StockInData[Product ID],0)),"")</f>
        <v>44560</v>
      </c>
      <c r="H2109" s="47"/>
      <c r="I2109" s="61">
        <f>SUMIFS(StockInData[Quantity],StockInData[Product ID],ProductMaster!$B2109)-SUMIFS(StockOutData[Quantity],StockOutData[Product ID],ProductMaster!$B2109)</f>
        <v>63</v>
      </c>
      <c r="J2109" s="63">
        <f>SUMIFS(StockInData[Value],StockInData[Product ID],ProductMaster!$B2109)-SUMIFS(StockOutData[Value],StockOutData[Product ID],ProductMaster!$B2109)</f>
        <v>-95.65</v>
      </c>
    </row>
    <row r="2110" spans="1:10" x14ac:dyDescent="0.25">
      <c r="A2110" s="84">
        <v>2109</v>
      </c>
      <c r="B2110" s="85" t="s">
        <v>4267</v>
      </c>
      <c r="C2110" s="87" t="s">
        <v>4268</v>
      </c>
      <c r="D2110" s="47"/>
      <c r="E2110" s="47"/>
      <c r="F2110" s="48"/>
      <c r="G2110" s="62">
        <f>IFERROR(INDEX(StockInData[Expiry],MATCH(ProductMaster[[#This Row],[Product ID]],StockInData[Product ID],0)),"")</f>
        <v>44561</v>
      </c>
      <c r="H2110" s="47"/>
      <c r="I2110" s="61">
        <f>SUMIFS(StockInData[Quantity],StockInData[Product ID],ProductMaster!$B2110)-SUMIFS(StockOutData[Quantity],StockOutData[Product ID],ProductMaster!$B2110)</f>
        <v>256</v>
      </c>
      <c r="J2110" s="63">
        <f>SUMIFS(StockInData[Value],StockInData[Product ID],ProductMaster!$B2110)-SUMIFS(StockOutData[Value],StockOutData[Product ID],ProductMaster!$B2110)</f>
        <v>-48.429999999999993</v>
      </c>
    </row>
    <row r="2111" spans="1:10" x14ac:dyDescent="0.25">
      <c r="A2111" s="60">
        <v>2110</v>
      </c>
      <c r="B2111" s="85" t="s">
        <v>4269</v>
      </c>
      <c r="C2111" s="87" t="s">
        <v>4270</v>
      </c>
      <c r="D2111" s="47"/>
      <c r="E2111" s="47"/>
      <c r="F2111" s="48"/>
      <c r="G2111" s="62">
        <f>IFERROR(INDEX(StockInData[Expiry],MATCH(ProductMaster[[#This Row],[Product ID]],StockInData[Product ID],0)),"")</f>
        <v>44561</v>
      </c>
      <c r="H2111" s="47"/>
      <c r="I2111" s="61">
        <f>SUMIFS(StockInData[Quantity],StockInData[Product ID],ProductMaster!$B2111)-SUMIFS(StockOutData[Quantity],StockOutData[Product ID],ProductMaster!$B2111)</f>
        <v>189.63</v>
      </c>
      <c r="J2111" s="63">
        <f>SUMIFS(StockInData[Value],StockInData[Product ID],ProductMaster!$B2111)-SUMIFS(StockOutData[Value],StockOutData[Product ID],ProductMaster!$B2111)</f>
        <v>-18.169999999999987</v>
      </c>
    </row>
    <row r="2112" spans="1:10" x14ac:dyDescent="0.25">
      <c r="A2112" s="84">
        <v>2111</v>
      </c>
      <c r="B2112" s="85" t="s">
        <v>4271</v>
      </c>
      <c r="C2112" s="87" t="s">
        <v>4272</v>
      </c>
      <c r="D2112" s="47"/>
      <c r="E2112" s="47"/>
      <c r="F2112" s="48"/>
      <c r="G2112" s="62">
        <f>IFERROR(INDEX(StockInData[Expiry],MATCH(ProductMaster[[#This Row],[Product ID]],StockInData[Product ID],0)),"")</f>
        <v>43981</v>
      </c>
      <c r="H2112" s="47"/>
      <c r="I2112" s="61">
        <f>SUMIFS(StockInData[Quantity],StockInData[Product ID],ProductMaster!$B2112)-SUMIFS(StockOutData[Quantity],StockOutData[Product ID],ProductMaster!$B2112)</f>
        <v>1</v>
      </c>
      <c r="J2112" s="63">
        <f>SUMIFS(StockInData[Value],StockInData[Product ID],ProductMaster!$B2112)-SUMIFS(StockOutData[Value],StockOutData[Product ID],ProductMaster!$B2112)</f>
        <v>1.19</v>
      </c>
    </row>
    <row r="2113" spans="1:10" x14ac:dyDescent="0.25">
      <c r="A2113" s="60">
        <v>2112</v>
      </c>
      <c r="B2113" s="85" t="s">
        <v>4273</v>
      </c>
      <c r="C2113" s="87" t="s">
        <v>4274</v>
      </c>
      <c r="D2113" s="47"/>
      <c r="E2113" s="47"/>
      <c r="F2113" s="48"/>
      <c r="G2113" s="62">
        <f>IFERROR(INDEX(StockInData[Expiry],MATCH(ProductMaster[[#This Row],[Product ID]],StockInData[Product ID],0)),"")</f>
        <v>44408</v>
      </c>
      <c r="H2113" s="47"/>
      <c r="I2113" s="61">
        <f>SUMIFS(StockInData[Quantity],StockInData[Product ID],ProductMaster!$B2113)-SUMIFS(StockOutData[Quantity],StockOutData[Product ID],ProductMaster!$B2113)</f>
        <v>120</v>
      </c>
      <c r="J2113" s="63">
        <f>SUMIFS(StockInData[Value],StockInData[Product ID],ProductMaster!$B2113)-SUMIFS(StockOutData[Value],StockOutData[Product ID],ProductMaster!$B2113)</f>
        <v>0.34999999999999964</v>
      </c>
    </row>
    <row r="2114" spans="1:10" hidden="1" x14ac:dyDescent="0.25">
      <c r="A2114" s="84">
        <v>2113</v>
      </c>
      <c r="B2114" s="85" t="s">
        <v>4275</v>
      </c>
      <c r="C2114" s="87" t="s">
        <v>4276</v>
      </c>
      <c r="D2114" s="47"/>
      <c r="E2114" s="47"/>
      <c r="F2114" s="48"/>
      <c r="G2114" s="62" t="str">
        <f>IFERROR(INDEX(StockInData[Expiry],MATCH(ProductMaster[[#This Row],[Product ID]],StockInData[Product ID],0)),"")</f>
        <v/>
      </c>
      <c r="H2114" s="47"/>
      <c r="I2114" s="61">
        <f>SUMIFS(StockInData[Quantity],StockInData[Product ID],ProductMaster!$B2114)-SUMIFS(StockOutData[Quantity],StockOutData[Product ID],ProductMaster!$B2114)</f>
        <v>0</v>
      </c>
      <c r="J2114" s="63">
        <f>SUMIFS(StockInData[Value],StockInData[Product ID],ProductMaster!$B2114)-SUMIFS(StockOutData[Value],StockOutData[Product ID],ProductMaster!$B2114)</f>
        <v>0</v>
      </c>
    </row>
    <row r="2115" spans="1:10" x14ac:dyDescent="0.25">
      <c r="A2115" s="60">
        <v>2114</v>
      </c>
      <c r="B2115" s="85" t="s">
        <v>4277</v>
      </c>
      <c r="C2115" s="87" t="s">
        <v>4278</v>
      </c>
      <c r="D2115" s="47"/>
      <c r="E2115" s="47"/>
      <c r="F2115" s="48"/>
      <c r="G2115" s="62">
        <f>IFERROR(INDEX(StockInData[Expiry],MATCH(ProductMaster[[#This Row],[Product ID]],StockInData[Product ID],0)),"")</f>
        <v>44196</v>
      </c>
      <c r="H2115" s="47"/>
      <c r="I2115" s="61">
        <f>SUMIFS(StockInData[Quantity],StockInData[Product ID],ProductMaster!$B2115)-SUMIFS(StockOutData[Quantity],StockOutData[Product ID],ProductMaster!$B2115)</f>
        <v>74</v>
      </c>
      <c r="J2115" s="63">
        <f>SUMIFS(StockInData[Value],StockInData[Product ID],ProductMaster!$B2115)-SUMIFS(StockOutData[Value],StockOutData[Product ID],ProductMaster!$B2115)</f>
        <v>-94.01</v>
      </c>
    </row>
    <row r="2116" spans="1:10" hidden="1" x14ac:dyDescent="0.25">
      <c r="A2116" s="84">
        <v>2115</v>
      </c>
      <c r="B2116" s="85" t="s">
        <v>4279</v>
      </c>
      <c r="C2116" s="87" t="s">
        <v>4280</v>
      </c>
      <c r="D2116" s="47"/>
      <c r="E2116" s="47"/>
      <c r="F2116" s="48"/>
      <c r="G2116" s="62" t="str">
        <f>IFERROR(INDEX(StockInData[Expiry],MATCH(ProductMaster[[#This Row],[Product ID]],StockInData[Product ID],0)),"")</f>
        <v/>
      </c>
      <c r="H2116" s="47"/>
      <c r="I2116" s="61">
        <f>SUMIFS(StockInData[Quantity],StockInData[Product ID],ProductMaster!$B2116)-SUMIFS(StockOutData[Quantity],StockOutData[Product ID],ProductMaster!$B2116)</f>
        <v>0</v>
      </c>
      <c r="J2116" s="63">
        <f>SUMIFS(StockInData[Value],StockInData[Product ID],ProductMaster!$B2116)-SUMIFS(StockOutData[Value],StockOutData[Product ID],ProductMaster!$B2116)</f>
        <v>0</v>
      </c>
    </row>
    <row r="2117" spans="1:10" x14ac:dyDescent="0.25">
      <c r="A2117" s="60">
        <v>2116</v>
      </c>
      <c r="B2117" s="85" t="s">
        <v>4281</v>
      </c>
      <c r="C2117" s="87" t="s">
        <v>4282</v>
      </c>
      <c r="D2117" s="47"/>
      <c r="E2117" s="47"/>
      <c r="F2117" s="48"/>
      <c r="G2117" s="62">
        <f>IFERROR(INDEX(StockInData[Expiry],MATCH(ProductMaster[[#This Row],[Product ID]],StockInData[Product ID],0)),"")</f>
        <v>44165</v>
      </c>
      <c r="H2117" s="47"/>
      <c r="I2117" s="61">
        <f>SUMIFS(StockInData[Quantity],StockInData[Product ID],ProductMaster!$B2117)-SUMIFS(StockOutData[Quantity],StockOutData[Product ID],ProductMaster!$B2117)</f>
        <v>13</v>
      </c>
      <c r="J2117" s="63">
        <f>SUMIFS(StockInData[Value],StockInData[Product ID],ProductMaster!$B2117)-SUMIFS(StockOutData[Value],StockOutData[Product ID],ProductMaster!$B2117)</f>
        <v>-51.660000000000004</v>
      </c>
    </row>
    <row r="2118" spans="1:10" x14ac:dyDescent="0.25">
      <c r="A2118" s="84">
        <v>2117</v>
      </c>
      <c r="B2118" s="85" t="s">
        <v>4283</v>
      </c>
      <c r="C2118" s="87" t="s">
        <v>4284</v>
      </c>
      <c r="D2118" s="47"/>
      <c r="E2118" s="47"/>
      <c r="F2118" s="48"/>
      <c r="G2118" s="62">
        <f>IFERROR(INDEX(StockInData[Expiry],MATCH(ProductMaster[[#This Row],[Product ID]],StockInData[Product ID],0)),"")</f>
        <v>44104</v>
      </c>
      <c r="H2118" s="47"/>
      <c r="I2118" s="61">
        <f>SUMIFS(StockInData[Quantity],StockInData[Product ID],ProductMaster!$B2118)-SUMIFS(StockOutData[Quantity],StockOutData[Product ID],ProductMaster!$B2118)</f>
        <v>59</v>
      </c>
      <c r="J2118" s="63">
        <f>SUMIFS(StockInData[Value],StockInData[Product ID],ProductMaster!$B2118)-SUMIFS(StockOutData[Value],StockOutData[Product ID],ProductMaster!$B2118)</f>
        <v>25.78</v>
      </c>
    </row>
    <row r="2119" spans="1:10" hidden="1" x14ac:dyDescent="0.25">
      <c r="A2119" s="60">
        <v>2118</v>
      </c>
      <c r="B2119" s="85" t="s">
        <v>4285</v>
      </c>
      <c r="C2119" s="87" t="s">
        <v>4286</v>
      </c>
      <c r="D2119" s="47"/>
      <c r="E2119" s="47"/>
      <c r="F2119" s="48"/>
      <c r="G2119" s="62" t="str">
        <f>IFERROR(INDEX(StockInData[Expiry],MATCH(ProductMaster[[#This Row],[Product ID]],StockInData[Product ID],0)),"")</f>
        <v/>
      </c>
      <c r="H2119" s="47"/>
      <c r="I2119" s="61">
        <f>SUMIFS(StockInData[Quantity],StockInData[Product ID],ProductMaster!$B2119)-SUMIFS(StockOutData[Quantity],StockOutData[Product ID],ProductMaster!$B2119)</f>
        <v>0</v>
      </c>
      <c r="J2119" s="63">
        <f>SUMIFS(StockInData[Value],StockInData[Product ID],ProductMaster!$B2119)-SUMIFS(StockOutData[Value],StockOutData[Product ID],ProductMaster!$B2119)</f>
        <v>0</v>
      </c>
    </row>
    <row r="2120" spans="1:10" x14ac:dyDescent="0.25">
      <c r="A2120" s="84">
        <v>2119</v>
      </c>
      <c r="B2120" s="85" t="s">
        <v>4287</v>
      </c>
      <c r="C2120" s="87" t="s">
        <v>4288</v>
      </c>
      <c r="D2120" s="47"/>
      <c r="E2120" s="47"/>
      <c r="F2120" s="48"/>
      <c r="G2120" s="62">
        <f>IFERROR(INDEX(StockInData[Expiry],MATCH(ProductMaster[[#This Row],[Product ID]],StockInData[Product ID],0)),"")</f>
        <v>44165</v>
      </c>
      <c r="H2120" s="47"/>
      <c r="I2120" s="61">
        <f>SUMIFS(StockInData[Quantity],StockInData[Product ID],ProductMaster!$B2120)-SUMIFS(StockOutData[Quantity],StockOutData[Product ID],ProductMaster!$B2120)</f>
        <v>7</v>
      </c>
      <c r="J2120" s="63">
        <f>SUMIFS(StockInData[Value],StockInData[Product ID],ProductMaster!$B2120)-SUMIFS(StockOutData[Value],StockOutData[Product ID],ProductMaster!$B2120)</f>
        <v>0.79</v>
      </c>
    </row>
    <row r="2121" spans="1:10" x14ac:dyDescent="0.25">
      <c r="A2121" s="60">
        <v>2120</v>
      </c>
      <c r="B2121" s="85" t="s">
        <v>4289</v>
      </c>
      <c r="C2121" s="87" t="s">
        <v>4290</v>
      </c>
      <c r="D2121" s="47"/>
      <c r="E2121" s="47"/>
      <c r="F2121" s="48"/>
      <c r="G2121" s="62">
        <f>IFERROR(INDEX(StockInData[Expiry],MATCH(ProductMaster[[#This Row],[Product ID]],StockInData[Product ID],0)),"")</f>
        <v>44255</v>
      </c>
      <c r="H2121" s="47"/>
      <c r="I2121" s="61">
        <f>SUMIFS(StockInData[Quantity],StockInData[Product ID],ProductMaster!$B2121)-SUMIFS(StockOutData[Quantity],StockOutData[Product ID],ProductMaster!$B2121)</f>
        <v>48</v>
      </c>
      <c r="J2121" s="63">
        <f>SUMIFS(StockInData[Value],StockInData[Product ID],ProductMaster!$B2121)-SUMIFS(StockOutData[Value],StockOutData[Product ID],ProductMaster!$B2121)</f>
        <v>11</v>
      </c>
    </row>
    <row r="2122" spans="1:10" hidden="1" x14ac:dyDescent="0.25">
      <c r="A2122" s="84">
        <v>2121</v>
      </c>
      <c r="B2122" s="85" t="s">
        <v>4291</v>
      </c>
      <c r="C2122" s="87" t="s">
        <v>4292</v>
      </c>
      <c r="D2122" s="47"/>
      <c r="E2122" s="47"/>
      <c r="F2122" s="48"/>
      <c r="G2122" s="62" t="str">
        <f>IFERROR(INDEX(StockInData[Expiry],MATCH(ProductMaster[[#This Row],[Product ID]],StockInData[Product ID],0)),"")</f>
        <v/>
      </c>
      <c r="H2122" s="47"/>
      <c r="I2122" s="61">
        <f>SUMIFS(StockInData[Quantity],StockInData[Product ID],ProductMaster!$B2122)-SUMIFS(StockOutData[Quantity],StockOutData[Product ID],ProductMaster!$B2122)</f>
        <v>0</v>
      </c>
      <c r="J2122" s="63">
        <f>SUMIFS(StockInData[Value],StockInData[Product ID],ProductMaster!$B2122)-SUMIFS(StockOutData[Value],StockOutData[Product ID],ProductMaster!$B2122)</f>
        <v>0</v>
      </c>
    </row>
    <row r="2123" spans="1:10" x14ac:dyDescent="0.25">
      <c r="A2123" s="60">
        <v>2122</v>
      </c>
      <c r="B2123" s="85" t="s">
        <v>4293</v>
      </c>
      <c r="C2123" s="87" t="s">
        <v>4294</v>
      </c>
      <c r="D2123" s="47"/>
      <c r="E2123" s="47"/>
      <c r="F2123" s="48"/>
      <c r="G2123" s="62">
        <f>IFERROR(INDEX(StockInData[Expiry],MATCH(ProductMaster[[#This Row],[Product ID]],StockInData[Product ID],0)),"")</f>
        <v>44530</v>
      </c>
      <c r="H2123" s="47"/>
      <c r="I2123" s="61">
        <f>SUMIFS(StockInData[Quantity],StockInData[Product ID],ProductMaster!$B2123)-SUMIFS(StockOutData[Quantity],StockOutData[Product ID],ProductMaster!$B2123)</f>
        <v>43.47</v>
      </c>
      <c r="J2123" s="63">
        <f>SUMIFS(StockInData[Value],StockInData[Product ID],ProductMaster!$B2123)-SUMIFS(StockOutData[Value],StockOutData[Product ID],ProductMaster!$B2123)</f>
        <v>-130.07</v>
      </c>
    </row>
    <row r="2124" spans="1:10" x14ac:dyDescent="0.25">
      <c r="A2124" s="84">
        <v>2123</v>
      </c>
      <c r="B2124" s="85" t="s">
        <v>4295</v>
      </c>
      <c r="C2124" s="87" t="s">
        <v>4296</v>
      </c>
      <c r="D2124" s="47"/>
      <c r="E2124" s="47"/>
      <c r="F2124" s="48"/>
      <c r="G2124" s="62">
        <f>IFERROR(INDEX(StockInData[Expiry],MATCH(ProductMaster[[#This Row],[Product ID]],StockInData[Product ID],0)),"")</f>
        <v>44438</v>
      </c>
      <c r="H2124" s="47"/>
      <c r="I2124" s="61">
        <f>SUMIFS(StockInData[Quantity],StockInData[Product ID],ProductMaster!$B2124)-SUMIFS(StockOutData[Quantity],StockOutData[Product ID],ProductMaster!$B2124)</f>
        <v>5.6300000000000008</v>
      </c>
      <c r="J2124" s="63">
        <f>SUMIFS(StockInData[Value],StockInData[Product ID],ProductMaster!$B2124)-SUMIFS(StockOutData[Value],StockOutData[Product ID],ProductMaster!$B2124)</f>
        <v>-159.06000000000003</v>
      </c>
    </row>
    <row r="2125" spans="1:10" x14ac:dyDescent="0.25">
      <c r="A2125" s="60">
        <v>2124</v>
      </c>
      <c r="B2125" s="85" t="s">
        <v>4297</v>
      </c>
      <c r="C2125" s="87" t="s">
        <v>4298</v>
      </c>
      <c r="D2125" s="47"/>
      <c r="E2125" s="47"/>
      <c r="F2125" s="48"/>
      <c r="G2125" s="62">
        <f>IFERROR(INDEX(StockInData[Expiry],MATCH(ProductMaster[[#This Row],[Product ID]],StockInData[Product ID],0)),"")</f>
        <v>44346</v>
      </c>
      <c r="H2125" s="47"/>
      <c r="I2125" s="61">
        <f>SUMIFS(StockInData[Quantity],StockInData[Product ID],ProductMaster!$B2125)-SUMIFS(StockOutData[Quantity],StockOutData[Product ID],ProductMaster!$B2125)</f>
        <v>18</v>
      </c>
      <c r="J2125" s="63">
        <f>SUMIFS(StockInData[Value],StockInData[Product ID],ProductMaster!$B2125)-SUMIFS(StockOutData[Value],StockOutData[Product ID],ProductMaster!$B2125)</f>
        <v>-0.84999999999999964</v>
      </c>
    </row>
    <row r="2126" spans="1:10" x14ac:dyDescent="0.25">
      <c r="A2126" s="84">
        <v>2125</v>
      </c>
      <c r="B2126" s="85" t="s">
        <v>4299</v>
      </c>
      <c r="C2126" s="87" t="s">
        <v>4300</v>
      </c>
      <c r="D2126" s="47"/>
      <c r="E2126" s="47"/>
      <c r="F2126" s="48"/>
      <c r="G2126" s="62">
        <f>IFERROR(INDEX(StockInData[Expiry],MATCH(ProductMaster[[#This Row],[Product ID]],StockInData[Product ID],0)),"")</f>
        <v>43993</v>
      </c>
      <c r="H2126" s="47"/>
      <c r="I2126" s="61">
        <f>SUMIFS(StockInData[Quantity],StockInData[Product ID],ProductMaster!$B2126)-SUMIFS(StockOutData[Quantity],StockOutData[Product ID],ProductMaster!$B2126)</f>
        <v>143</v>
      </c>
      <c r="J2126" s="63">
        <f>SUMIFS(StockInData[Value],StockInData[Product ID],ProductMaster!$B2126)-SUMIFS(StockOutData[Value],StockOutData[Product ID],ProductMaster!$B2126)</f>
        <v>0</v>
      </c>
    </row>
    <row r="2127" spans="1:10" hidden="1" x14ac:dyDescent="0.25">
      <c r="A2127" s="60">
        <v>2126</v>
      </c>
      <c r="B2127" s="85" t="s">
        <v>4301</v>
      </c>
      <c r="C2127" s="87" t="s">
        <v>4302</v>
      </c>
      <c r="D2127" s="47"/>
      <c r="E2127" s="47"/>
      <c r="F2127" s="48"/>
      <c r="G2127" s="62" t="str">
        <f>IFERROR(INDEX(StockInData[Expiry],MATCH(ProductMaster[[#This Row],[Product ID]],StockInData[Product ID],0)),"")</f>
        <v/>
      </c>
      <c r="H2127" s="47"/>
      <c r="I2127" s="61">
        <f>SUMIFS(StockInData[Quantity],StockInData[Product ID],ProductMaster!$B2127)-SUMIFS(StockOutData[Quantity],StockOutData[Product ID],ProductMaster!$B2127)</f>
        <v>0</v>
      </c>
      <c r="J2127" s="63">
        <f>SUMIFS(StockInData[Value],StockInData[Product ID],ProductMaster!$B2127)-SUMIFS(StockOutData[Value],StockOutData[Product ID],ProductMaster!$B2127)</f>
        <v>0</v>
      </c>
    </row>
    <row r="2128" spans="1:10" x14ac:dyDescent="0.25">
      <c r="A2128" s="84">
        <v>2127</v>
      </c>
      <c r="B2128" s="85" t="s">
        <v>4303</v>
      </c>
      <c r="C2128" s="87" t="s">
        <v>4304</v>
      </c>
      <c r="D2128" s="47"/>
      <c r="E2128" s="47"/>
      <c r="F2128" s="48"/>
      <c r="G2128" s="62">
        <f>IFERROR(INDEX(StockInData[Expiry],MATCH(ProductMaster[[#This Row],[Product ID]],StockInData[Product ID],0)),"")</f>
        <v>44195</v>
      </c>
      <c r="H2128" s="47"/>
      <c r="I2128" s="61">
        <f>SUMIFS(StockInData[Quantity],StockInData[Product ID],ProductMaster!$B2128)-SUMIFS(StockOutData[Quantity],StockOutData[Product ID],ProductMaster!$B2128)</f>
        <v>293</v>
      </c>
      <c r="J2128" s="63">
        <f>SUMIFS(StockInData[Value],StockInData[Product ID],ProductMaster!$B2128)-SUMIFS(StockOutData[Value],StockOutData[Product ID],ProductMaster!$B2128)</f>
        <v>-479.21000000000026</v>
      </c>
    </row>
    <row r="2129" spans="1:10" x14ac:dyDescent="0.25">
      <c r="A2129" s="60">
        <v>2128</v>
      </c>
      <c r="B2129" s="85" t="s">
        <v>4305</v>
      </c>
      <c r="C2129" s="87" t="s">
        <v>4306</v>
      </c>
      <c r="D2129" s="47"/>
      <c r="E2129" s="47"/>
      <c r="F2129" s="48"/>
      <c r="G2129" s="62">
        <f>IFERROR(INDEX(StockInData[Expiry],MATCH(ProductMaster[[#This Row],[Product ID]],StockInData[Product ID],0)),"")</f>
        <v>44165</v>
      </c>
      <c r="H2129" s="47"/>
      <c r="I2129" s="61">
        <f>SUMIFS(StockInData[Quantity],StockInData[Product ID],ProductMaster!$B2129)-SUMIFS(StockOutData[Quantity],StockOutData[Product ID],ProductMaster!$B2129)</f>
        <v>172</v>
      </c>
      <c r="J2129" s="63">
        <f>SUMIFS(StockInData[Value],StockInData[Product ID],ProductMaster!$B2129)-SUMIFS(StockOutData[Value],StockOutData[Product ID],ProductMaster!$B2129)</f>
        <v>-21.330000000000005</v>
      </c>
    </row>
    <row r="2130" spans="1:10" x14ac:dyDescent="0.25">
      <c r="A2130" s="84">
        <v>2129</v>
      </c>
      <c r="B2130" s="85" t="s">
        <v>4307</v>
      </c>
      <c r="C2130" s="87" t="s">
        <v>4308</v>
      </c>
      <c r="D2130" s="47"/>
      <c r="E2130" s="47"/>
      <c r="F2130" s="48"/>
      <c r="G2130" s="62">
        <f>IFERROR(INDEX(StockInData[Expiry],MATCH(ProductMaster[[#This Row],[Product ID]],StockInData[Product ID],0)),"")</f>
        <v>44561</v>
      </c>
      <c r="H2130" s="47"/>
      <c r="I2130" s="61">
        <f>SUMIFS(StockInData[Quantity],StockInData[Product ID],ProductMaster!$B2130)-SUMIFS(StockOutData[Quantity],StockOutData[Product ID],ProductMaster!$B2130)</f>
        <v>47</v>
      </c>
      <c r="J2130" s="63">
        <f>SUMIFS(StockInData[Value],StockInData[Product ID],ProductMaster!$B2130)-SUMIFS(StockOutData[Value],StockOutData[Product ID],ProductMaster!$B2130)</f>
        <v>9.9999999999999645E-2</v>
      </c>
    </row>
    <row r="2131" spans="1:10" hidden="1" x14ac:dyDescent="0.25">
      <c r="A2131" s="60">
        <v>2130</v>
      </c>
      <c r="B2131" s="85" t="s">
        <v>4309</v>
      </c>
      <c r="C2131" s="87" t="s">
        <v>4310</v>
      </c>
      <c r="D2131" s="47"/>
      <c r="E2131" s="47"/>
      <c r="F2131" s="48"/>
      <c r="G2131" s="62" t="str">
        <f>IFERROR(INDEX(StockInData[Expiry],MATCH(ProductMaster[[#This Row],[Product ID]],StockInData[Product ID],0)),"")</f>
        <v/>
      </c>
      <c r="H2131" s="47"/>
      <c r="I2131" s="61">
        <f>SUMIFS(StockInData[Quantity],StockInData[Product ID],ProductMaster!$B2131)-SUMIFS(StockOutData[Quantity],StockOutData[Product ID],ProductMaster!$B2131)</f>
        <v>0</v>
      </c>
      <c r="J2131" s="63">
        <f>SUMIFS(StockInData[Value],StockInData[Product ID],ProductMaster!$B2131)-SUMIFS(StockOutData[Value],StockOutData[Product ID],ProductMaster!$B2131)</f>
        <v>0</v>
      </c>
    </row>
    <row r="2132" spans="1:10" x14ac:dyDescent="0.25">
      <c r="A2132" s="84">
        <v>2131</v>
      </c>
      <c r="B2132" s="85" t="s">
        <v>4311</v>
      </c>
      <c r="C2132" s="87" t="s">
        <v>4312</v>
      </c>
      <c r="D2132" s="47"/>
      <c r="E2132" s="47"/>
      <c r="F2132" s="48"/>
      <c r="G2132" s="62">
        <f>IFERROR(INDEX(StockInData[Expiry],MATCH(ProductMaster[[#This Row],[Product ID]],StockInData[Product ID],0)),"")</f>
        <v>44196</v>
      </c>
      <c r="H2132" s="47"/>
      <c r="I2132" s="61">
        <f>SUMIFS(StockInData[Quantity],StockInData[Product ID],ProductMaster!$B2132)-SUMIFS(StockOutData[Quantity],StockOutData[Product ID],ProductMaster!$B2132)</f>
        <v>69</v>
      </c>
      <c r="J2132" s="63">
        <f>SUMIFS(StockInData[Value],StockInData[Product ID],ProductMaster!$B2132)-SUMIFS(StockOutData[Value],StockOutData[Product ID],ProductMaster!$B2132)</f>
        <v>-24.470000000000006</v>
      </c>
    </row>
    <row r="2133" spans="1:10" x14ac:dyDescent="0.25">
      <c r="A2133" s="60">
        <v>2132</v>
      </c>
      <c r="B2133" s="85" t="s">
        <v>4313</v>
      </c>
      <c r="C2133" s="87" t="s">
        <v>4314</v>
      </c>
      <c r="D2133" s="47"/>
      <c r="E2133" s="47"/>
      <c r="F2133" s="48"/>
      <c r="G2133" s="62">
        <f>IFERROR(INDEX(StockInData[Expiry],MATCH(ProductMaster[[#This Row],[Product ID]],StockInData[Product ID],0)),"")</f>
        <v>44561</v>
      </c>
      <c r="H2133" s="47"/>
      <c r="I2133" s="61">
        <f>SUMIFS(StockInData[Quantity],StockInData[Product ID],ProductMaster!$B2133)-SUMIFS(StockOutData[Quantity],StockOutData[Product ID],ProductMaster!$B2133)</f>
        <v>68</v>
      </c>
      <c r="J2133" s="63">
        <f>SUMIFS(StockInData[Value],StockInData[Product ID],ProductMaster!$B2133)-SUMIFS(StockOutData[Value],StockOutData[Product ID],ProductMaster!$B2133)</f>
        <v>-97.199999999999989</v>
      </c>
    </row>
    <row r="2134" spans="1:10" x14ac:dyDescent="0.25">
      <c r="A2134" s="84">
        <v>2133</v>
      </c>
      <c r="B2134" s="85" t="s">
        <v>4315</v>
      </c>
      <c r="C2134" s="87" t="s">
        <v>4316</v>
      </c>
      <c r="D2134" s="47"/>
      <c r="E2134" s="47"/>
      <c r="F2134" s="48"/>
      <c r="G2134" s="62">
        <f>IFERROR(INDEX(StockInData[Expiry],MATCH(ProductMaster[[#This Row],[Product ID]],StockInData[Product ID],0)),"")</f>
        <v>44499</v>
      </c>
      <c r="H2134" s="47"/>
      <c r="I2134" s="61">
        <f>SUMIFS(StockInData[Quantity],StockInData[Product ID],ProductMaster!$B2134)-SUMIFS(StockOutData[Quantity],StockOutData[Product ID],ProductMaster!$B2134)</f>
        <v>22</v>
      </c>
      <c r="J2134" s="63">
        <f>SUMIFS(StockInData[Value],StockInData[Product ID],ProductMaster!$B2134)-SUMIFS(StockOutData[Value],StockOutData[Product ID],ProductMaster!$B2134)</f>
        <v>1</v>
      </c>
    </row>
    <row r="2135" spans="1:10" hidden="1" x14ac:dyDescent="0.25">
      <c r="A2135" s="60">
        <v>2134</v>
      </c>
      <c r="B2135" s="85" t="s">
        <v>4317</v>
      </c>
      <c r="C2135" s="87" t="s">
        <v>4318</v>
      </c>
      <c r="D2135" s="47"/>
      <c r="E2135" s="47"/>
      <c r="F2135" s="48"/>
      <c r="G2135" s="62" t="str">
        <f>IFERROR(INDEX(StockInData[Expiry],MATCH(ProductMaster[[#This Row],[Product ID]],StockInData[Product ID],0)),"")</f>
        <v/>
      </c>
      <c r="H2135" s="47"/>
      <c r="I2135" s="61">
        <f>SUMIFS(StockInData[Quantity],StockInData[Product ID],ProductMaster!$B2135)-SUMIFS(StockOutData[Quantity],StockOutData[Product ID],ProductMaster!$B2135)</f>
        <v>0</v>
      </c>
      <c r="J2135" s="63">
        <f>SUMIFS(StockInData[Value],StockInData[Product ID],ProductMaster!$B2135)-SUMIFS(StockOutData[Value],StockOutData[Product ID],ProductMaster!$B2135)</f>
        <v>0</v>
      </c>
    </row>
    <row r="2136" spans="1:10" x14ac:dyDescent="0.25">
      <c r="A2136" s="84">
        <v>2135</v>
      </c>
      <c r="B2136" s="85" t="s">
        <v>4319</v>
      </c>
      <c r="C2136" s="87" t="s">
        <v>4320</v>
      </c>
      <c r="D2136" s="47"/>
      <c r="E2136" s="47"/>
      <c r="F2136" s="48"/>
      <c r="G2136" s="62">
        <f>IFERROR(INDEX(StockInData[Expiry],MATCH(ProductMaster[[#This Row],[Product ID]],StockInData[Product ID],0)),"")</f>
        <v>44500</v>
      </c>
      <c r="H2136" s="47"/>
      <c r="I2136" s="61">
        <f>SUMIFS(StockInData[Quantity],StockInData[Product ID],ProductMaster!$B2136)-SUMIFS(StockOutData[Quantity],StockOutData[Product ID],ProductMaster!$B2136)</f>
        <v>12.15</v>
      </c>
      <c r="J2136" s="63">
        <f>SUMIFS(StockInData[Value],StockInData[Product ID],ProductMaster!$B2136)-SUMIFS(StockOutData[Value],StockOutData[Product ID],ProductMaster!$B2136)</f>
        <v>11.59</v>
      </c>
    </row>
    <row r="2137" spans="1:10" hidden="1" x14ac:dyDescent="0.25">
      <c r="A2137" s="60">
        <v>2136</v>
      </c>
      <c r="B2137" s="85" t="s">
        <v>4321</v>
      </c>
      <c r="C2137" s="87" t="s">
        <v>4322</v>
      </c>
      <c r="D2137" s="47"/>
      <c r="E2137" s="47"/>
      <c r="F2137" s="48"/>
      <c r="G2137" s="62" t="str">
        <f>IFERROR(INDEX(StockInData[Expiry],MATCH(ProductMaster[[#This Row],[Product ID]],StockInData[Product ID],0)),"")</f>
        <v/>
      </c>
      <c r="H2137" s="47"/>
      <c r="I2137" s="61">
        <f>SUMIFS(StockInData[Quantity],StockInData[Product ID],ProductMaster!$B2137)-SUMIFS(StockOutData[Quantity],StockOutData[Product ID],ProductMaster!$B2137)</f>
        <v>0</v>
      </c>
      <c r="J2137" s="63">
        <f>SUMIFS(StockInData[Value],StockInData[Product ID],ProductMaster!$B2137)-SUMIFS(StockOutData[Value],StockOutData[Product ID],ProductMaster!$B2137)</f>
        <v>0</v>
      </c>
    </row>
    <row r="2138" spans="1:10" hidden="1" x14ac:dyDescent="0.25">
      <c r="A2138" s="84">
        <v>2137</v>
      </c>
      <c r="B2138" s="85" t="s">
        <v>4323</v>
      </c>
      <c r="C2138" s="87" t="s">
        <v>4324</v>
      </c>
      <c r="D2138" s="47"/>
      <c r="E2138" s="47"/>
      <c r="F2138" s="48"/>
      <c r="G2138" s="62" t="str">
        <f>IFERROR(INDEX(StockInData[Expiry],MATCH(ProductMaster[[#This Row],[Product ID]],StockInData[Product ID],0)),"")</f>
        <v/>
      </c>
      <c r="H2138" s="47"/>
      <c r="I2138" s="61">
        <f>SUMIFS(StockInData[Quantity],StockInData[Product ID],ProductMaster!$B2138)-SUMIFS(StockOutData[Quantity],StockOutData[Product ID],ProductMaster!$B2138)</f>
        <v>0</v>
      </c>
      <c r="J2138" s="63">
        <f>SUMIFS(StockInData[Value],StockInData[Product ID],ProductMaster!$B2138)-SUMIFS(StockOutData[Value],StockOutData[Product ID],ProductMaster!$B2138)</f>
        <v>0</v>
      </c>
    </row>
    <row r="2139" spans="1:10" x14ac:dyDescent="0.25">
      <c r="A2139" s="60">
        <v>2138</v>
      </c>
      <c r="B2139" s="85" t="s">
        <v>4325</v>
      </c>
      <c r="C2139" s="87" t="s">
        <v>4326</v>
      </c>
      <c r="D2139" s="47"/>
      <c r="E2139" s="47"/>
      <c r="F2139" s="48"/>
      <c r="G2139" s="62">
        <f>IFERROR(INDEX(StockInData[Expiry],MATCH(ProductMaster[[#This Row],[Product ID]],StockInData[Product ID],0)),"")</f>
        <v>44500</v>
      </c>
      <c r="H2139" s="47"/>
      <c r="I2139" s="61">
        <f>SUMIFS(StockInData[Quantity],StockInData[Product ID],ProductMaster!$B2139)-SUMIFS(StockOutData[Quantity],StockOutData[Product ID],ProductMaster!$B2139)</f>
        <v>24.5</v>
      </c>
      <c r="J2139" s="63">
        <f>SUMIFS(StockInData[Value],StockInData[Product ID],ProductMaster!$B2139)-SUMIFS(StockOutData[Value],StockOutData[Product ID],ProductMaster!$B2139)</f>
        <v>0.20000000000000107</v>
      </c>
    </row>
    <row r="2140" spans="1:10" x14ac:dyDescent="0.25">
      <c r="A2140" s="84">
        <v>2139</v>
      </c>
      <c r="B2140" s="85" t="s">
        <v>4327</v>
      </c>
      <c r="C2140" s="87" t="s">
        <v>4328</v>
      </c>
      <c r="D2140" s="47"/>
      <c r="E2140" s="47"/>
      <c r="F2140" s="48"/>
      <c r="G2140" s="62">
        <f>IFERROR(INDEX(StockInData[Expiry],MATCH(ProductMaster[[#This Row],[Product ID]],StockInData[Product ID],0)),"")</f>
        <v>44012</v>
      </c>
      <c r="H2140" s="47"/>
      <c r="I2140" s="61">
        <f>SUMIFS(StockInData[Quantity],StockInData[Product ID],ProductMaster!$B2140)-SUMIFS(StockOutData[Quantity],StockOutData[Product ID],ProductMaster!$B2140)</f>
        <v>0.47</v>
      </c>
      <c r="J2140" s="63">
        <f>SUMIFS(StockInData[Value],StockInData[Product ID],ProductMaster!$B2140)-SUMIFS(StockOutData[Value],StockOutData[Product ID],ProductMaster!$B2140)</f>
        <v>19</v>
      </c>
    </row>
    <row r="2141" spans="1:10" x14ac:dyDescent="0.25">
      <c r="A2141" s="60">
        <v>2140</v>
      </c>
      <c r="B2141" s="85" t="s">
        <v>4329</v>
      </c>
      <c r="C2141" s="87" t="s">
        <v>4330</v>
      </c>
      <c r="D2141" s="47"/>
      <c r="E2141" s="47"/>
      <c r="F2141" s="48"/>
      <c r="G2141" s="62">
        <f>IFERROR(INDEX(StockInData[Expiry],MATCH(ProductMaster[[#This Row],[Product ID]],StockInData[Product ID],0)),"")</f>
        <v>44408</v>
      </c>
      <c r="H2141" s="47"/>
      <c r="I2141" s="61">
        <f>SUMIFS(StockInData[Quantity],StockInData[Product ID],ProductMaster!$B2141)-SUMIFS(StockOutData[Quantity],StockOutData[Product ID],ProductMaster!$B2141)</f>
        <v>88</v>
      </c>
      <c r="J2141" s="63">
        <f>SUMIFS(StockInData[Value],StockInData[Product ID],ProductMaster!$B2141)-SUMIFS(StockOutData[Value],StockOutData[Product ID],ProductMaster!$B2141)</f>
        <v>25.47</v>
      </c>
    </row>
    <row r="2142" spans="1:10" x14ac:dyDescent="0.25">
      <c r="A2142" s="84">
        <v>2141</v>
      </c>
      <c r="B2142" s="85" t="s">
        <v>4331</v>
      </c>
      <c r="C2142" s="87" t="s">
        <v>4332</v>
      </c>
      <c r="D2142" s="47"/>
      <c r="E2142" s="47"/>
      <c r="F2142" s="48"/>
      <c r="G2142" s="62">
        <f>IFERROR(INDEX(StockInData[Expiry],MATCH(ProductMaster[[#This Row],[Product ID]],StockInData[Product ID],0)),"")</f>
        <v>43865</v>
      </c>
      <c r="H2142" s="47"/>
      <c r="I2142" s="61">
        <f>SUMIFS(StockInData[Quantity],StockInData[Product ID],ProductMaster!$B2142)-SUMIFS(StockOutData[Quantity],StockOutData[Product ID],ProductMaster!$B2142)</f>
        <v>68</v>
      </c>
      <c r="J2142" s="63">
        <f>SUMIFS(StockInData[Value],StockInData[Product ID],ProductMaster!$B2142)-SUMIFS(StockOutData[Value],StockOutData[Product ID],ProductMaster!$B2142)</f>
        <v>0</v>
      </c>
    </row>
    <row r="2143" spans="1:10" x14ac:dyDescent="0.25">
      <c r="A2143" s="60">
        <v>2142</v>
      </c>
      <c r="B2143" s="85" t="s">
        <v>4333</v>
      </c>
      <c r="C2143" s="87" t="s">
        <v>4334</v>
      </c>
      <c r="D2143" s="47"/>
      <c r="E2143" s="47"/>
      <c r="F2143" s="48"/>
      <c r="G2143" s="62">
        <f>IFERROR(INDEX(StockInData[Expiry],MATCH(ProductMaster[[#This Row],[Product ID]],StockInData[Product ID],0)),"")</f>
        <v>44316</v>
      </c>
      <c r="H2143" s="47"/>
      <c r="I2143" s="61">
        <f>SUMIFS(StockInData[Quantity],StockInData[Product ID],ProductMaster!$B2143)-SUMIFS(StockOutData[Quantity],StockOutData[Product ID],ProductMaster!$B2143)</f>
        <v>63.75</v>
      </c>
      <c r="J2143" s="63">
        <f>SUMIFS(StockInData[Value],StockInData[Product ID],ProductMaster!$B2143)-SUMIFS(StockOutData[Value],StockOutData[Product ID],ProductMaster!$B2143)</f>
        <v>-6.9600000000000009</v>
      </c>
    </row>
    <row r="2144" spans="1:10" x14ac:dyDescent="0.25">
      <c r="A2144" s="84">
        <v>2143</v>
      </c>
      <c r="B2144" s="85" t="s">
        <v>4335</v>
      </c>
      <c r="C2144" s="87" t="s">
        <v>4336</v>
      </c>
      <c r="D2144" s="47"/>
      <c r="E2144" s="47"/>
      <c r="F2144" s="48"/>
      <c r="G2144" s="62">
        <f>IFERROR(INDEX(StockInData[Expiry],MATCH(ProductMaster[[#This Row],[Product ID]],StockInData[Product ID],0)),"")</f>
        <v>44377</v>
      </c>
      <c r="H2144" s="47"/>
      <c r="I2144" s="61">
        <f>SUMIFS(StockInData[Quantity],StockInData[Product ID],ProductMaster!$B2144)-SUMIFS(StockOutData[Quantity],StockOutData[Product ID],ProductMaster!$B2144)</f>
        <v>18</v>
      </c>
      <c r="J2144" s="63">
        <f>SUMIFS(StockInData[Value],StockInData[Product ID],ProductMaster!$B2144)-SUMIFS(StockOutData[Value],StockOutData[Product ID],ProductMaster!$B2144)</f>
        <v>-34.51</v>
      </c>
    </row>
    <row r="2145" spans="1:10" x14ac:dyDescent="0.25">
      <c r="A2145" s="60">
        <v>2144</v>
      </c>
      <c r="B2145" s="85" t="s">
        <v>4337</v>
      </c>
      <c r="C2145" s="87" t="s">
        <v>4338</v>
      </c>
      <c r="D2145" s="47"/>
      <c r="E2145" s="47"/>
      <c r="F2145" s="48"/>
      <c r="G2145" s="62">
        <f>IFERROR(INDEX(StockInData[Expiry],MATCH(ProductMaster[[#This Row],[Product ID]],StockInData[Product ID],0)),"")</f>
        <v>44560</v>
      </c>
      <c r="H2145" s="47"/>
      <c r="I2145" s="61">
        <f>SUMIFS(StockInData[Quantity],StockInData[Product ID],ProductMaster!$B2145)-SUMIFS(StockOutData[Quantity],StockOutData[Product ID],ProductMaster!$B2145)</f>
        <v>35</v>
      </c>
      <c r="J2145" s="63">
        <f>SUMIFS(StockInData[Value],StockInData[Product ID],ProductMaster!$B2145)-SUMIFS(StockOutData[Value],StockOutData[Product ID],ProductMaster!$B2145)</f>
        <v>16</v>
      </c>
    </row>
    <row r="2146" spans="1:10" hidden="1" x14ac:dyDescent="0.25">
      <c r="A2146" s="84">
        <v>2145</v>
      </c>
      <c r="B2146" s="85" t="s">
        <v>4339</v>
      </c>
      <c r="C2146" s="87" t="s">
        <v>4340</v>
      </c>
      <c r="D2146" s="47"/>
      <c r="E2146" s="47"/>
      <c r="F2146" s="48"/>
      <c r="G2146" s="62" t="str">
        <f>IFERROR(INDEX(StockInData[Expiry],MATCH(ProductMaster[[#This Row],[Product ID]],StockInData[Product ID],0)),"")</f>
        <v/>
      </c>
      <c r="H2146" s="47"/>
      <c r="I2146" s="61">
        <f>SUMIFS(StockInData[Quantity],StockInData[Product ID],ProductMaster!$B2146)-SUMIFS(StockOutData[Quantity],StockOutData[Product ID],ProductMaster!$B2146)</f>
        <v>0</v>
      </c>
      <c r="J2146" s="63">
        <f>SUMIFS(StockInData[Value],StockInData[Product ID],ProductMaster!$B2146)-SUMIFS(StockOutData[Value],StockOutData[Product ID],ProductMaster!$B2146)</f>
        <v>0</v>
      </c>
    </row>
    <row r="2147" spans="1:10" x14ac:dyDescent="0.25">
      <c r="A2147" s="60">
        <v>2146</v>
      </c>
      <c r="B2147" s="85" t="s">
        <v>4341</v>
      </c>
      <c r="C2147" s="87" t="s">
        <v>4342</v>
      </c>
      <c r="D2147" s="47"/>
      <c r="E2147" s="47"/>
      <c r="F2147" s="48"/>
      <c r="G2147" s="62">
        <f>IFERROR(INDEX(StockInData[Expiry],MATCH(ProductMaster[[#This Row],[Product ID]],StockInData[Product ID],0)),"")</f>
        <v>44561</v>
      </c>
      <c r="H2147" s="47"/>
      <c r="I2147" s="61">
        <f>SUMIFS(StockInData[Quantity],StockInData[Product ID],ProductMaster!$B2147)-SUMIFS(StockOutData[Quantity],StockOutData[Product ID],ProductMaster!$B2147)</f>
        <v>172</v>
      </c>
      <c r="J2147" s="63">
        <f>SUMIFS(StockInData[Value],StockInData[Product ID],ProductMaster!$B2147)-SUMIFS(StockOutData[Value],StockOutData[Product ID],ProductMaster!$B2147)</f>
        <v>-62.3</v>
      </c>
    </row>
    <row r="2148" spans="1:10" hidden="1" x14ac:dyDescent="0.25">
      <c r="A2148" s="84">
        <v>2147</v>
      </c>
      <c r="B2148" s="85" t="s">
        <v>4343</v>
      </c>
      <c r="C2148" s="87" t="s">
        <v>4344</v>
      </c>
      <c r="D2148" s="47"/>
      <c r="E2148" s="47"/>
      <c r="F2148" s="48"/>
      <c r="G2148" s="62" t="str">
        <f>IFERROR(INDEX(StockInData[Expiry],MATCH(ProductMaster[[#This Row],[Product ID]],StockInData[Product ID],0)),"")</f>
        <v/>
      </c>
      <c r="H2148" s="47"/>
      <c r="I2148" s="61">
        <f>SUMIFS(StockInData[Quantity],StockInData[Product ID],ProductMaster!$B2148)-SUMIFS(StockOutData[Quantity],StockOutData[Product ID],ProductMaster!$B2148)</f>
        <v>0</v>
      </c>
      <c r="J2148" s="63">
        <f>SUMIFS(StockInData[Value],StockInData[Product ID],ProductMaster!$B2148)-SUMIFS(StockOutData[Value],StockOutData[Product ID],ProductMaster!$B2148)</f>
        <v>0</v>
      </c>
    </row>
    <row r="2149" spans="1:10" x14ac:dyDescent="0.25">
      <c r="A2149" s="60">
        <v>2148</v>
      </c>
      <c r="B2149" s="85" t="s">
        <v>4345</v>
      </c>
      <c r="C2149" s="87" t="s">
        <v>4346</v>
      </c>
      <c r="D2149" s="47"/>
      <c r="E2149" s="47"/>
      <c r="F2149" s="48"/>
      <c r="G2149" s="62">
        <f>IFERROR(INDEX(StockInData[Expiry],MATCH(ProductMaster[[#This Row],[Product ID]],StockInData[Product ID],0)),"")</f>
        <v>44560</v>
      </c>
      <c r="H2149" s="47"/>
      <c r="I2149" s="61">
        <f>SUMIFS(StockInData[Quantity],StockInData[Product ID],ProductMaster!$B2149)-SUMIFS(StockOutData[Quantity],StockOutData[Product ID],ProductMaster!$B2149)</f>
        <v>26.799999999999997</v>
      </c>
      <c r="J2149" s="63">
        <f>SUMIFS(StockInData[Value],StockInData[Product ID],ProductMaster!$B2149)-SUMIFS(StockOutData[Value],StockOutData[Product ID],ProductMaster!$B2149)</f>
        <v>-89.4</v>
      </c>
    </row>
    <row r="2150" spans="1:10" hidden="1" x14ac:dyDescent="0.25">
      <c r="A2150" s="84">
        <v>2149</v>
      </c>
      <c r="B2150" s="85" t="s">
        <v>4347</v>
      </c>
      <c r="C2150" s="87" t="s">
        <v>4348</v>
      </c>
      <c r="D2150" s="47"/>
      <c r="E2150" s="47"/>
      <c r="F2150" s="48"/>
      <c r="G2150" s="62" t="str">
        <f>IFERROR(INDEX(StockInData[Expiry],MATCH(ProductMaster[[#This Row],[Product ID]],StockInData[Product ID],0)),"")</f>
        <v/>
      </c>
      <c r="H2150" s="47"/>
      <c r="I2150" s="61">
        <f>SUMIFS(StockInData[Quantity],StockInData[Product ID],ProductMaster!$B2150)-SUMIFS(StockOutData[Quantity],StockOutData[Product ID],ProductMaster!$B2150)</f>
        <v>0</v>
      </c>
      <c r="J2150" s="63">
        <f>SUMIFS(StockInData[Value],StockInData[Product ID],ProductMaster!$B2150)-SUMIFS(StockOutData[Value],StockOutData[Product ID],ProductMaster!$B2150)</f>
        <v>0</v>
      </c>
    </row>
    <row r="2151" spans="1:10" x14ac:dyDescent="0.25">
      <c r="A2151" s="60">
        <v>2150</v>
      </c>
      <c r="B2151" s="85" t="s">
        <v>4349</v>
      </c>
      <c r="C2151" s="87" t="s">
        <v>4350</v>
      </c>
      <c r="D2151" s="47"/>
      <c r="E2151" s="47"/>
      <c r="F2151" s="48"/>
      <c r="G2151" s="62">
        <f>IFERROR(INDEX(StockInData[Expiry],MATCH(ProductMaster[[#This Row],[Product ID]],StockInData[Product ID],0)),"")</f>
        <v>44469</v>
      </c>
      <c r="H2151" s="47"/>
      <c r="I2151" s="61">
        <f>SUMIFS(StockInData[Quantity],StockInData[Product ID],ProductMaster!$B2151)-SUMIFS(StockOutData[Quantity],StockOutData[Product ID],ProductMaster!$B2151)</f>
        <v>113</v>
      </c>
      <c r="J2151" s="63">
        <f>SUMIFS(StockInData[Value],StockInData[Product ID],ProductMaster!$B2151)-SUMIFS(StockOutData[Value],StockOutData[Product ID],ProductMaster!$B2151)</f>
        <v>-1.4800000000000004</v>
      </c>
    </row>
    <row r="2152" spans="1:10" hidden="1" x14ac:dyDescent="0.25">
      <c r="A2152" s="84">
        <v>2151</v>
      </c>
      <c r="B2152" s="85" t="s">
        <v>4351</v>
      </c>
      <c r="C2152" s="87" t="s">
        <v>4352</v>
      </c>
      <c r="D2152" s="47"/>
      <c r="E2152" s="47"/>
      <c r="F2152" s="48"/>
      <c r="G2152" s="62" t="str">
        <f>IFERROR(INDEX(StockInData[Expiry],MATCH(ProductMaster[[#This Row],[Product ID]],StockInData[Product ID],0)),"")</f>
        <v/>
      </c>
      <c r="H2152" s="47"/>
      <c r="I2152" s="61">
        <f>SUMIFS(StockInData[Quantity],StockInData[Product ID],ProductMaster!$B2152)-SUMIFS(StockOutData[Quantity],StockOutData[Product ID],ProductMaster!$B2152)</f>
        <v>0</v>
      </c>
      <c r="J2152" s="63">
        <f>SUMIFS(StockInData[Value],StockInData[Product ID],ProductMaster!$B2152)-SUMIFS(StockOutData[Value],StockOutData[Product ID],ProductMaster!$B2152)</f>
        <v>0</v>
      </c>
    </row>
    <row r="2153" spans="1:10" x14ac:dyDescent="0.25">
      <c r="A2153" s="60">
        <v>2152</v>
      </c>
      <c r="B2153" s="85" t="s">
        <v>4353</v>
      </c>
      <c r="C2153" s="87" t="s">
        <v>4354</v>
      </c>
      <c r="D2153" s="47"/>
      <c r="E2153" s="47"/>
      <c r="F2153" s="48"/>
      <c r="G2153" s="62">
        <f>IFERROR(INDEX(StockInData[Expiry],MATCH(ProductMaster[[#This Row],[Product ID]],StockInData[Product ID],0)),"")</f>
        <v>44226</v>
      </c>
      <c r="H2153" s="47"/>
      <c r="I2153" s="61">
        <f>SUMIFS(StockInData[Quantity],StockInData[Product ID],ProductMaster!$B2153)-SUMIFS(StockOutData[Quantity],StockOutData[Product ID],ProductMaster!$B2153)</f>
        <v>16.53</v>
      </c>
      <c r="J2153" s="63">
        <f>SUMIFS(StockInData[Value],StockInData[Product ID],ProductMaster!$B2153)-SUMIFS(StockOutData[Value],StockOutData[Product ID],ProductMaster!$B2153)</f>
        <v>22</v>
      </c>
    </row>
    <row r="2154" spans="1:10" x14ac:dyDescent="0.25">
      <c r="A2154" s="84">
        <v>2153</v>
      </c>
      <c r="B2154" s="85" t="s">
        <v>4355</v>
      </c>
      <c r="C2154" s="87" t="s">
        <v>4356</v>
      </c>
      <c r="D2154" s="47"/>
      <c r="E2154" s="47"/>
      <c r="F2154" s="48"/>
      <c r="G2154" s="62">
        <f>IFERROR(INDEX(StockInData[Expiry],MATCH(ProductMaster[[#This Row],[Product ID]],StockInData[Product ID],0)),"")</f>
        <v>44439</v>
      </c>
      <c r="H2154" s="47"/>
      <c r="I2154" s="61">
        <f>SUMIFS(StockInData[Quantity],StockInData[Product ID],ProductMaster!$B2154)-SUMIFS(StockOutData[Quantity],StockOutData[Product ID],ProductMaster!$B2154)</f>
        <v>6</v>
      </c>
      <c r="J2154" s="63">
        <f>SUMIFS(StockInData[Value],StockInData[Product ID],ProductMaster!$B2154)-SUMIFS(StockOutData[Value],StockOutData[Product ID],ProductMaster!$B2154)</f>
        <v>9</v>
      </c>
    </row>
    <row r="2155" spans="1:10" hidden="1" x14ac:dyDescent="0.25">
      <c r="A2155" s="60">
        <v>2154</v>
      </c>
      <c r="B2155" s="85" t="s">
        <v>4357</v>
      </c>
      <c r="C2155" s="87" t="s">
        <v>4358</v>
      </c>
      <c r="D2155" s="47"/>
      <c r="E2155" s="47"/>
      <c r="F2155" s="48"/>
      <c r="G2155" s="62" t="str">
        <f>IFERROR(INDEX(StockInData[Expiry],MATCH(ProductMaster[[#This Row],[Product ID]],StockInData[Product ID],0)),"")</f>
        <v/>
      </c>
      <c r="H2155" s="47"/>
      <c r="I2155" s="61">
        <f>SUMIFS(StockInData[Quantity],StockInData[Product ID],ProductMaster!$B2155)-SUMIFS(StockOutData[Quantity],StockOutData[Product ID],ProductMaster!$B2155)</f>
        <v>0</v>
      </c>
      <c r="J2155" s="63">
        <f>SUMIFS(StockInData[Value],StockInData[Product ID],ProductMaster!$B2155)-SUMIFS(StockOutData[Value],StockOutData[Product ID],ProductMaster!$B2155)</f>
        <v>0</v>
      </c>
    </row>
    <row r="2156" spans="1:10" x14ac:dyDescent="0.25">
      <c r="A2156" s="84">
        <v>2155</v>
      </c>
      <c r="B2156" s="85" t="s">
        <v>4359</v>
      </c>
      <c r="C2156" s="87" t="s">
        <v>4360</v>
      </c>
      <c r="D2156" s="47"/>
      <c r="E2156" s="47"/>
      <c r="F2156" s="48"/>
      <c r="G2156" s="62">
        <f>IFERROR(INDEX(StockInData[Expiry],MATCH(ProductMaster[[#This Row],[Product ID]],StockInData[Product ID],0)),"")</f>
        <v>44438</v>
      </c>
      <c r="H2156" s="47"/>
      <c r="I2156" s="61">
        <f>SUMIFS(StockInData[Quantity],StockInData[Product ID],ProductMaster!$B2156)-SUMIFS(StockOutData[Quantity],StockOutData[Product ID],ProductMaster!$B2156)</f>
        <v>38</v>
      </c>
      <c r="J2156" s="63">
        <f>SUMIFS(StockInData[Value],StockInData[Product ID],ProductMaster!$B2156)-SUMIFS(StockOutData[Value],StockOutData[Product ID],ProductMaster!$B2156)</f>
        <v>1.69</v>
      </c>
    </row>
    <row r="2157" spans="1:10" hidden="1" x14ac:dyDescent="0.25">
      <c r="A2157" s="60">
        <v>2156</v>
      </c>
      <c r="B2157" s="85" t="s">
        <v>4361</v>
      </c>
      <c r="C2157" s="87" t="s">
        <v>4362</v>
      </c>
      <c r="D2157" s="47"/>
      <c r="E2157" s="47"/>
      <c r="F2157" s="48"/>
      <c r="G2157" s="62" t="str">
        <f>IFERROR(INDEX(StockInData[Expiry],MATCH(ProductMaster[[#This Row],[Product ID]],StockInData[Product ID],0)),"")</f>
        <v/>
      </c>
      <c r="H2157" s="47"/>
      <c r="I2157" s="61">
        <f>SUMIFS(StockInData[Quantity],StockInData[Product ID],ProductMaster!$B2157)-SUMIFS(StockOutData[Quantity],StockOutData[Product ID],ProductMaster!$B2157)</f>
        <v>0</v>
      </c>
      <c r="J2157" s="63">
        <f>SUMIFS(StockInData[Value],StockInData[Product ID],ProductMaster!$B2157)-SUMIFS(StockOutData[Value],StockOutData[Product ID],ProductMaster!$B2157)</f>
        <v>0</v>
      </c>
    </row>
    <row r="2158" spans="1:10" x14ac:dyDescent="0.25">
      <c r="A2158" s="84">
        <v>2157</v>
      </c>
      <c r="B2158" s="85" t="s">
        <v>4363</v>
      </c>
      <c r="C2158" s="87" t="s">
        <v>4364</v>
      </c>
      <c r="D2158" s="47"/>
      <c r="E2158" s="47"/>
      <c r="F2158" s="48"/>
      <c r="G2158" s="62">
        <f>IFERROR(INDEX(StockInData[Expiry],MATCH(ProductMaster[[#This Row],[Product ID]],StockInData[Product ID],0)),"")</f>
        <v>44491</v>
      </c>
      <c r="H2158" s="47"/>
      <c r="I2158" s="61">
        <f>SUMIFS(StockInData[Quantity],StockInData[Product ID],ProductMaster!$B2158)-SUMIFS(StockOutData[Quantity],StockOutData[Product ID],ProductMaster!$B2158)</f>
        <v>8</v>
      </c>
      <c r="J2158" s="63">
        <f>SUMIFS(StockInData[Value],StockInData[Product ID],ProductMaster!$B2158)-SUMIFS(StockOutData[Value],StockOutData[Product ID],ProductMaster!$B2158)</f>
        <v>1.19</v>
      </c>
    </row>
    <row r="2159" spans="1:10" hidden="1" x14ac:dyDescent="0.25">
      <c r="A2159" s="60">
        <v>2158</v>
      </c>
      <c r="B2159" s="85" t="s">
        <v>4365</v>
      </c>
      <c r="C2159" s="87" t="s">
        <v>4366</v>
      </c>
      <c r="D2159" s="47"/>
      <c r="E2159" s="47"/>
      <c r="F2159" s="48"/>
      <c r="G2159" s="62" t="str">
        <f>IFERROR(INDEX(StockInData[Expiry],MATCH(ProductMaster[[#This Row],[Product ID]],StockInData[Product ID],0)),"")</f>
        <v/>
      </c>
      <c r="H2159" s="47"/>
      <c r="I2159" s="61">
        <f>SUMIFS(StockInData[Quantity],StockInData[Product ID],ProductMaster!$B2159)-SUMIFS(StockOutData[Quantity],StockOutData[Product ID],ProductMaster!$B2159)</f>
        <v>0</v>
      </c>
      <c r="J2159" s="63">
        <f>SUMIFS(StockInData[Value],StockInData[Product ID],ProductMaster!$B2159)-SUMIFS(StockOutData[Value],StockOutData[Product ID],ProductMaster!$B2159)</f>
        <v>0</v>
      </c>
    </row>
    <row r="2160" spans="1:10" hidden="1" x14ac:dyDescent="0.25">
      <c r="A2160" s="84">
        <v>2159</v>
      </c>
      <c r="B2160" s="85" t="s">
        <v>4367</v>
      </c>
      <c r="C2160" s="87" t="s">
        <v>4368</v>
      </c>
      <c r="D2160" s="47"/>
      <c r="E2160" s="47"/>
      <c r="F2160" s="48"/>
      <c r="G2160" s="62" t="str">
        <f>IFERROR(INDEX(StockInData[Expiry],MATCH(ProductMaster[[#This Row],[Product ID]],StockInData[Product ID],0)),"")</f>
        <v/>
      </c>
      <c r="H2160" s="47"/>
      <c r="I2160" s="61">
        <f>SUMIFS(StockInData[Quantity],StockInData[Product ID],ProductMaster!$B2160)-SUMIFS(StockOutData[Quantity],StockOutData[Product ID],ProductMaster!$B2160)</f>
        <v>0</v>
      </c>
      <c r="J2160" s="63">
        <f>SUMIFS(StockInData[Value],StockInData[Product ID],ProductMaster!$B2160)-SUMIFS(StockOutData[Value],StockOutData[Product ID],ProductMaster!$B2160)</f>
        <v>0</v>
      </c>
    </row>
    <row r="2161" spans="1:10" hidden="1" x14ac:dyDescent="0.25">
      <c r="A2161" s="60">
        <v>2160</v>
      </c>
      <c r="B2161" s="85" t="s">
        <v>4369</v>
      </c>
      <c r="C2161" s="87" t="s">
        <v>4370</v>
      </c>
      <c r="D2161" s="47"/>
      <c r="E2161" s="47"/>
      <c r="F2161" s="48"/>
      <c r="G2161" s="62" t="str">
        <f>IFERROR(INDEX(StockInData[Expiry],MATCH(ProductMaster[[#This Row],[Product ID]],StockInData[Product ID],0)),"")</f>
        <v/>
      </c>
      <c r="H2161" s="47"/>
      <c r="I2161" s="61">
        <f>SUMIFS(StockInData[Quantity],StockInData[Product ID],ProductMaster!$B2161)-SUMIFS(StockOutData[Quantity],StockOutData[Product ID],ProductMaster!$B2161)</f>
        <v>0</v>
      </c>
      <c r="J2161" s="63">
        <f>SUMIFS(StockInData[Value],StockInData[Product ID],ProductMaster!$B2161)-SUMIFS(StockOutData[Value],StockOutData[Product ID],ProductMaster!$B2161)</f>
        <v>0</v>
      </c>
    </row>
    <row r="2162" spans="1:10" hidden="1" x14ac:dyDescent="0.25">
      <c r="A2162" s="84">
        <v>2161</v>
      </c>
      <c r="B2162" s="85" t="s">
        <v>4371</v>
      </c>
      <c r="C2162" s="87" t="s">
        <v>4372</v>
      </c>
      <c r="D2162" s="47"/>
      <c r="E2162" s="47"/>
      <c r="F2162" s="48"/>
      <c r="G2162" s="62" t="str">
        <f>IFERROR(INDEX(StockInData[Expiry],MATCH(ProductMaster[[#This Row],[Product ID]],StockInData[Product ID],0)),"")</f>
        <v/>
      </c>
      <c r="H2162" s="47"/>
      <c r="I2162" s="61">
        <f>SUMIFS(StockInData[Quantity],StockInData[Product ID],ProductMaster!$B2162)-SUMIFS(StockOutData[Quantity],StockOutData[Product ID],ProductMaster!$B2162)</f>
        <v>0</v>
      </c>
      <c r="J2162" s="63">
        <f>SUMIFS(StockInData[Value],StockInData[Product ID],ProductMaster!$B2162)-SUMIFS(StockOutData[Value],StockOutData[Product ID],ProductMaster!$B2162)</f>
        <v>0</v>
      </c>
    </row>
    <row r="2163" spans="1:10" x14ac:dyDescent="0.25">
      <c r="A2163" s="60">
        <v>2162</v>
      </c>
      <c r="B2163" s="85" t="s">
        <v>4373</v>
      </c>
      <c r="C2163" s="87" t="s">
        <v>4374</v>
      </c>
      <c r="D2163" s="47"/>
      <c r="E2163" s="47"/>
      <c r="F2163" s="48"/>
      <c r="G2163" s="62">
        <f>IFERROR(INDEX(StockInData[Expiry],MATCH(ProductMaster[[#This Row],[Product ID]],StockInData[Product ID],0)),"")</f>
        <v>44043</v>
      </c>
      <c r="H2163" s="47"/>
      <c r="I2163" s="61">
        <f>SUMIFS(StockInData[Quantity],StockInData[Product ID],ProductMaster!$B2163)-SUMIFS(StockOutData[Quantity],StockOutData[Product ID],ProductMaster!$B2163)</f>
        <v>73.150000000000006</v>
      </c>
      <c r="J2163" s="63">
        <f>SUMIFS(StockInData[Value],StockInData[Product ID],ProductMaster!$B2163)-SUMIFS(StockOutData[Value],StockOutData[Product ID],ProductMaster!$B2163)</f>
        <v>-54.11</v>
      </c>
    </row>
    <row r="2164" spans="1:10" x14ac:dyDescent="0.25">
      <c r="A2164" s="84">
        <v>2163</v>
      </c>
      <c r="B2164" s="85" t="s">
        <v>4375</v>
      </c>
      <c r="C2164" s="87" t="s">
        <v>4376</v>
      </c>
      <c r="D2164" s="47"/>
      <c r="E2164" s="47"/>
      <c r="F2164" s="48"/>
      <c r="G2164" s="62">
        <f>IFERROR(INDEX(StockInData[Expiry],MATCH(ProductMaster[[#This Row],[Product ID]],StockInData[Product ID],0)),"")</f>
        <v>44499</v>
      </c>
      <c r="H2164" s="47"/>
      <c r="I2164" s="61">
        <f>SUMIFS(StockInData[Quantity],StockInData[Product ID],ProductMaster!$B2164)-SUMIFS(StockOutData[Quantity],StockOutData[Product ID],ProductMaster!$B2164)</f>
        <v>60</v>
      </c>
      <c r="J2164" s="63">
        <f>SUMIFS(StockInData[Value],StockInData[Product ID],ProductMaster!$B2164)-SUMIFS(StockOutData[Value],StockOutData[Product ID],ProductMaster!$B2164)</f>
        <v>-156.28</v>
      </c>
    </row>
    <row r="2165" spans="1:10" x14ac:dyDescent="0.25">
      <c r="A2165" s="60">
        <v>2164</v>
      </c>
      <c r="B2165" s="85" t="s">
        <v>4377</v>
      </c>
      <c r="C2165" s="87" t="s">
        <v>4378</v>
      </c>
      <c r="D2165" s="47"/>
      <c r="E2165" s="47"/>
      <c r="F2165" s="48"/>
      <c r="G2165" s="62">
        <f>IFERROR(INDEX(StockInData[Expiry],MATCH(ProductMaster[[#This Row],[Product ID]],StockInData[Product ID],0)),"")</f>
        <v>44530</v>
      </c>
      <c r="H2165" s="47"/>
      <c r="I2165" s="61">
        <f>SUMIFS(StockInData[Quantity],StockInData[Product ID],ProductMaster!$B2165)-SUMIFS(StockOutData[Quantity],StockOutData[Product ID],ProductMaster!$B2165)</f>
        <v>34.47</v>
      </c>
      <c r="J2165" s="63">
        <f>SUMIFS(StockInData[Value],StockInData[Product ID],ProductMaster!$B2165)-SUMIFS(StockOutData[Value],StockOutData[Product ID],ProductMaster!$B2165)</f>
        <v>-70.250000000000014</v>
      </c>
    </row>
    <row r="2166" spans="1:10" x14ac:dyDescent="0.25">
      <c r="A2166" s="84">
        <v>2165</v>
      </c>
      <c r="B2166" s="85" t="s">
        <v>4379</v>
      </c>
      <c r="C2166" s="87" t="s">
        <v>4380</v>
      </c>
      <c r="D2166" s="47"/>
      <c r="E2166" s="47"/>
      <c r="F2166" s="48"/>
      <c r="G2166" s="62">
        <f>IFERROR(INDEX(StockInData[Expiry],MATCH(ProductMaster[[#This Row],[Product ID]],StockInData[Product ID],0)),"")</f>
        <v>44439</v>
      </c>
      <c r="H2166" s="47"/>
      <c r="I2166" s="61">
        <f>SUMIFS(StockInData[Quantity],StockInData[Product ID],ProductMaster!$B2166)-SUMIFS(StockOutData[Quantity],StockOutData[Product ID],ProductMaster!$B2166)</f>
        <v>88.47</v>
      </c>
      <c r="J2166" s="63">
        <f>SUMIFS(StockInData[Value],StockInData[Product ID],ProductMaster!$B2166)-SUMIFS(StockOutData[Value],StockOutData[Product ID],ProductMaster!$B2166)</f>
        <v>-179.64</v>
      </c>
    </row>
    <row r="2167" spans="1:10" x14ac:dyDescent="0.25">
      <c r="A2167" s="60">
        <v>2166</v>
      </c>
      <c r="B2167" s="85" t="s">
        <v>4381</v>
      </c>
      <c r="C2167" s="87" t="s">
        <v>4382</v>
      </c>
      <c r="D2167" s="47"/>
      <c r="E2167" s="47"/>
      <c r="F2167" s="48"/>
      <c r="G2167" s="62">
        <f>IFERROR(INDEX(StockInData[Expiry],MATCH(ProductMaster[[#This Row],[Product ID]],StockInData[Product ID],0)),"")</f>
        <v>44561</v>
      </c>
      <c r="H2167" s="47"/>
      <c r="I2167" s="61">
        <f>SUMIFS(StockInData[Quantity],StockInData[Product ID],ProductMaster!$B2167)-SUMIFS(StockOutData[Quantity],StockOutData[Product ID],ProductMaster!$B2167)</f>
        <v>40</v>
      </c>
      <c r="J2167" s="63">
        <f>SUMIFS(StockInData[Value],StockInData[Product ID],ProductMaster!$B2167)-SUMIFS(StockOutData[Value],StockOutData[Product ID],ProductMaster!$B2167)</f>
        <v>26.19</v>
      </c>
    </row>
    <row r="2168" spans="1:10" x14ac:dyDescent="0.25">
      <c r="A2168" s="84">
        <v>2167</v>
      </c>
      <c r="B2168" s="85" t="s">
        <v>4383</v>
      </c>
      <c r="C2168" s="87" t="s">
        <v>4384</v>
      </c>
      <c r="D2168" s="47"/>
      <c r="E2168" s="47"/>
      <c r="F2168" s="48"/>
      <c r="G2168" s="62">
        <f>IFERROR(INDEX(StockInData[Expiry],MATCH(ProductMaster[[#This Row],[Product ID]],StockInData[Product ID],0)),"")</f>
        <v>44346</v>
      </c>
      <c r="H2168" s="47"/>
      <c r="I2168" s="61">
        <f>SUMIFS(StockInData[Quantity],StockInData[Product ID],ProductMaster!$B2168)-SUMIFS(StockOutData[Quantity],StockOutData[Product ID],ProductMaster!$B2168)</f>
        <v>95</v>
      </c>
      <c r="J2168" s="63">
        <f>SUMIFS(StockInData[Value],StockInData[Product ID],ProductMaster!$B2168)-SUMIFS(StockOutData[Value],StockOutData[Product ID],ProductMaster!$B2168)</f>
        <v>0.14999999999999858</v>
      </c>
    </row>
    <row r="2169" spans="1:10" x14ac:dyDescent="0.25">
      <c r="A2169" s="60">
        <v>2168</v>
      </c>
      <c r="B2169" s="85" t="s">
        <v>4385</v>
      </c>
      <c r="C2169" s="87" t="s">
        <v>4386</v>
      </c>
      <c r="D2169" s="47"/>
      <c r="E2169" s="47"/>
      <c r="F2169" s="48"/>
      <c r="G2169" s="62">
        <f>IFERROR(INDEX(StockInData[Expiry],MATCH(ProductMaster[[#This Row],[Product ID]],StockInData[Product ID],0)),"")</f>
        <v>44560</v>
      </c>
      <c r="H2169" s="47"/>
      <c r="I2169" s="61">
        <f>SUMIFS(StockInData[Quantity],StockInData[Product ID],ProductMaster!$B2169)-SUMIFS(StockOutData[Quantity],StockOutData[Product ID],ProductMaster!$B2169)</f>
        <v>282.52999999999997</v>
      </c>
      <c r="J2169" s="63">
        <f>SUMIFS(StockInData[Value],StockInData[Product ID],ProductMaster!$B2169)-SUMIFS(StockOutData[Value],StockOutData[Product ID],ProductMaster!$B2169)</f>
        <v>-280.38</v>
      </c>
    </row>
    <row r="2170" spans="1:10" x14ac:dyDescent="0.25">
      <c r="A2170" s="84">
        <v>2169</v>
      </c>
      <c r="B2170" s="85" t="s">
        <v>4387</v>
      </c>
      <c r="C2170" s="87" t="s">
        <v>4388</v>
      </c>
      <c r="D2170" s="47"/>
      <c r="E2170" s="47"/>
      <c r="F2170" s="48"/>
      <c r="G2170" s="62">
        <f>IFERROR(INDEX(StockInData[Expiry],MATCH(ProductMaster[[#This Row],[Product ID]],StockInData[Product ID],0)),"")</f>
        <v>44561</v>
      </c>
      <c r="H2170" s="47"/>
      <c r="I2170" s="61">
        <f>SUMIFS(StockInData[Quantity],StockInData[Product ID],ProductMaster!$B2170)-SUMIFS(StockOutData[Quantity],StockOutData[Product ID],ProductMaster!$B2170)</f>
        <v>226</v>
      </c>
      <c r="J2170" s="63">
        <f>SUMIFS(StockInData[Value],StockInData[Product ID],ProductMaster!$B2170)-SUMIFS(StockOutData[Value],StockOutData[Product ID],ProductMaster!$B2170)</f>
        <v>-40.159999999999997</v>
      </c>
    </row>
    <row r="2171" spans="1:10" x14ac:dyDescent="0.25">
      <c r="A2171" s="60">
        <v>2170</v>
      </c>
      <c r="B2171" s="85" t="s">
        <v>4389</v>
      </c>
      <c r="C2171" s="87" t="s">
        <v>4390</v>
      </c>
      <c r="D2171" s="47"/>
      <c r="E2171" s="47"/>
      <c r="F2171" s="48"/>
      <c r="G2171" s="62">
        <f>IFERROR(INDEX(StockInData[Expiry],MATCH(ProductMaster[[#This Row],[Product ID]],StockInData[Product ID],0)),"")</f>
        <v>44560</v>
      </c>
      <c r="H2171" s="47"/>
      <c r="I2171" s="61">
        <f>SUMIFS(StockInData[Quantity],StockInData[Product ID],ProductMaster!$B2171)-SUMIFS(StockOutData[Quantity],StockOutData[Product ID],ProductMaster!$B2171)</f>
        <v>138.80000000000001</v>
      </c>
      <c r="J2171" s="63">
        <f>SUMIFS(StockInData[Value],StockInData[Product ID],ProductMaster!$B2171)-SUMIFS(StockOutData[Value],StockOutData[Product ID],ProductMaster!$B2171)</f>
        <v>-162.40999999999997</v>
      </c>
    </row>
    <row r="2172" spans="1:10" x14ac:dyDescent="0.25">
      <c r="A2172" s="84">
        <v>2171</v>
      </c>
      <c r="B2172" s="85" t="s">
        <v>4391</v>
      </c>
      <c r="C2172" s="87" t="s">
        <v>4392</v>
      </c>
      <c r="D2172" s="47"/>
      <c r="E2172" s="47"/>
      <c r="F2172" s="48"/>
      <c r="G2172" s="62">
        <f>IFERROR(INDEX(StockInData[Expiry],MATCH(ProductMaster[[#This Row],[Product ID]],StockInData[Product ID],0)),"")</f>
        <v>44499</v>
      </c>
      <c r="H2172" s="47"/>
      <c r="I2172" s="61">
        <f>SUMIFS(StockInData[Quantity],StockInData[Product ID],ProductMaster!$B2172)-SUMIFS(StockOutData[Quantity],StockOutData[Product ID],ProductMaster!$B2172)</f>
        <v>115</v>
      </c>
      <c r="J2172" s="63">
        <f>SUMIFS(StockInData[Value],StockInData[Product ID],ProductMaster!$B2172)-SUMIFS(StockOutData[Value],StockOutData[Product ID],ProductMaster!$B2172)</f>
        <v>-102.82</v>
      </c>
    </row>
    <row r="2173" spans="1:10" x14ac:dyDescent="0.25">
      <c r="A2173" s="60">
        <v>2172</v>
      </c>
      <c r="B2173" s="85" t="s">
        <v>4393</v>
      </c>
      <c r="C2173" s="87" t="s">
        <v>4394</v>
      </c>
      <c r="D2173" s="47"/>
      <c r="E2173" s="47"/>
      <c r="F2173" s="48"/>
      <c r="G2173" s="62">
        <f>IFERROR(INDEX(StockInData[Expiry],MATCH(ProductMaster[[#This Row],[Product ID]],StockInData[Product ID],0)),"")</f>
        <v>44469</v>
      </c>
      <c r="H2173" s="47"/>
      <c r="I2173" s="61">
        <f>SUMIFS(StockInData[Quantity],StockInData[Product ID],ProductMaster!$B2173)-SUMIFS(StockOutData[Quantity],StockOutData[Product ID],ProductMaster!$B2173)</f>
        <v>127.27</v>
      </c>
      <c r="J2173" s="63">
        <f>SUMIFS(StockInData[Value],StockInData[Product ID],ProductMaster!$B2173)-SUMIFS(StockOutData[Value],StockOutData[Product ID],ProductMaster!$B2173)</f>
        <v>44</v>
      </c>
    </row>
    <row r="2174" spans="1:10" x14ac:dyDescent="0.25">
      <c r="A2174" s="84">
        <v>2173</v>
      </c>
      <c r="B2174" s="85" t="s">
        <v>4395</v>
      </c>
      <c r="C2174" s="87" t="s">
        <v>4396</v>
      </c>
      <c r="D2174" s="47"/>
      <c r="E2174" s="47"/>
      <c r="F2174" s="48"/>
      <c r="G2174" s="62">
        <f>IFERROR(INDEX(StockInData[Expiry],MATCH(ProductMaster[[#This Row],[Product ID]],StockInData[Product ID],0)),"")</f>
        <v>44347</v>
      </c>
      <c r="H2174" s="47"/>
      <c r="I2174" s="61">
        <f>SUMIFS(StockInData[Quantity],StockInData[Product ID],ProductMaster!$B2174)-SUMIFS(StockOutData[Quantity],StockOutData[Product ID],ProductMaster!$B2174)</f>
        <v>33</v>
      </c>
      <c r="J2174" s="63">
        <f>SUMIFS(StockInData[Value],StockInData[Product ID],ProductMaster!$B2174)-SUMIFS(StockOutData[Value],StockOutData[Product ID],ProductMaster!$B2174)</f>
        <v>20</v>
      </c>
    </row>
    <row r="2175" spans="1:10" x14ac:dyDescent="0.25">
      <c r="A2175" s="60">
        <v>2174</v>
      </c>
      <c r="B2175" s="85" t="s">
        <v>4397</v>
      </c>
      <c r="C2175" s="87" t="s">
        <v>4398</v>
      </c>
      <c r="D2175" s="47"/>
      <c r="E2175" s="47"/>
      <c r="F2175" s="48"/>
      <c r="G2175" s="62">
        <f>IFERROR(INDEX(StockInData[Expiry],MATCH(ProductMaster[[#This Row],[Product ID]],StockInData[Product ID],0)),"")</f>
        <v>44134</v>
      </c>
      <c r="H2175" s="47"/>
      <c r="I2175" s="61">
        <f>SUMIFS(StockInData[Quantity],StockInData[Product ID],ProductMaster!$B2175)-SUMIFS(StockOutData[Quantity],StockOutData[Product ID],ProductMaster!$B2175)</f>
        <v>15</v>
      </c>
      <c r="J2175" s="63">
        <f>SUMIFS(StockInData[Value],StockInData[Product ID],ProductMaster!$B2175)-SUMIFS(StockOutData[Value],StockOutData[Product ID],ProductMaster!$B2175)</f>
        <v>0</v>
      </c>
    </row>
    <row r="2176" spans="1:10" x14ac:dyDescent="0.25">
      <c r="A2176" s="84">
        <v>2175</v>
      </c>
      <c r="B2176" s="85" t="s">
        <v>4399</v>
      </c>
      <c r="C2176" s="87" t="s">
        <v>4400</v>
      </c>
      <c r="D2176" s="47"/>
      <c r="E2176" s="47"/>
      <c r="F2176" s="48"/>
      <c r="G2176" s="62">
        <f>IFERROR(INDEX(StockInData[Expiry],MATCH(ProductMaster[[#This Row],[Product ID]],StockInData[Product ID],0)),"")</f>
        <v>44439</v>
      </c>
      <c r="H2176" s="47"/>
      <c r="I2176" s="61">
        <f>SUMIFS(StockInData[Quantity],StockInData[Product ID],ProductMaster!$B2176)-SUMIFS(StockOutData[Quantity],StockOutData[Product ID],ProductMaster!$B2176)</f>
        <v>25</v>
      </c>
      <c r="J2176" s="63">
        <f>SUMIFS(StockInData[Value],StockInData[Product ID],ProductMaster!$B2176)-SUMIFS(StockOutData[Value],StockOutData[Product ID],ProductMaster!$B2176)</f>
        <v>1.1500000000000004</v>
      </c>
    </row>
    <row r="2177" spans="1:10" x14ac:dyDescent="0.25">
      <c r="A2177" s="60">
        <v>2176</v>
      </c>
      <c r="B2177" s="85" t="s">
        <v>4401</v>
      </c>
      <c r="C2177" s="87" t="s">
        <v>4402</v>
      </c>
      <c r="D2177" s="47"/>
      <c r="E2177" s="47"/>
      <c r="F2177" s="48"/>
      <c r="G2177" s="62">
        <f>IFERROR(INDEX(StockInData[Expiry],MATCH(ProductMaster[[#This Row],[Product ID]],StockInData[Product ID],0)),"")</f>
        <v>44530</v>
      </c>
      <c r="H2177" s="47"/>
      <c r="I2177" s="61">
        <f>SUMIFS(StockInData[Quantity],StockInData[Product ID],ProductMaster!$B2177)-SUMIFS(StockOutData[Quantity],StockOutData[Product ID],ProductMaster!$B2177)</f>
        <v>448.25</v>
      </c>
      <c r="J2177" s="63">
        <f>SUMIFS(StockInData[Value],StockInData[Product ID],ProductMaster!$B2177)-SUMIFS(StockOutData[Value],StockOutData[Product ID],ProductMaster!$B2177)</f>
        <v>-0.91999999999999993</v>
      </c>
    </row>
    <row r="2178" spans="1:10" x14ac:dyDescent="0.25">
      <c r="A2178" s="84">
        <v>2177</v>
      </c>
      <c r="B2178" s="85" t="s">
        <v>4403</v>
      </c>
      <c r="C2178" s="87" t="s">
        <v>4404</v>
      </c>
      <c r="D2178" s="47"/>
      <c r="E2178" s="47"/>
      <c r="F2178" s="48"/>
      <c r="G2178" s="62">
        <f>IFERROR(INDEX(StockInData[Expiry],MATCH(ProductMaster[[#This Row],[Product ID]],StockInData[Product ID],0)),"")</f>
        <v>44073</v>
      </c>
      <c r="H2178" s="47"/>
      <c r="I2178" s="61">
        <f>SUMIFS(StockInData[Quantity],StockInData[Product ID],ProductMaster!$B2178)-SUMIFS(StockOutData[Quantity],StockOutData[Product ID],ProductMaster!$B2178)</f>
        <v>19</v>
      </c>
      <c r="J2178" s="63">
        <f>SUMIFS(StockInData[Value],StockInData[Product ID],ProductMaster!$B2178)-SUMIFS(StockOutData[Value],StockOutData[Product ID],ProductMaster!$B2178)</f>
        <v>0</v>
      </c>
    </row>
    <row r="2179" spans="1:10" x14ac:dyDescent="0.25">
      <c r="A2179" s="60">
        <v>2178</v>
      </c>
      <c r="B2179" s="85" t="s">
        <v>4405</v>
      </c>
      <c r="C2179" s="87" t="s">
        <v>4406</v>
      </c>
      <c r="D2179" s="47"/>
      <c r="E2179" s="47"/>
      <c r="F2179" s="48"/>
      <c r="G2179" s="62">
        <f>IFERROR(INDEX(StockInData[Expiry],MATCH(ProductMaster[[#This Row],[Product ID]],StockInData[Product ID],0)),"")</f>
        <v>44561</v>
      </c>
      <c r="H2179" s="47"/>
      <c r="I2179" s="61">
        <f>SUMIFS(StockInData[Quantity],StockInData[Product ID],ProductMaster!$B2179)-SUMIFS(StockOutData[Quantity],StockOutData[Product ID],ProductMaster!$B2179)</f>
        <v>48.9</v>
      </c>
      <c r="J2179" s="63">
        <f>SUMIFS(StockInData[Value],StockInData[Product ID],ProductMaster!$B2179)-SUMIFS(StockOutData[Value],StockOutData[Product ID],ProductMaster!$B2179)</f>
        <v>-28.6</v>
      </c>
    </row>
    <row r="2180" spans="1:10" x14ac:dyDescent="0.25">
      <c r="A2180" s="84">
        <v>2179</v>
      </c>
      <c r="B2180" s="85" t="s">
        <v>4407</v>
      </c>
      <c r="C2180" s="87" t="s">
        <v>4408</v>
      </c>
      <c r="D2180" s="47"/>
      <c r="E2180" s="47"/>
      <c r="F2180" s="48"/>
      <c r="G2180" s="62">
        <f>IFERROR(INDEX(StockInData[Expiry],MATCH(ProductMaster[[#This Row],[Product ID]],StockInData[Product ID],0)),"")</f>
        <v>44560</v>
      </c>
      <c r="H2180" s="47"/>
      <c r="I2180" s="61">
        <f>SUMIFS(StockInData[Quantity],StockInData[Product ID],ProductMaster!$B2180)-SUMIFS(StockOutData[Quantity],StockOutData[Product ID],ProductMaster!$B2180)</f>
        <v>30</v>
      </c>
      <c r="J2180" s="63">
        <f>SUMIFS(StockInData[Value],StockInData[Product ID],ProductMaster!$B2180)-SUMIFS(StockOutData[Value],StockOutData[Product ID],ProductMaster!$B2180)</f>
        <v>-16.700000000000003</v>
      </c>
    </row>
    <row r="2181" spans="1:10" hidden="1" x14ac:dyDescent="0.25">
      <c r="A2181" s="60">
        <v>2180</v>
      </c>
      <c r="B2181" s="85" t="s">
        <v>4409</v>
      </c>
      <c r="C2181" s="87" t="s">
        <v>4410</v>
      </c>
      <c r="D2181" s="47"/>
      <c r="E2181" s="47"/>
      <c r="F2181" s="48"/>
      <c r="G2181" s="62" t="str">
        <f>IFERROR(INDEX(StockInData[Expiry],MATCH(ProductMaster[[#This Row],[Product ID]],StockInData[Product ID],0)),"")</f>
        <v/>
      </c>
      <c r="H2181" s="47"/>
      <c r="I2181" s="61">
        <f>SUMIFS(StockInData[Quantity],StockInData[Product ID],ProductMaster!$B2181)-SUMIFS(StockOutData[Quantity],StockOutData[Product ID],ProductMaster!$B2181)</f>
        <v>0</v>
      </c>
      <c r="J2181" s="63">
        <f>SUMIFS(StockInData[Value],StockInData[Product ID],ProductMaster!$B2181)-SUMIFS(StockOutData[Value],StockOutData[Product ID],ProductMaster!$B2181)</f>
        <v>0</v>
      </c>
    </row>
    <row r="2182" spans="1:10" x14ac:dyDescent="0.25">
      <c r="A2182" s="84">
        <v>2181</v>
      </c>
      <c r="B2182" s="85" t="s">
        <v>4411</v>
      </c>
      <c r="C2182" s="87" t="s">
        <v>4412</v>
      </c>
      <c r="D2182" s="47"/>
      <c r="E2182" s="47"/>
      <c r="F2182" s="48"/>
      <c r="G2182" s="62">
        <f>IFERROR(INDEX(StockInData[Expiry],MATCH(ProductMaster[[#This Row],[Product ID]],StockInData[Product ID],0)),"")</f>
        <v>44469</v>
      </c>
      <c r="H2182" s="47"/>
      <c r="I2182" s="61">
        <f>SUMIFS(StockInData[Quantity],StockInData[Product ID],ProductMaster!$B2182)-SUMIFS(StockOutData[Quantity],StockOutData[Product ID],ProductMaster!$B2182)</f>
        <v>91.93</v>
      </c>
      <c r="J2182" s="63">
        <f>SUMIFS(StockInData[Value],StockInData[Product ID],ProductMaster!$B2182)-SUMIFS(StockOutData[Value],StockOutData[Product ID],ProductMaster!$B2182)</f>
        <v>34.039999999999992</v>
      </c>
    </row>
    <row r="2183" spans="1:10" x14ac:dyDescent="0.25">
      <c r="A2183" s="60">
        <v>2182</v>
      </c>
      <c r="B2183" s="85" t="s">
        <v>4413</v>
      </c>
      <c r="C2183" s="87" t="s">
        <v>4414</v>
      </c>
      <c r="D2183" s="47"/>
      <c r="E2183" s="47"/>
      <c r="F2183" s="48"/>
      <c r="G2183" s="62">
        <f>IFERROR(INDEX(StockInData[Expiry],MATCH(ProductMaster[[#This Row],[Product ID]],StockInData[Product ID],0)),"")</f>
        <v>44469</v>
      </c>
      <c r="H2183" s="47"/>
      <c r="I2183" s="61">
        <f>SUMIFS(StockInData[Quantity],StockInData[Product ID],ProductMaster!$B2183)-SUMIFS(StockOutData[Quantity],StockOutData[Product ID],ProductMaster!$B2183)</f>
        <v>86.5</v>
      </c>
      <c r="J2183" s="63">
        <f>SUMIFS(StockInData[Value],StockInData[Product ID],ProductMaster!$B2183)-SUMIFS(StockOutData[Value],StockOutData[Product ID],ProductMaster!$B2183)</f>
        <v>-19.729999999999997</v>
      </c>
    </row>
    <row r="2184" spans="1:10" x14ac:dyDescent="0.25">
      <c r="A2184" s="84">
        <v>2183</v>
      </c>
      <c r="B2184" s="85" t="s">
        <v>4415</v>
      </c>
      <c r="C2184" s="87" t="s">
        <v>4416</v>
      </c>
      <c r="D2184" s="47"/>
      <c r="E2184" s="47"/>
      <c r="F2184" s="48"/>
      <c r="G2184" s="62">
        <f>IFERROR(INDEX(StockInData[Expiry],MATCH(ProductMaster[[#This Row],[Product ID]],StockInData[Product ID],0)),"")</f>
        <v>44530</v>
      </c>
      <c r="H2184" s="47"/>
      <c r="I2184" s="61">
        <f>SUMIFS(StockInData[Quantity],StockInData[Product ID],ProductMaster!$B2184)-SUMIFS(StockOutData[Quantity],StockOutData[Product ID],ProductMaster!$B2184)</f>
        <v>66</v>
      </c>
      <c r="J2184" s="63">
        <f>SUMIFS(StockInData[Value],StockInData[Product ID],ProductMaster!$B2184)-SUMIFS(StockOutData[Value],StockOutData[Product ID],ProductMaster!$B2184)</f>
        <v>9.9699999999999989</v>
      </c>
    </row>
    <row r="2185" spans="1:10" x14ac:dyDescent="0.25">
      <c r="A2185" s="60">
        <v>2184</v>
      </c>
      <c r="B2185" s="85" t="s">
        <v>4417</v>
      </c>
      <c r="C2185" s="87" t="s">
        <v>4418</v>
      </c>
      <c r="D2185" s="47"/>
      <c r="E2185" s="47"/>
      <c r="F2185" s="48"/>
      <c r="G2185" s="62">
        <f>IFERROR(INDEX(StockInData[Expiry],MATCH(ProductMaster[[#This Row],[Product ID]],StockInData[Product ID],0)),"")</f>
        <v>44561</v>
      </c>
      <c r="H2185" s="47"/>
      <c r="I2185" s="61">
        <f>SUMIFS(StockInData[Quantity],StockInData[Product ID],ProductMaster!$B2185)-SUMIFS(StockOutData[Quantity],StockOutData[Product ID],ProductMaster!$B2185)</f>
        <v>293.60000000000002</v>
      </c>
      <c r="J2185" s="63">
        <f>SUMIFS(StockInData[Value],StockInData[Product ID],ProductMaster!$B2185)-SUMIFS(StockOutData[Value],StockOutData[Product ID],ProductMaster!$B2185)</f>
        <v>13</v>
      </c>
    </row>
    <row r="2186" spans="1:10" x14ac:dyDescent="0.25">
      <c r="A2186" s="84">
        <v>2185</v>
      </c>
      <c r="B2186" s="85" t="s">
        <v>4419</v>
      </c>
      <c r="C2186" s="87" t="s">
        <v>4420</v>
      </c>
      <c r="D2186" s="47"/>
      <c r="E2186" s="47"/>
      <c r="F2186" s="48"/>
      <c r="G2186" s="62">
        <f>IFERROR(INDEX(StockInData[Expiry],MATCH(ProductMaster[[#This Row],[Product ID]],StockInData[Product ID],0)),"")</f>
        <v>44500</v>
      </c>
      <c r="H2186" s="47"/>
      <c r="I2186" s="61">
        <f>SUMIFS(StockInData[Quantity],StockInData[Product ID],ProductMaster!$B2186)-SUMIFS(StockOutData[Quantity],StockOutData[Product ID],ProductMaster!$B2186)</f>
        <v>50</v>
      </c>
      <c r="J2186" s="63">
        <f>SUMIFS(StockInData[Value],StockInData[Product ID],ProductMaster!$B2186)-SUMIFS(StockOutData[Value],StockOutData[Product ID],ProductMaster!$B2186)</f>
        <v>-13.550000000000004</v>
      </c>
    </row>
    <row r="2187" spans="1:10" hidden="1" x14ac:dyDescent="0.25">
      <c r="A2187" s="60">
        <v>2186</v>
      </c>
      <c r="B2187" s="85" t="s">
        <v>4421</v>
      </c>
      <c r="C2187" s="87" t="s">
        <v>4422</v>
      </c>
      <c r="D2187" s="47"/>
      <c r="E2187" s="47"/>
      <c r="F2187" s="48"/>
      <c r="G2187" s="62" t="str">
        <f>IFERROR(INDEX(StockInData[Expiry],MATCH(ProductMaster[[#This Row],[Product ID]],StockInData[Product ID],0)),"")</f>
        <v/>
      </c>
      <c r="H2187" s="47"/>
      <c r="I2187" s="61">
        <f>SUMIFS(StockInData[Quantity],StockInData[Product ID],ProductMaster!$B2187)-SUMIFS(StockOutData[Quantity],StockOutData[Product ID],ProductMaster!$B2187)</f>
        <v>0</v>
      </c>
      <c r="J2187" s="63">
        <f>SUMIFS(StockInData[Value],StockInData[Product ID],ProductMaster!$B2187)-SUMIFS(StockOutData[Value],StockOutData[Product ID],ProductMaster!$B2187)</f>
        <v>0</v>
      </c>
    </row>
    <row r="2188" spans="1:10" hidden="1" x14ac:dyDescent="0.25">
      <c r="A2188" s="84">
        <v>2187</v>
      </c>
      <c r="B2188" s="85" t="s">
        <v>4423</v>
      </c>
      <c r="C2188" s="87" t="s">
        <v>4424</v>
      </c>
      <c r="D2188" s="47"/>
      <c r="E2188" s="47"/>
      <c r="F2188" s="48"/>
      <c r="G2188" s="62" t="str">
        <f>IFERROR(INDEX(StockInData[Expiry],MATCH(ProductMaster[[#This Row],[Product ID]],StockInData[Product ID],0)),"")</f>
        <v/>
      </c>
      <c r="H2188" s="47"/>
      <c r="I2188" s="61">
        <f>SUMIFS(StockInData[Quantity],StockInData[Product ID],ProductMaster!$B2188)-SUMIFS(StockOutData[Quantity],StockOutData[Product ID],ProductMaster!$B2188)</f>
        <v>0</v>
      </c>
      <c r="J2188" s="63">
        <f>SUMIFS(StockInData[Value],StockInData[Product ID],ProductMaster!$B2188)-SUMIFS(StockOutData[Value],StockOutData[Product ID],ProductMaster!$B2188)</f>
        <v>0</v>
      </c>
    </row>
    <row r="2189" spans="1:10" x14ac:dyDescent="0.25">
      <c r="A2189" s="60">
        <v>2188</v>
      </c>
      <c r="B2189" s="85" t="s">
        <v>4425</v>
      </c>
      <c r="C2189" s="87" t="s">
        <v>4426</v>
      </c>
      <c r="D2189" s="47"/>
      <c r="E2189" s="47"/>
      <c r="F2189" s="48"/>
      <c r="G2189" s="62">
        <f>IFERROR(INDEX(StockInData[Expiry],MATCH(ProductMaster[[#This Row],[Product ID]],StockInData[Product ID],0)),"")</f>
        <v>44377</v>
      </c>
      <c r="H2189" s="47"/>
      <c r="I2189" s="61">
        <f>SUMIFS(StockInData[Quantity],StockInData[Product ID],ProductMaster!$B2189)-SUMIFS(StockOutData[Quantity],StockOutData[Product ID],ProductMaster!$B2189)</f>
        <v>50</v>
      </c>
      <c r="J2189" s="63">
        <f>SUMIFS(StockInData[Value],StockInData[Product ID],ProductMaster!$B2189)-SUMIFS(StockOutData[Value],StockOutData[Product ID],ProductMaster!$B2189)</f>
        <v>0.20000000000000107</v>
      </c>
    </row>
    <row r="2190" spans="1:10" x14ac:dyDescent="0.25">
      <c r="A2190" s="84">
        <v>2189</v>
      </c>
      <c r="B2190" s="85" t="s">
        <v>4427</v>
      </c>
      <c r="C2190" s="87" t="s">
        <v>4428</v>
      </c>
      <c r="D2190" s="47"/>
      <c r="E2190" s="47"/>
      <c r="F2190" s="48"/>
      <c r="G2190" s="62">
        <f>IFERROR(INDEX(StockInData[Expiry],MATCH(ProductMaster[[#This Row],[Product ID]],StockInData[Product ID],0)),"")</f>
        <v>44316</v>
      </c>
      <c r="H2190" s="47"/>
      <c r="I2190" s="61">
        <f>SUMIFS(StockInData[Quantity],StockInData[Product ID],ProductMaster!$B2190)-SUMIFS(StockOutData[Quantity],StockOutData[Product ID],ProductMaster!$B2190)</f>
        <v>22</v>
      </c>
      <c r="J2190" s="63">
        <f>SUMIFS(StockInData[Value],StockInData[Product ID],ProductMaster!$B2190)-SUMIFS(StockOutData[Value],StockOutData[Product ID],ProductMaster!$B2190)</f>
        <v>32</v>
      </c>
    </row>
    <row r="2191" spans="1:10" hidden="1" x14ac:dyDescent="0.25">
      <c r="A2191" s="60">
        <v>2190</v>
      </c>
      <c r="B2191" s="85" t="s">
        <v>4429</v>
      </c>
      <c r="C2191" s="87" t="s">
        <v>4430</v>
      </c>
      <c r="D2191" s="47"/>
      <c r="E2191" s="47"/>
      <c r="F2191" s="48"/>
      <c r="G2191" s="62" t="str">
        <f>IFERROR(INDEX(StockInData[Expiry],MATCH(ProductMaster[[#This Row],[Product ID]],StockInData[Product ID],0)),"")</f>
        <v/>
      </c>
      <c r="H2191" s="47"/>
      <c r="I2191" s="61">
        <f>SUMIFS(StockInData[Quantity],StockInData[Product ID],ProductMaster!$B2191)-SUMIFS(StockOutData[Quantity],StockOutData[Product ID],ProductMaster!$B2191)</f>
        <v>0</v>
      </c>
      <c r="J2191" s="63">
        <f>SUMIFS(StockInData[Value],StockInData[Product ID],ProductMaster!$B2191)-SUMIFS(StockOutData[Value],StockOutData[Product ID],ProductMaster!$B2191)</f>
        <v>0</v>
      </c>
    </row>
    <row r="2192" spans="1:10" x14ac:dyDescent="0.25">
      <c r="A2192" s="84">
        <v>2191</v>
      </c>
      <c r="B2192" s="85" t="s">
        <v>4431</v>
      </c>
      <c r="C2192" s="87" t="s">
        <v>4432</v>
      </c>
      <c r="D2192" s="47"/>
      <c r="E2192" s="47"/>
      <c r="F2192" s="48"/>
      <c r="G2192" s="62">
        <f>IFERROR(INDEX(StockInData[Expiry],MATCH(ProductMaster[[#This Row],[Product ID]],StockInData[Product ID],0)),"")</f>
        <v>44469</v>
      </c>
      <c r="H2192" s="47"/>
      <c r="I2192" s="61">
        <f>SUMIFS(StockInData[Quantity],StockInData[Product ID],ProductMaster!$B2192)-SUMIFS(StockOutData[Quantity],StockOutData[Product ID],ProductMaster!$B2192)</f>
        <v>42</v>
      </c>
      <c r="J2192" s="63">
        <f>SUMIFS(StockInData[Value],StockInData[Product ID],ProductMaster!$B2192)-SUMIFS(StockOutData[Value],StockOutData[Product ID],ProductMaster!$B2192)</f>
        <v>44</v>
      </c>
    </row>
    <row r="2193" spans="1:10" x14ac:dyDescent="0.25">
      <c r="A2193" s="60">
        <v>2192</v>
      </c>
      <c r="B2193" s="85" t="s">
        <v>4433</v>
      </c>
      <c r="C2193" s="87" t="s">
        <v>4434</v>
      </c>
      <c r="D2193" s="47"/>
      <c r="E2193" s="47"/>
      <c r="F2193" s="48"/>
      <c r="G2193" s="62">
        <f>IFERROR(INDEX(StockInData[Expiry],MATCH(ProductMaster[[#This Row],[Product ID]],StockInData[Product ID],0)),"")</f>
        <v>44377</v>
      </c>
      <c r="H2193" s="47"/>
      <c r="I2193" s="61">
        <f>SUMIFS(StockInData[Quantity],StockInData[Product ID],ProductMaster!$B2193)-SUMIFS(StockOutData[Quantity],StockOutData[Product ID],ProductMaster!$B2193)</f>
        <v>53</v>
      </c>
      <c r="J2193" s="63">
        <f>SUMIFS(StockInData[Value],StockInData[Product ID],ProductMaster!$B2193)-SUMIFS(StockOutData[Value],StockOutData[Product ID],ProductMaster!$B2193)</f>
        <v>-41.6</v>
      </c>
    </row>
    <row r="2194" spans="1:10" x14ac:dyDescent="0.25">
      <c r="A2194" s="84">
        <v>2193</v>
      </c>
      <c r="B2194" s="85" t="s">
        <v>4435</v>
      </c>
      <c r="C2194" s="87" t="s">
        <v>4436</v>
      </c>
      <c r="D2194" s="47"/>
      <c r="E2194" s="47"/>
      <c r="F2194" s="48"/>
      <c r="G2194" s="62">
        <f>IFERROR(INDEX(StockInData[Expiry],MATCH(ProductMaster[[#This Row],[Product ID]],StockInData[Product ID],0)),"")</f>
        <v>44346</v>
      </c>
      <c r="H2194" s="47"/>
      <c r="I2194" s="61">
        <f>SUMIFS(StockInData[Quantity],StockInData[Product ID],ProductMaster!$B2194)-SUMIFS(StockOutData[Quantity],StockOutData[Product ID],ProductMaster!$B2194)</f>
        <v>1</v>
      </c>
      <c r="J2194" s="63">
        <f>SUMIFS(StockInData[Value],StockInData[Product ID],ProductMaster!$B2194)-SUMIFS(StockOutData[Value],StockOutData[Product ID],ProductMaster!$B2194)</f>
        <v>103</v>
      </c>
    </row>
    <row r="2195" spans="1:10" x14ac:dyDescent="0.25">
      <c r="A2195" s="60">
        <v>2194</v>
      </c>
      <c r="B2195" s="85" t="s">
        <v>4437</v>
      </c>
      <c r="C2195" s="87" t="s">
        <v>4438</v>
      </c>
      <c r="D2195" s="47"/>
      <c r="E2195" s="47"/>
      <c r="F2195" s="48"/>
      <c r="G2195" s="62">
        <f>IFERROR(INDEX(StockInData[Expiry],MATCH(ProductMaster[[#This Row],[Product ID]],StockInData[Product ID],0)),"")</f>
        <v>44408</v>
      </c>
      <c r="H2195" s="47"/>
      <c r="I2195" s="61">
        <f>SUMIFS(StockInData[Quantity],StockInData[Product ID],ProductMaster!$B2195)-SUMIFS(StockOutData[Quantity],StockOutData[Product ID],ProductMaster!$B2195)</f>
        <v>40</v>
      </c>
      <c r="J2195" s="63">
        <f>SUMIFS(StockInData[Value],StockInData[Product ID],ProductMaster!$B2195)-SUMIFS(StockOutData[Value],StockOutData[Product ID],ProductMaster!$B2195)</f>
        <v>-27.28</v>
      </c>
    </row>
    <row r="2196" spans="1:10" hidden="1" x14ac:dyDescent="0.25">
      <c r="A2196" s="84">
        <v>2195</v>
      </c>
      <c r="B2196" s="85" t="s">
        <v>4439</v>
      </c>
      <c r="C2196" s="87" t="s">
        <v>4440</v>
      </c>
      <c r="D2196" s="47"/>
      <c r="E2196" s="47"/>
      <c r="F2196" s="48"/>
      <c r="G2196" s="62" t="str">
        <f>IFERROR(INDEX(StockInData[Expiry],MATCH(ProductMaster[[#This Row],[Product ID]],StockInData[Product ID],0)),"")</f>
        <v/>
      </c>
      <c r="H2196" s="47"/>
      <c r="I2196" s="61">
        <f>SUMIFS(StockInData[Quantity],StockInData[Product ID],ProductMaster!$B2196)-SUMIFS(StockOutData[Quantity],StockOutData[Product ID],ProductMaster!$B2196)</f>
        <v>0</v>
      </c>
      <c r="J2196" s="63">
        <f>SUMIFS(StockInData[Value],StockInData[Product ID],ProductMaster!$B2196)-SUMIFS(StockOutData[Value],StockOutData[Product ID],ProductMaster!$B2196)</f>
        <v>0</v>
      </c>
    </row>
    <row r="2197" spans="1:10" x14ac:dyDescent="0.25">
      <c r="A2197" s="60">
        <v>2196</v>
      </c>
      <c r="B2197" s="85" t="s">
        <v>4441</v>
      </c>
      <c r="C2197" s="87" t="s">
        <v>4442</v>
      </c>
      <c r="D2197" s="47"/>
      <c r="E2197" s="47"/>
      <c r="F2197" s="48"/>
      <c r="G2197" s="62">
        <f>IFERROR(INDEX(StockInData[Expiry],MATCH(ProductMaster[[#This Row],[Product ID]],StockInData[Product ID],0)),"")</f>
        <v>44195</v>
      </c>
      <c r="H2197" s="47"/>
      <c r="I2197" s="61">
        <f>SUMIFS(StockInData[Quantity],StockInData[Product ID],ProductMaster!$B2197)-SUMIFS(StockOutData[Quantity],StockOutData[Product ID],ProductMaster!$B2197)</f>
        <v>3.2</v>
      </c>
      <c r="J2197" s="63">
        <f>SUMIFS(StockInData[Value],StockInData[Product ID],ProductMaster!$B2197)-SUMIFS(StockOutData[Value],StockOutData[Product ID],ProductMaster!$B2197)</f>
        <v>2</v>
      </c>
    </row>
    <row r="2198" spans="1:10" x14ac:dyDescent="0.25">
      <c r="A2198" s="84">
        <v>2197</v>
      </c>
      <c r="B2198" s="85" t="s">
        <v>4443</v>
      </c>
      <c r="C2198" s="87" t="s">
        <v>4444</v>
      </c>
      <c r="D2198" s="47"/>
      <c r="E2198" s="47"/>
      <c r="F2198" s="48"/>
      <c r="G2198" s="62">
        <f>IFERROR(INDEX(StockInData[Expiry],MATCH(ProductMaster[[#This Row],[Product ID]],StockInData[Product ID],0)),"")</f>
        <v>44135</v>
      </c>
      <c r="H2198" s="47"/>
      <c r="I2198" s="61">
        <f>SUMIFS(StockInData[Quantity],StockInData[Product ID],ProductMaster!$B2198)-SUMIFS(StockOutData[Quantity],StockOutData[Product ID],ProductMaster!$B2198)</f>
        <v>64.650000000000006</v>
      </c>
      <c r="J2198" s="63">
        <f>SUMIFS(StockInData[Value],StockInData[Product ID],ProductMaster!$B2198)-SUMIFS(StockOutData[Value],StockOutData[Product ID],ProductMaster!$B2198)</f>
        <v>12.39</v>
      </c>
    </row>
    <row r="2199" spans="1:10" x14ac:dyDescent="0.25">
      <c r="A2199" s="60">
        <v>2198</v>
      </c>
      <c r="B2199" s="85" t="s">
        <v>4445</v>
      </c>
      <c r="C2199" s="87" t="s">
        <v>4446</v>
      </c>
      <c r="D2199" s="47"/>
      <c r="E2199" s="47"/>
      <c r="F2199" s="48"/>
      <c r="G2199" s="62">
        <f>IFERROR(INDEX(StockInData[Expiry],MATCH(ProductMaster[[#This Row],[Product ID]],StockInData[Product ID],0)),"")</f>
        <v>44195</v>
      </c>
      <c r="H2199" s="47"/>
      <c r="I2199" s="61">
        <f>SUMIFS(StockInData[Quantity],StockInData[Product ID],ProductMaster!$B2199)-SUMIFS(StockOutData[Quantity],StockOutData[Product ID],ProductMaster!$B2199)</f>
        <v>14</v>
      </c>
      <c r="J2199" s="63">
        <f>SUMIFS(StockInData[Value],StockInData[Product ID],ProductMaster!$B2199)-SUMIFS(StockOutData[Value],StockOutData[Product ID],ProductMaster!$B2199)</f>
        <v>1</v>
      </c>
    </row>
    <row r="2200" spans="1:10" hidden="1" x14ac:dyDescent="0.25">
      <c r="A2200" s="84">
        <v>2199</v>
      </c>
      <c r="B2200" s="85" t="s">
        <v>4447</v>
      </c>
      <c r="C2200" s="87" t="s">
        <v>4448</v>
      </c>
      <c r="D2200" s="47"/>
      <c r="E2200" s="47"/>
      <c r="F2200" s="48"/>
      <c r="G2200" s="62" t="str">
        <f>IFERROR(INDEX(StockInData[Expiry],MATCH(ProductMaster[[#This Row],[Product ID]],StockInData[Product ID],0)),"")</f>
        <v/>
      </c>
      <c r="H2200" s="47"/>
      <c r="I2200" s="61">
        <f>SUMIFS(StockInData[Quantity],StockInData[Product ID],ProductMaster!$B2200)-SUMIFS(StockOutData[Quantity],StockOutData[Product ID],ProductMaster!$B2200)</f>
        <v>0</v>
      </c>
      <c r="J2200" s="63">
        <f>SUMIFS(StockInData[Value],StockInData[Product ID],ProductMaster!$B2200)-SUMIFS(StockOutData[Value],StockOutData[Product ID],ProductMaster!$B2200)</f>
        <v>0</v>
      </c>
    </row>
    <row r="2201" spans="1:10" x14ac:dyDescent="0.25">
      <c r="A2201" s="60">
        <v>2200</v>
      </c>
      <c r="B2201" s="85" t="s">
        <v>4449</v>
      </c>
      <c r="C2201" s="87" t="s">
        <v>4450</v>
      </c>
      <c r="D2201" s="47"/>
      <c r="E2201" s="47"/>
      <c r="F2201" s="48"/>
      <c r="G2201" s="62">
        <f>IFERROR(INDEX(StockInData[Expiry],MATCH(ProductMaster[[#This Row],[Product ID]],StockInData[Product ID],0)),"")</f>
        <v>43981</v>
      </c>
      <c r="H2201" s="47"/>
      <c r="I2201" s="61">
        <f>SUMIFS(StockInData[Quantity],StockInData[Product ID],ProductMaster!$B2201)-SUMIFS(StockOutData[Quantity],StockOutData[Product ID],ProductMaster!$B2201)</f>
        <v>78</v>
      </c>
      <c r="J2201" s="63">
        <f>SUMIFS(StockInData[Value],StockInData[Product ID],ProductMaster!$B2201)-SUMIFS(StockOutData[Value],StockOutData[Product ID],ProductMaster!$B2201)</f>
        <v>-169.51</v>
      </c>
    </row>
    <row r="2202" spans="1:10" x14ac:dyDescent="0.25">
      <c r="A2202" s="84">
        <v>2201</v>
      </c>
      <c r="B2202" s="85" t="s">
        <v>4451</v>
      </c>
      <c r="C2202" s="87" t="s">
        <v>4452</v>
      </c>
      <c r="D2202" s="47"/>
      <c r="E2202" s="47"/>
      <c r="F2202" s="48"/>
      <c r="G2202" s="62">
        <f>IFERROR(INDEX(StockInData[Expiry],MATCH(ProductMaster[[#This Row],[Product ID]],StockInData[Product ID],0)),"")</f>
        <v>44196</v>
      </c>
      <c r="H2202" s="47"/>
      <c r="I2202" s="61">
        <f>SUMIFS(StockInData[Quantity],StockInData[Product ID],ProductMaster!$B2202)-SUMIFS(StockOutData[Quantity],StockOutData[Product ID],ProductMaster!$B2202)</f>
        <v>30</v>
      </c>
      <c r="J2202" s="63">
        <f>SUMIFS(StockInData[Value],StockInData[Product ID],ProductMaster!$B2202)-SUMIFS(StockOutData[Value],StockOutData[Product ID],ProductMaster!$B2202)</f>
        <v>7.99</v>
      </c>
    </row>
    <row r="2203" spans="1:10" x14ac:dyDescent="0.25">
      <c r="A2203" s="60">
        <v>2202</v>
      </c>
      <c r="B2203" s="85" t="s">
        <v>4453</v>
      </c>
      <c r="C2203" s="87" t="s">
        <v>4454</v>
      </c>
      <c r="D2203" s="47"/>
      <c r="E2203" s="47"/>
      <c r="F2203" s="48"/>
      <c r="G2203" s="62">
        <f>IFERROR(INDEX(StockInData[Expiry],MATCH(ProductMaster[[#This Row],[Product ID]],StockInData[Product ID],0)),"")</f>
        <v>44560</v>
      </c>
      <c r="H2203" s="47"/>
      <c r="I2203" s="61">
        <f>SUMIFS(StockInData[Quantity],StockInData[Product ID],ProductMaster!$B2203)-SUMIFS(StockOutData[Quantity],StockOutData[Product ID],ProductMaster!$B2203)</f>
        <v>355.47</v>
      </c>
      <c r="J2203" s="63">
        <f>SUMIFS(StockInData[Value],StockInData[Product ID],ProductMaster!$B2203)-SUMIFS(StockOutData[Value],StockOutData[Product ID],ProductMaster!$B2203)</f>
        <v>-452.38000000000017</v>
      </c>
    </row>
    <row r="2204" spans="1:10" x14ac:dyDescent="0.25">
      <c r="A2204" s="84">
        <v>2203</v>
      </c>
      <c r="B2204" s="85" t="s">
        <v>4455</v>
      </c>
      <c r="C2204" s="87" t="s">
        <v>4456</v>
      </c>
      <c r="D2204" s="47"/>
      <c r="E2204" s="47"/>
      <c r="F2204" s="48"/>
      <c r="G2204" s="62">
        <f>IFERROR(INDEX(StockInData[Expiry],MATCH(ProductMaster[[#This Row],[Product ID]],StockInData[Product ID],0)),"")</f>
        <v>44530</v>
      </c>
      <c r="H2204" s="47"/>
      <c r="I2204" s="61">
        <f>SUMIFS(StockInData[Quantity],StockInData[Product ID],ProductMaster!$B2204)-SUMIFS(StockOutData[Quantity],StockOutData[Product ID],ProductMaster!$B2204)</f>
        <v>210</v>
      </c>
      <c r="J2204" s="63">
        <f>SUMIFS(StockInData[Value],StockInData[Product ID],ProductMaster!$B2204)-SUMIFS(StockOutData[Value],StockOutData[Product ID],ProductMaster!$B2204)</f>
        <v>-759.27000000000032</v>
      </c>
    </row>
    <row r="2205" spans="1:10" x14ac:dyDescent="0.25">
      <c r="A2205" s="60">
        <v>2204</v>
      </c>
      <c r="B2205" s="85" t="s">
        <v>4457</v>
      </c>
      <c r="C2205" s="87" t="s">
        <v>4458</v>
      </c>
      <c r="D2205" s="47"/>
      <c r="E2205" s="47"/>
      <c r="F2205" s="48"/>
      <c r="G2205" s="62">
        <f>IFERROR(INDEX(StockInData[Expiry],MATCH(ProductMaster[[#This Row],[Product ID]],StockInData[Product ID],0)),"")</f>
        <v>44530</v>
      </c>
      <c r="H2205" s="47"/>
      <c r="I2205" s="61">
        <f>SUMIFS(StockInData[Quantity],StockInData[Product ID],ProductMaster!$B2205)-SUMIFS(StockOutData[Quantity],StockOutData[Product ID],ProductMaster!$B2205)</f>
        <v>78.53</v>
      </c>
      <c r="J2205" s="63">
        <f>SUMIFS(StockInData[Value],StockInData[Product ID],ProductMaster!$B2205)-SUMIFS(StockOutData[Value],StockOutData[Product ID],ProductMaster!$B2205)</f>
        <v>-36.75</v>
      </c>
    </row>
    <row r="2206" spans="1:10" x14ac:dyDescent="0.25">
      <c r="A2206" s="84">
        <v>2205</v>
      </c>
      <c r="B2206" s="85" t="s">
        <v>4459</v>
      </c>
      <c r="C2206" s="87" t="s">
        <v>4460</v>
      </c>
      <c r="D2206" s="47"/>
      <c r="E2206" s="47"/>
      <c r="F2206" s="48"/>
      <c r="G2206" s="62">
        <f>IFERROR(INDEX(StockInData[Expiry],MATCH(ProductMaster[[#This Row],[Product ID]],StockInData[Product ID],0)),"")</f>
        <v>44195</v>
      </c>
      <c r="H2206" s="47"/>
      <c r="I2206" s="61">
        <f>SUMIFS(StockInData[Quantity],StockInData[Product ID],ProductMaster!$B2206)-SUMIFS(StockOutData[Quantity],StockOutData[Product ID],ProductMaster!$B2206)</f>
        <v>75.099999999999994</v>
      </c>
      <c r="J2206" s="63">
        <f>SUMIFS(StockInData[Value],StockInData[Product ID],ProductMaster!$B2206)-SUMIFS(StockOutData[Value],StockOutData[Product ID],ProductMaster!$B2206)</f>
        <v>-880.64</v>
      </c>
    </row>
    <row r="2207" spans="1:10" hidden="1" x14ac:dyDescent="0.25">
      <c r="A2207" s="60">
        <v>2206</v>
      </c>
      <c r="B2207" s="85" t="s">
        <v>4461</v>
      </c>
      <c r="C2207" s="87" t="s">
        <v>4462</v>
      </c>
      <c r="D2207" s="47"/>
      <c r="E2207" s="47"/>
      <c r="F2207" s="48"/>
      <c r="G2207" s="62" t="str">
        <f>IFERROR(INDEX(StockInData[Expiry],MATCH(ProductMaster[[#This Row],[Product ID]],StockInData[Product ID],0)),"")</f>
        <v/>
      </c>
      <c r="H2207" s="47"/>
      <c r="I2207" s="61">
        <f>SUMIFS(StockInData[Quantity],StockInData[Product ID],ProductMaster!$B2207)-SUMIFS(StockOutData[Quantity],StockOutData[Product ID],ProductMaster!$B2207)</f>
        <v>0</v>
      </c>
      <c r="J2207" s="63">
        <f>SUMIFS(StockInData[Value],StockInData[Product ID],ProductMaster!$B2207)-SUMIFS(StockOutData[Value],StockOutData[Product ID],ProductMaster!$B2207)</f>
        <v>0</v>
      </c>
    </row>
    <row r="2208" spans="1:10" hidden="1" x14ac:dyDescent="0.25">
      <c r="A2208" s="84">
        <v>2207</v>
      </c>
      <c r="B2208" s="85" t="s">
        <v>4463</v>
      </c>
      <c r="C2208" s="87" t="s">
        <v>4464</v>
      </c>
      <c r="D2208" s="47"/>
      <c r="E2208" s="47"/>
      <c r="F2208" s="48"/>
      <c r="G2208" s="62" t="str">
        <f>IFERROR(INDEX(StockInData[Expiry],MATCH(ProductMaster[[#This Row],[Product ID]],StockInData[Product ID],0)),"")</f>
        <v/>
      </c>
      <c r="H2208" s="47"/>
      <c r="I2208" s="61">
        <f>SUMIFS(StockInData[Quantity],StockInData[Product ID],ProductMaster!$B2208)-SUMIFS(StockOutData[Quantity],StockOutData[Product ID],ProductMaster!$B2208)</f>
        <v>0</v>
      </c>
      <c r="J2208" s="63">
        <f>SUMIFS(StockInData[Value],StockInData[Product ID],ProductMaster!$B2208)-SUMIFS(StockOutData[Value],StockOutData[Product ID],ProductMaster!$B2208)</f>
        <v>0</v>
      </c>
    </row>
    <row r="2209" spans="1:10" hidden="1" x14ac:dyDescent="0.25">
      <c r="A2209" s="60">
        <v>2208</v>
      </c>
      <c r="B2209" s="85" t="s">
        <v>4465</v>
      </c>
      <c r="C2209" s="87" t="s">
        <v>4466</v>
      </c>
      <c r="D2209" s="47"/>
      <c r="E2209" s="47"/>
      <c r="F2209" s="48"/>
      <c r="G2209" s="62" t="str">
        <f>IFERROR(INDEX(StockInData[Expiry],MATCH(ProductMaster[[#This Row],[Product ID]],StockInData[Product ID],0)),"")</f>
        <v/>
      </c>
      <c r="H2209" s="47"/>
      <c r="I2209" s="61">
        <f>SUMIFS(StockInData[Quantity],StockInData[Product ID],ProductMaster!$B2209)-SUMIFS(StockOutData[Quantity],StockOutData[Product ID],ProductMaster!$B2209)</f>
        <v>0</v>
      </c>
      <c r="J2209" s="63">
        <f>SUMIFS(StockInData[Value],StockInData[Product ID],ProductMaster!$B2209)-SUMIFS(StockOutData[Value],StockOutData[Product ID],ProductMaster!$B2209)</f>
        <v>0</v>
      </c>
    </row>
    <row r="2210" spans="1:10" x14ac:dyDescent="0.25">
      <c r="A2210" s="84">
        <v>2209</v>
      </c>
      <c r="B2210" s="85" t="s">
        <v>4467</v>
      </c>
      <c r="C2210" s="87" t="s">
        <v>4468</v>
      </c>
      <c r="D2210" s="47"/>
      <c r="E2210" s="47"/>
      <c r="F2210" s="48"/>
      <c r="G2210" s="62">
        <f>IFERROR(INDEX(StockInData[Expiry],MATCH(ProductMaster[[#This Row],[Product ID]],StockInData[Product ID],0)),"")</f>
        <v>44377</v>
      </c>
      <c r="H2210" s="47"/>
      <c r="I2210" s="61">
        <f>SUMIFS(StockInData[Quantity],StockInData[Product ID],ProductMaster!$B2210)-SUMIFS(StockOutData[Quantity],StockOutData[Product ID],ProductMaster!$B2210)</f>
        <v>179</v>
      </c>
      <c r="J2210" s="63">
        <f>SUMIFS(StockInData[Value],StockInData[Product ID],ProductMaster!$B2210)-SUMIFS(StockOutData[Value],StockOutData[Product ID],ProductMaster!$B2210)</f>
        <v>-95.1</v>
      </c>
    </row>
    <row r="2211" spans="1:10" x14ac:dyDescent="0.25">
      <c r="A2211" s="60">
        <v>2210</v>
      </c>
      <c r="B2211" s="85" t="s">
        <v>4469</v>
      </c>
      <c r="C2211" s="87" t="s">
        <v>4470</v>
      </c>
      <c r="D2211" s="47"/>
      <c r="E2211" s="47"/>
      <c r="F2211" s="48"/>
      <c r="G2211" s="62">
        <f>IFERROR(INDEX(StockInData[Expiry],MATCH(ProductMaster[[#This Row],[Product ID]],StockInData[Product ID],0)),"")</f>
        <v>44560</v>
      </c>
      <c r="H2211" s="47"/>
      <c r="I2211" s="61">
        <f>SUMIFS(StockInData[Quantity],StockInData[Product ID],ProductMaster!$B2211)-SUMIFS(StockOutData[Quantity],StockOutData[Product ID],ProductMaster!$B2211)</f>
        <v>120.5</v>
      </c>
      <c r="J2211" s="63">
        <f>SUMIFS(StockInData[Value],StockInData[Product ID],ProductMaster!$B2211)-SUMIFS(StockOutData[Value],StockOutData[Product ID],ProductMaster!$B2211)</f>
        <v>-58.690000000000005</v>
      </c>
    </row>
    <row r="2212" spans="1:10" x14ac:dyDescent="0.25">
      <c r="A2212" s="84">
        <v>2211</v>
      </c>
      <c r="B2212" s="85" t="s">
        <v>4471</v>
      </c>
      <c r="C2212" s="87" t="s">
        <v>4472</v>
      </c>
      <c r="D2212" s="47"/>
      <c r="E2212" s="47"/>
      <c r="F2212" s="48"/>
      <c r="G2212" s="62">
        <f>IFERROR(INDEX(StockInData[Expiry],MATCH(ProductMaster[[#This Row],[Product ID]],StockInData[Product ID],0)),"")</f>
        <v>44561</v>
      </c>
      <c r="H2212" s="47"/>
      <c r="I2212" s="61">
        <f>SUMIFS(StockInData[Quantity],StockInData[Product ID],ProductMaster!$B2212)-SUMIFS(StockOutData[Quantity],StockOutData[Product ID],ProductMaster!$B2212)</f>
        <v>34.33</v>
      </c>
      <c r="J2212" s="63">
        <f>SUMIFS(StockInData[Value],StockInData[Product ID],ProductMaster!$B2212)-SUMIFS(StockOutData[Value],StockOutData[Product ID],ProductMaster!$B2212)</f>
        <v>21.15</v>
      </c>
    </row>
    <row r="2213" spans="1:10" hidden="1" x14ac:dyDescent="0.25">
      <c r="A2213" s="60">
        <v>2212</v>
      </c>
      <c r="B2213" s="85" t="s">
        <v>4473</v>
      </c>
      <c r="C2213" s="87" t="s">
        <v>4474</v>
      </c>
      <c r="D2213" s="47"/>
      <c r="E2213" s="47"/>
      <c r="F2213" s="48"/>
      <c r="G2213" s="62" t="str">
        <f>IFERROR(INDEX(StockInData[Expiry],MATCH(ProductMaster[[#This Row],[Product ID]],StockInData[Product ID],0)),"")</f>
        <v/>
      </c>
      <c r="H2213" s="47"/>
      <c r="I2213" s="61">
        <f>SUMIFS(StockInData[Quantity],StockInData[Product ID],ProductMaster!$B2213)-SUMIFS(StockOutData[Quantity],StockOutData[Product ID],ProductMaster!$B2213)</f>
        <v>0</v>
      </c>
      <c r="J2213" s="63">
        <f>SUMIFS(StockInData[Value],StockInData[Product ID],ProductMaster!$B2213)-SUMIFS(StockOutData[Value],StockOutData[Product ID],ProductMaster!$B2213)</f>
        <v>0</v>
      </c>
    </row>
    <row r="2214" spans="1:10" hidden="1" x14ac:dyDescent="0.25">
      <c r="A2214" s="84">
        <v>2213</v>
      </c>
      <c r="B2214" s="85" t="s">
        <v>4475</v>
      </c>
      <c r="C2214" s="87" t="s">
        <v>4476</v>
      </c>
      <c r="D2214" s="47"/>
      <c r="E2214" s="47"/>
      <c r="F2214" s="48"/>
      <c r="G2214" s="62" t="str">
        <f>IFERROR(INDEX(StockInData[Expiry],MATCH(ProductMaster[[#This Row],[Product ID]],StockInData[Product ID],0)),"")</f>
        <v/>
      </c>
      <c r="H2214" s="47"/>
      <c r="I2214" s="61">
        <f>SUMIFS(StockInData[Quantity],StockInData[Product ID],ProductMaster!$B2214)-SUMIFS(StockOutData[Quantity],StockOutData[Product ID],ProductMaster!$B2214)</f>
        <v>0</v>
      </c>
      <c r="J2214" s="63">
        <f>SUMIFS(StockInData[Value],StockInData[Product ID],ProductMaster!$B2214)-SUMIFS(StockOutData[Value],StockOutData[Product ID],ProductMaster!$B2214)</f>
        <v>0</v>
      </c>
    </row>
    <row r="2215" spans="1:10" hidden="1" x14ac:dyDescent="0.25">
      <c r="A2215" s="60">
        <v>2214</v>
      </c>
      <c r="B2215" s="85" t="s">
        <v>4477</v>
      </c>
      <c r="C2215" s="87" t="s">
        <v>4478</v>
      </c>
      <c r="D2215" s="47"/>
      <c r="E2215" s="47"/>
      <c r="F2215" s="48"/>
      <c r="G2215" s="62" t="str">
        <f>IFERROR(INDEX(StockInData[Expiry],MATCH(ProductMaster[[#This Row],[Product ID]],StockInData[Product ID],0)),"")</f>
        <v/>
      </c>
      <c r="H2215" s="47"/>
      <c r="I2215" s="61">
        <f>SUMIFS(StockInData[Quantity],StockInData[Product ID],ProductMaster!$B2215)-SUMIFS(StockOutData[Quantity],StockOutData[Product ID],ProductMaster!$B2215)</f>
        <v>0</v>
      </c>
      <c r="J2215" s="63">
        <f>SUMIFS(StockInData[Value],StockInData[Product ID],ProductMaster!$B2215)-SUMIFS(StockOutData[Value],StockOutData[Product ID],ProductMaster!$B2215)</f>
        <v>0</v>
      </c>
    </row>
    <row r="2216" spans="1:10" hidden="1" x14ac:dyDescent="0.25">
      <c r="A2216" s="84">
        <v>2215</v>
      </c>
      <c r="B2216" s="85" t="s">
        <v>4479</v>
      </c>
      <c r="C2216" s="87" t="s">
        <v>4480</v>
      </c>
      <c r="D2216" s="47"/>
      <c r="E2216" s="47"/>
      <c r="F2216" s="48"/>
      <c r="G2216" s="62" t="str">
        <f>IFERROR(INDEX(StockInData[Expiry],MATCH(ProductMaster[[#This Row],[Product ID]],StockInData[Product ID],0)),"")</f>
        <v/>
      </c>
      <c r="H2216" s="47"/>
      <c r="I2216" s="61">
        <f>SUMIFS(StockInData[Quantity],StockInData[Product ID],ProductMaster!$B2216)-SUMIFS(StockOutData[Quantity],StockOutData[Product ID],ProductMaster!$B2216)</f>
        <v>0</v>
      </c>
      <c r="J2216" s="63">
        <f>SUMIFS(StockInData[Value],StockInData[Product ID],ProductMaster!$B2216)-SUMIFS(StockOutData[Value],StockOutData[Product ID],ProductMaster!$B2216)</f>
        <v>0</v>
      </c>
    </row>
    <row r="2217" spans="1:10" hidden="1" x14ac:dyDescent="0.25">
      <c r="A2217" s="60">
        <v>2216</v>
      </c>
      <c r="B2217" s="85" t="s">
        <v>4481</v>
      </c>
      <c r="C2217" s="87" t="s">
        <v>4482</v>
      </c>
      <c r="D2217" s="47"/>
      <c r="E2217" s="47"/>
      <c r="F2217" s="48"/>
      <c r="G2217" s="62" t="str">
        <f>IFERROR(INDEX(StockInData[Expiry],MATCH(ProductMaster[[#This Row],[Product ID]],StockInData[Product ID],0)),"")</f>
        <v/>
      </c>
      <c r="H2217" s="47"/>
      <c r="I2217" s="61">
        <f>SUMIFS(StockInData[Quantity],StockInData[Product ID],ProductMaster!$B2217)-SUMIFS(StockOutData[Quantity],StockOutData[Product ID],ProductMaster!$B2217)</f>
        <v>0</v>
      </c>
      <c r="J2217" s="63">
        <f>SUMIFS(StockInData[Value],StockInData[Product ID],ProductMaster!$B2217)-SUMIFS(StockOutData[Value],StockOutData[Product ID],ProductMaster!$B2217)</f>
        <v>0</v>
      </c>
    </row>
    <row r="2218" spans="1:10" x14ac:dyDescent="0.25">
      <c r="A2218" s="84">
        <v>2217</v>
      </c>
      <c r="B2218" s="85" t="s">
        <v>4483</v>
      </c>
      <c r="C2218" s="87" t="s">
        <v>4484</v>
      </c>
      <c r="D2218" s="47"/>
      <c r="E2218" s="47"/>
      <c r="F2218" s="48"/>
      <c r="G2218" s="62">
        <f>IFERROR(INDEX(StockInData[Expiry],MATCH(ProductMaster[[#This Row],[Product ID]],StockInData[Product ID],0)),"")</f>
        <v>44165</v>
      </c>
      <c r="H2218" s="47"/>
      <c r="I2218" s="61">
        <f>SUMIFS(StockInData[Quantity],StockInData[Product ID],ProductMaster!$B2218)-SUMIFS(StockOutData[Quantity],StockOutData[Product ID],ProductMaster!$B2218)</f>
        <v>45</v>
      </c>
      <c r="J2218" s="63">
        <f>SUMIFS(StockInData[Value],StockInData[Product ID],ProductMaster!$B2218)-SUMIFS(StockOutData[Value],StockOutData[Product ID],ProductMaster!$B2218)</f>
        <v>2.89</v>
      </c>
    </row>
    <row r="2219" spans="1:10" x14ac:dyDescent="0.25">
      <c r="A2219" s="60">
        <v>2218</v>
      </c>
      <c r="B2219" s="85" t="s">
        <v>4485</v>
      </c>
      <c r="C2219" s="87" t="s">
        <v>4486</v>
      </c>
      <c r="D2219" s="47"/>
      <c r="E2219" s="47"/>
      <c r="F2219" s="48"/>
      <c r="G2219" s="62">
        <f>IFERROR(INDEX(StockInData[Expiry],MATCH(ProductMaster[[#This Row],[Product ID]],StockInData[Product ID],0)),"")</f>
        <v>44316</v>
      </c>
      <c r="H2219" s="47"/>
      <c r="I2219" s="61">
        <f>SUMIFS(StockInData[Quantity],StockInData[Product ID],ProductMaster!$B2219)-SUMIFS(StockOutData[Quantity],StockOutData[Product ID],ProductMaster!$B2219)</f>
        <v>64</v>
      </c>
      <c r="J2219" s="63">
        <f>SUMIFS(StockInData[Value],StockInData[Product ID],ProductMaster!$B2219)-SUMIFS(StockOutData[Value],StockOutData[Product ID],ProductMaster!$B2219)</f>
        <v>-43.25</v>
      </c>
    </row>
    <row r="2220" spans="1:10" x14ac:dyDescent="0.25">
      <c r="A2220" s="84">
        <v>2219</v>
      </c>
      <c r="B2220" s="85" t="s">
        <v>4487</v>
      </c>
      <c r="C2220" s="87" t="s">
        <v>4488</v>
      </c>
      <c r="D2220" s="47"/>
      <c r="E2220" s="47"/>
      <c r="F2220" s="48"/>
      <c r="G2220" s="62">
        <f>IFERROR(INDEX(StockInData[Expiry],MATCH(ProductMaster[[#This Row],[Product ID]],StockInData[Product ID],0)),"")</f>
        <v>44561</v>
      </c>
      <c r="H2220" s="47"/>
      <c r="I2220" s="61">
        <f>SUMIFS(StockInData[Quantity],StockInData[Product ID],ProductMaster!$B2220)-SUMIFS(StockOutData[Quantity],StockOutData[Product ID],ProductMaster!$B2220)</f>
        <v>118</v>
      </c>
      <c r="J2220" s="63">
        <f>SUMIFS(StockInData[Value],StockInData[Product ID],ProductMaster!$B2220)-SUMIFS(StockOutData[Value],StockOutData[Product ID],ProductMaster!$B2220)</f>
        <v>-44.4</v>
      </c>
    </row>
    <row r="2221" spans="1:10" x14ac:dyDescent="0.25">
      <c r="A2221" s="60">
        <v>2220</v>
      </c>
      <c r="B2221" s="85" t="s">
        <v>4489</v>
      </c>
      <c r="C2221" s="87" t="s">
        <v>4490</v>
      </c>
      <c r="D2221" s="47"/>
      <c r="E2221" s="47"/>
      <c r="F2221" s="48"/>
      <c r="G2221" s="62">
        <f>IFERROR(INDEX(StockInData[Expiry],MATCH(ProductMaster[[#This Row],[Product ID]],StockInData[Product ID],0)),"")</f>
        <v>44561</v>
      </c>
      <c r="H2221" s="47"/>
      <c r="I2221" s="61">
        <f>SUMIFS(StockInData[Quantity],StockInData[Product ID],ProductMaster!$B2221)-SUMIFS(StockOutData[Quantity],StockOutData[Product ID],ProductMaster!$B2221)</f>
        <v>47</v>
      </c>
      <c r="J2221" s="63">
        <f>SUMIFS(StockInData[Value],StockInData[Product ID],ProductMaster!$B2221)-SUMIFS(StockOutData[Value],StockOutData[Product ID],ProductMaster!$B2221)</f>
        <v>-14.7</v>
      </c>
    </row>
    <row r="2222" spans="1:10" x14ac:dyDescent="0.25">
      <c r="A2222" s="84">
        <v>2221</v>
      </c>
      <c r="B2222" s="85" t="s">
        <v>4491</v>
      </c>
      <c r="C2222" s="87" t="s">
        <v>4492</v>
      </c>
      <c r="D2222" s="47"/>
      <c r="E2222" s="47"/>
      <c r="F2222" s="48"/>
      <c r="G2222" s="62">
        <f>IFERROR(INDEX(StockInData[Expiry],MATCH(ProductMaster[[#This Row],[Product ID]],StockInData[Product ID],0)),"")</f>
        <v>44561</v>
      </c>
      <c r="H2222" s="47"/>
      <c r="I2222" s="61">
        <f>SUMIFS(StockInData[Quantity],StockInData[Product ID],ProductMaster!$B2222)-SUMIFS(StockOutData[Quantity],StockOutData[Product ID],ProductMaster!$B2222)</f>
        <v>57</v>
      </c>
      <c r="J2222" s="63">
        <f>SUMIFS(StockInData[Value],StockInData[Product ID],ProductMaster!$B2222)-SUMIFS(StockOutData[Value],StockOutData[Product ID],ProductMaster!$B2222)</f>
        <v>14.99</v>
      </c>
    </row>
    <row r="2223" spans="1:10" x14ac:dyDescent="0.25">
      <c r="A2223" s="60">
        <v>2222</v>
      </c>
      <c r="B2223" s="85" t="s">
        <v>4493</v>
      </c>
      <c r="C2223" s="87" t="s">
        <v>4494</v>
      </c>
      <c r="D2223" s="47"/>
      <c r="E2223" s="47"/>
      <c r="F2223" s="48"/>
      <c r="G2223" s="62">
        <f>IFERROR(INDEX(StockInData[Expiry],MATCH(ProductMaster[[#This Row],[Product ID]],StockInData[Product ID],0)),"")</f>
        <v>44012</v>
      </c>
      <c r="H2223" s="47"/>
      <c r="I2223" s="61">
        <f>SUMIFS(StockInData[Quantity],StockInData[Product ID],ProductMaster!$B2223)-SUMIFS(StockOutData[Quantity],StockOutData[Product ID],ProductMaster!$B2223)</f>
        <v>97</v>
      </c>
      <c r="J2223" s="63">
        <f>SUMIFS(StockInData[Value],StockInData[Product ID],ProductMaster!$B2223)-SUMIFS(StockOutData[Value],StockOutData[Product ID],ProductMaster!$B2223)</f>
        <v>-29.7</v>
      </c>
    </row>
    <row r="2224" spans="1:10" hidden="1" x14ac:dyDescent="0.25">
      <c r="A2224" s="84">
        <v>2223</v>
      </c>
      <c r="B2224" s="85" t="s">
        <v>4495</v>
      </c>
      <c r="C2224" s="87" t="s">
        <v>4496</v>
      </c>
      <c r="D2224" s="47"/>
      <c r="E2224" s="47"/>
      <c r="F2224" s="48"/>
      <c r="G2224" s="62" t="str">
        <f>IFERROR(INDEX(StockInData[Expiry],MATCH(ProductMaster[[#This Row],[Product ID]],StockInData[Product ID],0)),"")</f>
        <v/>
      </c>
      <c r="H2224" s="47"/>
      <c r="I2224" s="61">
        <f>SUMIFS(StockInData[Quantity],StockInData[Product ID],ProductMaster!$B2224)-SUMIFS(StockOutData[Quantity],StockOutData[Product ID],ProductMaster!$B2224)</f>
        <v>0</v>
      </c>
      <c r="J2224" s="63">
        <f>SUMIFS(StockInData[Value],StockInData[Product ID],ProductMaster!$B2224)-SUMIFS(StockOutData[Value],StockOutData[Product ID],ProductMaster!$B2224)</f>
        <v>0</v>
      </c>
    </row>
    <row r="2225" spans="1:10" hidden="1" x14ac:dyDescent="0.25">
      <c r="A2225" s="60">
        <v>2224</v>
      </c>
      <c r="B2225" s="85" t="s">
        <v>4497</v>
      </c>
      <c r="C2225" s="87" t="s">
        <v>4498</v>
      </c>
      <c r="D2225" s="47"/>
      <c r="E2225" s="47"/>
      <c r="F2225" s="48"/>
      <c r="G2225" s="62" t="str">
        <f>IFERROR(INDEX(StockInData[Expiry],MATCH(ProductMaster[[#This Row],[Product ID]],StockInData[Product ID],0)),"")</f>
        <v/>
      </c>
      <c r="H2225" s="47"/>
      <c r="I2225" s="61">
        <f>SUMIFS(StockInData[Quantity],StockInData[Product ID],ProductMaster!$B2225)-SUMIFS(StockOutData[Quantity],StockOutData[Product ID],ProductMaster!$B2225)</f>
        <v>0</v>
      </c>
      <c r="J2225" s="63">
        <f>SUMIFS(StockInData[Value],StockInData[Product ID],ProductMaster!$B2225)-SUMIFS(StockOutData[Value],StockOutData[Product ID],ProductMaster!$B2225)</f>
        <v>0</v>
      </c>
    </row>
    <row r="2226" spans="1:10" hidden="1" x14ac:dyDescent="0.25">
      <c r="A2226" s="84">
        <v>2225</v>
      </c>
      <c r="B2226" s="85" t="s">
        <v>4499</v>
      </c>
      <c r="C2226" s="87" t="s">
        <v>4500</v>
      </c>
      <c r="D2226" s="47"/>
      <c r="E2226" s="47"/>
      <c r="F2226" s="48"/>
      <c r="G2226" s="62" t="str">
        <f>IFERROR(INDEX(StockInData[Expiry],MATCH(ProductMaster[[#This Row],[Product ID]],StockInData[Product ID],0)),"")</f>
        <v/>
      </c>
      <c r="H2226" s="47"/>
      <c r="I2226" s="61">
        <f>SUMIFS(StockInData[Quantity],StockInData[Product ID],ProductMaster!$B2226)-SUMIFS(StockOutData[Quantity],StockOutData[Product ID],ProductMaster!$B2226)</f>
        <v>0</v>
      </c>
      <c r="J2226" s="63">
        <f>SUMIFS(StockInData[Value],StockInData[Product ID],ProductMaster!$B2226)-SUMIFS(StockOutData[Value],StockOutData[Product ID],ProductMaster!$B2226)</f>
        <v>0</v>
      </c>
    </row>
    <row r="2227" spans="1:10" hidden="1" x14ac:dyDescent="0.25">
      <c r="A2227" s="60">
        <v>2226</v>
      </c>
      <c r="B2227" s="85" t="s">
        <v>4501</v>
      </c>
      <c r="C2227" s="87" t="s">
        <v>4502</v>
      </c>
      <c r="D2227" s="47"/>
      <c r="E2227" s="47"/>
      <c r="F2227" s="48"/>
      <c r="G2227" s="62" t="str">
        <f>IFERROR(INDEX(StockInData[Expiry],MATCH(ProductMaster[[#This Row],[Product ID]],StockInData[Product ID],0)),"")</f>
        <v/>
      </c>
      <c r="H2227" s="47"/>
      <c r="I2227" s="61">
        <f>SUMIFS(StockInData[Quantity],StockInData[Product ID],ProductMaster!$B2227)-SUMIFS(StockOutData[Quantity],StockOutData[Product ID],ProductMaster!$B2227)</f>
        <v>0</v>
      </c>
      <c r="J2227" s="63">
        <f>SUMIFS(StockInData[Value],StockInData[Product ID],ProductMaster!$B2227)-SUMIFS(StockOutData[Value],StockOutData[Product ID],ProductMaster!$B2227)</f>
        <v>0</v>
      </c>
    </row>
    <row r="2228" spans="1:10" x14ac:dyDescent="0.25">
      <c r="A2228" s="84">
        <v>2227</v>
      </c>
      <c r="B2228" s="85" t="s">
        <v>4503</v>
      </c>
      <c r="C2228" s="87" t="s">
        <v>4504</v>
      </c>
      <c r="D2228" s="47"/>
      <c r="E2228" s="47"/>
      <c r="F2228" s="48"/>
      <c r="G2228" s="62">
        <f>IFERROR(INDEX(StockInData[Expiry],MATCH(ProductMaster[[#This Row],[Product ID]],StockInData[Product ID],0)),"")</f>
        <v>44196</v>
      </c>
      <c r="H2228" s="47"/>
      <c r="I2228" s="61">
        <f>SUMIFS(StockInData[Quantity],StockInData[Product ID],ProductMaster!$B2228)-SUMIFS(StockOutData[Quantity],StockOutData[Product ID],ProductMaster!$B2228)</f>
        <v>164</v>
      </c>
      <c r="J2228" s="63">
        <f>SUMIFS(StockInData[Value],StockInData[Product ID],ProductMaster!$B2228)-SUMIFS(StockOutData[Value],StockOutData[Product ID],ProductMaster!$B2228)</f>
        <v>-277.01000000000005</v>
      </c>
    </row>
    <row r="2229" spans="1:10" hidden="1" x14ac:dyDescent="0.25">
      <c r="A2229" s="60">
        <v>2228</v>
      </c>
      <c r="B2229" s="85" t="s">
        <v>4505</v>
      </c>
      <c r="C2229" s="87" t="s">
        <v>4506</v>
      </c>
      <c r="D2229" s="47"/>
      <c r="E2229" s="47"/>
      <c r="F2229" s="48"/>
      <c r="G2229" s="62" t="str">
        <f>IFERROR(INDEX(StockInData[Expiry],MATCH(ProductMaster[[#This Row],[Product ID]],StockInData[Product ID],0)),"")</f>
        <v/>
      </c>
      <c r="H2229" s="47"/>
      <c r="I2229" s="61">
        <f>SUMIFS(StockInData[Quantity],StockInData[Product ID],ProductMaster!$B2229)-SUMIFS(StockOutData[Quantity],StockOutData[Product ID],ProductMaster!$B2229)</f>
        <v>0</v>
      </c>
      <c r="J2229" s="63">
        <f>SUMIFS(StockInData[Value],StockInData[Product ID],ProductMaster!$B2229)-SUMIFS(StockOutData[Value],StockOutData[Product ID],ProductMaster!$B2229)</f>
        <v>0</v>
      </c>
    </row>
    <row r="2230" spans="1:10" x14ac:dyDescent="0.25">
      <c r="A2230" s="84">
        <v>2229</v>
      </c>
      <c r="B2230" s="85" t="s">
        <v>4507</v>
      </c>
      <c r="C2230" s="87" t="s">
        <v>4508</v>
      </c>
      <c r="D2230" s="47"/>
      <c r="E2230" s="47"/>
      <c r="F2230" s="48"/>
      <c r="G2230" s="62">
        <f>IFERROR(INDEX(StockInData[Expiry],MATCH(ProductMaster[[#This Row],[Product ID]],StockInData[Product ID],0)),"")</f>
        <v>44500</v>
      </c>
      <c r="H2230" s="47"/>
      <c r="I2230" s="61">
        <f>SUMIFS(StockInData[Quantity],StockInData[Product ID],ProductMaster!$B2230)-SUMIFS(StockOutData[Quantity],StockOutData[Product ID],ProductMaster!$B2230)</f>
        <v>202.2</v>
      </c>
      <c r="J2230" s="63">
        <f>SUMIFS(StockInData[Value],StockInData[Product ID],ProductMaster!$B2230)-SUMIFS(StockOutData[Value],StockOutData[Product ID],ProductMaster!$B2230)</f>
        <v>-19.86</v>
      </c>
    </row>
    <row r="2231" spans="1:10" x14ac:dyDescent="0.25">
      <c r="A2231" s="60">
        <v>2230</v>
      </c>
      <c r="B2231" s="85" t="s">
        <v>4509</v>
      </c>
      <c r="C2231" s="87" t="s">
        <v>4510</v>
      </c>
      <c r="D2231" s="47"/>
      <c r="E2231" s="47"/>
      <c r="F2231" s="48"/>
      <c r="G2231" s="62">
        <f>IFERROR(INDEX(StockInData[Expiry],MATCH(ProductMaster[[#This Row],[Product ID]],StockInData[Product ID],0)),"")</f>
        <v>44500</v>
      </c>
      <c r="H2231" s="47"/>
      <c r="I2231" s="61">
        <f>SUMIFS(StockInData[Quantity],StockInData[Product ID],ProductMaster!$B2231)-SUMIFS(StockOutData[Quantity],StockOutData[Product ID],ProductMaster!$B2231)</f>
        <v>78</v>
      </c>
      <c r="J2231" s="63">
        <f>SUMIFS(StockInData[Value],StockInData[Product ID],ProductMaster!$B2231)-SUMIFS(StockOutData[Value],StockOutData[Product ID],ProductMaster!$B2231)</f>
        <v>0.4399999999999995</v>
      </c>
    </row>
    <row r="2232" spans="1:10" hidden="1" x14ac:dyDescent="0.25">
      <c r="A2232" s="84">
        <v>2231</v>
      </c>
      <c r="B2232" s="85" t="s">
        <v>4511</v>
      </c>
      <c r="C2232" s="87" t="s">
        <v>4512</v>
      </c>
      <c r="D2232" s="47"/>
      <c r="E2232" s="47"/>
      <c r="F2232" s="48"/>
      <c r="G2232" s="62" t="str">
        <f>IFERROR(INDEX(StockInData[Expiry],MATCH(ProductMaster[[#This Row],[Product ID]],StockInData[Product ID],0)),"")</f>
        <v/>
      </c>
      <c r="H2232" s="47"/>
      <c r="I2232" s="61">
        <f>SUMIFS(StockInData[Quantity],StockInData[Product ID],ProductMaster!$B2232)-SUMIFS(StockOutData[Quantity],StockOutData[Product ID],ProductMaster!$B2232)</f>
        <v>0</v>
      </c>
      <c r="J2232" s="63">
        <f>SUMIFS(StockInData[Value],StockInData[Product ID],ProductMaster!$B2232)-SUMIFS(StockOutData[Value],StockOutData[Product ID],ProductMaster!$B2232)</f>
        <v>0</v>
      </c>
    </row>
    <row r="2233" spans="1:10" x14ac:dyDescent="0.25">
      <c r="A2233" s="60">
        <v>2232</v>
      </c>
      <c r="B2233" s="85" t="s">
        <v>4513</v>
      </c>
      <c r="C2233" s="87" t="s">
        <v>4514</v>
      </c>
      <c r="D2233" s="47"/>
      <c r="E2233" s="47"/>
      <c r="F2233" s="48"/>
      <c r="G2233" s="62">
        <f>IFERROR(INDEX(StockInData[Expiry],MATCH(ProductMaster[[#This Row],[Product ID]],StockInData[Product ID],0)),"")</f>
        <v>44346</v>
      </c>
      <c r="H2233" s="47"/>
      <c r="I2233" s="61">
        <f>SUMIFS(StockInData[Quantity],StockInData[Product ID],ProductMaster!$B2233)-SUMIFS(StockOutData[Quantity],StockOutData[Product ID],ProductMaster!$B2233)</f>
        <v>58.010000000000005</v>
      </c>
      <c r="J2233" s="63">
        <f>SUMIFS(StockInData[Value],StockInData[Product ID],ProductMaster!$B2233)-SUMIFS(StockOutData[Value],StockOutData[Product ID],ProductMaster!$B2233)</f>
        <v>-13.849999999999998</v>
      </c>
    </row>
    <row r="2234" spans="1:10" x14ac:dyDescent="0.25">
      <c r="A2234" s="84">
        <v>2233</v>
      </c>
      <c r="B2234" s="85" t="s">
        <v>4515</v>
      </c>
      <c r="C2234" s="87" t="s">
        <v>4516</v>
      </c>
      <c r="D2234" s="47"/>
      <c r="E2234" s="47"/>
      <c r="F2234" s="48"/>
      <c r="G2234" s="62">
        <f>IFERROR(INDEX(StockInData[Expiry],MATCH(ProductMaster[[#This Row],[Product ID]],StockInData[Product ID],0)),"")</f>
        <v>44104</v>
      </c>
      <c r="H2234" s="47"/>
      <c r="I2234" s="61">
        <f>SUMIFS(StockInData[Quantity],StockInData[Product ID],ProductMaster!$B2234)-SUMIFS(StockOutData[Quantity],StockOutData[Product ID],ProductMaster!$B2234)</f>
        <v>20</v>
      </c>
      <c r="J2234" s="63">
        <f>SUMIFS(StockInData[Value],StockInData[Product ID],ProductMaster!$B2234)-SUMIFS(StockOutData[Value],StockOutData[Product ID],ProductMaster!$B2234)</f>
        <v>24</v>
      </c>
    </row>
    <row r="2235" spans="1:10" x14ac:dyDescent="0.25">
      <c r="A2235" s="60">
        <v>2234</v>
      </c>
      <c r="B2235" s="85" t="s">
        <v>4517</v>
      </c>
      <c r="C2235" s="87" t="s">
        <v>4518</v>
      </c>
      <c r="D2235" s="47"/>
      <c r="E2235" s="47"/>
      <c r="F2235" s="48"/>
      <c r="G2235" s="62">
        <f>IFERROR(INDEX(StockInData[Expiry],MATCH(ProductMaster[[#This Row],[Product ID]],StockInData[Product ID],0)),"")</f>
        <v>44499</v>
      </c>
      <c r="H2235" s="47"/>
      <c r="I2235" s="61">
        <f>SUMIFS(StockInData[Quantity],StockInData[Product ID],ProductMaster!$B2235)-SUMIFS(StockOutData[Quantity],StockOutData[Product ID],ProductMaster!$B2235)</f>
        <v>51</v>
      </c>
      <c r="J2235" s="63">
        <f>SUMIFS(StockInData[Value],StockInData[Product ID],ProductMaster!$B2235)-SUMIFS(StockOutData[Value],StockOutData[Product ID],ProductMaster!$B2235)</f>
        <v>9.2999999999999972</v>
      </c>
    </row>
    <row r="2236" spans="1:10" hidden="1" x14ac:dyDescent="0.25">
      <c r="A2236" s="84">
        <v>2235</v>
      </c>
      <c r="B2236" s="85" t="s">
        <v>4519</v>
      </c>
      <c r="C2236" s="87" t="s">
        <v>4520</v>
      </c>
      <c r="D2236" s="47"/>
      <c r="E2236" s="47"/>
      <c r="F2236" s="48"/>
      <c r="G2236" s="62" t="str">
        <f>IFERROR(INDEX(StockInData[Expiry],MATCH(ProductMaster[[#This Row],[Product ID]],StockInData[Product ID],0)),"")</f>
        <v/>
      </c>
      <c r="H2236" s="47"/>
      <c r="I2236" s="61">
        <f>SUMIFS(StockInData[Quantity],StockInData[Product ID],ProductMaster!$B2236)-SUMIFS(StockOutData[Quantity],StockOutData[Product ID],ProductMaster!$B2236)</f>
        <v>0</v>
      </c>
      <c r="J2236" s="63">
        <f>SUMIFS(StockInData[Value],StockInData[Product ID],ProductMaster!$B2236)-SUMIFS(StockOutData[Value],StockOutData[Product ID],ProductMaster!$B2236)</f>
        <v>0</v>
      </c>
    </row>
    <row r="2237" spans="1:10" x14ac:dyDescent="0.25">
      <c r="A2237" s="60">
        <v>2236</v>
      </c>
      <c r="B2237" s="85" t="s">
        <v>4521</v>
      </c>
      <c r="C2237" s="87" t="s">
        <v>4522</v>
      </c>
      <c r="D2237" s="47"/>
      <c r="E2237" s="47"/>
      <c r="F2237" s="48"/>
      <c r="G2237" s="62">
        <f>IFERROR(INDEX(StockInData[Expiry],MATCH(ProductMaster[[#This Row],[Product ID]],StockInData[Product ID],0)),"")</f>
        <v>43831</v>
      </c>
      <c r="H2237" s="47"/>
      <c r="I2237" s="61">
        <f>SUMIFS(StockInData[Quantity],StockInData[Product ID],ProductMaster!$B2237)-SUMIFS(StockOutData[Quantity],StockOutData[Product ID],ProductMaster!$B2237)</f>
        <v>7</v>
      </c>
      <c r="J2237" s="63">
        <f>SUMIFS(StockInData[Value],StockInData[Product ID],ProductMaster!$B2237)-SUMIFS(StockOutData[Value],StockOutData[Product ID],ProductMaster!$B2237)</f>
        <v>22.25</v>
      </c>
    </row>
    <row r="2238" spans="1:10" hidden="1" x14ac:dyDescent="0.25">
      <c r="A2238" s="84">
        <v>2237</v>
      </c>
      <c r="B2238" s="85" t="s">
        <v>4523</v>
      </c>
      <c r="C2238" s="87" t="s">
        <v>4524</v>
      </c>
      <c r="D2238" s="47"/>
      <c r="E2238" s="47"/>
      <c r="F2238" s="48"/>
      <c r="G2238" s="62" t="str">
        <f>IFERROR(INDEX(StockInData[Expiry],MATCH(ProductMaster[[#This Row],[Product ID]],StockInData[Product ID],0)),"")</f>
        <v/>
      </c>
      <c r="H2238" s="47"/>
      <c r="I2238" s="61">
        <f>SUMIFS(StockInData[Quantity],StockInData[Product ID],ProductMaster!$B2238)-SUMIFS(StockOutData[Quantity],StockOutData[Product ID],ProductMaster!$B2238)</f>
        <v>0</v>
      </c>
      <c r="J2238" s="63">
        <f>SUMIFS(StockInData[Value],StockInData[Product ID],ProductMaster!$B2238)-SUMIFS(StockOutData[Value],StockOutData[Product ID],ProductMaster!$B2238)</f>
        <v>0</v>
      </c>
    </row>
    <row r="2239" spans="1:10" x14ac:dyDescent="0.25">
      <c r="A2239" s="60">
        <v>2238</v>
      </c>
      <c r="B2239" s="85" t="s">
        <v>4525</v>
      </c>
      <c r="C2239" s="87" t="s">
        <v>4526</v>
      </c>
      <c r="D2239" s="47"/>
      <c r="E2239" s="47"/>
      <c r="F2239" s="48"/>
      <c r="G2239" s="62">
        <f>IFERROR(INDEX(StockInData[Expiry],MATCH(ProductMaster[[#This Row],[Product ID]],StockInData[Product ID],0)),"")</f>
        <v>44196</v>
      </c>
      <c r="H2239" s="47"/>
      <c r="I2239" s="61">
        <f>SUMIFS(StockInData[Quantity],StockInData[Product ID],ProductMaster!$B2239)-SUMIFS(StockOutData[Quantity],StockOutData[Product ID],ProductMaster!$B2239)</f>
        <v>210.6</v>
      </c>
      <c r="J2239" s="63">
        <f>SUMIFS(StockInData[Value],StockInData[Product ID],ProductMaster!$B2239)-SUMIFS(StockOutData[Value],StockOutData[Product ID],ProductMaster!$B2239)</f>
        <v>-2291.7900000000004</v>
      </c>
    </row>
    <row r="2240" spans="1:10" hidden="1" x14ac:dyDescent="0.25">
      <c r="A2240" s="84">
        <v>2239</v>
      </c>
      <c r="B2240" s="85" t="s">
        <v>4527</v>
      </c>
      <c r="C2240" s="87" t="s">
        <v>4528</v>
      </c>
      <c r="D2240" s="47"/>
      <c r="E2240" s="47"/>
      <c r="F2240" s="48"/>
      <c r="G2240" s="62" t="str">
        <f>IFERROR(INDEX(StockInData[Expiry],MATCH(ProductMaster[[#This Row],[Product ID]],StockInData[Product ID],0)),"")</f>
        <v/>
      </c>
      <c r="H2240" s="47"/>
      <c r="I2240" s="61">
        <f>SUMIFS(StockInData[Quantity],StockInData[Product ID],ProductMaster!$B2240)-SUMIFS(StockOutData[Quantity],StockOutData[Product ID],ProductMaster!$B2240)</f>
        <v>0</v>
      </c>
      <c r="J2240" s="63">
        <f>SUMIFS(StockInData[Value],StockInData[Product ID],ProductMaster!$B2240)-SUMIFS(StockOutData[Value],StockOutData[Product ID],ProductMaster!$B2240)</f>
        <v>0</v>
      </c>
    </row>
    <row r="2241" spans="1:10" hidden="1" x14ac:dyDescent="0.25">
      <c r="A2241" s="60">
        <v>2240</v>
      </c>
      <c r="B2241" s="85" t="s">
        <v>4529</v>
      </c>
      <c r="C2241" s="87" t="s">
        <v>4530</v>
      </c>
      <c r="D2241" s="47"/>
      <c r="E2241" s="47"/>
      <c r="F2241" s="48"/>
      <c r="G2241" s="62" t="str">
        <f>IFERROR(INDEX(StockInData[Expiry],MATCH(ProductMaster[[#This Row],[Product ID]],StockInData[Product ID],0)),"")</f>
        <v/>
      </c>
      <c r="H2241" s="47"/>
      <c r="I2241" s="61">
        <f>SUMIFS(StockInData[Quantity],StockInData[Product ID],ProductMaster!$B2241)-SUMIFS(StockOutData[Quantity],StockOutData[Product ID],ProductMaster!$B2241)</f>
        <v>0</v>
      </c>
      <c r="J2241" s="63">
        <f>SUMIFS(StockInData[Value],StockInData[Product ID],ProductMaster!$B2241)-SUMIFS(StockOutData[Value],StockOutData[Product ID],ProductMaster!$B2241)</f>
        <v>0</v>
      </c>
    </row>
    <row r="2242" spans="1:10" hidden="1" x14ac:dyDescent="0.25">
      <c r="A2242" s="84">
        <v>2241</v>
      </c>
      <c r="B2242" s="85" t="s">
        <v>4531</v>
      </c>
      <c r="C2242" s="87" t="s">
        <v>4532</v>
      </c>
      <c r="D2242" s="47"/>
      <c r="E2242" s="47"/>
      <c r="F2242" s="48"/>
      <c r="G2242" s="62" t="str">
        <f>IFERROR(INDEX(StockInData[Expiry],MATCH(ProductMaster[[#This Row],[Product ID]],StockInData[Product ID],0)),"")</f>
        <v/>
      </c>
      <c r="H2242" s="47"/>
      <c r="I2242" s="61">
        <f>SUMIFS(StockInData[Quantity],StockInData[Product ID],ProductMaster!$B2242)-SUMIFS(StockOutData[Quantity],StockOutData[Product ID],ProductMaster!$B2242)</f>
        <v>0</v>
      </c>
      <c r="J2242" s="63">
        <f>SUMIFS(StockInData[Value],StockInData[Product ID],ProductMaster!$B2242)-SUMIFS(StockOutData[Value],StockOutData[Product ID],ProductMaster!$B2242)</f>
        <v>0</v>
      </c>
    </row>
    <row r="2243" spans="1:10" hidden="1" x14ac:dyDescent="0.25">
      <c r="A2243" s="60">
        <v>2242</v>
      </c>
      <c r="B2243" s="85" t="s">
        <v>4533</v>
      </c>
      <c r="C2243" s="87" t="s">
        <v>4534</v>
      </c>
      <c r="D2243" s="47"/>
      <c r="E2243" s="47"/>
      <c r="F2243" s="48"/>
      <c r="G2243" s="62" t="str">
        <f>IFERROR(INDEX(StockInData[Expiry],MATCH(ProductMaster[[#This Row],[Product ID]],StockInData[Product ID],0)),"")</f>
        <v/>
      </c>
      <c r="H2243" s="47"/>
      <c r="I2243" s="61">
        <f>SUMIFS(StockInData[Quantity],StockInData[Product ID],ProductMaster!$B2243)-SUMIFS(StockOutData[Quantity],StockOutData[Product ID],ProductMaster!$B2243)</f>
        <v>0</v>
      </c>
      <c r="J2243" s="63">
        <f>SUMIFS(StockInData[Value],StockInData[Product ID],ProductMaster!$B2243)-SUMIFS(StockOutData[Value],StockOutData[Product ID],ProductMaster!$B2243)</f>
        <v>0</v>
      </c>
    </row>
    <row r="2244" spans="1:10" hidden="1" x14ac:dyDescent="0.25">
      <c r="A2244" s="84">
        <v>2243</v>
      </c>
      <c r="B2244" s="85" t="s">
        <v>4535</v>
      </c>
      <c r="C2244" s="87" t="s">
        <v>4536</v>
      </c>
      <c r="D2244" s="47"/>
      <c r="E2244" s="47"/>
      <c r="F2244" s="48"/>
      <c r="G2244" s="62" t="str">
        <f>IFERROR(INDEX(StockInData[Expiry],MATCH(ProductMaster[[#This Row],[Product ID]],StockInData[Product ID],0)),"")</f>
        <v/>
      </c>
      <c r="H2244" s="47"/>
      <c r="I2244" s="61">
        <f>SUMIFS(StockInData[Quantity],StockInData[Product ID],ProductMaster!$B2244)-SUMIFS(StockOutData[Quantity],StockOutData[Product ID],ProductMaster!$B2244)</f>
        <v>0</v>
      </c>
      <c r="J2244" s="63">
        <f>SUMIFS(StockInData[Value],StockInData[Product ID],ProductMaster!$B2244)-SUMIFS(StockOutData[Value],StockOutData[Product ID],ProductMaster!$B2244)</f>
        <v>0</v>
      </c>
    </row>
    <row r="2245" spans="1:10" hidden="1" x14ac:dyDescent="0.25">
      <c r="A2245" s="60">
        <v>2244</v>
      </c>
      <c r="B2245" s="85" t="s">
        <v>4537</v>
      </c>
      <c r="C2245" s="87" t="s">
        <v>4538</v>
      </c>
      <c r="D2245" s="47"/>
      <c r="E2245" s="47"/>
      <c r="F2245" s="48"/>
      <c r="G2245" s="62" t="str">
        <f>IFERROR(INDEX(StockInData[Expiry],MATCH(ProductMaster[[#This Row],[Product ID]],StockInData[Product ID],0)),"")</f>
        <v/>
      </c>
      <c r="H2245" s="47"/>
      <c r="I2245" s="61">
        <f>SUMIFS(StockInData[Quantity],StockInData[Product ID],ProductMaster!$B2245)-SUMIFS(StockOutData[Quantity],StockOutData[Product ID],ProductMaster!$B2245)</f>
        <v>0</v>
      </c>
      <c r="J2245" s="63">
        <f>SUMIFS(StockInData[Value],StockInData[Product ID],ProductMaster!$B2245)-SUMIFS(StockOutData[Value],StockOutData[Product ID],ProductMaster!$B2245)</f>
        <v>0</v>
      </c>
    </row>
    <row r="2246" spans="1:10" hidden="1" x14ac:dyDescent="0.25">
      <c r="A2246" s="84">
        <v>2245</v>
      </c>
      <c r="B2246" s="85" t="s">
        <v>4539</v>
      </c>
      <c r="C2246" s="87" t="s">
        <v>4540</v>
      </c>
      <c r="D2246" s="47"/>
      <c r="E2246" s="47"/>
      <c r="F2246" s="48"/>
      <c r="G2246" s="62" t="str">
        <f>IFERROR(INDEX(StockInData[Expiry],MATCH(ProductMaster[[#This Row],[Product ID]],StockInData[Product ID],0)),"")</f>
        <v/>
      </c>
      <c r="H2246" s="47"/>
      <c r="I2246" s="61">
        <f>SUMIFS(StockInData[Quantity],StockInData[Product ID],ProductMaster!$B2246)-SUMIFS(StockOutData[Quantity],StockOutData[Product ID],ProductMaster!$B2246)</f>
        <v>0</v>
      </c>
      <c r="J2246" s="63">
        <f>SUMIFS(StockInData[Value],StockInData[Product ID],ProductMaster!$B2246)-SUMIFS(StockOutData[Value],StockOutData[Product ID],ProductMaster!$B2246)</f>
        <v>0</v>
      </c>
    </row>
    <row r="2247" spans="1:10" x14ac:dyDescent="0.25">
      <c r="A2247" s="60">
        <v>2246</v>
      </c>
      <c r="B2247" s="85" t="s">
        <v>4541</v>
      </c>
      <c r="C2247" s="87" t="s">
        <v>4542</v>
      </c>
      <c r="D2247" s="47"/>
      <c r="E2247" s="47"/>
      <c r="F2247" s="48"/>
      <c r="G2247" s="62">
        <f>IFERROR(INDEX(StockInData[Expiry],MATCH(ProductMaster[[#This Row],[Product ID]],StockInData[Product ID],0)),"")</f>
        <v>44530</v>
      </c>
      <c r="H2247" s="47"/>
      <c r="I2247" s="61">
        <f>SUMIFS(StockInData[Quantity],StockInData[Product ID],ProductMaster!$B2247)-SUMIFS(StockOutData[Quantity],StockOutData[Product ID],ProductMaster!$B2247)</f>
        <v>147</v>
      </c>
      <c r="J2247" s="63">
        <f>SUMIFS(StockInData[Value],StockInData[Product ID],ProductMaster!$B2247)-SUMIFS(StockOutData[Value],StockOutData[Product ID],ProductMaster!$B2247)</f>
        <v>6.18</v>
      </c>
    </row>
    <row r="2248" spans="1:10" hidden="1" x14ac:dyDescent="0.25">
      <c r="A2248" s="84">
        <v>2247</v>
      </c>
      <c r="B2248" s="85" t="s">
        <v>4543</v>
      </c>
      <c r="C2248" s="87" t="s">
        <v>4544</v>
      </c>
      <c r="D2248" s="47"/>
      <c r="E2248" s="47"/>
      <c r="F2248" s="48"/>
      <c r="G2248" s="62" t="str">
        <f>IFERROR(INDEX(StockInData[Expiry],MATCH(ProductMaster[[#This Row],[Product ID]],StockInData[Product ID],0)),"")</f>
        <v/>
      </c>
      <c r="H2248" s="47"/>
      <c r="I2248" s="61">
        <f>SUMIFS(StockInData[Quantity],StockInData[Product ID],ProductMaster!$B2248)-SUMIFS(StockOutData[Quantity],StockOutData[Product ID],ProductMaster!$B2248)</f>
        <v>0</v>
      </c>
      <c r="J2248" s="63">
        <f>SUMIFS(StockInData[Value],StockInData[Product ID],ProductMaster!$B2248)-SUMIFS(StockOutData[Value],StockOutData[Product ID],ProductMaster!$B2248)</f>
        <v>0</v>
      </c>
    </row>
    <row r="2249" spans="1:10" hidden="1" x14ac:dyDescent="0.25">
      <c r="A2249" s="60">
        <v>2248</v>
      </c>
      <c r="B2249" s="85" t="s">
        <v>4545</v>
      </c>
      <c r="C2249" s="87" t="s">
        <v>4546</v>
      </c>
      <c r="D2249" s="47"/>
      <c r="E2249" s="47"/>
      <c r="F2249" s="48"/>
      <c r="G2249" s="62" t="str">
        <f>IFERROR(INDEX(StockInData[Expiry],MATCH(ProductMaster[[#This Row],[Product ID]],StockInData[Product ID],0)),"")</f>
        <v/>
      </c>
      <c r="H2249" s="47"/>
      <c r="I2249" s="61">
        <f>SUMIFS(StockInData[Quantity],StockInData[Product ID],ProductMaster!$B2249)-SUMIFS(StockOutData[Quantity],StockOutData[Product ID],ProductMaster!$B2249)</f>
        <v>0</v>
      </c>
      <c r="J2249" s="63">
        <f>SUMIFS(StockInData[Value],StockInData[Product ID],ProductMaster!$B2249)-SUMIFS(StockOutData[Value],StockOutData[Product ID],ProductMaster!$B2249)</f>
        <v>0</v>
      </c>
    </row>
    <row r="2250" spans="1:10" x14ac:dyDescent="0.25">
      <c r="A2250" s="84">
        <v>2249</v>
      </c>
      <c r="B2250" s="85" t="s">
        <v>4547</v>
      </c>
      <c r="C2250" s="87" t="s">
        <v>4548</v>
      </c>
      <c r="D2250" s="47"/>
      <c r="E2250" s="47"/>
      <c r="F2250" s="48"/>
      <c r="G2250" s="62">
        <f>IFERROR(INDEX(StockInData[Expiry],MATCH(ProductMaster[[#This Row],[Product ID]],StockInData[Product ID],0)),"")</f>
        <v>44196</v>
      </c>
      <c r="H2250" s="47"/>
      <c r="I2250" s="61">
        <f>SUMIFS(StockInData[Quantity],StockInData[Product ID],ProductMaster!$B2250)-SUMIFS(StockOutData[Quantity],StockOutData[Product ID],ProductMaster!$B2250)</f>
        <v>43.47</v>
      </c>
      <c r="J2250" s="63">
        <f>SUMIFS(StockInData[Value],StockInData[Product ID],ProductMaster!$B2250)-SUMIFS(StockOutData[Value],StockOutData[Product ID],ProductMaster!$B2250)</f>
        <v>-216.7</v>
      </c>
    </row>
    <row r="2251" spans="1:10" hidden="1" x14ac:dyDescent="0.25">
      <c r="A2251" s="60">
        <v>2250</v>
      </c>
      <c r="B2251" s="85" t="s">
        <v>4549</v>
      </c>
      <c r="C2251" s="87" t="s">
        <v>4550</v>
      </c>
      <c r="D2251" s="47"/>
      <c r="E2251" s="47"/>
      <c r="F2251" s="48"/>
      <c r="G2251" s="62" t="str">
        <f>IFERROR(INDEX(StockInData[Expiry],MATCH(ProductMaster[[#This Row],[Product ID]],StockInData[Product ID],0)),"")</f>
        <v/>
      </c>
      <c r="H2251" s="47"/>
      <c r="I2251" s="61">
        <f>SUMIFS(StockInData[Quantity],StockInData[Product ID],ProductMaster!$B2251)-SUMIFS(StockOutData[Quantity],StockOutData[Product ID],ProductMaster!$B2251)</f>
        <v>0</v>
      </c>
      <c r="J2251" s="63">
        <f>SUMIFS(StockInData[Value],StockInData[Product ID],ProductMaster!$B2251)-SUMIFS(StockOutData[Value],StockOutData[Product ID],ProductMaster!$B2251)</f>
        <v>0</v>
      </c>
    </row>
    <row r="2252" spans="1:10" x14ac:dyDescent="0.25">
      <c r="A2252" s="84">
        <v>2251</v>
      </c>
      <c r="B2252" s="85" t="s">
        <v>4551</v>
      </c>
      <c r="C2252" s="87" t="s">
        <v>4552</v>
      </c>
      <c r="D2252" s="47"/>
      <c r="E2252" s="47"/>
      <c r="F2252" s="48"/>
      <c r="G2252" s="62">
        <f>IFERROR(INDEX(StockInData[Expiry],MATCH(ProductMaster[[#This Row],[Product ID]],StockInData[Product ID],0)),"")</f>
        <v>44012</v>
      </c>
      <c r="H2252" s="47"/>
      <c r="I2252" s="61">
        <f>SUMIFS(StockInData[Quantity],StockInData[Product ID],ProductMaster!$B2252)-SUMIFS(StockOutData[Quantity],StockOutData[Product ID],ProductMaster!$B2252)</f>
        <v>0.65</v>
      </c>
      <c r="J2252" s="63">
        <f>SUMIFS(StockInData[Value],StockInData[Product ID],ProductMaster!$B2252)-SUMIFS(StockOutData[Value],StockOutData[Product ID],ProductMaster!$B2252)</f>
        <v>1</v>
      </c>
    </row>
    <row r="2253" spans="1:10" hidden="1" x14ac:dyDescent="0.25">
      <c r="A2253" s="60">
        <v>2252</v>
      </c>
      <c r="B2253" s="85" t="s">
        <v>4553</v>
      </c>
      <c r="C2253" s="87" t="s">
        <v>4554</v>
      </c>
      <c r="D2253" s="47"/>
      <c r="E2253" s="47"/>
      <c r="F2253" s="48"/>
      <c r="G2253" s="62" t="str">
        <f>IFERROR(INDEX(StockInData[Expiry],MATCH(ProductMaster[[#This Row],[Product ID]],StockInData[Product ID],0)),"")</f>
        <v/>
      </c>
      <c r="H2253" s="47"/>
      <c r="I2253" s="61">
        <f>SUMIFS(StockInData[Quantity],StockInData[Product ID],ProductMaster!$B2253)-SUMIFS(StockOutData[Quantity],StockOutData[Product ID],ProductMaster!$B2253)</f>
        <v>0</v>
      </c>
      <c r="J2253" s="63">
        <f>SUMIFS(StockInData[Value],StockInData[Product ID],ProductMaster!$B2253)-SUMIFS(StockOutData[Value],StockOutData[Product ID],ProductMaster!$B2253)</f>
        <v>0</v>
      </c>
    </row>
    <row r="2254" spans="1:10" hidden="1" x14ac:dyDescent="0.25">
      <c r="A2254" s="84">
        <v>2253</v>
      </c>
      <c r="B2254" s="85" t="s">
        <v>4555</v>
      </c>
      <c r="C2254" s="87" t="s">
        <v>4556</v>
      </c>
      <c r="D2254" s="47"/>
      <c r="E2254" s="47"/>
      <c r="F2254" s="48"/>
      <c r="G2254" s="62" t="str">
        <f>IFERROR(INDEX(StockInData[Expiry],MATCH(ProductMaster[[#This Row],[Product ID]],StockInData[Product ID],0)),"")</f>
        <v/>
      </c>
      <c r="H2254" s="47"/>
      <c r="I2254" s="61">
        <f>SUMIFS(StockInData[Quantity],StockInData[Product ID],ProductMaster!$B2254)-SUMIFS(StockOutData[Quantity],StockOutData[Product ID],ProductMaster!$B2254)</f>
        <v>0</v>
      </c>
      <c r="J2254" s="63">
        <f>SUMIFS(StockInData[Value],StockInData[Product ID],ProductMaster!$B2254)-SUMIFS(StockOutData[Value],StockOutData[Product ID],ProductMaster!$B2254)</f>
        <v>0</v>
      </c>
    </row>
    <row r="2255" spans="1:10" x14ac:dyDescent="0.25">
      <c r="A2255" s="60">
        <v>2254</v>
      </c>
      <c r="B2255" s="85" t="s">
        <v>4557</v>
      </c>
      <c r="C2255" s="87" t="s">
        <v>4558</v>
      </c>
      <c r="D2255" s="47"/>
      <c r="E2255" s="47"/>
      <c r="F2255" s="48"/>
      <c r="G2255" s="62">
        <f>IFERROR(INDEX(StockInData[Expiry],MATCH(ProductMaster[[#This Row],[Product ID]],StockInData[Product ID],0)),"")</f>
        <v>44561</v>
      </c>
      <c r="H2255" s="47"/>
      <c r="I2255" s="61">
        <f>SUMIFS(StockInData[Quantity],StockInData[Product ID],ProductMaster!$B2255)-SUMIFS(StockOutData[Quantity],StockOutData[Product ID],ProductMaster!$B2255)</f>
        <v>26.67</v>
      </c>
      <c r="J2255" s="63">
        <f>SUMIFS(StockInData[Value],StockInData[Product ID],ProductMaster!$B2255)-SUMIFS(StockOutData[Value],StockOutData[Product ID],ProductMaster!$B2255)</f>
        <v>-11.809999999999999</v>
      </c>
    </row>
    <row r="2256" spans="1:10" hidden="1" x14ac:dyDescent="0.25">
      <c r="A2256" s="84">
        <v>2255</v>
      </c>
      <c r="B2256" s="85" t="s">
        <v>4559</v>
      </c>
      <c r="C2256" s="87" t="s">
        <v>4560</v>
      </c>
      <c r="D2256" s="47"/>
      <c r="E2256" s="47"/>
      <c r="F2256" s="48"/>
      <c r="G2256" s="62" t="str">
        <f>IFERROR(INDEX(StockInData[Expiry],MATCH(ProductMaster[[#This Row],[Product ID]],StockInData[Product ID],0)),"")</f>
        <v/>
      </c>
      <c r="H2256" s="47"/>
      <c r="I2256" s="61">
        <f>SUMIFS(StockInData[Quantity],StockInData[Product ID],ProductMaster!$B2256)-SUMIFS(StockOutData[Quantity],StockOutData[Product ID],ProductMaster!$B2256)</f>
        <v>0</v>
      </c>
      <c r="J2256" s="63">
        <f>SUMIFS(StockInData[Value],StockInData[Product ID],ProductMaster!$B2256)-SUMIFS(StockOutData[Value],StockOutData[Product ID],ProductMaster!$B2256)</f>
        <v>0</v>
      </c>
    </row>
    <row r="2257" spans="1:10" x14ac:dyDescent="0.25">
      <c r="A2257" s="60">
        <v>2256</v>
      </c>
      <c r="B2257" s="85" t="s">
        <v>4561</v>
      </c>
      <c r="C2257" s="87" t="s">
        <v>4562</v>
      </c>
      <c r="D2257" s="47"/>
      <c r="E2257" s="47"/>
      <c r="F2257" s="48"/>
      <c r="G2257" s="62">
        <f>IFERROR(INDEX(StockInData[Expiry],MATCH(ProductMaster[[#This Row],[Product ID]],StockInData[Product ID],0)),"")</f>
        <v>44377</v>
      </c>
      <c r="H2257" s="47"/>
      <c r="I2257" s="61">
        <f>SUMIFS(StockInData[Quantity],StockInData[Product ID],ProductMaster!$B2257)-SUMIFS(StockOutData[Quantity],StockOutData[Product ID],ProductMaster!$B2257)</f>
        <v>162</v>
      </c>
      <c r="J2257" s="63">
        <f>SUMIFS(StockInData[Value],StockInData[Product ID],ProductMaster!$B2257)-SUMIFS(StockOutData[Value],StockOutData[Product ID],ProductMaster!$B2257)</f>
        <v>-6.61</v>
      </c>
    </row>
    <row r="2258" spans="1:10" x14ac:dyDescent="0.25">
      <c r="A2258" s="84">
        <v>2257</v>
      </c>
      <c r="B2258" s="85" t="s">
        <v>4563</v>
      </c>
      <c r="C2258" s="87" t="s">
        <v>4564</v>
      </c>
      <c r="D2258" s="47"/>
      <c r="E2258" s="47"/>
      <c r="F2258" s="48"/>
      <c r="G2258" s="62">
        <f>IFERROR(INDEX(StockInData[Expiry],MATCH(ProductMaster[[#This Row],[Product ID]],StockInData[Product ID],0)),"")</f>
        <v>44012</v>
      </c>
      <c r="H2258" s="47"/>
      <c r="I2258" s="61">
        <f>SUMIFS(StockInData[Quantity],StockInData[Product ID],ProductMaster!$B2258)-SUMIFS(StockOutData[Quantity],StockOutData[Product ID],ProductMaster!$B2258)</f>
        <v>78</v>
      </c>
      <c r="J2258" s="63">
        <f>SUMIFS(StockInData[Value],StockInData[Product ID],ProductMaster!$B2258)-SUMIFS(StockOutData[Value],StockOutData[Product ID],ProductMaster!$B2258)</f>
        <v>-13.55</v>
      </c>
    </row>
    <row r="2259" spans="1:10" x14ac:dyDescent="0.25">
      <c r="A2259" s="60">
        <v>2258</v>
      </c>
      <c r="B2259" s="85" t="s">
        <v>4565</v>
      </c>
      <c r="C2259" s="87" t="s">
        <v>4566</v>
      </c>
      <c r="D2259" s="47"/>
      <c r="E2259" s="47"/>
      <c r="F2259" s="48"/>
      <c r="G2259" s="62">
        <f>IFERROR(INDEX(StockInData[Expiry],MATCH(ProductMaster[[#This Row],[Product ID]],StockInData[Product ID],0)),"")</f>
        <v>44742</v>
      </c>
      <c r="H2259" s="47"/>
      <c r="I2259" s="61">
        <f>SUMIFS(StockInData[Quantity],StockInData[Product ID],ProductMaster!$B2259)-SUMIFS(StockOutData[Quantity],StockOutData[Product ID],ProductMaster!$B2259)</f>
        <v>19</v>
      </c>
      <c r="J2259" s="63">
        <f>SUMIFS(StockInData[Value],StockInData[Product ID],ProductMaster!$B2259)-SUMIFS(StockOutData[Value],StockOutData[Product ID],ProductMaster!$B2259)</f>
        <v>-9.9</v>
      </c>
    </row>
    <row r="2260" spans="1:10" hidden="1" x14ac:dyDescent="0.25">
      <c r="A2260" s="84">
        <v>2259</v>
      </c>
      <c r="B2260" s="85" t="s">
        <v>4567</v>
      </c>
      <c r="C2260" s="87" t="s">
        <v>4568</v>
      </c>
      <c r="D2260" s="47"/>
      <c r="E2260" s="47"/>
      <c r="F2260" s="48"/>
      <c r="G2260" s="62" t="str">
        <f>IFERROR(INDEX(StockInData[Expiry],MATCH(ProductMaster[[#This Row],[Product ID]],StockInData[Product ID],0)),"")</f>
        <v/>
      </c>
      <c r="H2260" s="47"/>
      <c r="I2260" s="61">
        <f>SUMIFS(StockInData[Quantity],StockInData[Product ID],ProductMaster!$B2260)-SUMIFS(StockOutData[Quantity],StockOutData[Product ID],ProductMaster!$B2260)</f>
        <v>0</v>
      </c>
      <c r="J2260" s="63">
        <f>SUMIFS(StockInData[Value],StockInData[Product ID],ProductMaster!$B2260)-SUMIFS(StockOutData[Value],StockOutData[Product ID],ProductMaster!$B2260)</f>
        <v>0</v>
      </c>
    </row>
    <row r="2261" spans="1:10" x14ac:dyDescent="0.25">
      <c r="A2261" s="60">
        <v>2260</v>
      </c>
      <c r="B2261" s="85" t="s">
        <v>4569</v>
      </c>
      <c r="C2261" s="87" t="s">
        <v>4570</v>
      </c>
      <c r="D2261" s="47"/>
      <c r="E2261" s="47"/>
      <c r="F2261" s="48"/>
      <c r="G2261" s="62">
        <f>IFERROR(INDEX(StockInData[Expiry],MATCH(ProductMaster[[#This Row],[Product ID]],StockInData[Product ID],0)),"")</f>
        <v>44165</v>
      </c>
      <c r="H2261" s="47"/>
      <c r="I2261" s="61">
        <f>SUMIFS(StockInData[Quantity],StockInData[Product ID],ProductMaster!$B2261)-SUMIFS(StockOutData[Quantity],StockOutData[Product ID],ProductMaster!$B2261)</f>
        <v>64</v>
      </c>
      <c r="J2261" s="63">
        <f>SUMIFS(StockInData[Value],StockInData[Product ID],ProductMaster!$B2261)-SUMIFS(StockOutData[Value],StockOutData[Product ID],ProductMaster!$B2261)</f>
        <v>-612.8900000000001</v>
      </c>
    </row>
    <row r="2262" spans="1:10" hidden="1" x14ac:dyDescent="0.25">
      <c r="A2262" s="84">
        <v>2261</v>
      </c>
      <c r="B2262" s="85" t="s">
        <v>4571</v>
      </c>
      <c r="C2262" s="87" t="s">
        <v>4572</v>
      </c>
      <c r="D2262" s="47"/>
      <c r="E2262" s="47"/>
      <c r="F2262" s="48"/>
      <c r="G2262" s="62" t="str">
        <f>IFERROR(INDEX(StockInData[Expiry],MATCH(ProductMaster[[#This Row],[Product ID]],StockInData[Product ID],0)),"")</f>
        <v/>
      </c>
      <c r="H2262" s="47"/>
      <c r="I2262" s="61">
        <f>SUMIFS(StockInData[Quantity],StockInData[Product ID],ProductMaster!$B2262)-SUMIFS(StockOutData[Quantity],StockOutData[Product ID],ProductMaster!$B2262)</f>
        <v>0</v>
      </c>
      <c r="J2262" s="63">
        <f>SUMIFS(StockInData[Value],StockInData[Product ID],ProductMaster!$B2262)-SUMIFS(StockOutData[Value],StockOutData[Product ID],ProductMaster!$B2262)</f>
        <v>0</v>
      </c>
    </row>
    <row r="2263" spans="1:10" hidden="1" x14ac:dyDescent="0.25">
      <c r="A2263" s="60">
        <v>2262</v>
      </c>
      <c r="B2263" s="85" t="s">
        <v>4573</v>
      </c>
      <c r="C2263" s="87" t="s">
        <v>4574</v>
      </c>
      <c r="D2263" s="47"/>
      <c r="E2263" s="47"/>
      <c r="F2263" s="48"/>
      <c r="G2263" s="62" t="str">
        <f>IFERROR(INDEX(StockInData[Expiry],MATCH(ProductMaster[[#This Row],[Product ID]],StockInData[Product ID],0)),"")</f>
        <v/>
      </c>
      <c r="H2263" s="47"/>
      <c r="I2263" s="61">
        <f>SUMIFS(StockInData[Quantity],StockInData[Product ID],ProductMaster!$B2263)-SUMIFS(StockOutData[Quantity],StockOutData[Product ID],ProductMaster!$B2263)</f>
        <v>0</v>
      </c>
      <c r="J2263" s="63">
        <f>SUMIFS(StockInData[Value],StockInData[Product ID],ProductMaster!$B2263)-SUMIFS(StockOutData[Value],StockOutData[Product ID],ProductMaster!$B2263)</f>
        <v>0</v>
      </c>
    </row>
    <row r="2264" spans="1:10" hidden="1" x14ac:dyDescent="0.25">
      <c r="A2264" s="84">
        <v>2263</v>
      </c>
      <c r="B2264" s="85" t="s">
        <v>4575</v>
      </c>
      <c r="C2264" s="87" t="s">
        <v>4576</v>
      </c>
      <c r="D2264" s="47"/>
      <c r="E2264" s="47"/>
      <c r="F2264" s="48"/>
      <c r="G2264" s="62" t="str">
        <f>IFERROR(INDEX(StockInData[Expiry],MATCH(ProductMaster[[#This Row],[Product ID]],StockInData[Product ID],0)),"")</f>
        <v/>
      </c>
      <c r="H2264" s="47"/>
      <c r="I2264" s="61">
        <f>SUMIFS(StockInData[Quantity],StockInData[Product ID],ProductMaster!$B2264)-SUMIFS(StockOutData[Quantity],StockOutData[Product ID],ProductMaster!$B2264)</f>
        <v>0</v>
      </c>
      <c r="J2264" s="63">
        <f>SUMIFS(StockInData[Value],StockInData[Product ID],ProductMaster!$B2264)-SUMIFS(StockOutData[Value],StockOutData[Product ID],ProductMaster!$B2264)</f>
        <v>0</v>
      </c>
    </row>
    <row r="2265" spans="1:10" x14ac:dyDescent="0.25">
      <c r="A2265" s="60">
        <v>2264</v>
      </c>
      <c r="B2265" s="85" t="s">
        <v>4577</v>
      </c>
      <c r="C2265" s="87" t="s">
        <v>4578</v>
      </c>
      <c r="D2265" s="47"/>
      <c r="E2265" s="47"/>
      <c r="F2265" s="48"/>
      <c r="G2265" s="62">
        <f>IFERROR(INDEX(StockInData[Expiry],MATCH(ProductMaster[[#This Row],[Product ID]],StockInData[Product ID],0)),"")</f>
        <v>44499</v>
      </c>
      <c r="H2265" s="47"/>
      <c r="I2265" s="61">
        <f>SUMIFS(StockInData[Quantity],StockInData[Product ID],ProductMaster!$B2265)-SUMIFS(StockOutData[Quantity],StockOutData[Product ID],ProductMaster!$B2265)</f>
        <v>188.3</v>
      </c>
      <c r="J2265" s="63">
        <f>SUMIFS(StockInData[Value],StockInData[Product ID],ProductMaster!$B2265)-SUMIFS(StockOutData[Value],StockOutData[Product ID],ProductMaster!$B2265)</f>
        <v>-76.399999999999991</v>
      </c>
    </row>
    <row r="2266" spans="1:10" x14ac:dyDescent="0.25">
      <c r="A2266" s="84">
        <v>2265</v>
      </c>
      <c r="B2266" s="85" t="s">
        <v>4579</v>
      </c>
      <c r="C2266" s="87" t="s">
        <v>4580</v>
      </c>
      <c r="D2266" s="47"/>
      <c r="E2266" s="47"/>
      <c r="F2266" s="48"/>
      <c r="G2266" s="62">
        <f>IFERROR(INDEX(StockInData[Expiry],MATCH(ProductMaster[[#This Row],[Product ID]],StockInData[Product ID],0)),"")</f>
        <v>44560</v>
      </c>
      <c r="H2266" s="47"/>
      <c r="I2266" s="61">
        <f>SUMIFS(StockInData[Quantity],StockInData[Product ID],ProductMaster!$B2266)-SUMIFS(StockOutData[Quantity],StockOutData[Product ID],ProductMaster!$B2266)</f>
        <v>2</v>
      </c>
      <c r="J2266" s="63">
        <f>SUMIFS(StockInData[Value],StockInData[Product ID],ProductMaster!$B2266)-SUMIFS(StockOutData[Value],StockOutData[Product ID],ProductMaster!$B2266)</f>
        <v>-167.10999999999999</v>
      </c>
    </row>
    <row r="2267" spans="1:10" x14ac:dyDescent="0.25">
      <c r="A2267" s="60">
        <v>2266</v>
      </c>
      <c r="B2267" s="85" t="s">
        <v>4581</v>
      </c>
      <c r="C2267" s="87" t="s">
        <v>4582</v>
      </c>
      <c r="D2267" s="47"/>
      <c r="E2267" s="47"/>
      <c r="F2267" s="48"/>
      <c r="G2267" s="62">
        <f>IFERROR(INDEX(StockInData[Expiry],MATCH(ProductMaster[[#This Row],[Product ID]],StockInData[Product ID],0)),"")</f>
        <v>44561</v>
      </c>
      <c r="H2267" s="47"/>
      <c r="I2267" s="61">
        <f>SUMIFS(StockInData[Quantity],StockInData[Product ID],ProductMaster!$B2267)-SUMIFS(StockOutData[Quantity],StockOutData[Product ID],ProductMaster!$B2267)</f>
        <v>72</v>
      </c>
      <c r="J2267" s="63">
        <f>SUMIFS(StockInData[Value],StockInData[Product ID],ProductMaster!$B2267)-SUMIFS(StockOutData[Value],StockOutData[Product ID],ProductMaster!$B2267)</f>
        <v>0</v>
      </c>
    </row>
    <row r="2268" spans="1:10" x14ac:dyDescent="0.25">
      <c r="A2268" s="84">
        <v>2267</v>
      </c>
      <c r="B2268" s="85" t="s">
        <v>4583</v>
      </c>
      <c r="C2268" s="87" t="s">
        <v>4584</v>
      </c>
      <c r="D2268" s="47"/>
      <c r="E2268" s="47"/>
      <c r="F2268" s="48"/>
      <c r="G2268" s="62">
        <f>IFERROR(INDEX(StockInData[Expiry],MATCH(ProductMaster[[#This Row],[Product ID]],StockInData[Product ID],0)),"")</f>
        <v>44530</v>
      </c>
      <c r="H2268" s="47"/>
      <c r="I2268" s="61">
        <f>SUMIFS(StockInData[Quantity],StockInData[Product ID],ProductMaster!$B2268)-SUMIFS(StockOutData[Quantity],StockOutData[Product ID],ProductMaster!$B2268)</f>
        <v>316</v>
      </c>
      <c r="J2268" s="63">
        <f>SUMIFS(StockInData[Value],StockInData[Product ID],ProductMaster!$B2268)-SUMIFS(StockOutData[Value],StockOutData[Product ID],ProductMaster!$B2268)</f>
        <v>-231.71000000000004</v>
      </c>
    </row>
    <row r="2269" spans="1:10" x14ac:dyDescent="0.25">
      <c r="A2269" s="60">
        <v>2268</v>
      </c>
      <c r="B2269" s="85" t="s">
        <v>4585</v>
      </c>
      <c r="C2269" s="87" t="s">
        <v>4586</v>
      </c>
      <c r="D2269" s="47"/>
      <c r="E2269" s="47"/>
      <c r="F2269" s="48"/>
      <c r="G2269" s="62">
        <f>IFERROR(INDEX(StockInData[Expiry],MATCH(ProductMaster[[#This Row],[Product ID]],StockInData[Product ID],0)),"")</f>
        <v>44560</v>
      </c>
      <c r="H2269" s="47"/>
      <c r="I2269" s="61">
        <f>SUMIFS(StockInData[Quantity],StockInData[Product ID],ProductMaster!$B2269)-SUMIFS(StockOutData[Quantity],StockOutData[Product ID],ProductMaster!$B2269)</f>
        <v>284</v>
      </c>
      <c r="J2269" s="63">
        <f>SUMIFS(StockInData[Value],StockInData[Product ID],ProductMaster!$B2269)-SUMIFS(StockOutData[Value],StockOutData[Product ID],ProductMaster!$B2269)</f>
        <v>-1052.3499999999999</v>
      </c>
    </row>
    <row r="2270" spans="1:10" x14ac:dyDescent="0.25">
      <c r="A2270" s="84">
        <v>2269</v>
      </c>
      <c r="B2270" s="85" t="s">
        <v>4587</v>
      </c>
      <c r="C2270" s="87" t="s">
        <v>4588</v>
      </c>
      <c r="D2270" s="47"/>
      <c r="E2270" s="47"/>
      <c r="F2270" s="48"/>
      <c r="G2270" s="62">
        <f>IFERROR(INDEX(StockInData[Expiry],MATCH(ProductMaster[[#This Row],[Product ID]],StockInData[Product ID],0)),"")</f>
        <v>44560</v>
      </c>
      <c r="H2270" s="47"/>
      <c r="I2270" s="61">
        <f>SUMIFS(StockInData[Quantity],StockInData[Product ID],ProductMaster!$B2270)-SUMIFS(StockOutData[Quantity],StockOutData[Product ID],ProductMaster!$B2270)</f>
        <v>178</v>
      </c>
      <c r="J2270" s="63">
        <f>SUMIFS(StockInData[Value],StockInData[Product ID],ProductMaster!$B2270)-SUMIFS(StockOutData[Value],StockOutData[Product ID],ProductMaster!$B2270)</f>
        <v>-314.7999999999999</v>
      </c>
    </row>
    <row r="2271" spans="1:10" x14ac:dyDescent="0.25">
      <c r="A2271" s="60">
        <v>2270</v>
      </c>
      <c r="B2271" s="85" t="s">
        <v>4589</v>
      </c>
      <c r="C2271" s="87" t="s">
        <v>4590</v>
      </c>
      <c r="D2271" s="47"/>
      <c r="E2271" s="47"/>
      <c r="F2271" s="48"/>
      <c r="G2271" s="62">
        <f>IFERROR(INDEX(StockInData[Expiry],MATCH(ProductMaster[[#This Row],[Product ID]],StockInData[Product ID],0)),"")</f>
        <v>44500</v>
      </c>
      <c r="H2271" s="47"/>
      <c r="I2271" s="61">
        <f>SUMIFS(StockInData[Quantity],StockInData[Product ID],ProductMaster!$B2271)-SUMIFS(StockOutData[Quantity],StockOutData[Product ID],ProductMaster!$B2271)</f>
        <v>90</v>
      </c>
      <c r="J2271" s="63">
        <f>SUMIFS(StockInData[Value],StockInData[Product ID],ProductMaster!$B2271)-SUMIFS(StockOutData[Value],StockOutData[Product ID],ProductMaster!$B2271)</f>
        <v>-42.95</v>
      </c>
    </row>
    <row r="2272" spans="1:10" hidden="1" x14ac:dyDescent="0.25">
      <c r="A2272" s="84">
        <v>2271</v>
      </c>
      <c r="B2272" s="85" t="s">
        <v>4591</v>
      </c>
      <c r="C2272" s="87" t="s">
        <v>4592</v>
      </c>
      <c r="D2272" s="47"/>
      <c r="E2272" s="47"/>
      <c r="F2272" s="48"/>
      <c r="G2272" s="62" t="str">
        <f>IFERROR(INDEX(StockInData[Expiry],MATCH(ProductMaster[[#This Row],[Product ID]],StockInData[Product ID],0)),"")</f>
        <v/>
      </c>
      <c r="H2272" s="47"/>
      <c r="I2272" s="61">
        <f>SUMIFS(StockInData[Quantity],StockInData[Product ID],ProductMaster!$B2272)-SUMIFS(StockOutData[Quantity],StockOutData[Product ID],ProductMaster!$B2272)</f>
        <v>0</v>
      </c>
      <c r="J2272" s="63">
        <f>SUMIFS(StockInData[Value],StockInData[Product ID],ProductMaster!$B2272)-SUMIFS(StockOutData[Value],StockOutData[Product ID],ProductMaster!$B2272)</f>
        <v>0</v>
      </c>
    </row>
    <row r="2273" spans="1:10" hidden="1" x14ac:dyDescent="0.25">
      <c r="A2273" s="60">
        <v>2272</v>
      </c>
      <c r="B2273" s="85" t="s">
        <v>4593</v>
      </c>
      <c r="C2273" s="87" t="s">
        <v>4594</v>
      </c>
      <c r="D2273" s="47"/>
      <c r="E2273" s="47"/>
      <c r="F2273" s="48"/>
      <c r="G2273" s="62" t="str">
        <f>IFERROR(INDEX(StockInData[Expiry],MATCH(ProductMaster[[#This Row],[Product ID]],StockInData[Product ID],0)),"")</f>
        <v/>
      </c>
      <c r="H2273" s="47"/>
      <c r="I2273" s="61">
        <f>SUMIFS(StockInData[Quantity],StockInData[Product ID],ProductMaster!$B2273)-SUMIFS(StockOutData[Quantity],StockOutData[Product ID],ProductMaster!$B2273)</f>
        <v>0</v>
      </c>
      <c r="J2273" s="63">
        <f>SUMIFS(StockInData[Value],StockInData[Product ID],ProductMaster!$B2273)-SUMIFS(StockOutData[Value],StockOutData[Product ID],ProductMaster!$B2273)</f>
        <v>0</v>
      </c>
    </row>
    <row r="2274" spans="1:10" x14ac:dyDescent="0.25">
      <c r="A2274" s="84">
        <v>2273</v>
      </c>
      <c r="B2274" s="85" t="s">
        <v>4595</v>
      </c>
      <c r="C2274" s="87" t="s">
        <v>4596</v>
      </c>
      <c r="D2274" s="47"/>
      <c r="E2274" s="47"/>
      <c r="F2274" s="48"/>
      <c r="G2274" s="62">
        <f>IFERROR(INDEX(StockInData[Expiry],MATCH(ProductMaster[[#This Row],[Product ID]],StockInData[Product ID],0)),"")</f>
        <v>44255</v>
      </c>
      <c r="H2274" s="47"/>
      <c r="I2274" s="61">
        <f>SUMIFS(StockInData[Quantity],StockInData[Product ID],ProductMaster!$B2274)-SUMIFS(StockOutData[Quantity],StockOutData[Product ID],ProductMaster!$B2274)</f>
        <v>30</v>
      </c>
      <c r="J2274" s="63">
        <f>SUMIFS(StockInData[Value],StockInData[Product ID],ProductMaster!$B2274)-SUMIFS(StockOutData[Value],StockOutData[Product ID],ProductMaster!$B2274)</f>
        <v>0</v>
      </c>
    </row>
    <row r="2275" spans="1:10" hidden="1" x14ac:dyDescent="0.25">
      <c r="A2275" s="60">
        <v>2274</v>
      </c>
      <c r="B2275" s="85" t="s">
        <v>4597</v>
      </c>
      <c r="C2275" s="87" t="s">
        <v>4598</v>
      </c>
      <c r="D2275" s="47"/>
      <c r="E2275" s="47"/>
      <c r="F2275" s="48"/>
      <c r="G2275" s="62" t="str">
        <f>IFERROR(INDEX(StockInData[Expiry],MATCH(ProductMaster[[#This Row],[Product ID]],StockInData[Product ID],0)),"")</f>
        <v/>
      </c>
      <c r="H2275" s="47"/>
      <c r="I2275" s="61">
        <f>SUMIFS(StockInData[Quantity],StockInData[Product ID],ProductMaster!$B2275)-SUMIFS(StockOutData[Quantity],StockOutData[Product ID],ProductMaster!$B2275)</f>
        <v>0</v>
      </c>
      <c r="J2275" s="63">
        <f>SUMIFS(StockInData[Value],StockInData[Product ID],ProductMaster!$B2275)-SUMIFS(StockOutData[Value],StockOutData[Product ID],ProductMaster!$B2275)</f>
        <v>0</v>
      </c>
    </row>
  </sheetData>
  <sortState ref="A2:J2275">
    <sortCondition ref="G1"/>
  </sortState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5"/>
  <sheetViews>
    <sheetView showGridLines="0" showRowColHeaders="0" workbookViewId="0">
      <selection activeCell="B7" sqref="B7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21.95" customHeight="1" x14ac:dyDescent="0.25">
      <c r="A5" s="66" t="s">
        <v>0</v>
      </c>
      <c r="B5" s="43">
        <f>INDEX(ProductMaster!A:A,COUNT(ProductMaster!A:A)+1)+1</f>
        <v>2275</v>
      </c>
      <c r="C5" s="16"/>
    </row>
    <row r="6" spans="1:3" ht="21.95" customHeight="1" x14ac:dyDescent="0.25">
      <c r="A6" s="66" t="s">
        <v>30</v>
      </c>
      <c r="B6" s="39"/>
      <c r="C6" s="16"/>
    </row>
    <row r="7" spans="1:3" ht="21.95" customHeight="1" x14ac:dyDescent="0.25">
      <c r="A7" s="66" t="s">
        <v>3</v>
      </c>
      <c r="B7" s="39"/>
      <c r="C7" s="16"/>
    </row>
    <row r="8" spans="1:3" ht="21.95" customHeight="1" x14ac:dyDescent="0.25">
      <c r="A8" s="66" t="s">
        <v>4</v>
      </c>
      <c r="B8" s="32"/>
      <c r="C8" s="16"/>
    </row>
    <row r="9" spans="1:3" ht="21.95" customHeight="1" x14ac:dyDescent="0.25">
      <c r="A9" s="66" t="s">
        <v>5</v>
      </c>
      <c r="B9" s="32"/>
      <c r="C9" s="16"/>
    </row>
    <row r="10" spans="1:3" ht="21.95" customHeight="1" x14ac:dyDescent="0.25">
      <c r="A10" s="66" t="s">
        <v>10</v>
      </c>
      <c r="B10" s="40"/>
      <c r="C10" s="16"/>
    </row>
    <row r="11" spans="1:3" ht="21.95" customHeight="1" x14ac:dyDescent="0.25">
      <c r="A11" s="66" t="s">
        <v>27</v>
      </c>
      <c r="B11" s="41"/>
      <c r="C11" s="16"/>
    </row>
    <row r="12" spans="1:3" ht="21.95" customHeight="1" thickBot="1" x14ac:dyDescent="0.3">
      <c r="A12" s="67" t="s">
        <v>8</v>
      </c>
      <c r="B12" s="42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showGridLines="0" showRowColHeaders="0" workbookViewId="0">
      <selection activeCell="B5" sqref="B5"/>
    </sheetView>
  </sheetViews>
  <sheetFormatPr defaultColWidth="0" defaultRowHeight="0" customHeight="1" zeroHeight="1" x14ac:dyDescent="0.25"/>
  <cols>
    <col min="1" max="1" width="23.25" customWidth="1"/>
    <col min="2" max="2" width="47.25" style="5" customWidth="1"/>
    <col min="3" max="3" width="10.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66" t="s">
        <v>45</v>
      </c>
      <c r="B5" s="72"/>
      <c r="C5" s="16"/>
    </row>
    <row r="6" spans="1:3" ht="30.75" customHeight="1" thickBot="1" x14ac:dyDescent="0.3">
      <c r="A6" s="69" t="s">
        <v>46</v>
      </c>
      <c r="B6" s="73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3"/>
  <sheetViews>
    <sheetView showGridLines="0" showRowColHeaders="0" workbookViewId="0">
      <selection activeCell="B6" sqref="B6"/>
    </sheetView>
  </sheetViews>
  <sheetFormatPr defaultColWidth="0" defaultRowHeight="0" customHeight="1" zeroHeight="1" x14ac:dyDescent="0.25"/>
  <cols>
    <col min="1" max="1" width="20.5" customWidth="1"/>
    <col min="2" max="2" width="42.875" style="5" customWidth="1"/>
    <col min="3" max="3" width="17.3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23" t="s">
        <v>43</v>
      </c>
      <c r="B5" s="70"/>
      <c r="C5" s="16"/>
    </row>
    <row r="6" spans="1:3" ht="30.75" customHeight="1" thickBot="1" x14ac:dyDescent="0.3">
      <c r="A6" s="24" t="s">
        <v>44</v>
      </c>
      <c r="B6" s="71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10</vt:i4>
      </vt:variant>
    </vt:vector>
  </HeadingPairs>
  <TitlesOfParts>
    <vt:vector size="22" baseType="lpstr">
      <vt:lpstr>ExpiryReport</vt:lpstr>
      <vt:lpstr>StockReport</vt:lpstr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  <vt:lpstr>Dashboard!Print_Titles</vt:lpstr>
      <vt:lpstr>EnterNewCustomer!Print_Titles</vt:lpstr>
      <vt:lpstr>EnterNewProduct!Print_Titles</vt:lpstr>
      <vt:lpstr>EnterNewSupplier!Print_Titles</vt:lpstr>
      <vt:lpstr>EnterStockIn!Print_Titles</vt:lpstr>
      <vt:lpstr>EnterStockOut!Print_Titles</vt:lpstr>
      <vt:lpstr>Help!Print_Titles</vt:lpstr>
      <vt:lpstr>ProductMaster!Print_Titles</vt:lpstr>
      <vt:lpstr>StockIn!Print_Titles</vt:lpstr>
      <vt:lpstr>StockOut!Print_Titles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cp:lastPrinted>2019-12-30T23:22:08Z</cp:lastPrinted>
  <dcterms:created xsi:type="dcterms:W3CDTF">2016-08-05T04:56:17Z</dcterms:created>
  <dcterms:modified xsi:type="dcterms:W3CDTF">2020-02-17T19:57:48Z</dcterms:modified>
  <cp:contentStatus/>
</cp:coreProperties>
</file>